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na\AI\NBA\content\"/>
    </mc:Choice>
  </mc:AlternateContent>
  <xr:revisionPtr revIDLastSave="0" documentId="13_ncr:1_{E2A2FE03-7AE6-4440-BC7F-CD1DE6CF3DD7}" xr6:coauthVersionLast="46" xr6:coauthVersionMax="46" xr10:uidLastSave="{00000000-0000-0000-0000-000000000000}"/>
  <bookViews>
    <workbookView xWindow="-120" yWindow="-120" windowWidth="29040" windowHeight="15840" xr2:uid="{E0DF5DFF-6D76-4BBD-89E8-D4526874F187}"/>
  </bookViews>
  <sheets>
    <sheet name="Games" sheetId="1" r:id="rId1"/>
    <sheet name="Standings" sheetId="3" r:id="rId2"/>
    <sheet name="Player Rank 2016-17" sheetId="4" r:id="rId3"/>
    <sheet name="Player Rank 2017-18" sheetId="5" r:id="rId4"/>
    <sheet name="Player Rank 2018-19" sheetId="6" r:id="rId5"/>
    <sheet name="Power Ranking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843" i="1" l="1"/>
  <c r="J4844" i="1"/>
  <c r="J4845" i="1"/>
  <c r="J4846" i="1"/>
  <c r="J4847" i="1"/>
  <c r="J4848" i="1"/>
  <c r="K4843" i="1"/>
  <c r="K4844" i="1"/>
  <c r="K4845" i="1"/>
  <c r="K4846" i="1"/>
  <c r="K4847" i="1"/>
  <c r="K4848" i="1"/>
  <c r="L4843" i="1"/>
  <c r="L4844" i="1"/>
  <c r="L4845" i="1"/>
  <c r="L4846" i="1"/>
  <c r="L4847" i="1"/>
  <c r="L4848" i="1"/>
  <c r="M4843" i="1"/>
  <c r="M4844" i="1"/>
  <c r="M4845" i="1"/>
  <c r="M4846" i="1"/>
  <c r="M4847" i="1"/>
  <c r="M4848" i="1"/>
  <c r="N4843" i="1"/>
  <c r="N4844" i="1"/>
  <c r="N4845" i="1"/>
  <c r="N4846" i="1"/>
  <c r="N4847" i="1"/>
  <c r="N4848" i="1"/>
  <c r="O4843" i="1"/>
  <c r="O4844" i="1"/>
  <c r="O4845" i="1"/>
  <c r="O4846" i="1"/>
  <c r="O4847" i="1"/>
  <c r="O4848" i="1"/>
  <c r="P4843" i="1"/>
  <c r="P4844" i="1"/>
  <c r="P4845" i="1"/>
  <c r="P4846" i="1"/>
  <c r="P4847" i="1"/>
  <c r="P4848" i="1"/>
  <c r="Q4843" i="1"/>
  <c r="Q4844" i="1"/>
  <c r="Q4845" i="1"/>
  <c r="Q4846" i="1"/>
  <c r="Q4847" i="1"/>
  <c r="Q4848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O4714" i="1"/>
  <c r="O4715" i="1"/>
  <c r="O4716" i="1"/>
  <c r="O4717" i="1"/>
  <c r="O4718" i="1"/>
  <c r="O4719" i="1"/>
  <c r="O4720" i="1"/>
  <c r="O4721" i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478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802" i="1"/>
  <c r="O4803" i="1"/>
  <c r="O4804" i="1"/>
  <c r="O4805" i="1"/>
  <c r="O4806" i="1"/>
  <c r="O4807" i="1"/>
  <c r="O4808" i="1"/>
  <c r="O4809" i="1"/>
  <c r="O4810" i="1"/>
  <c r="O4811" i="1"/>
  <c r="O4812" i="1"/>
  <c r="O4813" i="1"/>
  <c r="O4814" i="1"/>
  <c r="O4815" i="1"/>
  <c r="O4816" i="1"/>
  <c r="O4817" i="1"/>
  <c r="O4818" i="1"/>
  <c r="O4819" i="1"/>
  <c r="O4820" i="1"/>
  <c r="O4821" i="1"/>
  <c r="O4822" i="1"/>
  <c r="O4823" i="1"/>
  <c r="O4824" i="1"/>
  <c r="O4825" i="1"/>
  <c r="O4826" i="1"/>
  <c r="O4827" i="1"/>
  <c r="O4828" i="1"/>
  <c r="O4829" i="1"/>
  <c r="O4830" i="1"/>
  <c r="O4831" i="1"/>
  <c r="O4832" i="1"/>
  <c r="O4833" i="1"/>
  <c r="O4834" i="1"/>
  <c r="O4835" i="1"/>
  <c r="O4836" i="1"/>
  <c r="O4837" i="1"/>
  <c r="O4838" i="1"/>
  <c r="O4839" i="1"/>
  <c r="O4840" i="1"/>
  <c r="O4841" i="1"/>
  <c r="O4842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4816" i="1"/>
  <c r="P4817" i="1"/>
  <c r="P4818" i="1"/>
  <c r="P4819" i="1"/>
  <c r="P4820" i="1"/>
  <c r="P4821" i="1"/>
  <c r="P4822" i="1"/>
  <c r="P4823" i="1"/>
  <c r="P4824" i="1"/>
  <c r="P4825" i="1"/>
  <c r="P4826" i="1"/>
  <c r="P4827" i="1"/>
  <c r="P4828" i="1"/>
  <c r="P4829" i="1"/>
  <c r="P4830" i="1"/>
  <c r="P4831" i="1"/>
  <c r="P4832" i="1"/>
  <c r="P4833" i="1"/>
  <c r="P4834" i="1"/>
  <c r="P4835" i="1"/>
  <c r="P4836" i="1"/>
  <c r="P4837" i="1"/>
  <c r="P4838" i="1"/>
  <c r="P4839" i="1"/>
  <c r="P4840" i="1"/>
  <c r="P4841" i="1"/>
  <c r="P4842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4816" i="1"/>
  <c r="Q4817" i="1"/>
  <c r="Q4818" i="1"/>
  <c r="Q4819" i="1"/>
  <c r="Q4820" i="1"/>
  <c r="Q4821" i="1"/>
  <c r="Q4822" i="1"/>
  <c r="Q4823" i="1"/>
  <c r="Q4824" i="1"/>
  <c r="Q4825" i="1"/>
  <c r="Q4826" i="1"/>
  <c r="Q4827" i="1"/>
  <c r="Q4828" i="1"/>
  <c r="Q4829" i="1"/>
  <c r="Q4830" i="1"/>
  <c r="Q4831" i="1"/>
  <c r="Q4832" i="1"/>
  <c r="Q4833" i="1"/>
  <c r="Q4834" i="1"/>
  <c r="Q4835" i="1"/>
  <c r="Q4836" i="1"/>
  <c r="Q4837" i="1"/>
  <c r="Q4838" i="1"/>
  <c r="Q4839" i="1"/>
  <c r="Q4840" i="1"/>
  <c r="Q4841" i="1"/>
  <c r="Q4842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O4658" i="1"/>
  <c r="O4659" i="1"/>
  <c r="O4660" i="1"/>
  <c r="O466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O4691" i="1"/>
  <c r="O469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AD5" i="8"/>
  <c r="Z2" i="8"/>
  <c r="Y5" i="8"/>
  <c r="Z17" i="8"/>
  <c r="Y6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U5" i="8"/>
  <c r="U6" i="8"/>
  <c r="U7" i="8"/>
  <c r="X7" i="8" s="1"/>
  <c r="U8" i="8"/>
  <c r="X8" i="8" s="1"/>
  <c r="U9" i="8"/>
  <c r="U10" i="8"/>
  <c r="U11" i="8"/>
  <c r="U12" i="8"/>
  <c r="U13" i="8"/>
  <c r="U14" i="8"/>
  <c r="U15" i="8"/>
  <c r="X15" i="8" s="1"/>
  <c r="U16" i="8"/>
  <c r="X16" i="8" s="1"/>
  <c r="U17" i="8"/>
  <c r="U18" i="8"/>
  <c r="U19" i="8"/>
  <c r="U20" i="8"/>
  <c r="U21" i="8"/>
  <c r="U22" i="8"/>
  <c r="U23" i="8"/>
  <c r="U24" i="8"/>
  <c r="X24" i="8" s="1"/>
  <c r="U25" i="8"/>
  <c r="U26" i="8"/>
  <c r="U27" i="8"/>
  <c r="U28" i="8"/>
  <c r="U29" i="8"/>
  <c r="U30" i="8"/>
  <c r="U31" i="8"/>
  <c r="U32" i="8"/>
  <c r="U33" i="8"/>
  <c r="U34" i="8"/>
  <c r="T5" i="8"/>
  <c r="T6" i="8"/>
  <c r="T7" i="8"/>
  <c r="T8" i="8"/>
  <c r="T9" i="8"/>
  <c r="W9" i="8" s="1"/>
  <c r="T10" i="8"/>
  <c r="T11" i="8"/>
  <c r="T12" i="8"/>
  <c r="T13" i="8"/>
  <c r="T14" i="8"/>
  <c r="T15" i="8"/>
  <c r="T16" i="8"/>
  <c r="T17" i="8"/>
  <c r="W17" i="8" s="1"/>
  <c r="T18" i="8"/>
  <c r="T19" i="8"/>
  <c r="T20" i="8"/>
  <c r="T21" i="8"/>
  <c r="T22" i="8"/>
  <c r="T23" i="8"/>
  <c r="T24" i="8"/>
  <c r="T25" i="8"/>
  <c r="W25" i="8" s="1"/>
  <c r="T26" i="8"/>
  <c r="T27" i="8"/>
  <c r="T28" i="8"/>
  <c r="T29" i="8"/>
  <c r="T30" i="8"/>
  <c r="T31" i="8"/>
  <c r="T32" i="8"/>
  <c r="T33" i="8"/>
  <c r="W33" i="8" s="1"/>
  <c r="T3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S33" i="8"/>
  <c r="S34" i="8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J3764" i="1"/>
  <c r="J3765" i="1"/>
  <c r="J3766" i="1"/>
  <c r="J3767" i="1"/>
  <c r="J3768" i="1"/>
  <c r="K3764" i="1"/>
  <c r="K3765" i="1"/>
  <c r="K3766" i="1"/>
  <c r="K3767" i="1"/>
  <c r="K3768" i="1"/>
  <c r="L3764" i="1"/>
  <c r="L3765" i="1"/>
  <c r="L3766" i="1"/>
  <c r="L3767" i="1"/>
  <c r="L3768" i="1"/>
  <c r="M3764" i="1"/>
  <c r="M3765" i="1"/>
  <c r="M3766" i="1"/>
  <c r="M3767" i="1"/>
  <c r="M3768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J3597" i="1"/>
  <c r="J3598" i="1"/>
  <c r="J3599" i="1"/>
  <c r="J3600" i="1"/>
  <c r="J3601" i="1"/>
  <c r="J3602" i="1"/>
  <c r="J3603" i="1"/>
  <c r="J3604" i="1"/>
  <c r="K3597" i="1"/>
  <c r="K3598" i="1"/>
  <c r="K3599" i="1"/>
  <c r="K3600" i="1"/>
  <c r="K3601" i="1"/>
  <c r="K3602" i="1"/>
  <c r="K3603" i="1"/>
  <c r="K3604" i="1"/>
  <c r="L3597" i="1"/>
  <c r="L3598" i="1"/>
  <c r="L3599" i="1"/>
  <c r="L3600" i="1"/>
  <c r="L3601" i="1"/>
  <c r="L3602" i="1"/>
  <c r="L3603" i="1"/>
  <c r="L3604" i="1"/>
  <c r="M3597" i="1"/>
  <c r="M3598" i="1"/>
  <c r="M3599" i="1"/>
  <c r="M3600" i="1"/>
  <c r="M3601" i="1"/>
  <c r="M3602" i="1"/>
  <c r="M3603" i="1"/>
  <c r="M3604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W34" i="8" l="1"/>
  <c r="W26" i="8"/>
  <c r="W18" i="8"/>
  <c r="W10" i="8"/>
  <c r="W30" i="8"/>
  <c r="W22" i="8"/>
  <c r="W14" i="8"/>
  <c r="W6" i="8"/>
  <c r="X23" i="8"/>
  <c r="X32" i="8"/>
  <c r="X31" i="8"/>
  <c r="W32" i="8"/>
  <c r="W24" i="8"/>
  <c r="W16" i="8"/>
  <c r="W8" i="8"/>
  <c r="X6" i="8"/>
  <c r="X30" i="8"/>
  <c r="X22" i="8"/>
  <c r="X14" i="8"/>
  <c r="AB30" i="8"/>
  <c r="AA28" i="8"/>
  <c r="AB28" i="8"/>
  <c r="AB20" i="8"/>
  <c r="AB12" i="8"/>
  <c r="AA34" i="8"/>
  <c r="AA26" i="8"/>
  <c r="AA18" i="8"/>
  <c r="AA10" i="8"/>
  <c r="AB27" i="8"/>
  <c r="AB19" i="8"/>
  <c r="AB11" i="8"/>
  <c r="AA33" i="8"/>
  <c r="AA25" i="8"/>
  <c r="AA17" i="8"/>
  <c r="AA9" i="8"/>
  <c r="AB34" i="8"/>
  <c r="AB26" i="8"/>
  <c r="AB18" i="8"/>
  <c r="AB10" i="8"/>
  <c r="Y32" i="8"/>
  <c r="Y24" i="8"/>
  <c r="Y16" i="8"/>
  <c r="Y8" i="8"/>
  <c r="AB33" i="8"/>
  <c r="AB25" i="8"/>
  <c r="AB17" i="8"/>
  <c r="AB9" i="8"/>
  <c r="Y31" i="8"/>
  <c r="Y23" i="8"/>
  <c r="Y15" i="8"/>
  <c r="Y7" i="8"/>
  <c r="AB32" i="8"/>
  <c r="AB24" i="8"/>
  <c r="AB16" i="8"/>
  <c r="AB8" i="8"/>
  <c r="Y30" i="8"/>
  <c r="Y22" i="8"/>
  <c r="Y14" i="8"/>
  <c r="AB31" i="8"/>
  <c r="AB23" i="8"/>
  <c r="AB15" i="8"/>
  <c r="AB7" i="8"/>
  <c r="Y29" i="8"/>
  <c r="Y21" i="8"/>
  <c r="Y13" i="8"/>
  <c r="AB22" i="8"/>
  <c r="AB14" i="8"/>
  <c r="AB6" i="8"/>
  <c r="AA20" i="8"/>
  <c r="AA12" i="8"/>
  <c r="AB29" i="8"/>
  <c r="AB21" i="8"/>
  <c r="AB13" i="8"/>
  <c r="AB5" i="8"/>
  <c r="AA27" i="8"/>
  <c r="AA19" i="8"/>
  <c r="AA11" i="8"/>
  <c r="Y28" i="8"/>
  <c r="Y20" i="8"/>
  <c r="Y12" i="8"/>
  <c r="AA32" i="8"/>
  <c r="AA24" i="8"/>
  <c r="AA16" i="8"/>
  <c r="AA8" i="8"/>
  <c r="Y27" i="8"/>
  <c r="Y19" i="8"/>
  <c r="Y11" i="8"/>
  <c r="AA31" i="8"/>
  <c r="AA23" i="8"/>
  <c r="AA15" i="8"/>
  <c r="AA7" i="8"/>
  <c r="Y34" i="8"/>
  <c r="Y26" i="8"/>
  <c r="Y18" i="8"/>
  <c r="Y10" i="8"/>
  <c r="AA30" i="8"/>
  <c r="AA22" i="8"/>
  <c r="AA14" i="8"/>
  <c r="AA6" i="8"/>
  <c r="Y33" i="8"/>
  <c r="Y25" i="8"/>
  <c r="Y17" i="8"/>
  <c r="Y9" i="8"/>
  <c r="AA29" i="8"/>
  <c r="AA21" i="8"/>
  <c r="AA13" i="8"/>
  <c r="AA5" i="8"/>
  <c r="X34" i="8"/>
  <c r="X26" i="8"/>
  <c r="X18" i="8"/>
  <c r="X10" i="8"/>
  <c r="X27" i="8"/>
  <c r="X19" i="8"/>
  <c r="X11" i="8"/>
  <c r="W27" i="8"/>
  <c r="W19" i="8"/>
  <c r="W11" i="8"/>
  <c r="U2" i="8"/>
  <c r="T2" i="8"/>
  <c r="R2" i="8"/>
  <c r="S2" i="8"/>
  <c r="W31" i="8"/>
  <c r="W23" i="8"/>
  <c r="W15" i="8"/>
  <c r="W7" i="8"/>
  <c r="X28" i="8"/>
  <c r="X20" i="8"/>
  <c r="X12" i="8"/>
  <c r="W28" i="8"/>
  <c r="W20" i="8"/>
  <c r="W12" i="8"/>
  <c r="X29" i="8"/>
  <c r="X21" i="8"/>
  <c r="X13" i="8"/>
  <c r="X5" i="8"/>
  <c r="W29" i="8"/>
  <c r="W21" i="8"/>
  <c r="W13" i="8"/>
  <c r="W5" i="8"/>
  <c r="X33" i="8"/>
  <c r="X25" i="8"/>
  <c r="X17" i="8"/>
  <c r="X9" i="8"/>
  <c r="AB2" i="8" l="1"/>
  <c r="AF31" i="8" s="1"/>
  <c r="AA2" i="8"/>
  <c r="AE17" i="8" s="1"/>
  <c r="AC30" i="8"/>
  <c r="Z7" i="8"/>
  <c r="Z11" i="8"/>
  <c r="AC25" i="8"/>
  <c r="AC26" i="8"/>
  <c r="AC27" i="8"/>
  <c r="AC29" i="8"/>
  <c r="Z15" i="8"/>
  <c r="AC34" i="8"/>
  <c r="AC23" i="8"/>
  <c r="AC24" i="8"/>
  <c r="AC16" i="8"/>
  <c r="AC33" i="8"/>
  <c r="Z5" i="8"/>
  <c r="Z23" i="8"/>
  <c r="Z27" i="8"/>
  <c r="Z25" i="8"/>
  <c r="AC6" i="8"/>
  <c r="AC31" i="8"/>
  <c r="AC32" i="8"/>
  <c r="AC15" i="8"/>
  <c r="Z19" i="8"/>
  <c r="Z18" i="8"/>
  <c r="Z12" i="8"/>
  <c r="Z13" i="8"/>
  <c r="Z20" i="8"/>
  <c r="Z31" i="8"/>
  <c r="Z33" i="8"/>
  <c r="AC14" i="8"/>
  <c r="Z6" i="8"/>
  <c r="Z16" i="8"/>
  <c r="Z10" i="8"/>
  <c r="AC22" i="8"/>
  <c r="Z14" i="8"/>
  <c r="Z24" i="8"/>
  <c r="Z9" i="8"/>
  <c r="Z28" i="8"/>
  <c r="AC12" i="8"/>
  <c r="AC5" i="8"/>
  <c r="Z22" i="8"/>
  <c r="Z32" i="8"/>
  <c r="Z29" i="8"/>
  <c r="AC9" i="8"/>
  <c r="AC10" i="8"/>
  <c r="AC11" i="8"/>
  <c r="AC20" i="8"/>
  <c r="AC13" i="8"/>
  <c r="Z34" i="8"/>
  <c r="Z30" i="8"/>
  <c r="Z26" i="8"/>
  <c r="Z21" i="8"/>
  <c r="AC17" i="8"/>
  <c r="AC18" i="8"/>
  <c r="AC19" i="8"/>
  <c r="AC28" i="8"/>
  <c r="AC21" i="8"/>
  <c r="AC7" i="8"/>
  <c r="AC8" i="8"/>
  <c r="Z8" i="8"/>
  <c r="AF20" i="8" l="1"/>
  <c r="AF17" i="8"/>
  <c r="AF30" i="8"/>
  <c r="AF27" i="8"/>
  <c r="AF9" i="8"/>
  <c r="AF22" i="8"/>
  <c r="AF19" i="8"/>
  <c r="AF24" i="8"/>
  <c r="AF6" i="8"/>
  <c r="AF11" i="8"/>
  <c r="AF16" i="8"/>
  <c r="AF29" i="8"/>
  <c r="AF26" i="8"/>
  <c r="AF8" i="8"/>
  <c r="AF21" i="8"/>
  <c r="AF18" i="8"/>
  <c r="AF23" i="8"/>
  <c r="AF5" i="8"/>
  <c r="AF10" i="8"/>
  <c r="AF15" i="8"/>
  <c r="AF28" i="8"/>
  <c r="AF25" i="8"/>
  <c r="AF7" i="8"/>
  <c r="AE9" i="8"/>
  <c r="AE15" i="8"/>
  <c r="AE22" i="8"/>
  <c r="AE21" i="8"/>
  <c r="AE13" i="8"/>
  <c r="AE24" i="8"/>
  <c r="AE16" i="8"/>
  <c r="AE34" i="8"/>
  <c r="AE20" i="8"/>
  <c r="AE11" i="8"/>
  <c r="AE23" i="8"/>
  <c r="AE10" i="8"/>
  <c r="AE7" i="8"/>
  <c r="AE5" i="8"/>
  <c r="AE26" i="8"/>
  <c r="AF13" i="8"/>
  <c r="AF34" i="8"/>
  <c r="AF32" i="8"/>
  <c r="AE32" i="8"/>
  <c r="AE30" i="8"/>
  <c r="AE28" i="8"/>
  <c r="AE18" i="8"/>
  <c r="AC2" i="8"/>
  <c r="AG7" i="8" s="1"/>
  <c r="AE14" i="8"/>
  <c r="AE12" i="8"/>
  <c r="AE33" i="8"/>
  <c r="AD9" i="8"/>
  <c r="AE8" i="8"/>
  <c r="AE6" i="8"/>
  <c r="AE27" i="8"/>
  <c r="AE25" i="8"/>
  <c r="AF14" i="8"/>
  <c r="AF12" i="8"/>
  <c r="AF33" i="8"/>
  <c r="AE31" i="8"/>
  <c r="AE29" i="8"/>
  <c r="AE19" i="8"/>
  <c r="AD6" i="8" l="1"/>
  <c r="AD24" i="8"/>
  <c r="AD13" i="8"/>
  <c r="AG14" i="8"/>
  <c r="AD32" i="8"/>
  <c r="AG13" i="8"/>
  <c r="AD12" i="8"/>
  <c r="AG19" i="8"/>
  <c r="AD15" i="8"/>
  <c r="AG17" i="8"/>
  <c r="AD33" i="8"/>
  <c r="AG16" i="8"/>
  <c r="AG28" i="8"/>
  <c r="AD27" i="8"/>
  <c r="AG18" i="8"/>
  <c r="AD34" i="8"/>
  <c r="AD7" i="8"/>
  <c r="AD14" i="8"/>
  <c r="AD25" i="8"/>
  <c r="AG15" i="8"/>
  <c r="AD26" i="8"/>
  <c r="AG11" i="8"/>
  <c r="AG9" i="8"/>
  <c r="AG5" i="8"/>
  <c r="AD30" i="8"/>
  <c r="AD28" i="8"/>
  <c r="AD18" i="8"/>
  <c r="AD16" i="8"/>
  <c r="AG34" i="8"/>
  <c r="AG32" i="8"/>
  <c r="AG30" i="8"/>
  <c r="AD22" i="8"/>
  <c r="AD20" i="8"/>
  <c r="AD10" i="8"/>
  <c r="AD8" i="8"/>
  <c r="AG26" i="8"/>
  <c r="AG24" i="8"/>
  <c r="AG22" i="8"/>
  <c r="AG8" i="8"/>
  <c r="AG20" i="8"/>
  <c r="AG10" i="8"/>
  <c r="AG6" i="8"/>
  <c r="AD31" i="8"/>
  <c r="AD29" i="8"/>
  <c r="AD19" i="8"/>
  <c r="AD17" i="8"/>
  <c r="AG12" i="8"/>
  <c r="AG33" i="8"/>
  <c r="AG31" i="8"/>
  <c r="AG29" i="8"/>
  <c r="AD23" i="8"/>
  <c r="AD21" i="8"/>
  <c r="AD11" i="8"/>
  <c r="AG27" i="8"/>
  <c r="AG25" i="8"/>
  <c r="AG23" i="8"/>
  <c r="AG21" i="8"/>
</calcChain>
</file>

<file path=xl/sharedStrings.xml><?xml version="1.0" encoding="utf-8"?>
<sst xmlns="http://schemas.openxmlformats.org/spreadsheetml/2006/main" count="27287" uniqueCount="1673">
  <si>
    <t>Date</t>
  </si>
  <si>
    <t>Start (ET)</t>
  </si>
  <si>
    <t>Attend.</t>
  </si>
  <si>
    <t>Tue, Oct 17, 2017</t>
  </si>
  <si>
    <t>8:01p</t>
  </si>
  <si>
    <t>Boston Celtics</t>
  </si>
  <si>
    <t>Cleveland Cavaliers</t>
  </si>
  <si>
    <t>Box Score</t>
  </si>
  <si>
    <t>10:30p</t>
  </si>
  <si>
    <t>Houston Rockets</t>
  </si>
  <si>
    <t>Golden State Warriors</t>
  </si>
  <si>
    <t>Wed, Oct 18, 2017</t>
  </si>
  <si>
    <t>7:00p</t>
  </si>
  <si>
    <t>Charlotte Hornets</t>
  </si>
  <si>
    <t>Detroit Pistons</t>
  </si>
  <si>
    <t>Brooklyn Nets</t>
  </si>
  <si>
    <t>Indiana Pacers</t>
  </si>
  <si>
    <t>Miami Heat</t>
  </si>
  <si>
    <t>Orlando Magic</t>
  </si>
  <si>
    <t>Philadelphia 76ers</t>
  </si>
  <si>
    <t>Washington Wizards</t>
  </si>
  <si>
    <t>7:30p</t>
  </si>
  <si>
    <t>Milwaukee Bucks</t>
  </si>
  <si>
    <t>8:00p</t>
  </si>
  <si>
    <t>New Orleans Pelicans</t>
  </si>
  <si>
    <t>Memphis Grizzlies</t>
  </si>
  <si>
    <t>8:30p</t>
  </si>
  <si>
    <t>Atlanta Hawks</t>
  </si>
  <si>
    <t>Dallas Mavericks</t>
  </si>
  <si>
    <t>9:00p</t>
  </si>
  <si>
    <t>Denver Nuggets</t>
  </si>
  <si>
    <t>Utah Jazz</t>
  </si>
  <si>
    <t>9:30p</t>
  </si>
  <si>
    <t>Minnesota Timberwolves</t>
  </si>
  <si>
    <t>San Antonio Spurs</t>
  </si>
  <si>
    <t>10:00p</t>
  </si>
  <si>
    <t>Portland Trail Blazers</t>
  </si>
  <si>
    <t>Phoenix Suns</t>
  </si>
  <si>
    <t>Sacramento Kings</t>
  </si>
  <si>
    <t>Thu, Oct 19, 2017</t>
  </si>
  <si>
    <t>Chicago Bulls</t>
  </si>
  <si>
    <t>Toronto Raptors</t>
  </si>
  <si>
    <t>New York Knicks</t>
  </si>
  <si>
    <t>Oklahoma City Thunder</t>
  </si>
  <si>
    <t>Los Angeles Clippers</t>
  </si>
  <si>
    <t>Los Angeles Lakers</t>
  </si>
  <si>
    <t>Fri, Oct 20, 2017</t>
  </si>
  <si>
    <t>Sat, Oct 21, 2017</t>
  </si>
  <si>
    <t>Sun, Oct 22, 2017</t>
  </si>
  <si>
    <t>3:30p</t>
  </si>
  <si>
    <t>Mon, Oct 23, 2017</t>
  </si>
  <si>
    <t>Tue, Oct 24, 2017</t>
  </si>
  <si>
    <t>Wed, Oct 25, 2017</t>
  </si>
  <si>
    <t>OT</t>
  </si>
  <si>
    <t>Thu, Oct 26, 2017</t>
  </si>
  <si>
    <t>Fri, Oct 27, 2017</t>
  </si>
  <si>
    <t>Sat, Oct 28, 2017</t>
  </si>
  <si>
    <t>Sun, Oct 29, 2017</t>
  </si>
  <si>
    <t>4:30p</t>
  </si>
  <si>
    <t>6:00p</t>
  </si>
  <si>
    <t>Mon, Oct 30, 2017</t>
  </si>
  <si>
    <t>Tue, Oct 31, 2017</t>
  </si>
  <si>
    <t>Wed, Nov 1, 2017</t>
  </si>
  <si>
    <t>Thu, Nov 2, 2017</t>
  </si>
  <si>
    <t>Fri, Nov 3, 2017</t>
  </si>
  <si>
    <t>Sat, Nov 4, 2017</t>
  </si>
  <si>
    <t>Sun, Nov 5, 2017</t>
  </si>
  <si>
    <t>3:00p</t>
  </si>
  <si>
    <t>Mon, Nov 6, 2017</t>
  </si>
  <si>
    <t>Tue, Nov 7, 2017</t>
  </si>
  <si>
    <t>Wed, Nov 8, 2017</t>
  </si>
  <si>
    <t>Thu, Nov 9, 2017</t>
  </si>
  <si>
    <t>Fri, Nov 10, 2017</t>
  </si>
  <si>
    <t>Sat, Nov 11, 2017</t>
  </si>
  <si>
    <t>Sun, Nov 12, 2017</t>
  </si>
  <si>
    <t>4:00p</t>
  </si>
  <si>
    <t>Mon, Nov 13, 2017</t>
  </si>
  <si>
    <t>Tue, Nov 14, 2017</t>
  </si>
  <si>
    <t>Wed, Nov 15, 2017</t>
  </si>
  <si>
    <t>Thu, Nov 16, 2017</t>
  </si>
  <si>
    <t>Fri, Nov 17, 2017</t>
  </si>
  <si>
    <t>Sat, Nov 18, 2017</t>
  </si>
  <si>
    <t>Sun, Nov 19, 2017</t>
  </si>
  <si>
    <t>5:00p</t>
  </si>
  <si>
    <t>Mon, Nov 20, 2017</t>
  </si>
  <si>
    <t>Tue, Nov 21, 2017</t>
  </si>
  <si>
    <t>Wed, Nov 22, 2017</t>
  </si>
  <si>
    <t>Fri, Nov 24, 2017</t>
  </si>
  <si>
    <t>12:00p</t>
  </si>
  <si>
    <t>Sat, Nov 25, 2017</t>
  </si>
  <si>
    <t>Sun, Nov 26, 2017</t>
  </si>
  <si>
    <t>Mon, Nov 27, 2017</t>
  </si>
  <si>
    <t>Tue, Nov 28, 2017</t>
  </si>
  <si>
    <t>Wed, Nov 29, 2017</t>
  </si>
  <si>
    <t>Thu, Nov 30, 2017</t>
  </si>
  <si>
    <t>Fri, Dec 1, 2017</t>
  </si>
  <si>
    <t>Sat, Dec 2, 2017</t>
  </si>
  <si>
    <t>1:00p</t>
  </si>
  <si>
    <t>2:00p</t>
  </si>
  <si>
    <t>Sun, Dec 3, 2017</t>
  </si>
  <si>
    <t>Mon, Dec 4, 2017</t>
  </si>
  <si>
    <t>Tue, Dec 5, 2017</t>
  </si>
  <si>
    <t>Wed, Dec 6, 2017</t>
  </si>
  <si>
    <t>Thu, Dec 7, 2017</t>
  </si>
  <si>
    <t>Fri, Dec 8, 2017</t>
  </si>
  <si>
    <t>Sat, Dec 9, 2017</t>
  </si>
  <si>
    <t>Sun, Dec 10, 2017</t>
  </si>
  <si>
    <t>Mon, Dec 11, 2017</t>
  </si>
  <si>
    <t>Tue, Dec 12, 2017</t>
  </si>
  <si>
    <t>Wed, Dec 13, 2017</t>
  </si>
  <si>
    <t>Thu, Dec 14, 2017</t>
  </si>
  <si>
    <t>Fri, Dec 15, 2017</t>
  </si>
  <si>
    <t>Sat, Dec 16, 2017</t>
  </si>
  <si>
    <t>Sun, Dec 17, 2017</t>
  </si>
  <si>
    <t>Mon, Dec 18, 2017</t>
  </si>
  <si>
    <t>Tue, Dec 19, 2017</t>
  </si>
  <si>
    <t>Wed, Dec 20, 2017</t>
  </si>
  <si>
    <t>Thu, Dec 21, 2017</t>
  </si>
  <si>
    <t>Fri, Dec 22, 2017</t>
  </si>
  <si>
    <t>Sat, Dec 23, 2017</t>
  </si>
  <si>
    <t>Mon, Dec 25, 2017</t>
  </si>
  <si>
    <t>5:30p</t>
  </si>
  <si>
    <t>Tue, Dec 26, 2017</t>
  </si>
  <si>
    <t>Wed, Dec 27, 2017</t>
  </si>
  <si>
    <t>Thu, Dec 28, 2017</t>
  </si>
  <si>
    <t>Fri, Dec 29, 2017</t>
  </si>
  <si>
    <t>Sat, Dec 30, 2017</t>
  </si>
  <si>
    <t>Sun, Dec 31, 2017</t>
  </si>
  <si>
    <t>2OT</t>
  </si>
  <si>
    <t>Mon, Jan 1, 2018</t>
  </si>
  <si>
    <t>Tue, Jan 2, 2018</t>
  </si>
  <si>
    <t>Wed, Jan 3, 2018</t>
  </si>
  <si>
    <t>Thu, Jan 4, 2018</t>
  </si>
  <si>
    <t>Fri, Jan 5, 2018</t>
  </si>
  <si>
    <t>Sat, Jan 6, 2018</t>
  </si>
  <si>
    <t>Sun, Jan 7, 2018</t>
  </si>
  <si>
    <t>Mon, Jan 8, 2018</t>
  </si>
  <si>
    <t>Tue, Jan 9, 2018</t>
  </si>
  <si>
    <t>Wed, Jan 10, 2018</t>
  </si>
  <si>
    <t>Thu, Jan 11, 2018</t>
  </si>
  <si>
    <t>Fri, Jan 12, 2018</t>
  </si>
  <si>
    <t>Sat, Jan 13, 2018</t>
  </si>
  <si>
    <t>Sun, Jan 14, 2018</t>
  </si>
  <si>
    <t>Mon, Jan 15, 2018</t>
  </si>
  <si>
    <t>12:30p</t>
  </si>
  <si>
    <t>Tue, Jan 16, 2018</t>
  </si>
  <si>
    <t>Wed, Jan 17, 2018</t>
  </si>
  <si>
    <t>Thu, Jan 18, 2018</t>
  </si>
  <si>
    <t>Fri, Jan 19, 2018</t>
  </si>
  <si>
    <t>Sat, Jan 20, 2018</t>
  </si>
  <si>
    <t>Sun, Jan 21, 2018</t>
  </si>
  <si>
    <t>Mon, Jan 22, 2018</t>
  </si>
  <si>
    <t>Tue, Jan 23, 2018</t>
  </si>
  <si>
    <t>Wed, Jan 24, 2018</t>
  </si>
  <si>
    <t>Thu, Jan 25, 2018</t>
  </si>
  <si>
    <t>Fri, Jan 26, 2018</t>
  </si>
  <si>
    <t>Sat, Jan 27, 2018</t>
  </si>
  <si>
    <t>Sun, Jan 28, 2018</t>
  </si>
  <si>
    <t>Mon, Jan 29, 2018</t>
  </si>
  <si>
    <t>Tue, Jan 30, 2018</t>
  </si>
  <si>
    <t>Wed, Jan 31, 2018</t>
  </si>
  <si>
    <t>Thu, Feb 1, 2018</t>
  </si>
  <si>
    <t>Fri, Feb 2, 2018</t>
  </si>
  <si>
    <t>Sat, Feb 3, 2018</t>
  </si>
  <si>
    <t>Sun, Feb 4, 2018</t>
  </si>
  <si>
    <t>Mon, Feb 5, 2018</t>
  </si>
  <si>
    <t>Tue, Feb 6, 2018</t>
  </si>
  <si>
    <t>Wed, Feb 7, 2018</t>
  </si>
  <si>
    <t>Thu, Feb 8, 2018</t>
  </si>
  <si>
    <t>Fri, Feb 9, 2018</t>
  </si>
  <si>
    <t>Sat, Feb 10, 2018</t>
  </si>
  <si>
    <t>Sun, Feb 11, 2018</t>
  </si>
  <si>
    <t>Mon, Feb 12, 2018</t>
  </si>
  <si>
    <t>Tue, Feb 13, 2018</t>
  </si>
  <si>
    <t>Wed, Feb 14, 2018</t>
  </si>
  <si>
    <t>Thu, Feb 15, 2018</t>
  </si>
  <si>
    <t>Thu, Feb 22, 2018</t>
  </si>
  <si>
    <t>Fri, Feb 23, 2018</t>
  </si>
  <si>
    <t>Sat, Feb 24, 2018</t>
  </si>
  <si>
    <t>Sun, Feb 25, 2018</t>
  </si>
  <si>
    <t>Mon, Feb 26, 2018</t>
  </si>
  <si>
    <t>Tue, Feb 27, 2018</t>
  </si>
  <si>
    <t>Wed, Feb 28, 2018</t>
  </si>
  <si>
    <t>Thu, Mar 1, 2018</t>
  </si>
  <si>
    <t>Fri, Mar 2, 2018</t>
  </si>
  <si>
    <t>Sat, Mar 3, 2018</t>
  </si>
  <si>
    <t>Sun, Mar 4, 2018</t>
  </si>
  <si>
    <t>Mon, Mar 5, 2018</t>
  </si>
  <si>
    <t>Tue, Mar 6, 2018</t>
  </si>
  <si>
    <t>Wed, Mar 7, 2018</t>
  </si>
  <si>
    <t>Thu, Mar 8, 2018</t>
  </si>
  <si>
    <t>Fri, Mar 9, 2018</t>
  </si>
  <si>
    <t>Sat, Mar 10, 2018</t>
  </si>
  <si>
    <t>Sun, Mar 11, 2018</t>
  </si>
  <si>
    <t>Mon, Mar 12, 2018</t>
  </si>
  <si>
    <t>Tue, Mar 13, 2018</t>
  </si>
  <si>
    <t>Wed, Mar 14, 2018</t>
  </si>
  <si>
    <t>Thu, Mar 15, 2018</t>
  </si>
  <si>
    <t>Fri, Mar 16, 2018</t>
  </si>
  <si>
    <t>Sat, Mar 17, 2018</t>
  </si>
  <si>
    <t>Sun, Mar 18, 2018</t>
  </si>
  <si>
    <t>Mon, Mar 19, 2018</t>
  </si>
  <si>
    <t>Tue, Mar 20, 2018</t>
  </si>
  <si>
    <t>Wed, Mar 21, 2018</t>
  </si>
  <si>
    <t>Thu, Mar 22, 2018</t>
  </si>
  <si>
    <t>Fri, Mar 23, 2018</t>
  </si>
  <si>
    <t>Sat, Mar 24, 2018</t>
  </si>
  <si>
    <t>Sun, Mar 25, 2018</t>
  </si>
  <si>
    <t>Mon, Mar 26, 2018</t>
  </si>
  <si>
    <t>Tue, Mar 27, 2018</t>
  </si>
  <si>
    <t>Wed, Mar 28, 2018</t>
  </si>
  <si>
    <t>Thu, Mar 29, 2018</t>
  </si>
  <si>
    <t>Fri, Mar 30, 2018</t>
  </si>
  <si>
    <t>Sat, Mar 31, 2018</t>
  </si>
  <si>
    <t>Sun, Apr 1, 2018</t>
  </si>
  <si>
    <t>Tue, Apr 3, 2018</t>
  </si>
  <si>
    <t>Wed, Apr 4, 2018</t>
  </si>
  <si>
    <t>Thu, Apr 5, 2018</t>
  </si>
  <si>
    <t>Fri, Apr 6, 2018</t>
  </si>
  <si>
    <t>Sat, Apr 7, 2018</t>
  </si>
  <si>
    <t>Sun, Apr 8, 2018</t>
  </si>
  <si>
    <t>Mon, Apr 9, 2018</t>
  </si>
  <si>
    <t>Tue, Apr 10, 2018</t>
  </si>
  <si>
    <t>Wed, Apr 11, 2018</t>
  </si>
  <si>
    <t>Sat, Apr 14, 2018</t>
  </si>
  <si>
    <t>Sun, Apr 15, 2018</t>
  </si>
  <si>
    <t>6:30p</t>
  </si>
  <si>
    <t>Mon, Apr 16, 2018</t>
  </si>
  <si>
    <t>Tue, Apr 17, 2018</t>
  </si>
  <si>
    <t>Wed, Apr 18, 2018</t>
  </si>
  <si>
    <t>Thu, Apr 19, 2018</t>
  </si>
  <si>
    <t>Fri, Apr 20, 2018</t>
  </si>
  <si>
    <t>Sat, Apr 21, 2018</t>
  </si>
  <si>
    <t>2:30p</t>
  </si>
  <si>
    <t>Sun, Apr 22, 2018</t>
  </si>
  <si>
    <t>Mon, Apr 23, 2018</t>
  </si>
  <si>
    <t>Tue, Apr 24, 2018</t>
  </si>
  <si>
    <t>Wed, Apr 25, 2018</t>
  </si>
  <si>
    <t>Thu, Apr 26, 2018</t>
  </si>
  <si>
    <t>Fri, Apr 27, 2018</t>
  </si>
  <si>
    <t>Sat, Apr 28, 2018</t>
  </si>
  <si>
    <t>Sun, Apr 29, 2018</t>
  </si>
  <si>
    <t>Mon, Apr 30, 2018</t>
  </si>
  <si>
    <t>Tue, May 1, 2018</t>
  </si>
  <si>
    <t>Wed, May 2, 2018</t>
  </si>
  <si>
    <t>Thu, May 3, 2018</t>
  </si>
  <si>
    <t>Fri, May 4, 2018</t>
  </si>
  <si>
    <t>Sat, May 5, 2018</t>
  </si>
  <si>
    <t>Sun, May 6, 2018</t>
  </si>
  <si>
    <t>Mon, May 7, 2018</t>
  </si>
  <si>
    <t>Tue, May 8, 2018</t>
  </si>
  <si>
    <t>Wed, May 9, 2018</t>
  </si>
  <si>
    <t>Sun, May 13, 2018</t>
  </si>
  <si>
    <t>Mon, May 14, 2018</t>
  </si>
  <si>
    <t>Tue, May 15, 2018</t>
  </si>
  <si>
    <t>Wed, May 16, 2018</t>
  </si>
  <si>
    <t>Sat, May 19, 2018</t>
  </si>
  <si>
    <t>Sun, May 20, 2018</t>
  </si>
  <si>
    <t>Mon, May 21, 2018</t>
  </si>
  <si>
    <t>Tue, May 22, 2018</t>
  </si>
  <si>
    <t>Wed, May 23, 2018</t>
  </si>
  <si>
    <t>Thu, May 24, 2018</t>
  </si>
  <si>
    <t>Fri, May 25, 2018</t>
  </si>
  <si>
    <t>Sat, May 26, 2018</t>
  </si>
  <si>
    <t>Sun, May 27, 2018</t>
  </si>
  <si>
    <t>Mon, May 28, 2018</t>
  </si>
  <si>
    <t>Thu, May 31, 2018</t>
  </si>
  <si>
    <t>Sun, Jun 3, 2018</t>
  </si>
  <si>
    <t>Wed, Jun 6, 2018</t>
  </si>
  <si>
    <t>Fri, Jun 8, 2018</t>
  </si>
  <si>
    <t>Tue, Oct 16, 2018</t>
  </si>
  <si>
    <t>Wed, Oct 17, 2018</t>
  </si>
  <si>
    <t>Thu, Oct 18, 2018</t>
  </si>
  <si>
    <t>Fri, Oct 19, 2018</t>
  </si>
  <si>
    <t>Sat, Oct 20, 2018</t>
  </si>
  <si>
    <t>Sun, Oct 21, 2018</t>
  </si>
  <si>
    <t>Mon, Oct 22, 2018</t>
  </si>
  <si>
    <t>Tue, Oct 23, 2018</t>
  </si>
  <si>
    <t>Wed, Oct 24, 2018</t>
  </si>
  <si>
    <t>Thu, Oct 25, 2018</t>
  </si>
  <si>
    <t>Fri, Oct 26, 2018</t>
  </si>
  <si>
    <t>Sat, Oct 27, 2018</t>
  </si>
  <si>
    <t>Sun, Oct 28, 2018</t>
  </si>
  <si>
    <t>Mon, Oct 29, 2018</t>
  </si>
  <si>
    <t>Tue, Oct 30, 2018</t>
  </si>
  <si>
    <t>Wed, Oct 31, 2018</t>
  </si>
  <si>
    <t>Thu, Nov 1, 2018</t>
  </si>
  <si>
    <t>Fri, Nov 2, 2018</t>
  </si>
  <si>
    <t>Sat, Nov 3, 2018</t>
  </si>
  <si>
    <t>Sun, Nov 4, 2018</t>
  </si>
  <si>
    <t>Mon, Nov 5, 2018</t>
  </si>
  <si>
    <t>Tue, Nov 6, 2018</t>
  </si>
  <si>
    <t>Wed, Nov 7, 2018</t>
  </si>
  <si>
    <t>Thu, Nov 8, 2018</t>
  </si>
  <si>
    <t>Fri, Nov 9, 2018</t>
  </si>
  <si>
    <t>Sat, Nov 10, 2018</t>
  </si>
  <si>
    <t>Sun, Nov 11, 2018</t>
  </si>
  <si>
    <t>Mon, Nov 12, 2018</t>
  </si>
  <si>
    <t>Tue, Nov 13, 2018</t>
  </si>
  <si>
    <t>Wed, Nov 14, 2018</t>
  </si>
  <si>
    <t>Thu, Nov 15, 2018</t>
  </si>
  <si>
    <t>Fri, Nov 16, 2018</t>
  </si>
  <si>
    <t>Sat, Nov 17, 2018</t>
  </si>
  <si>
    <t>Sun, Nov 18, 2018</t>
  </si>
  <si>
    <t>Mon, Nov 19, 2018</t>
  </si>
  <si>
    <t>Tue, Nov 20, 2018</t>
  </si>
  <si>
    <t>Wed, Nov 21, 2018</t>
  </si>
  <si>
    <t>Fri, Nov 23, 2018</t>
  </si>
  <si>
    <t>Sat, Nov 24, 2018</t>
  </si>
  <si>
    <t>Sun, Nov 25, 2018</t>
  </si>
  <si>
    <t>Mon, Nov 26, 2018</t>
  </si>
  <si>
    <t>Tue, Nov 27, 2018</t>
  </si>
  <si>
    <t>Wed, Nov 28, 2018</t>
  </si>
  <si>
    <t>Thu, Nov 29, 2018</t>
  </si>
  <si>
    <t>Fri, Nov 30, 2018</t>
  </si>
  <si>
    <t>Sat, Dec 1, 2018</t>
  </si>
  <si>
    <t>Sun, Dec 2, 2018</t>
  </si>
  <si>
    <t>Mon, Dec 3, 2018</t>
  </si>
  <si>
    <t>Tue, Dec 4, 2018</t>
  </si>
  <si>
    <t>Wed, Dec 5, 2018</t>
  </si>
  <si>
    <t>Thu, Dec 6, 2018</t>
  </si>
  <si>
    <t>Fri, Dec 7, 2018</t>
  </si>
  <si>
    <t>Sat, Dec 8, 2018</t>
  </si>
  <si>
    <t>Sun, Dec 9, 2018</t>
  </si>
  <si>
    <t>Mon, Dec 10, 2018</t>
  </si>
  <si>
    <t>Tue, Dec 11, 2018</t>
  </si>
  <si>
    <t>Wed, Dec 12, 2018</t>
  </si>
  <si>
    <t>Thu, Dec 13, 2018</t>
  </si>
  <si>
    <t>Fri, Dec 14, 2018</t>
  </si>
  <si>
    <t>Sat, Dec 15, 2018</t>
  </si>
  <si>
    <t>Sun, Dec 16, 2018</t>
  </si>
  <si>
    <t>Mon, Dec 17, 2018</t>
  </si>
  <si>
    <t>Tue, Dec 18, 2018</t>
  </si>
  <si>
    <t>Wed, Dec 19, 2018</t>
  </si>
  <si>
    <t>Thu, Dec 20, 2018</t>
  </si>
  <si>
    <t>Fri, Dec 21, 2018</t>
  </si>
  <si>
    <t>Sat, Dec 22, 2018</t>
  </si>
  <si>
    <t>Sun, Dec 23, 2018</t>
  </si>
  <si>
    <t>Tue, Dec 25, 2018</t>
  </si>
  <si>
    <t>Wed, Dec 26, 2018</t>
  </si>
  <si>
    <t>Thu, Dec 27, 2018</t>
  </si>
  <si>
    <t>Fri, Dec 28, 2018</t>
  </si>
  <si>
    <t>Sat, Dec 29, 2018</t>
  </si>
  <si>
    <t>Sun, Dec 30, 2018</t>
  </si>
  <si>
    <t>Mon, Dec 31, 2018</t>
  </si>
  <si>
    <t>Tue, Jan 1, 2019</t>
  </si>
  <si>
    <t>Wed, Jan 2, 2019</t>
  </si>
  <si>
    <t>Thu, Jan 3, 2019</t>
  </si>
  <si>
    <t>Fri, Jan 4, 2019</t>
  </si>
  <si>
    <t>Sat, Jan 5, 2019</t>
  </si>
  <si>
    <t>Sun, Jan 6, 2019</t>
  </si>
  <si>
    <t>Mon, Jan 7, 2019</t>
  </si>
  <si>
    <t>Tue, Jan 8, 2019</t>
  </si>
  <si>
    <t>Wed, Jan 9, 2019</t>
  </si>
  <si>
    <t>Thu, Jan 10, 2019</t>
  </si>
  <si>
    <t>Fri, Jan 11, 2019</t>
  </si>
  <si>
    <t>Sat, Jan 12, 2019</t>
  </si>
  <si>
    <t>Sun, Jan 13, 2019</t>
  </si>
  <si>
    <t>Mon, Jan 14, 2019</t>
  </si>
  <si>
    <t>Tue, Jan 15, 2019</t>
  </si>
  <si>
    <t>Wed, Jan 16, 2019</t>
  </si>
  <si>
    <t>Thu, Jan 17, 2019</t>
  </si>
  <si>
    <t>Fri, Jan 18, 2019</t>
  </si>
  <si>
    <t>Sat, Jan 19, 2019</t>
  </si>
  <si>
    <t>Sun, Jan 20, 2019</t>
  </si>
  <si>
    <t>Mon, Jan 21, 2019</t>
  </si>
  <si>
    <t>Tue, Jan 22, 2019</t>
  </si>
  <si>
    <t>Wed, Jan 23, 2019</t>
  </si>
  <si>
    <t>Thu, Jan 24, 2019</t>
  </si>
  <si>
    <t>Fri, Jan 25, 2019</t>
  </si>
  <si>
    <t>Sat, Jan 26, 2019</t>
  </si>
  <si>
    <t>Sun, Jan 27, 2019</t>
  </si>
  <si>
    <t>Mon, Jan 28, 2019</t>
  </si>
  <si>
    <t>Tue, Jan 29, 2019</t>
  </si>
  <si>
    <t>Wed, Jan 30, 2019</t>
  </si>
  <si>
    <t>Thu, Jan 31, 2019</t>
  </si>
  <si>
    <t>Fri, Feb 1, 2019</t>
  </si>
  <si>
    <t>Sat, Feb 2, 2019</t>
  </si>
  <si>
    <t>Sun, Feb 3, 2019</t>
  </si>
  <si>
    <t>Mon, Feb 4, 2019</t>
  </si>
  <si>
    <t>Tue, Feb 5, 2019</t>
  </si>
  <si>
    <t>Wed, Feb 6, 2019</t>
  </si>
  <si>
    <t>Thu, Feb 7, 2019</t>
  </si>
  <si>
    <t>Fri, Feb 8, 2019</t>
  </si>
  <si>
    <t>Sat, Feb 9, 2019</t>
  </si>
  <si>
    <t>Sun, Feb 10, 2019</t>
  </si>
  <si>
    <t>Mon, Feb 11, 2019</t>
  </si>
  <si>
    <t>Tue, Feb 12, 2019</t>
  </si>
  <si>
    <t>Wed, Feb 13, 2019</t>
  </si>
  <si>
    <t>Thu, Feb 14, 2019</t>
  </si>
  <si>
    <t>Thu, Feb 21, 2019</t>
  </si>
  <si>
    <t>Fri, Feb 22, 2019</t>
  </si>
  <si>
    <t>Sat, Feb 23, 2019</t>
  </si>
  <si>
    <t>Sun, Feb 24, 2019</t>
  </si>
  <si>
    <t>Mon, Feb 25, 2019</t>
  </si>
  <si>
    <t>Tue, Feb 26, 2019</t>
  </si>
  <si>
    <t>Wed, Feb 27, 2019</t>
  </si>
  <si>
    <t>Thu, Feb 28, 2019</t>
  </si>
  <si>
    <t>Fri, Mar 1, 2019</t>
  </si>
  <si>
    <t>Sat, Mar 2, 2019</t>
  </si>
  <si>
    <t>Sun, Mar 3, 2019</t>
  </si>
  <si>
    <t>Mon, Mar 4, 2019</t>
  </si>
  <si>
    <t>Tue, Mar 5, 2019</t>
  </si>
  <si>
    <t>Wed, Mar 6, 2019</t>
  </si>
  <si>
    <t>Thu, Mar 7, 2019</t>
  </si>
  <si>
    <t>Fri, Mar 8, 2019</t>
  </si>
  <si>
    <t>Sat, Mar 9, 2019</t>
  </si>
  <si>
    <t>Sun, Mar 10, 2019</t>
  </si>
  <si>
    <t>Mon, Mar 11, 2019</t>
  </si>
  <si>
    <t>Tue, Mar 12, 2019</t>
  </si>
  <si>
    <t>Wed, Mar 13, 2019</t>
  </si>
  <si>
    <t>Thu, Mar 14, 2019</t>
  </si>
  <si>
    <t>Fri, Mar 15, 2019</t>
  </si>
  <si>
    <t>Sat, Mar 16, 2019</t>
  </si>
  <si>
    <t>Sun, Mar 17, 2019</t>
  </si>
  <si>
    <t>Mon, Mar 18, 2019</t>
  </si>
  <si>
    <t>Tue, Mar 19, 2019</t>
  </si>
  <si>
    <t>Wed, Mar 20, 2019</t>
  </si>
  <si>
    <t>Thu, Mar 21, 2019</t>
  </si>
  <si>
    <t>Fri, Mar 22, 2019</t>
  </si>
  <si>
    <t>Sat, Mar 23, 2019</t>
  </si>
  <si>
    <t>Sun, Mar 24, 2019</t>
  </si>
  <si>
    <t>Mon, Mar 25, 2019</t>
  </si>
  <si>
    <t>Tue, Mar 26, 2019</t>
  </si>
  <si>
    <t>Wed, Mar 27, 2019</t>
  </si>
  <si>
    <t>Thu, Mar 28, 2019</t>
  </si>
  <si>
    <t>Fri, Mar 29, 2019</t>
  </si>
  <si>
    <t>Sat, Mar 30, 2019</t>
  </si>
  <si>
    <t>Sun, Mar 31, 2019</t>
  </si>
  <si>
    <t>Mon, Apr 1, 2019</t>
  </si>
  <si>
    <t>Tue, Apr 2, 2019</t>
  </si>
  <si>
    <t>Wed, Apr 3, 2019</t>
  </si>
  <si>
    <t>Thu, Apr 4, 2019</t>
  </si>
  <si>
    <t>Fri, Apr 5, 2019</t>
  </si>
  <si>
    <t>Sat, Apr 6, 2019</t>
  </si>
  <si>
    <t>Sun, Apr 7, 2019</t>
  </si>
  <si>
    <t>Tue, Apr 9, 2019</t>
  </si>
  <si>
    <t>Wed, Apr 10, 2019</t>
  </si>
  <si>
    <t>Sat, Apr 13, 2019</t>
  </si>
  <si>
    <t>Sun, Apr 14, 2019</t>
  </si>
  <si>
    <t>Mon, Apr 15, 2019</t>
  </si>
  <si>
    <t>Tue, Apr 16, 2019</t>
  </si>
  <si>
    <t>Wed, Apr 17, 2019</t>
  </si>
  <si>
    <t>Thu, Apr 18, 2019</t>
  </si>
  <si>
    <t>Fri, Apr 19, 2019</t>
  </si>
  <si>
    <t>Sat, Apr 20, 2019</t>
  </si>
  <si>
    <t>Sun, Apr 21, 2019</t>
  </si>
  <si>
    <t>Mon, Apr 22, 2019</t>
  </si>
  <si>
    <t>Tue, Apr 23, 2019</t>
  </si>
  <si>
    <t>Wed, Apr 24, 2019</t>
  </si>
  <si>
    <t>Thu, Apr 25, 2019</t>
  </si>
  <si>
    <t>Fri, Apr 26, 2019</t>
  </si>
  <si>
    <t>Sat, Apr 27, 2019</t>
  </si>
  <si>
    <t>Sun, Apr 28, 2019</t>
  </si>
  <si>
    <t>Mon, Apr 29, 2019</t>
  </si>
  <si>
    <t>Tue, Apr 30, 2019</t>
  </si>
  <si>
    <t>Wed, May 1, 2019</t>
  </si>
  <si>
    <t>Thu, May 2, 2019</t>
  </si>
  <si>
    <t>Fri, May 3, 2019</t>
  </si>
  <si>
    <t>Sat, May 4, 2019</t>
  </si>
  <si>
    <t>Sun, May 5, 2019</t>
  </si>
  <si>
    <t>Mon, May 6, 2019</t>
  </si>
  <si>
    <t>Tue, May 7, 2019</t>
  </si>
  <si>
    <t>Wed, May 8, 2019</t>
  </si>
  <si>
    <t>Thu, May 9, 2019</t>
  </si>
  <si>
    <t>Fri, May 10, 2019</t>
  </si>
  <si>
    <t>Sun, May 12, 2019</t>
  </si>
  <si>
    <t>Tue, May 14, 2019</t>
  </si>
  <si>
    <t>Wed, May 15, 2019</t>
  </si>
  <si>
    <t>Thu, May 16, 2019</t>
  </si>
  <si>
    <t>Fri, May 17, 2019</t>
  </si>
  <si>
    <t>Sat, May 18, 2019</t>
  </si>
  <si>
    <t>Sun, May 19, 2019</t>
  </si>
  <si>
    <t>Mon, May 20, 2019</t>
  </si>
  <si>
    <t>Tue, May 21, 2019</t>
  </si>
  <si>
    <t>Thu, May 23, 2019</t>
  </si>
  <si>
    <t>Sat, May 25, 2019</t>
  </si>
  <si>
    <t>Thu, May 30, 2019</t>
  </si>
  <si>
    <t>Sun, Jun 2, 2019</t>
  </si>
  <si>
    <t>Wed, Jun 5, 2019</t>
  </si>
  <si>
    <t>Fri, Jun 7, 2019</t>
  </si>
  <si>
    <t>Mon, Jun 10, 2019</t>
  </si>
  <si>
    <t>Thu, Jun 13, 2019</t>
  </si>
  <si>
    <t>Rk</t>
  </si>
  <si>
    <t>Team</t>
  </si>
  <si>
    <t>2016-17 Vis Rank</t>
  </si>
  <si>
    <t>2016-17</t>
  </si>
  <si>
    <t>Tue, Oct 22, 2019</t>
  </si>
  <si>
    <t>Wed, Oct 23, 2019</t>
  </si>
  <si>
    <t>Thu, Oct 24, 2019</t>
  </si>
  <si>
    <t>Fri, Oct 25, 2019</t>
  </si>
  <si>
    <t>Sat, Oct 26, 2019</t>
  </si>
  <si>
    <t>Sun, Oct 27, 2019</t>
  </si>
  <si>
    <t>Mon, Oct 28, 2019</t>
  </si>
  <si>
    <t>Tue, Oct 29, 2019</t>
  </si>
  <si>
    <t>Wed, Oct 30, 2019</t>
  </si>
  <si>
    <t>Thu, Oct 31, 2019</t>
  </si>
  <si>
    <t>PTS3</t>
  </si>
  <si>
    <t>PTS22</t>
  </si>
  <si>
    <t>Fri, Nov 1, 2019</t>
  </si>
  <si>
    <t>Sat, Nov 2, 2019</t>
  </si>
  <si>
    <t>Sun, Nov 3, 2019</t>
  </si>
  <si>
    <t>Mon, Nov 4, 2019</t>
  </si>
  <si>
    <t>Tue, Nov 5, 2019</t>
  </si>
  <si>
    <t>Wed, Nov 6, 2019</t>
  </si>
  <si>
    <t>Thu, Nov 7, 2019</t>
  </si>
  <si>
    <t>Fri, Nov 8, 2019</t>
  </si>
  <si>
    <t>Sat, Nov 9, 2019</t>
  </si>
  <si>
    <t>Sun, Nov 10, 2019</t>
  </si>
  <si>
    <t>Mon, Nov 11, 2019</t>
  </si>
  <si>
    <t>Tue, Nov 12, 2019</t>
  </si>
  <si>
    <t>Wed, Nov 13, 2019</t>
  </si>
  <si>
    <t>Thu, Nov 14, 2019</t>
  </si>
  <si>
    <t>Fri, Nov 15, 2019</t>
  </si>
  <si>
    <t>Sat, Nov 16, 2019</t>
  </si>
  <si>
    <t>Sun, Nov 17, 2019</t>
  </si>
  <si>
    <t>Mon, Nov 18, 2019</t>
  </si>
  <si>
    <t>Tue, Nov 19, 2019</t>
  </si>
  <si>
    <t>Wed, Nov 20, 2019</t>
  </si>
  <si>
    <t>Thu, Nov 21, 2019</t>
  </si>
  <si>
    <t>Fri, Nov 22, 2019</t>
  </si>
  <si>
    <t>Sat, Nov 23, 2019</t>
  </si>
  <si>
    <t>Sun, Nov 24, 2019</t>
  </si>
  <si>
    <t>Mon, Nov 25, 2019</t>
  </si>
  <si>
    <t>Tue, Nov 26, 2019</t>
  </si>
  <si>
    <t>Wed, Nov 27, 2019</t>
  </si>
  <si>
    <t>Fri, Nov 29, 2019</t>
  </si>
  <si>
    <t>Sat, Nov 30, 2019</t>
  </si>
  <si>
    <t>Sun, Dec 1, 2019</t>
  </si>
  <si>
    <t>Mon, Dec 2, 2019</t>
  </si>
  <si>
    <t>Tue, Dec 3, 2019</t>
  </si>
  <si>
    <t>Wed, Dec 4, 2019</t>
  </si>
  <si>
    <t>Thu, Dec 5, 2019</t>
  </si>
  <si>
    <t>Fri, Dec 6, 2019</t>
  </si>
  <si>
    <t>Sat, Dec 7, 2019</t>
  </si>
  <si>
    <t>Sun, Dec 8, 2019</t>
  </si>
  <si>
    <t>Mon, Dec 9, 2019</t>
  </si>
  <si>
    <t>Tue, Dec 10, 2019</t>
  </si>
  <si>
    <t>Wed, Dec 11, 2019</t>
  </si>
  <si>
    <t>Thu, Dec 12, 2019</t>
  </si>
  <si>
    <t>Fri, Dec 13, 2019</t>
  </si>
  <si>
    <t>Sat, Dec 14, 2019</t>
  </si>
  <si>
    <t>Sun, Dec 15, 2019</t>
  </si>
  <si>
    <t>Mon, Dec 16, 2019</t>
  </si>
  <si>
    <t>Tue, Dec 17, 2019</t>
  </si>
  <si>
    <t>Wed, Dec 18, 2019</t>
  </si>
  <si>
    <t>Thu, Dec 19, 2019</t>
  </si>
  <si>
    <t>Fri, Dec 20, 2019</t>
  </si>
  <si>
    <t>Sat, Dec 21, 2019</t>
  </si>
  <si>
    <t>Sun, Dec 22, 2019</t>
  </si>
  <si>
    <t>Mon, Dec 23, 2019</t>
  </si>
  <si>
    <t>Wed, Dec 25, 2019</t>
  </si>
  <si>
    <t>Thu, Dec 26, 2019</t>
  </si>
  <si>
    <t>Fri, Dec 27, 2019</t>
  </si>
  <si>
    <t>Sat, Dec 28, 2019</t>
  </si>
  <si>
    <t>Sun, Dec 29, 2019</t>
  </si>
  <si>
    <t>Mon, Dec 30, 2019</t>
  </si>
  <si>
    <t>Tue, Dec 31, 2019</t>
  </si>
  <si>
    <t>Wed, Jan 1, 2020</t>
  </si>
  <si>
    <t>Thu, Jan 2, 2020</t>
  </si>
  <si>
    <t>Fri, Jan 3, 2020</t>
  </si>
  <si>
    <t>Sat, Jan 4, 2020</t>
  </si>
  <si>
    <t>Sun, Jan 5, 2020</t>
  </si>
  <si>
    <t>Mon, Jan 6, 2020</t>
  </si>
  <si>
    <t>Tue, Jan 7, 2020</t>
  </si>
  <si>
    <t>Wed, Jan 8, 2020</t>
  </si>
  <si>
    <t>Thu, Jan 9, 2020</t>
  </si>
  <si>
    <t>Fri, Jan 10, 2020</t>
  </si>
  <si>
    <t>7:15p</t>
  </si>
  <si>
    <t>9:45p</t>
  </si>
  <si>
    <t>Sat, Jan 11, 2020</t>
  </si>
  <si>
    <t>Sun, Jan 12, 2020</t>
  </si>
  <si>
    <t>Mon, Jan 13, 2020</t>
  </si>
  <si>
    <t>Tue, Jan 14, 2020</t>
  </si>
  <si>
    <t>Wed, Jan 15, 2020</t>
  </si>
  <si>
    <t>Thu, Jan 16, 2020</t>
  </si>
  <si>
    <t>Fri, Jan 17, 2020</t>
  </si>
  <si>
    <t>Sat, Jan 18, 2020</t>
  </si>
  <si>
    <t>Sun, Jan 19, 2020</t>
  </si>
  <si>
    <t>Mon, Jan 20, 2020</t>
  </si>
  <si>
    <t>Tue, Jan 21, 2020</t>
  </si>
  <si>
    <t>Wed, Jan 22, 2020</t>
  </si>
  <si>
    <t>Thu, Jan 23, 2020</t>
  </si>
  <si>
    <t>Fri, Jan 24, 2020</t>
  </si>
  <si>
    <t>Sat, Jan 25, 2020</t>
  </si>
  <si>
    <t>Sun, Jan 26, 2020</t>
  </si>
  <si>
    <t>Mon, Jan 27, 2020</t>
  </si>
  <si>
    <t>Tue, Jan 28, 2020</t>
  </si>
  <si>
    <t>Wed, Jan 29, 2020</t>
  </si>
  <si>
    <t>Thu, Jan 30, 2020</t>
  </si>
  <si>
    <t>Fri, Jan 31, 2020</t>
  </si>
  <si>
    <t>Sat, Feb 1, 2020</t>
  </si>
  <si>
    <t>Sun, Feb 2, 2020</t>
  </si>
  <si>
    <t>Mon, Feb 3, 2020</t>
  </si>
  <si>
    <t>Tue, Feb 4, 2020</t>
  </si>
  <si>
    <t>Wed, Feb 5, 2020</t>
  </si>
  <si>
    <t>Thu, Feb 6, 2020</t>
  </si>
  <si>
    <t>Fri, Feb 7, 2020</t>
  </si>
  <si>
    <t>Sat, Feb 8, 2020</t>
  </si>
  <si>
    <t>Sun, Feb 9, 2020</t>
  </si>
  <si>
    <t>Mon, Feb 10, 2020</t>
  </si>
  <si>
    <t>Tue, Feb 11, 2020</t>
  </si>
  <si>
    <t>Wed, Feb 12, 2020</t>
  </si>
  <si>
    <t>Thu, Feb 13, 2020</t>
  </si>
  <si>
    <t>Thu, Feb 20, 2020</t>
  </si>
  <si>
    <t>Fri, Feb 21, 2020</t>
  </si>
  <si>
    <t>Sat, Feb 22, 2020</t>
  </si>
  <si>
    <t>Sun, Feb 23, 2020</t>
  </si>
  <si>
    <t>Mon, Feb 24, 2020</t>
  </si>
  <si>
    <t>Tue, Feb 25, 2020</t>
  </si>
  <si>
    <t>Wed, Feb 26, 2020</t>
  </si>
  <si>
    <t>Thu, Feb 27, 2020</t>
  </si>
  <si>
    <t>Fri, Feb 28, 2020</t>
  </si>
  <si>
    <t>Sat, Feb 29, 2020</t>
  </si>
  <si>
    <t>Sun, Mar 1, 2020</t>
  </si>
  <si>
    <t>Mon, Mar 2, 2020</t>
  </si>
  <si>
    <t>Tue, Mar 3, 2020</t>
  </si>
  <si>
    <t>Wed, Mar 4, 2020</t>
  </si>
  <si>
    <t>Thu, Mar 5, 2020</t>
  </si>
  <si>
    <t>Fri, Mar 6, 2020</t>
  </si>
  <si>
    <t>Sat, Mar 7, 2020</t>
  </si>
  <si>
    <t>Sun, Mar 8, 2020</t>
  </si>
  <si>
    <t>Mon, Mar 9, 2020</t>
  </si>
  <si>
    <t>Tue, Mar 10, 2020</t>
  </si>
  <si>
    <t>Wed, Mar 11, 2020</t>
  </si>
  <si>
    <t>Thu, Jul 30, 2020</t>
  </si>
  <si>
    <t>Fri, Jul 31, 2020</t>
  </si>
  <si>
    <t>Sat, Aug 1, 2020</t>
  </si>
  <si>
    <t>Sun, Aug 2, 2020</t>
  </si>
  <si>
    <t>Mon, Aug 3, 2020</t>
  </si>
  <si>
    <t>1:30p</t>
  </si>
  <si>
    <t>Tue, Aug 4, 2020</t>
  </si>
  <si>
    <t>Wed, Aug 5, 2020</t>
  </si>
  <si>
    <t>Thu, Aug 6, 2020</t>
  </si>
  <si>
    <t>Fri, Aug 7, 2020</t>
  </si>
  <si>
    <t>Sat, Aug 8, 2020</t>
  </si>
  <si>
    <t>Sun, Aug 9, 2020</t>
  </si>
  <si>
    <t>Mon, Aug 10, 2020</t>
  </si>
  <si>
    <t>Tue, Aug 11, 2020</t>
  </si>
  <si>
    <t>Wed, Aug 12, 2020</t>
  </si>
  <si>
    <t>Thu, Aug 13, 2020</t>
  </si>
  <si>
    <t>Fri, Aug 14, 2020</t>
  </si>
  <si>
    <t>Sat, Aug 15, 2020</t>
  </si>
  <si>
    <t>Mon, Aug 17, 2020</t>
  </si>
  <si>
    <t>Tue, Aug 18, 2020</t>
  </si>
  <si>
    <t>Wed, Aug 19, 2020</t>
  </si>
  <si>
    <t>Thu, Aug 20, 2020</t>
  </si>
  <si>
    <t>Fri, Aug 21, 2020</t>
  </si>
  <si>
    <t>Sat, Aug 22, 2020</t>
  </si>
  <si>
    <t>Sun, Aug 23, 2020</t>
  </si>
  <si>
    <t>Mon, Aug 24, 2020</t>
  </si>
  <si>
    <t>Tue, Aug 25, 2020</t>
  </si>
  <si>
    <t>Sat, Aug 29, 2020</t>
  </si>
  <si>
    <t>Sun, Aug 30, 2020</t>
  </si>
  <si>
    <t>Mon, Aug 31, 2020</t>
  </si>
  <si>
    <t>Tue, Sep 1, 2020</t>
  </si>
  <si>
    <t>Wed, Sep 2, 2020</t>
  </si>
  <si>
    <t>Thu, Sep 3, 2020</t>
  </si>
  <si>
    <t>Fri, Sep 4, 2020</t>
  </si>
  <si>
    <t>Sat, Sep 5, 2020</t>
  </si>
  <si>
    <t>Sun, Sep 6, 2020</t>
  </si>
  <si>
    <t>Mon, Sep 7, 2020</t>
  </si>
  <si>
    <t>Tue, Sep 8, 2020</t>
  </si>
  <si>
    <t>Wed, Sep 9, 2020</t>
  </si>
  <si>
    <t>Thu, Sep 10, 2020</t>
  </si>
  <si>
    <t>Fri, Sep 11, 2020</t>
  </si>
  <si>
    <t>Sat, Sep 12, 2020</t>
  </si>
  <si>
    <t>Sun, Sep 13, 2020</t>
  </si>
  <si>
    <t>Tue, Sep 15, 2020</t>
  </si>
  <si>
    <t>Thu, Sep 17, 2020</t>
  </si>
  <si>
    <t>Fri, Sep 18, 2020</t>
  </si>
  <si>
    <t>Sat, Sep 19, 2020</t>
  </si>
  <si>
    <t>Sun, Sep 20, 2020</t>
  </si>
  <si>
    <t>Tue, Sep 22, 2020</t>
  </si>
  <si>
    <t>Wed, Sep 23, 2020</t>
  </si>
  <si>
    <t>Thu, Sep 24, 2020</t>
  </si>
  <si>
    <t>Fri, Sep 25, 2020</t>
  </si>
  <si>
    <t>Sat, Sep 26, 2020</t>
  </si>
  <si>
    <t>Sun, Sep 27, 2020</t>
  </si>
  <si>
    <t>Wed, Sep 30, 2020</t>
  </si>
  <si>
    <t>Fri, Oct 2, 2020</t>
  </si>
  <si>
    <t>Sun, Oct 4, 2020</t>
  </si>
  <si>
    <t>Tue, Oct 6, 2020</t>
  </si>
  <si>
    <t>Fri, Oct 9, 2020</t>
  </si>
  <si>
    <t>Sun, Oct 11, 2020</t>
  </si>
  <si>
    <t>2018-19 Vis Rank</t>
  </si>
  <si>
    <t>2018-19 Home Rank</t>
  </si>
  <si>
    <t>2017-18 Home Rank</t>
  </si>
  <si>
    <t>2017-18 Vis Rank</t>
  </si>
  <si>
    <t>2016-17 Home Rank</t>
  </si>
  <si>
    <t>Tue, Dec 22, 2020</t>
  </si>
  <si>
    <t>Wed, Dec 23, 2020</t>
  </si>
  <si>
    <t>Fri, Dec 25, 2020</t>
  </si>
  <si>
    <t>Sat, Dec 26, 2020</t>
  </si>
  <si>
    <t>Sun, Dec 27, 2020</t>
  </si>
  <si>
    <t>Mon, Dec 28, 2020</t>
  </si>
  <si>
    <t>Tue, Dec 29, 2020</t>
  </si>
  <si>
    <t>Wed, Dec 30, 2020</t>
  </si>
  <si>
    <t>Thu, Dec 31, 2020</t>
  </si>
  <si>
    <t>Fri, Jan 1, 2021</t>
  </si>
  <si>
    <t>Sat, Jan 2, 2021</t>
  </si>
  <si>
    <t>Sun, Jan 3, 2021</t>
  </si>
  <si>
    <t>Mon, Jan 4, 2021</t>
  </si>
  <si>
    <t>Tue, Jan 5, 2021</t>
  </si>
  <si>
    <t>Wed, Jan 6, 2021</t>
  </si>
  <si>
    <t>Thu, Jan 7, 2021</t>
  </si>
  <si>
    <t>Fri, Jan 8, 2021</t>
  </si>
  <si>
    <t>Sat, Jan 9, 2021</t>
  </si>
  <si>
    <t>Sun, Jan 10, 2021</t>
  </si>
  <si>
    <t>Mon, Jan 11, 2021</t>
  </si>
  <si>
    <t>Tue, Jan 12, 2021</t>
  </si>
  <si>
    <t>Wed, Jan 13, 2021</t>
  </si>
  <si>
    <t>Thu, Jan 14, 2021</t>
  </si>
  <si>
    <t>Fri, Jan 15, 2021</t>
  </si>
  <si>
    <t>Sat, Jan 16, 2021</t>
  </si>
  <si>
    <t>Sun, Jan 17, 2021</t>
  </si>
  <si>
    <t>Mon, Jan 18, 2021</t>
  </si>
  <si>
    <t>Tue, Jan 19, 2021</t>
  </si>
  <si>
    <t>Wed, Jan 20, 2021</t>
  </si>
  <si>
    <t>Thu, Jan 21, 2021</t>
  </si>
  <si>
    <t>Fri, Jan 22, 2021</t>
  </si>
  <si>
    <t>Sat, Jan 23, 2021</t>
  </si>
  <si>
    <t>Sun, Jan 24, 2021</t>
  </si>
  <si>
    <t>Mon, Jan 25, 2021</t>
  </si>
  <si>
    <t>Tue, Jan 26, 2021</t>
  </si>
  <si>
    <t>Wed, Jan 27, 2021</t>
  </si>
  <si>
    <t>Thu, Jan 28, 2021</t>
  </si>
  <si>
    <t>Fri, Jan 29, 2021</t>
  </si>
  <si>
    <t>Sat, Jan 30, 2021</t>
  </si>
  <si>
    <t>Sun, Jan 31, 2021</t>
  </si>
  <si>
    <t>2017-218</t>
  </si>
  <si>
    <t>2018-2019</t>
  </si>
  <si>
    <t>2019-20</t>
  </si>
  <si>
    <t>2019-20 Vis Rank</t>
  </si>
  <si>
    <t>2019-20 Home Rank</t>
  </si>
  <si>
    <t>Visitor</t>
  </si>
  <si>
    <t>Home</t>
  </si>
  <si>
    <t>Vis PTS</t>
  </si>
  <si>
    <t>Home PTS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</si>
  <si>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</si>
  <si>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</si>
  <si>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</si>
  <si>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</si>
  <si>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</si>
  <si>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</si>
  <si>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</si>
  <si>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</si>
  <si>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</si>
  <si>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</si>
  <si>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</si>
  <si>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</si>
  <si>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</si>
  <si>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</si>
  <si>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</si>
  <si>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</si>
  <si>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</si>
  <si>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</si>
  <si>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</si>
  <si>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</si>
  <si>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</si>
  <si>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</si>
  <si>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</si>
  <si>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</si>
  <si>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</si>
  <si>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</si>
  <si>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</si>
  <si>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</si>
  <si>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</si>
  <si>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Álex Abrines\abrinal01</t>
  </si>
  <si>
    <t>SG</t>
  </si>
  <si>
    <t>OKC</t>
  </si>
  <si>
    <t>Quincy Acy\acyqu01</t>
  </si>
  <si>
    <t>TOT</t>
  </si>
  <si>
    <t>DAL</t>
  </si>
  <si>
    <t>BRK</t>
  </si>
  <si>
    <t>Steven Adams\adamsst01</t>
  </si>
  <si>
    <t>C</t>
  </si>
  <si>
    <t>Arron Afflalo\afflaar01</t>
  </si>
  <si>
    <t>SAC</t>
  </si>
  <si>
    <t>Alexis Ajinça\ajincal01</t>
  </si>
  <si>
    <t>NOP</t>
  </si>
  <si>
    <t>Cole Aldrich\aldrico01</t>
  </si>
  <si>
    <t>MIN</t>
  </si>
  <si>
    <t>LaMarcus Aldridge\aldrila01</t>
  </si>
  <si>
    <t>SAS</t>
  </si>
  <si>
    <t>Lavoy Allen\allenla01</t>
  </si>
  <si>
    <t>IND</t>
  </si>
  <si>
    <t>Tony Allen\allento01</t>
  </si>
  <si>
    <t>MEM</t>
  </si>
  <si>
    <t>Al-Farouq Aminu\aminual01</t>
  </si>
  <si>
    <t>POR</t>
  </si>
  <si>
    <t>Chris Andersen\anderch01</t>
  </si>
  <si>
    <t>CLE</t>
  </si>
  <si>
    <t>Alan Anderson\anderal01</t>
  </si>
  <si>
    <t>SF</t>
  </si>
  <si>
    <t>LAC</t>
  </si>
  <si>
    <t>Justin Anderson\anderju01</t>
  </si>
  <si>
    <t>PHI</t>
  </si>
  <si>
    <t>Kyle Anderson\anderky01</t>
  </si>
  <si>
    <t>Ryan Anderson\anderry01</t>
  </si>
  <si>
    <t>HOU</t>
  </si>
  <si>
    <t>Giannis Antetokounmpo\antetgi01</t>
  </si>
  <si>
    <t>MIL</t>
  </si>
  <si>
    <t>Carmelo Anthony\anthoca01</t>
  </si>
  <si>
    <t>NYK</t>
  </si>
  <si>
    <t>Joel Anthony\anthojo01</t>
  </si>
  <si>
    <t>Trevor Ariza\arizatr01</t>
  </si>
  <si>
    <t>Darrell Arthur\arthuda01</t>
  </si>
  <si>
    <t>DEN</t>
  </si>
  <si>
    <t>Ömer Aşık\asikom01</t>
  </si>
  <si>
    <t>D.J. Augustin\augusdj01</t>
  </si>
  <si>
    <t>PG</t>
  </si>
  <si>
    <t>ORL</t>
  </si>
  <si>
    <t>Luke Babbitt\babbilu01</t>
  </si>
  <si>
    <t>MIA</t>
  </si>
  <si>
    <t>Ron Baker\bakerro01</t>
  </si>
  <si>
    <t>Wade Baldwin\baldwwa01</t>
  </si>
  <si>
    <t>Leandro Barbosa\barbole01</t>
  </si>
  <si>
    <t>PHO</t>
  </si>
  <si>
    <t>J.J. Barea\bareajo01</t>
  </si>
  <si>
    <t>Harrison Barnes\barneha02</t>
  </si>
  <si>
    <t>Matt Barnes\barnema02</t>
  </si>
  <si>
    <t>GSW</t>
  </si>
  <si>
    <t>Will Barton\bartowi01</t>
  </si>
  <si>
    <t>Brandon Bass\bassbr01</t>
  </si>
  <si>
    <t>Nicolas Batum\batumni01</t>
  </si>
  <si>
    <t>CHO</t>
  </si>
  <si>
    <t>Jerryd Bayless\bayleje01</t>
  </si>
  <si>
    <t>Aron Baynes\baynear01</t>
  </si>
  <si>
    <t>DET</t>
  </si>
  <si>
    <t>Kent Bazemore\bazemke01</t>
  </si>
  <si>
    <t>ATL</t>
  </si>
  <si>
    <t>Bradley Beal\bealbr01</t>
  </si>
  <si>
    <t>WAS</t>
  </si>
  <si>
    <t>Malik Beasley\beaslma01</t>
  </si>
  <si>
    <t>Michael Beasley\beaslmi01</t>
  </si>
  <si>
    <t>Marco Belinelli\belinma01</t>
  </si>
  <si>
    <t>DeAndre' Bembry\bembrde01</t>
  </si>
  <si>
    <t>Dragan Bender\bendedr01</t>
  </si>
  <si>
    <t>Anthony Bennett\bennean01</t>
  </si>
  <si>
    <t>Ben Bentil\bentibe01</t>
  </si>
  <si>
    <t>Dāvis Bertāns\bertada01</t>
  </si>
  <si>
    <t>Patrick Beverley\beverpa01</t>
  </si>
  <si>
    <t>Bismack Biyombo\biyombi01</t>
  </si>
  <si>
    <t>Nemanja Bjelica\bjeline01</t>
  </si>
  <si>
    <t>Tarik Black\blackta01</t>
  </si>
  <si>
    <t>LAL</t>
  </si>
  <si>
    <t>Eric Bledsoe\bledser01</t>
  </si>
  <si>
    <t>Bojan Bogdanović\bogdabo02</t>
  </si>
  <si>
    <t>Andrew Bogut\bogutan01</t>
  </si>
  <si>
    <t>Joel Bolomboy\bolomjo01</t>
  </si>
  <si>
    <t>UTA</t>
  </si>
  <si>
    <t>Devin Booker\bookede01</t>
  </si>
  <si>
    <t>Trevor Booker\booketr01</t>
  </si>
  <si>
    <t>Avery Bradley\bradlav01</t>
  </si>
  <si>
    <t>BOS</t>
  </si>
  <si>
    <t>Corey Brewer\breweco01</t>
  </si>
  <si>
    <t>Malcolm Brogdon\brogdma01</t>
  </si>
  <si>
    <t>Aaron Brooks\brookaa01</t>
  </si>
  <si>
    <t>Anthony Brown\brownan02</t>
  </si>
  <si>
    <t>Bobby Brown\brownbo02</t>
  </si>
  <si>
    <t>Jaylen Brown\brownja02</t>
  </si>
  <si>
    <t>Nicolás Brussino\brussni01</t>
  </si>
  <si>
    <t>Reggie Bullock\bullore01</t>
  </si>
  <si>
    <t>Trey Burke\burketr01</t>
  </si>
  <si>
    <t>Alec Burks\burksal01</t>
  </si>
  <si>
    <t>Jimmy Butler\butleji01</t>
  </si>
  <si>
    <t>CHI</t>
  </si>
  <si>
    <t>Bruno Caboclo\cabocbr01</t>
  </si>
  <si>
    <t>TOR</t>
  </si>
  <si>
    <t>José Calderón\caldejo01</t>
  </si>
  <si>
    <t>Kentavious Caldwell-Pope\caldwke01</t>
  </si>
  <si>
    <t>Isaiah Canaan\canaais01</t>
  </si>
  <si>
    <t>Clint Capela\capelca01</t>
  </si>
  <si>
    <t>DeMarre Carroll\carrode01</t>
  </si>
  <si>
    <t>Vince Carter\cartevi01</t>
  </si>
  <si>
    <t>Michael Carter-Williams\cartemi01</t>
  </si>
  <si>
    <t>Omri Casspi\casspom01</t>
  </si>
  <si>
    <t>Willie Cauley-Stein\caulewi01</t>
  </si>
  <si>
    <t>Tyson Chandler\chandty01</t>
  </si>
  <si>
    <t>Wilson Chandler\chandwi01</t>
  </si>
  <si>
    <t>Marquese Chriss\chrisma01</t>
  </si>
  <si>
    <t>Rakeem Christmas\chrisra01</t>
  </si>
  <si>
    <t>Semaj Christon\chrisse01</t>
  </si>
  <si>
    <t>Ian Clark\clarkia01</t>
  </si>
  <si>
    <t>Jordan Clarkson\clarkjo01</t>
  </si>
  <si>
    <t>Norris Cole\coleno01</t>
  </si>
  <si>
    <t>Darren Collison\collida01</t>
  </si>
  <si>
    <t>Nick Collison\collini01</t>
  </si>
  <si>
    <t>Mike Conley\conlemi01</t>
  </si>
  <si>
    <t>Pat Connaughton\connapa01</t>
  </si>
  <si>
    <t>Quinn Cook\cookqu01</t>
  </si>
  <si>
    <t>DeMarcus Cousins\couside01</t>
  </si>
  <si>
    <t>Robert Covington\covinro01</t>
  </si>
  <si>
    <t>Allen Crabbe\crabbal01</t>
  </si>
  <si>
    <t>Jamal Crawford\crawfja01</t>
  </si>
  <si>
    <t>Jordan Crawford\crawfjo02</t>
  </si>
  <si>
    <t>Jae Crowder\crowdja01</t>
  </si>
  <si>
    <t>Dante Cunningham\cunnida01</t>
  </si>
  <si>
    <t>Seth Curry\curryse01</t>
  </si>
  <si>
    <t>Stephen Curry\curryst01</t>
  </si>
  <si>
    <t>Troy Daniels\danietr01</t>
  </si>
  <si>
    <t>Anthony Davis\davisan02</t>
  </si>
  <si>
    <t>Deyonta Davis\davisde01</t>
  </si>
  <si>
    <t>Ed Davis\davised01</t>
  </si>
  <si>
    <t>Dewayne Dedmon\dedmode01</t>
  </si>
  <si>
    <t>Sam Dekker\dekkesa01</t>
  </si>
  <si>
    <t>Malcolm Delaney\delanma01</t>
  </si>
  <si>
    <t>Matthew Dellavedova\dellama01</t>
  </si>
  <si>
    <t>Luol Deng\denglu01</t>
  </si>
  <si>
    <t>DeMar DeRozan\derozde01</t>
  </si>
  <si>
    <t>Cheick Diallo\diallch01</t>
  </si>
  <si>
    <t>Boris Diaw\diawbo01</t>
  </si>
  <si>
    <t>Gorgui Dieng\dienggo01</t>
  </si>
  <si>
    <t>Spencer Dinwiddie\dinwisp01</t>
  </si>
  <si>
    <t>Toney Douglas\douglto01</t>
  </si>
  <si>
    <t>Goran Dragić\dragigo01</t>
  </si>
  <si>
    <t>Andre Drummond\drumman01</t>
  </si>
  <si>
    <t>Jared Dudley\dudleja01</t>
  </si>
  <si>
    <t>Mike Dunleavy\dunlemi02</t>
  </si>
  <si>
    <t>Kris Dunn\dunnkr01</t>
  </si>
  <si>
    <t>Kevin Durant\duranke01</t>
  </si>
  <si>
    <t>Jarell Eddie\eddieja01</t>
  </si>
  <si>
    <t>Henry Ellenson\ellenhe01</t>
  </si>
  <si>
    <t>Wayne Ellington\ellinwa01</t>
  </si>
  <si>
    <t>Monta Ellis\ellismo01</t>
  </si>
  <si>
    <t>Joel Embiid\embiijo01</t>
  </si>
  <si>
    <t>James Ennis\ennisja01</t>
  </si>
  <si>
    <t>Tyler Ennis\ennisty01</t>
  </si>
  <si>
    <t>Tyreke Evans\evansty01</t>
  </si>
  <si>
    <t>Dante Exum\exumda01</t>
  </si>
  <si>
    <t>Kenneth Faried\farieke01</t>
  </si>
  <si>
    <t>Jordan Farmar\farmajo01</t>
  </si>
  <si>
    <t>Derrick Favors\favorde01</t>
  </si>
  <si>
    <t>Kay Felder\feldeka01</t>
  </si>
  <si>
    <t>Cristiano Felício\feliccr01</t>
  </si>
  <si>
    <t>Raymond Felton\feltora01</t>
  </si>
  <si>
    <t>Yogi Ferrell\ferreyo01</t>
  </si>
  <si>
    <t>Dorian Finney-Smith\finnedo01</t>
  </si>
  <si>
    <t>Bryn Forbes\forbebr01</t>
  </si>
  <si>
    <t>Evan Fournier\fournev01</t>
  </si>
  <si>
    <t>Randy Foye\foyera01</t>
  </si>
  <si>
    <t>Tim Frazier\fraziti01</t>
  </si>
  <si>
    <t>Channing Frye\fryech01</t>
  </si>
  <si>
    <t>Danilo Gallinari\gallida01</t>
  </si>
  <si>
    <t>Langston Galloway\gallola01</t>
  </si>
  <si>
    <t>Patricio Garino\garinpa01</t>
  </si>
  <si>
    <t>Marc Gasol\gasolma01</t>
  </si>
  <si>
    <t>Pau Gasol\gasolpa01</t>
  </si>
  <si>
    <t>Rudy Gay\gayru01</t>
  </si>
  <si>
    <t>Michael Gbinije\gbinimi01</t>
  </si>
  <si>
    <t>Alonzo Gee\geeal01</t>
  </si>
  <si>
    <t>Paul George\georgpa01</t>
  </si>
  <si>
    <t>Marcus Georges-Hunt\georgma01</t>
  </si>
  <si>
    <t>Jonathan Gibson\gibsojo01</t>
  </si>
  <si>
    <t>Taj Gibson\gibsota01</t>
  </si>
  <si>
    <t>Manu Ginóbili\ginobma01</t>
  </si>
  <si>
    <t>Rudy Gobert\goberru01</t>
  </si>
  <si>
    <t>Archie Goodwin\goodwar01</t>
  </si>
  <si>
    <t>Aaron Gordon\gordoaa01</t>
  </si>
  <si>
    <t>Eric Gordon\gordoer01</t>
  </si>
  <si>
    <t>Marcin Gortat\gortama01</t>
  </si>
  <si>
    <t>Treveon Graham\grahatr01</t>
  </si>
  <si>
    <t>Jerami Grant\grantje01</t>
  </si>
  <si>
    <t>Jerian Grant\grantje02</t>
  </si>
  <si>
    <t>Danny Green\greenda02</t>
  </si>
  <si>
    <t>Draymond Green\greendr01</t>
  </si>
  <si>
    <t>Gerald Green\greenge01</t>
  </si>
  <si>
    <t>JaMychal Green\greenja01</t>
  </si>
  <si>
    <t>Jeff Green\greenje02</t>
  </si>
  <si>
    <t>Blake Griffin\griffbl01</t>
  </si>
  <si>
    <t>Justin Hamilton\hamilju01</t>
  </si>
  <si>
    <t>A.J. Hammons\hammoaj01</t>
  </si>
  <si>
    <t>Tim Hardaway Jr.\hardati02</t>
  </si>
  <si>
    <t>James Harden\hardeja01</t>
  </si>
  <si>
    <t>Maurice Harkless\harklma01</t>
  </si>
  <si>
    <t>Justin Harper\harpeju01</t>
  </si>
  <si>
    <t>Montrezl Harrell\harremo01</t>
  </si>
  <si>
    <t>Devin Harris\harride01</t>
  </si>
  <si>
    <t>Gary Harris\harriga01</t>
  </si>
  <si>
    <t>Joe Harris\harrijo01</t>
  </si>
  <si>
    <t>Manny Harris\harrima01</t>
  </si>
  <si>
    <t>Tobias Harris\harrito02</t>
  </si>
  <si>
    <t>Aaron Harrison\harriaa01</t>
  </si>
  <si>
    <t>Andrew Harrison\harrian01</t>
  </si>
  <si>
    <t>Udonis Haslem\hasleud01</t>
  </si>
  <si>
    <t>Spencer Hawes\hawessp01</t>
  </si>
  <si>
    <t>Gordon Hayward\haywago01</t>
  </si>
  <si>
    <t>Gerald Henderson\hendege02</t>
  </si>
  <si>
    <t>John Henson\hensojo01</t>
  </si>
  <si>
    <t>Juan Hernangómez\hernaju01</t>
  </si>
  <si>
    <t>Willy Hernangómez\hernawi01</t>
  </si>
  <si>
    <t>Mario Hezonja\hezonma01</t>
  </si>
  <si>
    <t>Roy Hibbert\hibbero01</t>
  </si>
  <si>
    <t>Buddy Hield\hieldbu01</t>
  </si>
  <si>
    <t>Nenê\hilarne01</t>
  </si>
  <si>
    <t>George Hill\hillge01</t>
  </si>
  <si>
    <t>Jordan Hill\hilljo01</t>
  </si>
  <si>
    <t>Solomon Hill\hillso01</t>
  </si>
  <si>
    <t>Darrun Hilliard\hillida01</t>
  </si>
  <si>
    <t>Jrue Holiday\holidjr01</t>
  </si>
  <si>
    <t>Justin Holiday\holidju01</t>
  </si>
  <si>
    <t>Rondae Hollis-Jefferson\holliro01</t>
  </si>
  <si>
    <t>Richaun Holmes\holmeri01</t>
  </si>
  <si>
    <t>Rodney Hood\hoodro01</t>
  </si>
  <si>
    <t>Al Horford\horfoal01</t>
  </si>
  <si>
    <t>Danuel House\houseda01</t>
  </si>
  <si>
    <t>Dwight Howard\howardw01</t>
  </si>
  <si>
    <t>Marcelo Huertas\huertma01</t>
  </si>
  <si>
    <t>Josh Huestis\huestjo01</t>
  </si>
  <si>
    <t>Kris Humphries\humphkr01</t>
  </si>
  <si>
    <t>R.J. Hunter\hunterj01</t>
  </si>
  <si>
    <t>Serge Ibaka\ibakase01</t>
  </si>
  <si>
    <t>Andre Iguodala\iguodan01</t>
  </si>
  <si>
    <t>Ersan İlyasova\ilyaser01</t>
  </si>
  <si>
    <t>Joe Ingles\inglejo01</t>
  </si>
  <si>
    <t>Brandon Ingram\ingrabr01</t>
  </si>
  <si>
    <t>Kyrie Irving\irvinky01</t>
  </si>
  <si>
    <t>Jarrett Jack\jackja01</t>
  </si>
  <si>
    <t>Demetrius Jackson\jacksde01</t>
  </si>
  <si>
    <t>Pierre Jackson\jackspi01</t>
  </si>
  <si>
    <t>Reggie Jackson\jacksre01</t>
  </si>
  <si>
    <t>LeBron James\jamesle01</t>
  </si>
  <si>
    <t>Al Jefferson\jeffeal01</t>
  </si>
  <si>
    <t>Richard Jefferson\jefferi01</t>
  </si>
  <si>
    <t>John Jenkins\jenkijo01</t>
  </si>
  <si>
    <t>Brandon Jennings\jennibr01</t>
  </si>
  <si>
    <t>Jonas Jerebko\jerebjo01</t>
  </si>
  <si>
    <t>Amir Johnson\johnsam01</t>
  </si>
  <si>
    <t>Brice Johnson\johnsbr02</t>
  </si>
  <si>
    <t>James Johnson\johnsja01</t>
  </si>
  <si>
    <t>Joe Johnson\johnsjo02</t>
  </si>
  <si>
    <t>Stanley Johnson\johnsst04</t>
  </si>
  <si>
    <t>Tyler Johnson\johnsty01</t>
  </si>
  <si>
    <t>Wesley Johnson\johnswe01</t>
  </si>
  <si>
    <t>Nikola Jokić\jokicni01</t>
  </si>
  <si>
    <t>Dahntay Jones\jonesda02</t>
  </si>
  <si>
    <t>Damian Jones\jonesda03</t>
  </si>
  <si>
    <t>Derrick Jones Jr.\jonesde02</t>
  </si>
  <si>
    <t>James Jones\jonesja02</t>
  </si>
  <si>
    <t>Terrence Jones\joneste01</t>
  </si>
  <si>
    <t>Tyus Jones\jonesty01</t>
  </si>
  <si>
    <t>DeAndre Jordan\jordade01</t>
  </si>
  <si>
    <t>Cory Joseph\josepco01</t>
  </si>
  <si>
    <t>Frank Kaminsky\kaminfr01</t>
  </si>
  <si>
    <t>Enes Kanter\kanteen01</t>
  </si>
  <si>
    <t>Ryan Kelly\kellyry01</t>
  </si>
  <si>
    <t>Michael Kidd-Gilchrist\kiddgmi01</t>
  </si>
  <si>
    <t>Sean Kilpatrick\kilpase01</t>
  </si>
  <si>
    <t>Brandon Knight\knighbr03</t>
  </si>
  <si>
    <t>Kyle Korver\korveky01</t>
  </si>
  <si>
    <t>Kosta Koufos\koufoko01</t>
  </si>
  <si>
    <t>Mindaugas Kuzminskas\kuzmimi01</t>
  </si>
  <si>
    <t>Skal Labissière\labissk01</t>
  </si>
  <si>
    <t>Jeremy Lamb\lambje01</t>
  </si>
  <si>
    <t>Nicolás Laprovíttola\laproni01</t>
  </si>
  <si>
    <t>Joffrey Lauvergne\lauvejo01</t>
  </si>
  <si>
    <t>PF-C</t>
  </si>
  <si>
    <t>Zach LaVine\lavinza01</t>
  </si>
  <si>
    <t>Ty Lawson\lawsoty01</t>
  </si>
  <si>
    <t>Jake Layman\laymaja01</t>
  </si>
  <si>
    <t>Courtney Lee\leeco01</t>
  </si>
  <si>
    <t>David Lee\leeda02</t>
  </si>
  <si>
    <t>Alex Len\lenal01</t>
  </si>
  <si>
    <t>Kawhi Leonard\leonaka01</t>
  </si>
  <si>
    <t>Meyers Leonard\leoname01</t>
  </si>
  <si>
    <t>Jon Leuer\leuerjo01</t>
  </si>
  <si>
    <t>Caris LeVert\leverca01</t>
  </si>
  <si>
    <t>DeAndre Liggins\liggide01</t>
  </si>
  <si>
    <t>Damian Lillard\lillada01</t>
  </si>
  <si>
    <t>Jeremy Lin\linje01</t>
  </si>
  <si>
    <t>Shaun Livingston\livinsh01</t>
  </si>
  <si>
    <t>Shawn Long\longsh01</t>
  </si>
  <si>
    <t>Kevon Looney\looneke01</t>
  </si>
  <si>
    <t>Brook Lopez\lopezbr01</t>
  </si>
  <si>
    <t>Robin Lopez\lopezro01</t>
  </si>
  <si>
    <t>Kevin Love\loveke01</t>
  </si>
  <si>
    <t>Kyle Lowry\lowryky01</t>
  </si>
  <si>
    <t>John Lucas III\lucasjo02</t>
  </si>
  <si>
    <t>Timothé Luwawu-Cabarrot\luwawti01</t>
  </si>
  <si>
    <t>Trey Lyles\lylestr01</t>
  </si>
  <si>
    <t>Sheldon Mac\mcclesh01</t>
  </si>
  <si>
    <t>Shelvin Mack\macksh01</t>
  </si>
  <si>
    <t>Ian Mahinmi\mahinia01</t>
  </si>
  <si>
    <t>Thon Maker\makerth01</t>
  </si>
  <si>
    <t>Boban Marjanović\marjabo01</t>
  </si>
  <si>
    <t>Jarell Martin\martija01</t>
  </si>
  <si>
    <t>Wesley Matthews\matthwe02</t>
  </si>
  <si>
    <t>Luc Mbah a Moute\mbahalu01</t>
  </si>
  <si>
    <t>James Michael McAdoo\mcadoja01</t>
  </si>
  <si>
    <t>Patrick McCaw\mccawpa01</t>
  </si>
  <si>
    <t>CJ McCollum\mccolcj01</t>
  </si>
  <si>
    <t>T.J. McConnell\mccontj01</t>
  </si>
  <si>
    <t>Chris McCullough\mcculch01</t>
  </si>
  <si>
    <t>K.J. McDaniels\mcdankj01</t>
  </si>
  <si>
    <t>Doug McDermott\mcderdo01</t>
  </si>
  <si>
    <t>JaVale McGee\mcgeeja01</t>
  </si>
  <si>
    <t>Rodney McGruder\mcgruro01</t>
  </si>
  <si>
    <t>Ben McLemore\mclembe01</t>
  </si>
  <si>
    <t>Jordan McRae\mcraejo01</t>
  </si>
  <si>
    <t>Josh McRoberts\mcrobjo01</t>
  </si>
  <si>
    <t>Jodie Meeks\meeksjo01</t>
  </si>
  <si>
    <t>Salah Mejri\mejrisa01</t>
  </si>
  <si>
    <t>Jordan Mickey\mickejo01</t>
  </si>
  <si>
    <t>Khris Middleton\middlkh01</t>
  </si>
  <si>
    <t>C.J. Miles\milescj01</t>
  </si>
  <si>
    <t>Mike Miller\millemi01</t>
  </si>
  <si>
    <t>Patty Mills\millspa02</t>
  </si>
  <si>
    <t>Elijah Millsap\millsel01</t>
  </si>
  <si>
    <t>Paul Millsap\millspa01</t>
  </si>
  <si>
    <t>Nikola Mirotić\mirotni01</t>
  </si>
  <si>
    <t>Greg Monroe\monrogr01</t>
  </si>
  <si>
    <t>E'Twaun Moore\mooreet01</t>
  </si>
  <si>
    <t>Marcus Morris\morrima03</t>
  </si>
  <si>
    <t>Markieff Morris\morrima02</t>
  </si>
  <si>
    <t>Anthony Morrow\morroan01</t>
  </si>
  <si>
    <t>Donatas Motiejūnas\motiedo01</t>
  </si>
  <si>
    <t>Timofey Mozgov\mozgoti01</t>
  </si>
  <si>
    <t>Emmanuel Mudiay\mudiaem01</t>
  </si>
  <si>
    <t>Shabazz Muhammad\muhamsh01</t>
  </si>
  <si>
    <t>Dejounte Murray\murrade01</t>
  </si>
  <si>
    <t>Jamal Murray\murraja01</t>
  </si>
  <si>
    <t>Mike Muscala\muscami01</t>
  </si>
  <si>
    <t>Larry Nance Jr.\nancela02</t>
  </si>
  <si>
    <t>Shabazz Napier\napiesh01</t>
  </si>
  <si>
    <t>Maurice Ndour\ndourma01</t>
  </si>
  <si>
    <t>Gary Neal\nealga01</t>
  </si>
  <si>
    <t>Jameer Nelson\nelsoja01</t>
  </si>
  <si>
    <t>Raul Neto\netora01</t>
  </si>
  <si>
    <t>Georges Niang\niangge01</t>
  </si>
  <si>
    <t>Andrew Nicholson\nichoan01</t>
  </si>
  <si>
    <t>Joakim Noah\noahjo01</t>
  </si>
  <si>
    <t>Nerlens Noel\noelne01</t>
  </si>
  <si>
    <t>Lucas Nogueira\noguelu01</t>
  </si>
  <si>
    <t>Steve Novak\novakst01</t>
  </si>
  <si>
    <t>Dirk Nowitzki\nowitdi01</t>
  </si>
  <si>
    <t>Jusuf Nurkić\nurkiju01</t>
  </si>
  <si>
    <t>David Nwaba\nwabada01</t>
  </si>
  <si>
    <t>Johnny O'Bryant\obryajo01</t>
  </si>
  <si>
    <t>Kyle O'Quinn\oquinky01</t>
  </si>
  <si>
    <t>Daniel Ochefu\ochefda01</t>
  </si>
  <si>
    <t>Jahlil Okafor\okafoja01</t>
  </si>
  <si>
    <t>Victor Oladipo\oladivi01</t>
  </si>
  <si>
    <t>Kelly Olynyk\olynyke01</t>
  </si>
  <si>
    <t>Arinze Onuaku\onuakar01</t>
  </si>
  <si>
    <t>Chinanu Onuaku\onuakch01</t>
  </si>
  <si>
    <t>Kelly Oubre Jr.\oubreke01</t>
  </si>
  <si>
    <t>Zaza Pachulia\pachuza01</t>
  </si>
  <si>
    <t>Georgios Papagiannis\papagge01</t>
  </si>
  <si>
    <t>Jabari Parker\parkeja01</t>
  </si>
  <si>
    <t>Tony Parker\parketo01</t>
  </si>
  <si>
    <t>Chandler Parsons\parsoch01</t>
  </si>
  <si>
    <t>Lamar Patterson\pattela01</t>
  </si>
  <si>
    <t>Patrick Patterson\pattepa01</t>
  </si>
  <si>
    <t>Chris Paul\paulch01</t>
  </si>
  <si>
    <t>Adreian Payne\paynead01</t>
  </si>
  <si>
    <t>Cameron Payne\payneca01</t>
  </si>
  <si>
    <t>Elfrid Payton\paytoel01</t>
  </si>
  <si>
    <t>Gary Payton II\paytoga02</t>
  </si>
  <si>
    <t>Paul Pierce\piercpa01</t>
  </si>
  <si>
    <t>Marshall Plumlee\plumlma02</t>
  </si>
  <si>
    <t>Mason Plumlee\plumlma01</t>
  </si>
  <si>
    <t>Miles Plumlee\plumlmi01</t>
  </si>
  <si>
    <t>Jakob Poeltl\poeltja01</t>
  </si>
  <si>
    <t>Otto Porter\porteot01</t>
  </si>
  <si>
    <t>Bobby Portis\portibo01</t>
  </si>
  <si>
    <t>Kristaps Porziņģis\porzikr01</t>
  </si>
  <si>
    <t>Dwight Powell\poweldw01</t>
  </si>
  <si>
    <t>Norman Powell\powelno01</t>
  </si>
  <si>
    <t>Alex Poythress\poythal01</t>
  </si>
  <si>
    <t>Ronnie Price\pricero01</t>
  </si>
  <si>
    <t>Taurean Prince\princta02</t>
  </si>
  <si>
    <t>Tim Quarterman\quartti01</t>
  </si>
  <si>
    <t>Chasson Randle\randlch01</t>
  </si>
  <si>
    <t>Julius Randle\randlju01</t>
  </si>
  <si>
    <t>Zach Randolph\randoza01</t>
  </si>
  <si>
    <t>J.J. Redick\redicjj01</t>
  </si>
  <si>
    <t>Willie Reed\reedwi02</t>
  </si>
  <si>
    <t>Josh Richardson\richajo01</t>
  </si>
  <si>
    <t>Malachi Richardson\richama01</t>
  </si>
  <si>
    <t>Austin Rivers\riverau01</t>
  </si>
  <si>
    <t>Andre Roberson\roberan03</t>
  </si>
  <si>
    <t>Brian Roberts\roberbr01</t>
  </si>
  <si>
    <t>Glenn Robinson III\robingl02</t>
  </si>
  <si>
    <t>Thomas Robinson\robinth01</t>
  </si>
  <si>
    <t>Sergio Rodríguez\rodrise01</t>
  </si>
  <si>
    <t>Rajon Rondo\rondora01</t>
  </si>
  <si>
    <t>Derrick Rose\rosede01</t>
  </si>
  <si>
    <t>Terrence Ross\rosste01</t>
  </si>
  <si>
    <t>Terry Rozier\roziete01</t>
  </si>
  <si>
    <t>Ricky Rubio\rubiori01</t>
  </si>
  <si>
    <t>Damjan Rudež\rudezda01</t>
  </si>
  <si>
    <t>Brandon Rush\rushbr01</t>
  </si>
  <si>
    <t>D'Angelo Russell\russeda01</t>
  </si>
  <si>
    <t>Domantas Sabonis\sabondo01</t>
  </si>
  <si>
    <t>Larry Sanders\sandela01</t>
  </si>
  <si>
    <t>Dario Šarić\saricda01</t>
  </si>
  <si>
    <t>Tomáš Satoranský\satorto01</t>
  </si>
  <si>
    <t>Dennis Schröder\schrode01</t>
  </si>
  <si>
    <t>Luis Scola\scolalu01</t>
  </si>
  <si>
    <t>Mike Scott\scottmi01</t>
  </si>
  <si>
    <t>Thabo Sefolosha\sefolth01</t>
  </si>
  <si>
    <t>Wayne Selden\seldewa01</t>
  </si>
  <si>
    <t>Kevin Séraphin\serapke01</t>
  </si>
  <si>
    <t>Ramon Sessions\sessira01</t>
  </si>
  <si>
    <t>Iman Shumpert\shumpim01</t>
  </si>
  <si>
    <t>Pascal Siakam\siakapa01</t>
  </si>
  <si>
    <t>Jonathon Simmons\simmojo02</t>
  </si>
  <si>
    <t>Kyle Singler\singlky01</t>
  </si>
  <si>
    <t>Marcus Smart\smartma01</t>
  </si>
  <si>
    <t>Ish Smith\smithis01</t>
  </si>
  <si>
    <t>J.R. Smith\smithjr01</t>
  </si>
  <si>
    <t>Jason Smith\smithja02</t>
  </si>
  <si>
    <t>Tony Snell\snellto01</t>
  </si>
  <si>
    <t>Marreese Speights\speigma01</t>
  </si>
  <si>
    <t>Tiago Splitter\splitti01</t>
  </si>
  <si>
    <t>Nik Stauskas\stausni01</t>
  </si>
  <si>
    <t>Lance Stephenson\stephla01</t>
  </si>
  <si>
    <t>Jarnell Stokes\stokeja01</t>
  </si>
  <si>
    <t>Diamond Stone\stonedi01</t>
  </si>
  <si>
    <t>Rodney Stuckey\stuckro01</t>
  </si>
  <si>
    <t>Jared Sullinger\sullija01</t>
  </si>
  <si>
    <t>Edy Tavares\tavarwa01</t>
  </si>
  <si>
    <t>Isaiah Taylor\taylois01</t>
  </si>
  <si>
    <t>Jeff Teague\teaguje01</t>
  </si>
  <si>
    <t>Mirza Teletović\teletmi01</t>
  </si>
  <si>
    <t>Garrett Temple\templga01</t>
  </si>
  <si>
    <t>Jason Terry\terryja01</t>
  </si>
  <si>
    <t>Isaiah Thomas\thomais02</t>
  </si>
  <si>
    <t>Lance Thomas\thomala01</t>
  </si>
  <si>
    <t>Hollis Thompson\thompho01</t>
  </si>
  <si>
    <t>Klay Thompson\thompkl01</t>
  </si>
  <si>
    <t>Tristan Thompson\thomptr01</t>
  </si>
  <si>
    <t>Marcus Thornton\thornma01</t>
  </si>
  <si>
    <t>Mike Tobey\tobeymi01</t>
  </si>
  <si>
    <t>Anthony Tolliver\tollian01</t>
  </si>
  <si>
    <t>Axel Toupane\toupaax01</t>
  </si>
  <si>
    <t>Karl-Anthony Towns\townska01</t>
  </si>
  <si>
    <t>P.J. Tucker\tuckepj01</t>
  </si>
  <si>
    <t>Evan Turner\turneev01</t>
  </si>
  <si>
    <t>Myles Turner\turnemy01</t>
  </si>
  <si>
    <t>Beno Udrih\udrihbe01</t>
  </si>
  <si>
    <t>Tyler Ulis\ulisty01</t>
  </si>
  <si>
    <t>Jarrod Uthoff\uthofja01</t>
  </si>
  <si>
    <t>Jonas Valančiūnas\valanjo01</t>
  </si>
  <si>
    <t>Denzel Valentine\valende01</t>
  </si>
  <si>
    <t>Fred VanVleet\vanvlfr01</t>
  </si>
  <si>
    <t>Anderson Varejão\varejan01</t>
  </si>
  <si>
    <t>Greivis Vásquez\vasqugr01</t>
  </si>
  <si>
    <t>Rashad Vaughn\vaughra01</t>
  </si>
  <si>
    <t>Noah Vonleh\vonleno01</t>
  </si>
  <si>
    <t>Nikola Vučević\vucevni01</t>
  </si>
  <si>
    <t>Sasha Vujačić\vujacsa01</t>
  </si>
  <si>
    <t>Dwyane Wade\wadedw01</t>
  </si>
  <si>
    <t>Dion Waiters\waitedi01</t>
  </si>
  <si>
    <t>Kemba Walker\walkeke02</t>
  </si>
  <si>
    <t>John Wall\walljo01</t>
  </si>
  <si>
    <t>T.J. Warren\warretj01</t>
  </si>
  <si>
    <t>C.J. Watson\watsocj01</t>
  </si>
  <si>
    <t>Briante Weber\weberbr01</t>
  </si>
  <si>
    <t>David West\westda01</t>
  </si>
  <si>
    <t>Russell Westbrook\westbru01</t>
  </si>
  <si>
    <t>Okaro White\whiteok01</t>
  </si>
  <si>
    <t>Isaiah Whitehead\whiteis01</t>
  </si>
  <si>
    <t>Hassan Whiteside\whiteha01</t>
  </si>
  <si>
    <t>Andrew Wiggins\wiggian01</t>
  </si>
  <si>
    <t>C.J. Wilcox\wilcocj01</t>
  </si>
  <si>
    <t>Alan Williams\willial03</t>
  </si>
  <si>
    <t>Deron Williams\willide01</t>
  </si>
  <si>
    <t>Derrick Williams\willide02</t>
  </si>
  <si>
    <t>Lou Williams\willilo02</t>
  </si>
  <si>
    <t>Marvin Williams\willima02</t>
  </si>
  <si>
    <t>Reggie Williams\willire02</t>
  </si>
  <si>
    <t>Troy Williams\willitr02</t>
  </si>
  <si>
    <t>Kyle Wiltjer\wiltjky01</t>
  </si>
  <si>
    <t>Justise Winslow\winslju01</t>
  </si>
  <si>
    <t>Jeff Withey\witheje01</t>
  </si>
  <si>
    <t>Christian Wood\woodch01</t>
  </si>
  <si>
    <t>Metta World Peace\artesro01</t>
  </si>
  <si>
    <t>Brandan Wright\wrighbr03</t>
  </si>
  <si>
    <t>Delon Wright\wrighde01</t>
  </si>
  <si>
    <t>James Young\youngja01</t>
  </si>
  <si>
    <t>Joe Young\youngjo01</t>
  </si>
  <si>
    <t>Nick Young\youngni01</t>
  </si>
  <si>
    <t>Thaddeus Young\youngth01</t>
  </si>
  <si>
    <t>Cody Zeller\zelleco01</t>
  </si>
  <si>
    <t>Tyler Zeller\zellety01</t>
  </si>
  <si>
    <t>Stephen Zimmerman\zimmest01</t>
  </si>
  <si>
    <t>Paul Zipser\zipsepa01</t>
  </si>
  <si>
    <t>Ivica Zubac\zubaciv01</t>
  </si>
  <si>
    <t>Bam Adebayo\adebaba01</t>
  </si>
  <si>
    <t>Jarrett Allen\allenja01</t>
  </si>
  <si>
    <t>Kadeem Allen\allenka01</t>
  </si>
  <si>
    <t>Ike Anigbogu\anigbik01</t>
  </si>
  <si>
    <t>OG Anunoby\anunoog01</t>
  </si>
  <si>
    <t>Ryan Arcidiacono\arcidry01</t>
  </si>
  <si>
    <t>Jamel Artis\artisja01</t>
  </si>
  <si>
    <t>Dwayne Bacon\bacondw01</t>
  </si>
  <si>
    <t>Lonzo Ball\balllo01</t>
  </si>
  <si>
    <t>Jordan Bell\belljo01</t>
  </si>
  <si>
    <t>Khem Birch\birchkh01</t>
  </si>
  <si>
    <t>Jabari Bird\birdja01</t>
  </si>
  <si>
    <t>Antonio Blakeney\blakean01</t>
  </si>
  <si>
    <t>Vander Blue\blueva01</t>
  </si>
  <si>
    <t>Bogdan Bogdanović\bogdabo01</t>
  </si>
  <si>
    <t>Chris Boucher\bouchch01</t>
  </si>
  <si>
    <t>Tony Bradley\bradlto01</t>
  </si>
  <si>
    <t>SF-SG</t>
  </si>
  <si>
    <t>Dillon Brooks\brookdi01</t>
  </si>
  <si>
    <t>MarShon Brooks\brookma01</t>
  </si>
  <si>
    <t>Lorenzo Brown\brownlo01</t>
  </si>
  <si>
    <t>Markel Brown\brownma02</t>
  </si>
  <si>
    <t>Sterling Brown\brownst02</t>
  </si>
  <si>
    <t>Thomas Bryant\bryanth01</t>
  </si>
  <si>
    <t>Dwight Buycks\buyckdw01</t>
  </si>
  <si>
    <t>PG-SG</t>
  </si>
  <si>
    <t>Alex Caruso\carusal01</t>
  </si>
  <si>
    <t>Tyler Cavanaugh\cavanty01</t>
  </si>
  <si>
    <t>Mario Chalmers\chalmma01</t>
  </si>
  <si>
    <t>Gian Clavell\clavegi01</t>
  </si>
  <si>
    <t>Antonius Cleveland\clevean01</t>
  </si>
  <si>
    <t>John Collins\collijo01</t>
  </si>
  <si>
    <t>Zach Collins\colliza01</t>
  </si>
  <si>
    <t>Kyle Collinsworth\colliky01</t>
  </si>
  <si>
    <t>Charles Cooke\cookech01</t>
  </si>
  <si>
    <t>Jack Cooley\cooleja01</t>
  </si>
  <si>
    <t>Matt Costello\costema01</t>
  </si>
  <si>
    <t>Torrey Craig\craigto01</t>
  </si>
  <si>
    <t>Tyler Dorsey\dorsety01</t>
  </si>
  <si>
    <t>Damyean Dotson\dotsoda01</t>
  </si>
  <si>
    <t>Milton Doyle\doylemi01</t>
  </si>
  <si>
    <t>PJ Dozier\doziepj01</t>
  </si>
  <si>
    <t>Larry Drew II\drewla02</t>
  </si>
  <si>
    <t>Jawun Evans\evansja01</t>
  </si>
  <si>
    <t>Jeremy Evans\evansje01</t>
  </si>
  <si>
    <t>Terrance Ferguson\fergute01</t>
  </si>
  <si>
    <t>De'Aaron Fox\foxde01</t>
  </si>
  <si>
    <t>Markelle Fultz\fultzma01</t>
  </si>
  <si>
    <t>Josh Gray\grayjo01</t>
  </si>
  <si>
    <t>Daniel Hamilton\hamilda02</t>
  </si>
  <si>
    <t>Shaquille Harrison\harrish01</t>
  </si>
  <si>
    <t>Josh Hart\hartjo01</t>
  </si>
  <si>
    <t>Nigel Hayes\hayesni01</t>
  </si>
  <si>
    <t>Reggie Hearn\hearnre01</t>
  </si>
  <si>
    <t>Myke Henry\henrymy01</t>
  </si>
  <si>
    <t>Isaiah Hicks\hicksis01</t>
  </si>
  <si>
    <t>John Holland\hollajo02</t>
  </si>
  <si>
    <t>Scotty Hopson\hopsosc01</t>
  </si>
  <si>
    <t>Vince Hunter\huntevi01</t>
  </si>
  <si>
    <t>Andre Ingram\ingraan01</t>
  </si>
  <si>
    <t>Jonathan Isaac\isaacjo01</t>
  </si>
  <si>
    <t>Wesley Iwundu\iwundwe01</t>
  </si>
  <si>
    <t>Aaron Jackson\jacksaa01</t>
  </si>
  <si>
    <t>Josh Jackson\jacksjo02</t>
  </si>
  <si>
    <t>Justin Jackson\jacksju01</t>
  </si>
  <si>
    <t>Mike James\jamesmi02</t>
  </si>
  <si>
    <t>Dakari Johnson\johnsda04</t>
  </si>
  <si>
    <t>Omari Johnson\johnsom01</t>
  </si>
  <si>
    <t>Jalen Jones\jonesja04</t>
  </si>
  <si>
    <t>Luke Kennard\kennalu01</t>
  </si>
  <si>
    <t>Maxi Kleber\klebima01</t>
  </si>
  <si>
    <t>Furkan Korkmaz\korkmfu01</t>
  </si>
  <si>
    <t>Luke Kornet\kornelu01</t>
  </si>
  <si>
    <t>Kyle Kuzma\kuzmaky01</t>
  </si>
  <si>
    <t>Shane Larkin\larkish01</t>
  </si>
  <si>
    <t>T.J. Leaf\leaftj01</t>
  </si>
  <si>
    <t>Damion Lee\leeda03</t>
  </si>
  <si>
    <t>Walt Lemon Jr.\lemonwa01</t>
  </si>
  <si>
    <t>Tyler Lydon\lydonty01</t>
  </si>
  <si>
    <t>Josh Magette\magetjo01</t>
  </si>
  <si>
    <t>Lauri Markkanen\markkla01</t>
  </si>
  <si>
    <t>Frank Mason III\masonfr01</t>
  </si>
  <si>
    <t>Mangok Mathiang\mathima01</t>
  </si>
  <si>
    <t>Erik McCree\mccreer01</t>
  </si>
  <si>
    <t>Trey McKinney-Jones\mckintr01</t>
  </si>
  <si>
    <t>Alfonzo McKinnie\mckinal01</t>
  </si>
  <si>
    <t>Darius Miller\milleda01</t>
  </si>
  <si>
    <t>Malcolm Miller\millema01</t>
  </si>
  <si>
    <t>Donovan Mitchell\mitchdo01</t>
  </si>
  <si>
    <t>Naz Mitrou-Long\mitrona01</t>
  </si>
  <si>
    <t>Malik Monk\monkma01</t>
  </si>
  <si>
    <t>Luis Montero\montelu01</t>
  </si>
  <si>
    <t>Ben Moore\moorebe01</t>
  </si>
  <si>
    <t>Eric Moreland\moreler01</t>
  </si>
  <si>
    <t>Jaylen Morris\morrija01</t>
  </si>
  <si>
    <t>Monte Morris\morrimo01</t>
  </si>
  <si>
    <t>Johnathan Motley\motlejo01</t>
  </si>
  <si>
    <t>Xavier Munford\munfoxa02</t>
  </si>
  <si>
    <t>Abdel Nader\naderab01</t>
  </si>
  <si>
    <t>Frank Ntilikina\ntilila01</t>
  </si>
  <si>
    <t>Royce O'Neale\onealro01</t>
  </si>
  <si>
    <t>Semi Ojeleye\ojelese01</t>
  </si>
  <si>
    <t>Emeka Okafor\okafoem01</t>
  </si>
  <si>
    <t>Cedi Osman\osmande01</t>
  </si>
  <si>
    <t>Marcus Paige\paigema01</t>
  </si>
  <si>
    <t>Justin Patton\pattoju01</t>
  </si>
  <si>
    <t>Brandon Paul\paulbr01</t>
  </si>
  <si>
    <t>Kendrick Perkins\perkike01</t>
  </si>
  <si>
    <t>London Perrantes\perralo01</t>
  </si>
  <si>
    <t>Alec Peters\peteral01</t>
  </si>
  <si>
    <t>Quincy Pondexter\pondequ01</t>
  </si>
  <si>
    <t>Jacob Pullen\pulleja01</t>
  </si>
  <si>
    <t>Rodney Purvis\purviro01</t>
  </si>
  <si>
    <t>Zhou Qi\qizh01</t>
  </si>
  <si>
    <t>Ivan Rabb\rabbiv01</t>
  </si>
  <si>
    <t>Xavier Rathan-Mayes\rathaxa01</t>
  </si>
  <si>
    <t>Davon Reed\reedda01</t>
  </si>
  <si>
    <t>Devin Robinson\robinde01</t>
  </si>
  <si>
    <t>JaKarr Sampson\sampsja02</t>
  </si>
  <si>
    <t>Xavier Silas\silasxa01</t>
  </si>
  <si>
    <t>Ben Simmons\simmobe01</t>
  </si>
  <si>
    <t>Kobi Simmons\simmoko01</t>
  </si>
  <si>
    <t>Dennis Smith Jr.\smithde03</t>
  </si>
  <si>
    <t>Josh Smith\smithjo03</t>
  </si>
  <si>
    <t>David Stockton\stockda01</t>
  </si>
  <si>
    <t>Julyan Stone\stoneju01</t>
  </si>
  <si>
    <t>Edmond Sumner\sumneed01</t>
  </si>
  <si>
    <t>Caleb Swanigan\swanica01</t>
  </si>
  <si>
    <t>Jayson Tatum\tatumja01</t>
  </si>
  <si>
    <t>Marquis Teague\teaguma01</t>
  </si>
  <si>
    <t>Miloš Teodosić\teodomi01</t>
  </si>
  <si>
    <t>Daniel Theis\theisda01</t>
  </si>
  <si>
    <t>Sindarius Thornwell\thornsi01</t>
  </si>
  <si>
    <t>Ekpe Udoh\udohek01</t>
  </si>
  <si>
    <t>Tyrone Wallace\wallaty01</t>
  </si>
  <si>
    <t>Derrick Walton\waltode01</t>
  </si>
  <si>
    <t>Jameel Warney\warneja01</t>
  </si>
  <si>
    <t>Travis Wear\weartr01</t>
  </si>
  <si>
    <t>James Webb III\webbja01</t>
  </si>
  <si>
    <t>Andrew White\whitean01</t>
  </si>
  <si>
    <t>Derrick White\whitede01</t>
  </si>
  <si>
    <t>Jacob Wiley\wileyja01</t>
  </si>
  <si>
    <t>Damien Wilkins\wilkida02</t>
  </si>
  <si>
    <t>C.J. Williams\willicj01</t>
  </si>
  <si>
    <t>Matt Williams\willima05</t>
  </si>
  <si>
    <t>D.J. Wilson\wilsodj01</t>
  </si>
  <si>
    <t>Jamil Wilson\wilsoja02</t>
  </si>
  <si>
    <t>Nate Wolters\woltena01</t>
  </si>
  <si>
    <t>Guerschon Yabusele\yabusgu01</t>
  </si>
  <si>
    <t>Ante Žižić\zizican01</t>
  </si>
  <si>
    <t>Jaylen Adams\adamsja01</t>
  </si>
  <si>
    <t>Deng Adel\adelde01</t>
  </si>
  <si>
    <t>DeVaughn Akoon-Purcell\akoonde01</t>
  </si>
  <si>
    <t>Rawle Alkins\alkinra01</t>
  </si>
  <si>
    <t>Grayson Allen\allengr01</t>
  </si>
  <si>
    <t>Kostas Antetokounmpo\antetko01</t>
  </si>
  <si>
    <t>Deandre Ayton\aytonde01</t>
  </si>
  <si>
    <t>Marvin Bagley III\baglema01</t>
  </si>
  <si>
    <t>Mo Bamba\bambamo01</t>
  </si>
  <si>
    <t>PF-SF</t>
  </si>
  <si>
    <t>Keita Bates-Diop\bateske01</t>
  </si>
  <si>
    <t>Dairis Bertāns\bertada02</t>
  </si>
  <si>
    <t>Jaron Blossomgame\blossja01</t>
  </si>
  <si>
    <t>Jonah Bolden\boldejo01</t>
  </si>
  <si>
    <t>Isaac Bonga\bongais01</t>
  </si>
  <si>
    <t>Mikal Bridges\bridgmi01</t>
  </si>
  <si>
    <t>Miles Bridges\bridgmi02</t>
  </si>
  <si>
    <t>Isaiah Briscoe\briscis01</t>
  </si>
  <si>
    <t>Ryan Broekhoff\broekry01</t>
  </si>
  <si>
    <t>Bruce Brown\brownbr01</t>
  </si>
  <si>
    <t>Troy Brown Jr.\browntr01</t>
  </si>
  <si>
    <t>Jalen Brunson\brunsja01</t>
  </si>
  <si>
    <t>Deonte Burton\burtode02</t>
  </si>
  <si>
    <t>Jevon Carter\carteje01</t>
  </si>
  <si>
    <t>Wendell Carter Jr.\cartewe01</t>
  </si>
  <si>
    <t>Troy Caupain\caupatr01</t>
  </si>
  <si>
    <t>Joe Chealey\chealjo01</t>
  </si>
  <si>
    <t>Chris Chiozza\chiozch01</t>
  </si>
  <si>
    <t>Gary Clark\clarkga01</t>
  </si>
  <si>
    <t>Bonzie Colson\colsobo01</t>
  </si>
  <si>
    <t>Mitch Creek\creekmi01</t>
  </si>
  <si>
    <t>Tyler Davis\davisty01</t>
  </si>
  <si>
    <t>Ángel Delgado\delgaan01</t>
  </si>
  <si>
    <t>Marcus Derrickson\derrima01</t>
  </si>
  <si>
    <t>Hamidou Diallo\diallha01</t>
  </si>
  <si>
    <t>Donte DiVincenzo\divindo01</t>
  </si>
  <si>
    <t>Luka Dončić\doncilu01</t>
  </si>
  <si>
    <t>Trevon Duval\duvaltr01</t>
  </si>
  <si>
    <t>Vince Edwards\edwarvi01</t>
  </si>
  <si>
    <t>Drew Eubanks\eubandr01</t>
  </si>
  <si>
    <t>Jacob Evans\evansja02</t>
  </si>
  <si>
    <t>Melvin Frazier\frazime01</t>
  </si>
  <si>
    <t>Jimmer Fredette\fredeji01</t>
  </si>
  <si>
    <t>Billy Garrett\garrebi01</t>
  </si>
  <si>
    <t>Harry Giles\gilesha01</t>
  </si>
  <si>
    <t>Shai Gilgeous-Alexander\gilgesh01</t>
  </si>
  <si>
    <t>Brandon Goodwin\goodwbr01</t>
  </si>
  <si>
    <t>Devonte' Graham\grahade01</t>
  </si>
  <si>
    <t>Donte Grantham\grantdo01</t>
  </si>
  <si>
    <t>Dusty Hannahs\hannadu01</t>
  </si>
  <si>
    <t>Isaiah Hartenstein\harteis01</t>
  </si>
  <si>
    <t>Haywood Highsmith\highsha01</t>
  </si>
  <si>
    <t>Aaron Holiday\holidaa01</t>
  </si>
  <si>
    <t>Kevin Huerter\huertke01</t>
  </si>
  <si>
    <t>Isaac Humphries\humphis01</t>
  </si>
  <si>
    <t>Chandler Hutchison\hutchch01</t>
  </si>
  <si>
    <t>Frank Jackson\jacksfr01</t>
  </si>
  <si>
    <t>Jaren Jackson Jr.\jacksja02</t>
  </si>
  <si>
    <t>Amile Jefferson\jeffeam01</t>
  </si>
  <si>
    <t>Alize Johnson\johnsal02</t>
  </si>
  <si>
    <t>B.J. Johnson\johnsbj01</t>
  </si>
  <si>
    <t>Jemerrio Jones\jonesje01</t>
  </si>
  <si>
    <t>George King\kingge03</t>
  </si>
  <si>
    <t>Kevin Knox\knoxke01</t>
  </si>
  <si>
    <t>SG-PF</t>
  </si>
  <si>
    <t>Rodions Kurucs\kurucro01</t>
  </si>
  <si>
    <t>Zach Lofton\loftoza01</t>
  </si>
  <si>
    <t>Jordan Loyd\loydjo01</t>
  </si>
  <si>
    <t>Kalin Lucas\lucaska01</t>
  </si>
  <si>
    <t>Scott Machado\machasc01</t>
  </si>
  <si>
    <t>Daryl Macon\maconda01</t>
  </si>
  <si>
    <t>J.P. Macura\macurjp01</t>
  </si>
  <si>
    <t>C-PF</t>
  </si>
  <si>
    <t>Yante Maten\matenya01</t>
  </si>
  <si>
    <t>Tahjere McCall\mccalta01</t>
  </si>
  <si>
    <t>De'Anthony Melton\meltode01</t>
  </si>
  <si>
    <t>Chimezie Metu\metuch01</t>
  </si>
  <si>
    <t>Shake Milton\miltosh01</t>
  </si>
  <si>
    <t>Džanan Musa\musadz01</t>
  </si>
  <si>
    <t>Sviatoslav Mykhailiuk\mykhasv01</t>
  </si>
  <si>
    <t>James Nunnally\nunnaja01</t>
  </si>
  <si>
    <t>Elie Okobo\okoboel01</t>
  </si>
  <si>
    <t>Josh Okogie\okogijo01</t>
  </si>
  <si>
    <t>Theo Pinson\pinsoth01</t>
  </si>
  <si>
    <t>Cameron Reynolds\reynoca01</t>
  </si>
  <si>
    <t>Duncan Robinson\robindu01</t>
  </si>
  <si>
    <t>Jerome Robinson\robinje01</t>
  </si>
  <si>
    <t>Mitchell Robinson\robinmi01</t>
  </si>
  <si>
    <t>Brandon Sampson\sampsbr01</t>
  </si>
  <si>
    <t>Collin Sexton\sextoco01</t>
  </si>
  <si>
    <t>Landry Shamet\shamela01</t>
  </si>
  <si>
    <t>Jordan Sibert\siberjo01</t>
  </si>
  <si>
    <t>SG-SF</t>
  </si>
  <si>
    <t>Anfernee Simons\simonan01</t>
  </si>
  <si>
    <t>Zhaire Smith\smithzh01</t>
  </si>
  <si>
    <t>Ray Spalding\spaldra01</t>
  </si>
  <si>
    <t>Omari Spellman\spellom01</t>
  </si>
  <si>
    <t>D.J. Stephens\stephdj01</t>
  </si>
  <si>
    <t>Jared Terrell\terreja01</t>
  </si>
  <si>
    <t>Emanuel Terry\terryem01</t>
  </si>
  <si>
    <t>Khyri Thomas\thomakh01</t>
  </si>
  <si>
    <t>Gary Trent Jr.\trentga02</t>
  </si>
  <si>
    <t>Allonzo Trier\trieral01</t>
  </si>
  <si>
    <t>Jarred Vanderbilt\vandeja01</t>
  </si>
  <si>
    <t>Moritz Wagner\wagnemo01</t>
  </si>
  <si>
    <t>Lonnie Walker\walkelo01</t>
  </si>
  <si>
    <t>Brad Wanamaker\wanambr01</t>
  </si>
  <si>
    <t>Julian Washburn\washbju01</t>
  </si>
  <si>
    <t>Yuta Watanabe\watanyu01</t>
  </si>
  <si>
    <t>Thomas Welsh\welshth01</t>
  </si>
  <si>
    <t>Johnathan Williams\willijo04</t>
  </si>
  <si>
    <t>Kenrich Williams\willike04</t>
  </si>
  <si>
    <t>Robert Williams\williro04</t>
  </si>
  <si>
    <t>Trae Young\youngtr01</t>
  </si>
  <si>
    <t>Mon, Feb 1, 2021</t>
  </si>
  <si>
    <t>Tue, Feb 2, 2021</t>
  </si>
  <si>
    <t>Wed, Feb 3, 2021</t>
  </si>
  <si>
    <t>Thu, Feb 4, 2021</t>
  </si>
  <si>
    <t>Fri, Feb 5, 2021</t>
  </si>
  <si>
    <t>Sat, Feb 6, 2021</t>
  </si>
  <si>
    <t>Sun, Feb 7, 2021</t>
  </si>
  <si>
    <t>Mon, Feb 8, 2021</t>
  </si>
  <si>
    <t>Tue, Feb 9, 2021</t>
  </si>
  <si>
    <t>Wed, Feb 10, 2021</t>
  </si>
  <si>
    <t>Thu, Feb 11, 2021</t>
  </si>
  <si>
    <t>Fri, Feb 12, 2021</t>
  </si>
  <si>
    <t>Sat, Feb 13, 2021</t>
  </si>
  <si>
    <t>Sun, Feb 14, 2021</t>
  </si>
  <si>
    <t>Mon, Feb 15, 2021</t>
  </si>
  <si>
    <t>Tue, Feb 16, 2021</t>
  </si>
  <si>
    <t>Wed, Feb 17, 2021</t>
  </si>
  <si>
    <t>Thu, Feb 18, 2021</t>
  </si>
  <si>
    <t>Fri, Feb 19, 2021</t>
  </si>
  <si>
    <t>Sat, Feb 20, 2021</t>
  </si>
  <si>
    <t>Sun, Feb 21, 2021</t>
  </si>
  <si>
    <t>Mon, Feb 22, 2021</t>
  </si>
  <si>
    <t>Tue, Feb 23, 2021</t>
  </si>
  <si>
    <t>Wed, Feb 24, 2021</t>
  </si>
  <si>
    <t>Thu, Feb 25, 2021</t>
  </si>
  <si>
    <t>Fri, Feb 26, 2021</t>
  </si>
  <si>
    <t>Sat, Feb 27, 2021</t>
  </si>
  <si>
    <t>Thu, Mar 11, 2021</t>
  </si>
  <si>
    <t>Fri, Mar 12, 2021</t>
  </si>
  <si>
    <t>Sat, Mar 13, 2021</t>
  </si>
  <si>
    <t>Sun, Mar 14, 2021</t>
  </si>
  <si>
    <t>Mon, Mar 15, 2021</t>
  </si>
  <si>
    <t>Tue, Mar 16, 2021</t>
  </si>
  <si>
    <t>Wed, Mar 17, 2021</t>
  </si>
  <si>
    <t>Thu, Mar 18, 2021</t>
  </si>
  <si>
    <t>Fri, Mar 19, 2021</t>
  </si>
  <si>
    <t>Sat, Mar 20, 2021</t>
  </si>
  <si>
    <t>Sun, Mar 21, 2021</t>
  </si>
  <si>
    <t>Mon, Mar 22, 2021</t>
  </si>
  <si>
    <t>Tue, Mar 23, 2021</t>
  </si>
  <si>
    <t>Wed, Mar 24, 2021</t>
  </si>
  <si>
    <t>Thu, Mar 25, 2021</t>
  </si>
  <si>
    <t>Fri, Mar 26, 2021</t>
  </si>
  <si>
    <t>Sat, Mar 27, 2021</t>
  </si>
  <si>
    <t>Sun, Mar 28, 2021</t>
  </si>
  <si>
    <t>Mon, Mar 29, 2021</t>
  </si>
  <si>
    <t>Tue, Mar 30, 2021</t>
  </si>
  <si>
    <t>Wed, Mar 31, 2021</t>
  </si>
  <si>
    <t>League Average</t>
  </si>
  <si>
    <t>W</t>
  </si>
  <si>
    <t>L</t>
  </si>
  <si>
    <t>Points For</t>
  </si>
  <si>
    <t>Points Against</t>
  </si>
  <si>
    <t>Wins</t>
  </si>
  <si>
    <t>Losses</t>
  </si>
  <si>
    <t>Games Played</t>
  </si>
  <si>
    <t>W/G</t>
  </si>
  <si>
    <t>L/G</t>
  </si>
  <si>
    <t>Rk(W)</t>
  </si>
  <si>
    <t>Rk(GA)</t>
  </si>
  <si>
    <t>RK(GF)</t>
  </si>
  <si>
    <t>Rk(M)</t>
  </si>
  <si>
    <t>Margin</t>
  </si>
  <si>
    <t>W_Power</t>
  </si>
  <si>
    <t>GF_Power</t>
  </si>
  <si>
    <t>GA_Power</t>
  </si>
  <si>
    <t>Margin_Power</t>
  </si>
  <si>
    <t>Sun Feb 28 2021</t>
  </si>
  <si>
    <t>Mon Mar 1 2021</t>
  </si>
  <si>
    <t>Tue Mar 2 2021</t>
  </si>
  <si>
    <t>Wed Mar 3 2021</t>
  </si>
  <si>
    <t>Thu Mar 4 2021</t>
  </si>
  <si>
    <t>Wed, Mar 10, 2021</t>
  </si>
  <si>
    <t>Thu, Apr 1, 2021</t>
  </si>
  <si>
    <t>Fri, Apr 2, 2021</t>
  </si>
  <si>
    <t>Sat, Apr 3, 2021</t>
  </si>
  <si>
    <t>Sun, Apr 4, 2021</t>
  </si>
  <si>
    <t>Mon, Apr 5, 2021</t>
  </si>
  <si>
    <t>Tue, Apr 6, 2021</t>
  </si>
  <si>
    <t>Wed, Apr 7, 2021</t>
  </si>
  <si>
    <t>Thu, Apr 8, 2021</t>
  </si>
  <si>
    <t>Fri, Apr 9, 2021</t>
  </si>
  <si>
    <t>Sat, Apr 10, 2021</t>
  </si>
  <si>
    <t>Sun, Apr 11, 2021</t>
  </si>
  <si>
    <t>Mon, Apr 12, 2021</t>
  </si>
  <si>
    <t>Tue, Apr 13, 2021</t>
  </si>
  <si>
    <t>Wed, Apr 14, 2021</t>
  </si>
  <si>
    <t>Thu, Apr 15, 2021</t>
  </si>
  <si>
    <t>Fri, Apr 16, 2021</t>
  </si>
  <si>
    <t>Sat, Apr 17, 2021</t>
  </si>
  <si>
    <t>Sun, Apr 18, 2021</t>
  </si>
  <si>
    <t>Mon, Apr 19, 2021</t>
  </si>
  <si>
    <t>Tue, Apr 20, 2021</t>
  </si>
  <si>
    <t>Wed, Apr 21, 2021</t>
  </si>
  <si>
    <t>Thu, Apr 22, 2021</t>
  </si>
  <si>
    <t>Fri, Apr 23, 2021</t>
  </si>
  <si>
    <t>Sat, Apr 24, 2021</t>
  </si>
  <si>
    <t>Sun, Apr 25, 2021</t>
  </si>
  <si>
    <t>Mon, Apr 26, 2021</t>
  </si>
  <si>
    <t>Tue, Apr 27, 2021</t>
  </si>
  <si>
    <t>Wed, Apr 28, 2021</t>
  </si>
  <si>
    <t>Thu, Apr 29, 2021</t>
  </si>
  <si>
    <t>Fri, Apr 30, 2021</t>
  </si>
  <si>
    <t>Sat, May 1, 2021</t>
  </si>
  <si>
    <t>Sun, May 2, 2021</t>
  </si>
  <si>
    <t>Mon, May 3, 2021</t>
  </si>
  <si>
    <t>Tue, May 4, 2021</t>
  </si>
  <si>
    <t>Wed, May 5, 2021</t>
  </si>
  <si>
    <t>Thu, May 6, 2021</t>
  </si>
  <si>
    <t>Fri, May 7, 2021</t>
  </si>
  <si>
    <t>Sat, May 8, 2021</t>
  </si>
  <si>
    <t>Sun, May 9, 2021</t>
  </si>
  <si>
    <t>Mon, May 10, 2021</t>
  </si>
  <si>
    <t>Tue, May 11, 2021</t>
  </si>
  <si>
    <t>Wed, May 12, 2021</t>
  </si>
  <si>
    <t>Thu, May 13, 2021</t>
  </si>
  <si>
    <t>Fri, May 14, 2021</t>
  </si>
  <si>
    <t>Sat, May 15, 2021</t>
  </si>
  <si>
    <t>Sun, May 16,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</si>
</sst>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0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7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7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7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7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17" fillId="35" borderId="0" xfId="0" applyFont="1" applyFill="1" applyAlignment="1">
      <alignment horizontal="center" vertical="center" wrapText="1"/>
    </xf>
    <xf numFmtId="1" fontId="0" fillId="35" borderId="0" xfId="0" applyNumberFormat="1" applyFill="1" applyAlignment="1">
      <alignment wrapText="1"/>
    </xf>
    <xf numFmtId="0" fontId="17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7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7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7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7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7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7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7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0" fillId="0" borderId="0" xfId="0"/>
    <xf numFmtId="0" fontId="20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19" fillId="34" borderId="10" xfId="0" applyFont="1" applyFill="1" applyBorder="1" applyAlignment="1">
      <alignment wrapText="1"/>
    </xf>
    <xf numFmtId="2" fontId="0" fillId="35" borderId="0" xfId="0" applyNumberFormat="1" applyFill="1" applyAlignment="1">
      <alignment wrapText="1"/>
    </xf>
    <xf numFmtId="0" fontId="0" fillId="35" borderId="0" xfId="0" applyFill="1" applyAlignment="1">
      <alignment wrapText="1"/>
    </xf>
    <xf numFmtId="0" fontId="0" fillId="0" borderId="0" xfId="0" applyNumberFormat="1" applyAlignment="1">
      <alignment wrapText="1"/>
    </xf>
    <xf numFmtId="0" fontId="0" fillId="35" borderId="0" xfId="0" applyNumberFormat="1" applyFill="1" applyAlignment="1">
      <alignment wrapText="1"/>
    </xf>
    <xf numFmtId="0" fontId="20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20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17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7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7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7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7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7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7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7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7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7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0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17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0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22" fillId="0" borderId="0" xfId="0" applyFont="1" applyAlignment="1">
      <alignment vertical="center"/>
    </xf>
    <xf numFmtId="0" fontId="17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7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7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7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7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34" borderId="11" xfId="0" applyFont="1" applyFill="1" applyBorder="1"/>
    <xf numFmtId="0" fontId="0" fillId="0" borderId="11" xfId="0" applyFont="1" applyBorder="1"/>
    <xf numFmtId="0" fontId="0" fillId="0" borderId="0" xfId="0" applyNumberFormat="1"/>
    <xf numFmtId="0" fontId="23" fillId="36" borderId="0" xfId="0" applyNumberFormat="1" applyFont="1" applyFill="1"/>
    <xf numFmtId="0" fontId="17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7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7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7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7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7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1" formatCode="0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25081C-0AE5-4694-9EA2-1F4DDD2B7D40}" name="Table2" displayName="Table2" ref="A1:Q4848" totalsRowShown="0" headerRowDxfId="51" dataDxfId="50">
  <autoFilter ref="A1:Q4848" xr:uid="{3938E7A2-7D51-4D46-A715-8DA4729AA49F}"/>
  <tableColumns count="17">
    <tableColumn id="1" xr3:uid="{537FB22F-10EF-4E73-88C3-5D2B401D49D0}" name="Date" dataDxfId="49"/>
    <tableColumn id="2" xr3:uid="{DF2A9D03-C6EB-4289-A676-941D95D609A9}" name="Start (ET)" dataDxfId="48"/>
    <tableColumn id="3" xr3:uid="{A61137FE-2C59-4665-BD6C-0DB576898377}" name="Visitor" dataDxfId="47"/>
    <tableColumn id="4" xr3:uid="{7BE6BECF-503A-41A3-A21D-EDC19533E7A8}" name="Vis PTS" dataDxfId="46"/>
    <tableColumn id="5" xr3:uid="{096AF604-2B01-4B0D-9FE5-F02BB0EE6EAC}" name="Home" dataDxfId="45"/>
    <tableColumn id="6" xr3:uid="{40BF4CB3-ED2A-442D-9237-E8517D9768BD}" name="Home PTS" dataDxfId="44"/>
    <tableColumn id="15" xr3:uid="{0DF57237-81A8-4344-B1F1-95AE345D09B3}" name="PTS22" dataDxfId="43"/>
    <tableColumn id="14" xr3:uid="{6ADD5AC8-F33F-4294-8F5E-DE1EABBD6165}" name="PTS3" dataDxfId="42"/>
    <tableColumn id="9" xr3:uid="{6A414112-C6C7-42EE-BE2C-C11DE037732B}" name="Attend." dataDxfId="41"/>
    <tableColumn id="10" xr3:uid="{6383FFAA-C205-49EC-9D3C-5C2DA3127AB5}" name="2016-17 Vis Rank" dataDxfId="40">
      <calculatedColumnFormula>VLOOKUP(Table2[[#This Row],[Visitor]],Table1[],2,FALSE)</calculatedColumnFormula>
    </tableColumn>
    <tableColumn id="11" xr3:uid="{EEEDC60C-73F5-4F9F-BE89-3D28A831D16A}" name="2016-17 Home Rank" dataDxfId="39">
      <calculatedColumnFormula>VLOOKUP(Table2[[#This Row],[Home]],Table1[],2,FALSE)</calculatedColumnFormula>
    </tableColumn>
    <tableColumn id="12" xr3:uid="{1FA47D49-A8A7-4CCA-AF8E-32CC98BF92C4}" name="2017-18 Vis Rank" dataDxfId="38">
      <calculatedColumnFormula>VLOOKUP(Table2[[#This Row],[Visitor]],Table3[],2,FALSE)</calculatedColumnFormula>
    </tableColumn>
    <tableColumn id="13" xr3:uid="{865E3DC4-A9DA-4708-BAF6-139D34AAA69B}" name="2017-18 Home Rank" dataDxfId="37">
      <calculatedColumnFormula>VLOOKUP(Table2[[#This Row],[Home]],Table3[],2,FALSE)</calculatedColumnFormula>
    </tableColumn>
    <tableColumn id="16" xr3:uid="{B0851FF6-665C-476D-BCD1-BB5A60B86B24}" name="2018-19 Vis Rank" dataDxfId="36">
      <calculatedColumnFormula>VLOOKUP(Table2[[#This Row],[Visitor]],Table4[],2,FALSE)</calculatedColumnFormula>
    </tableColumn>
    <tableColumn id="17" xr3:uid="{C237D1F1-4E9E-457A-9152-22C45ACB1403}" name="2018-19 Home Rank" dataDxfId="35">
      <calculatedColumnFormula>VLOOKUP(Table2[[#This Row],[Home]],Table4[],2,FALSE)</calculatedColumnFormula>
    </tableColumn>
    <tableColumn id="18" xr3:uid="{41F4C8F4-35DF-4D3C-AF23-ACE5854A3EA7}" name="2019-20 Vis Rank" dataDxfId="34">
      <calculatedColumnFormula>VLOOKUP(Table2[[#This Row],[Visitor]],Table5[],2,FALSE)</calculatedColumnFormula>
    </tableColumn>
    <tableColumn id="19" xr3:uid="{7E97DCC4-A800-4573-974A-8625038C5490}" name="2019-20 Home Rank" dataDxfId="33">
      <calculatedColumnFormula>VLOOKUP(Table2[[#This Row],[Home]],Table5[],2,FALSE)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121FBF-250C-4EF3-839B-2F881CB8E6DD}" name="Table1" displayName="Table1" ref="A2:B32" totalsRowShown="0" headerRowDxfId="32">
  <autoFilter ref="A2:B32" xr:uid="{5520A00F-09A6-42BF-A57C-4EC4857DCBDA}"/>
  <tableColumns count="2">
    <tableColumn id="2" xr3:uid="{D617117C-5386-4F60-AA8B-E53D2B047F6A}" name="Team" dataDxfId="31"/>
    <tableColumn id="3" xr3:uid="{EA931956-D695-4518-B58F-19CB849B0CB2}" name="Rk" dataDxfId="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32DD35-652E-4146-AA3D-CCDABE77D594}" name="Table3" displayName="Table3" ref="D2:E32" totalsRowShown="0" headerRowDxfId="29">
  <autoFilter ref="D2:E32" xr:uid="{0FA9EDBF-B07C-40EB-B679-4FC190AE6137}"/>
  <tableColumns count="2">
    <tableColumn id="2" xr3:uid="{32049115-D00A-4042-95DE-05962EC554C0}" name="Team" dataDxfId="28"/>
    <tableColumn id="3" xr3:uid="{D86C7C80-CDF8-4BC6-99AD-715F625E910D}" name="Rk" dataDxfId="2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172CBD-4B03-4ABA-B721-20BAEDE56F6F}" name="Table4" displayName="Table4" ref="G2:H32" totalsRowShown="0" headerRowDxfId="26">
  <autoFilter ref="G2:H32" xr:uid="{0394FEB6-F300-4103-B9E3-C2E40A9946D6}"/>
  <tableColumns count="2">
    <tableColumn id="1" xr3:uid="{4E95717D-3B16-4309-841A-A6A0DD39DF33}" name="Team" dataDxfId="25"/>
    <tableColumn id="2" xr3:uid="{1C2CD3F9-D857-40C3-808E-27664C5A9B07}" name="Rk" dataDxfId="2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17035F0-4F0A-4C30-9D0B-4B7EF5CFB35C}" name="Table5" displayName="Table5" ref="J2:K32" totalsRowShown="0" headerRowDxfId="23">
  <autoFilter ref="J2:K32" xr:uid="{C7B52DA7-223C-4480-BEF2-357A706C75F4}"/>
  <tableColumns count="2">
    <tableColumn id="1" xr3:uid="{73469B03-6D85-4609-9229-20AB70A27975}" name="Team" dataDxfId="22"/>
    <tableColumn id="2" xr3:uid="{AE9E12C4-D59B-46DA-9C86-EF9715634874}" name="Rk" dataDxfId="2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FCE563F-A1CB-40AE-BB16-ADD92054141F}" name="Table6" displayName="Table6" ref="A1:AD596" totalsRowShown="0">
  <autoFilter ref="A1:AD596" xr:uid="{14586CF7-26CE-466D-97E1-50D54C7E4BF8}"/>
  <tableColumns count="30">
    <tableColumn id="1" xr3:uid="{CA10E8E8-0527-4C2D-9A93-032BCC0FE833}" name="Rk" dataDxfId="20"/>
    <tableColumn id="2" xr3:uid="{4F7AEFD4-184A-4543-B93F-749F2A0BC45A}" name="Player"/>
    <tableColumn id="3" xr3:uid="{95A14B84-CC63-4A8D-9EF4-52E5589403A4}" name="Pos"/>
    <tableColumn id="4" xr3:uid="{D25D81FF-1BBC-4E55-BF38-7020C00A725C}" name="Age"/>
    <tableColumn id="5" xr3:uid="{15033828-56B5-4420-BEE9-A6E4D9EF39F5}" name="Tm"/>
    <tableColumn id="6" xr3:uid="{19AF23C1-8481-467D-A66A-11D5CA26D850}" name="G"/>
    <tableColumn id="7" xr3:uid="{2BDCD5B8-3CF0-4E9E-A61D-C792396109B2}" name="GS"/>
    <tableColumn id="8" xr3:uid="{8A79F061-F8DA-4892-967B-08BAC1414FCB}" name="MP"/>
    <tableColumn id="9" xr3:uid="{46516479-A0D8-4A11-98DE-53C47886EA49}" name="FG"/>
    <tableColumn id="10" xr3:uid="{F7832ADE-4458-42D7-A0C1-72C67EE0F07D}" name="FGA"/>
    <tableColumn id="11" xr3:uid="{810C7D77-1CED-47BA-A879-E4DF06BFE59C}" name="FG%"/>
    <tableColumn id="12" xr3:uid="{CBFF603E-427E-49CC-AE1B-13D92DCD0757}" name="3P"/>
    <tableColumn id="13" xr3:uid="{ECF5DABC-64EC-4758-AF4C-CCAD591D201E}" name="3PA"/>
    <tableColumn id="14" xr3:uid="{FE74F070-B084-446C-86B6-385A1C59DF09}" name="3P%"/>
    <tableColumn id="15" xr3:uid="{2FF4337D-FA10-440E-9A42-AABD26B3781D}" name="2P"/>
    <tableColumn id="16" xr3:uid="{504F1A05-06D7-4DBF-9189-EE793F4F530F}" name="2PA"/>
    <tableColumn id="17" xr3:uid="{1F91EC03-847A-41B9-92E6-5CA78D50C252}" name="2P%"/>
    <tableColumn id="18" xr3:uid="{9243DC7A-6FEF-4048-BFE6-E5B6E6B55424}" name="eFG%"/>
    <tableColumn id="19" xr3:uid="{161545B8-2D41-4E20-AA7F-990621A5BF46}" name="FT"/>
    <tableColumn id="20" xr3:uid="{2770978C-8A58-4298-A8FB-D93DB4F15D6C}" name="FTA"/>
    <tableColumn id="21" xr3:uid="{4D252BFD-C62E-4FA3-B485-481D09282BED}" name="FT%"/>
    <tableColumn id="22" xr3:uid="{D100E784-6E0F-4DB2-9F77-0D5804E37B2A}" name="ORB"/>
    <tableColumn id="23" xr3:uid="{FB315F78-07B1-4999-A7AC-203EFEA224BB}" name="DRB"/>
    <tableColumn id="24" xr3:uid="{A926FEE4-9E36-488B-9945-5A2BC71084A0}" name="TRB"/>
    <tableColumn id="25" xr3:uid="{72AE9B14-7610-468D-8B3E-83517483F058}" name="AST"/>
    <tableColumn id="26" xr3:uid="{FC9639A6-80FD-4F51-814E-ADC60A1265CD}" name="STL"/>
    <tableColumn id="27" xr3:uid="{E0884DA4-13C7-4D89-BD80-3A4A8E532003}" name="BLK"/>
    <tableColumn id="28" xr3:uid="{17A537CB-63CF-4502-B659-76E8200E7D1E}" name="TOV"/>
    <tableColumn id="29" xr3:uid="{47BB40E2-C8D1-4070-A816-4BF6A4603DBD}" name="PF"/>
    <tableColumn id="30" xr3:uid="{79FA2AF3-C3BD-4057-ABC2-5C7AA1A59697}" name="PT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659F693-BBF0-4865-B91E-D5E4894E37AD}" name="Table8" displayName="Table8" ref="B4:E35" totalsRowShown="0">
  <autoFilter ref="B4:E35" xr:uid="{0092B8BB-095E-4FF1-B3C7-247308B08B2A}"/>
  <tableColumns count="4">
    <tableColumn id="1" xr3:uid="{373E078D-B96B-4B2F-8BB8-5B4F3949A99C}" name="Rk" dataDxfId="19"/>
    <tableColumn id="2" xr3:uid="{93C66A25-5FA6-4E54-8350-FB679B15FBEB}" name="Team"/>
    <tableColumn id="3" xr3:uid="{79B507F2-56A9-495D-A1A6-1812EB4A64B4}" name="G"/>
    <tableColumn id="25" xr3:uid="{53B79E2D-0DF6-4C26-A7F5-65016C04EEAF}" name="PT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57EFFF0-634A-420F-BFDA-8406CD337B46}" name="Table10" displayName="Table10" ref="G4:J35" totalsRowShown="0">
  <autoFilter ref="G4:J35" xr:uid="{DF02F0C4-A948-4100-8868-3274FF01DB11}"/>
  <tableColumns count="4">
    <tableColumn id="1" xr3:uid="{2CDB9A43-97BE-413F-93FB-C643DF396CAD}" name="Rk" dataDxfId="18"/>
    <tableColumn id="2" xr3:uid="{D5E908BA-1077-4ECE-9D14-2ABC159D9B8C}" name="Team"/>
    <tableColumn id="3" xr3:uid="{4EDE2337-509C-441D-9223-5545DA042976}" name="G"/>
    <tableColumn id="25" xr3:uid="{0240BA7B-3B4F-4FA4-880D-E1EC7FF8A52F}" name="PT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83B1D44-B763-465D-879C-4B789507024D}" name="Table11" displayName="Table11" ref="L4:O35" totalsRowShown="0">
  <autoFilter ref="L4:O35" xr:uid="{C6CEC09D-58EF-4250-AFB2-AE1B36C8B25A}"/>
  <tableColumns count="4">
    <tableColumn id="1" xr3:uid="{7ACF237D-5B04-467D-A87D-51C2B3C3CE1E}" name="Rk" dataDxfId="17"/>
    <tableColumn id="2" xr3:uid="{596BB306-790A-4A56-ADFF-E88CC2612F6B}" name="Team"/>
    <tableColumn id="4" xr3:uid="{693A2C4E-5972-4FCE-877C-A752D4E22C4A}" name="W"/>
    <tableColumn id="5" xr3:uid="{AB14E185-2EE9-456F-8DF1-9D3830B184C1}" name="L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BCE9F26-2576-419C-9121-DF30FCB96A02}" name="Table12" displayName="Table12" ref="Q4:AG34" totalsRowShown="0">
  <autoFilter ref="Q4:AG34" xr:uid="{65942E81-27D9-434C-9871-15F0ACD52543}"/>
  <tableColumns count="17">
    <tableColumn id="1" xr3:uid="{6024488A-4DBC-4DB5-ABD2-8735EE52FE0F}" name="Team" dataDxfId="16"/>
    <tableColumn id="2" xr3:uid="{9BD460D2-64F7-4C0C-957E-549B27CA94AB}" name="Points For" dataDxfId="15">
      <calculatedColumnFormula>_xlfn.XLOOKUP(Q5,Table8[Team],Table8[PTS])</calculatedColumnFormula>
    </tableColumn>
    <tableColumn id="3" xr3:uid="{DE478BF3-760B-48AC-A52C-9F3623780084}" name="Points Against" dataDxfId="14">
      <calculatedColumnFormula>_xlfn.XLOOKUP(Table12[[#This Row],[Team]],Table10[Team],Table10[PTS])</calculatedColumnFormula>
    </tableColumn>
    <tableColumn id="4" xr3:uid="{22C00BB4-8795-4EAF-947F-5AD3DA27FEF3}" name="Wins" dataDxfId="13">
      <calculatedColumnFormula>_xlfn.XLOOKUP(Table12[[#This Row],[Team]],Table11[Team],Table11[W])</calculatedColumnFormula>
    </tableColumn>
    <tableColumn id="5" xr3:uid="{144AA12D-207D-4C40-93C6-19BF701D180F}" name="Losses" dataDxfId="12">
      <calculatedColumnFormula>_xlfn.XLOOKUP(Table12[[#This Row],[Team]],Table11[Team],Table11[L])</calculatedColumnFormula>
    </tableColumn>
    <tableColumn id="6" xr3:uid="{F7FCD7E5-FB4C-4835-A458-E85692971F6B}" name="Games Played" dataDxfId="11">
      <calculatedColumnFormula>_xlfn.XLOOKUP(Table12[[#This Row],[Team]],Table8[Team],Table8[G])</calculatedColumnFormula>
    </tableColumn>
    <tableColumn id="9" xr3:uid="{B993D920-8C6B-443A-913B-2A5C034583B6}" name="W/G" dataDxfId="10">
      <calculatedColumnFormula>Table12[[#This Row],[Wins]]/Table12[[#This Row],[Games Played]]</calculatedColumnFormula>
    </tableColumn>
    <tableColumn id="10" xr3:uid="{98C0B6AF-3206-4A8C-B2BA-4E07C656D96B}" name="L/G" dataDxfId="9">
      <calculatedColumnFormula>Table12[[#This Row],[Losses]]/Table12[[#This Row],[Games Played]]</calculatedColumnFormula>
    </tableColumn>
    <tableColumn id="13" xr3:uid="{CCEBD257-CB2A-4D43-A54D-134E4B8FC445}" name="Margin" dataDxfId="8">
      <calculatedColumnFormula>Table12[[#This Row],[Points For]]-Table12[[#This Row],[Points Against]]</calculatedColumnFormula>
    </tableColumn>
    <tableColumn id="7" xr3:uid="{3291C114-907A-4B26-BDAF-A250156330E0}" name="Rk(W)" dataDxfId="7">
      <calculatedColumnFormula>RANK(Table12[[#This Row],[W/G]],Table12[W/G])</calculatedColumnFormula>
    </tableColumn>
    <tableColumn id="8" xr3:uid="{778FD7A5-A2A6-49E8-8A88-38FA86DE84D1}" name="RK(GF)" dataDxfId="6">
      <calculatedColumnFormula>RANK(Table12[[#This Row],[Points For]],Table12[Points For])</calculatedColumnFormula>
    </tableColumn>
    <tableColumn id="11" xr3:uid="{F5888B6C-BEE6-4191-9BA6-6BADA53AB2C9}" name="Rk(GA)" dataDxfId="5">
      <calculatedColumnFormula>RANK(Table12[[#This Row],[Points Against]],Table12[Points Against])</calculatedColumnFormula>
    </tableColumn>
    <tableColumn id="12" xr3:uid="{CF50F4EC-0BB7-4602-8520-B69E2EDDA325}" name="Rk(M)" dataDxfId="4">
      <calculatedColumnFormula>RANK(Table12[[#This Row],[Margin]],Table12[Margin])</calculatedColumnFormula>
    </tableColumn>
    <tableColumn id="14" xr3:uid="{DA0B35DF-3127-428E-AA43-3C8D3D734129}" name="W_Power" dataDxfId="3">
      <calculatedColumnFormula>(1+(1-(Table12[[#This Row],[Rk(W)]]/$Z$2)))*0.5</calculatedColumnFormula>
    </tableColumn>
    <tableColumn id="15" xr3:uid="{692E79D1-4A86-4015-B6FA-A8AF9E84AF29}" name="GF_Power" dataDxfId="2">
      <calculatedColumnFormula>(1+(1-(Table12[[#This Row],[RK(GF)]]/$AA$2)))*0.5</calculatedColumnFormula>
    </tableColumn>
    <tableColumn id="16" xr3:uid="{AB39986C-6BED-4531-9A91-D479DBCE9BF1}" name="GA_Power" dataDxfId="1">
      <calculatedColumnFormula>(1+(1-(Table12[[#This Row],[Rk(GA)]]/$AB$2)))*0.5</calculatedColumnFormula>
    </tableColumn>
    <tableColumn id="17" xr3:uid="{0BC208E5-2442-4663-A51E-6C4A6172F42E}" name="Margin_Power" dataDxfId="0">
      <calculatedColumnFormula>(1+(1-(Table12[[#This Row],[Rk(M)]]/$AC$2)))*0.5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91F61-43A9-44B8-BD52-DBF1DA462DD1}">
  <dimension ref="A1:Q4848"/>
  <sheetViews>
    <sheetView tabSelected="1" topLeftCell="A4832" workbookViewId="0">
      <selection activeCell="I4845" sqref="I4845"/>
    </sheetView>
  </sheetViews>
  <sheetFormatPr defaultColWidth="10.5703125" defaultRowHeight="25.5" customHeight="1"/>
  <cols>
    <col min="2" max="2" width="11.140625" customWidth="1"/>
    <col min="3" max="3" width="17.7109375" customWidth="1"/>
    <col min="5" max="5" width="16.5703125" customWidth="1"/>
    <col min="7" max="8" width="10.5703125" style="43"/>
  </cols>
  <sheetData>
    <row r="1" spans="1:17" ht="25.5" customHeight="1">
      <c r="A1" s="1" t="s">
        <v>0</v>
      </c>
      <c r="B1" s="1" t="s">
        <v>1</v>
      </c>
      <c r="C1" s="1" t="s">
        <v>735</v>
      </c>
      <c r="D1" s="1" t="s">
        <v>737</v>
      </c>
      <c r="E1" s="1" t="s">
        <v>736</v>
      </c>
      <c r="F1" s="1" t="s">
        <v>738</v>
      </c>
      <c r="G1" s="1" t="s">
        <v>498</v>
      </c>
      <c r="H1" s="1" t="s">
        <v>497</v>
      </c>
      <c r="I1" s="1" t="s">
        <v>2</v>
      </c>
      <c r="J1" s="1" t="s">
        <v>485</v>
      </c>
      <c r="K1" s="1" t="s">
        <v>689</v>
      </c>
      <c r="L1" s="1" t="s">
        <v>688</v>
      </c>
      <c r="M1" s="1" t="s">
        <v>687</v>
      </c>
      <c r="N1" s="1" t="s">
        <v>685</v>
      </c>
      <c r="O1" s="1" t="s">
        <v>686</v>
      </c>
      <c r="P1" s="1" t="s">
        <v>733</v>
      </c>
      <c r="Q1" s="1" t="s">
        <v>734</v>
      </c>
    </row>
    <row r="2" spans="1:17" ht="25.5" customHeight="1">
      <c r="A2" s="1" t="s">
        <v>3</v>
      </c>
      <c r="B2" s="11" t="s">
        <v>4</v>
      </c>
      <c r="C2" s="2" t="s">
        <v>5</v>
      </c>
      <c r="D2" s="2">
        <v>99</v>
      </c>
      <c r="E2" s="2" t="s">
        <v>6</v>
      </c>
      <c r="F2" s="2">
        <v>102</v>
      </c>
      <c r="G2" s="44"/>
      <c r="H2" s="44"/>
      <c r="I2" s="30">
        <v>20562</v>
      </c>
      <c r="J2" s="29">
        <f>VLOOKUP(Table2[[#This Row],[Visitor]],Table1[],2,FALSE)</f>
        <v>4</v>
      </c>
      <c r="K2" s="29">
        <f>VLOOKUP(Table2[[#This Row],[Home]],Table1[],2,FALSE)</f>
        <v>5</v>
      </c>
      <c r="L2" s="29"/>
      <c r="M2" s="29"/>
      <c r="N2" s="37"/>
      <c r="O2" s="37"/>
      <c r="P2" s="37"/>
      <c r="Q2" s="37"/>
    </row>
    <row r="3" spans="1:17" ht="25.5" customHeight="1">
      <c r="A3" s="1" t="s">
        <v>3</v>
      </c>
      <c r="B3" s="11" t="s">
        <v>8</v>
      </c>
      <c r="C3" s="2" t="s">
        <v>9</v>
      </c>
      <c r="D3" s="2">
        <v>122</v>
      </c>
      <c r="E3" s="2" t="s">
        <v>10</v>
      </c>
      <c r="F3" s="2">
        <v>121</v>
      </c>
      <c r="G3" s="44"/>
      <c r="H3" s="44"/>
      <c r="I3" s="30">
        <v>19596</v>
      </c>
      <c r="J3" s="29">
        <f>VLOOKUP(Table2[[#This Row],[Visitor]],Table1[],2,FALSE)</f>
        <v>3</v>
      </c>
      <c r="K3" s="29">
        <f>VLOOKUP(Table2[[#This Row],[Home]],Table1[],2,FALSE)</f>
        <v>1</v>
      </c>
      <c r="L3" s="29"/>
      <c r="M3" s="29"/>
      <c r="N3" s="37"/>
      <c r="O3" s="37"/>
      <c r="P3" s="37"/>
      <c r="Q3" s="37"/>
    </row>
    <row r="4" spans="1:17" ht="25.5" customHeight="1">
      <c r="A4" s="1" t="s">
        <v>11</v>
      </c>
      <c r="B4" s="11" t="s">
        <v>12</v>
      </c>
      <c r="C4" s="2" t="s">
        <v>13</v>
      </c>
      <c r="D4" s="2">
        <v>90</v>
      </c>
      <c r="E4" s="2" t="s">
        <v>14</v>
      </c>
      <c r="F4" s="2">
        <v>102</v>
      </c>
      <c r="G4" s="44"/>
      <c r="H4" s="44"/>
      <c r="I4" s="30">
        <v>20491</v>
      </c>
      <c r="J4" s="29">
        <f>VLOOKUP(Table2[[#This Row],[Visitor]],Table1[],2,FALSE)</f>
        <v>20</v>
      </c>
      <c r="K4" s="29">
        <f>VLOOKUP(Table2[[#This Row],[Home]],Table1[],2,FALSE)</f>
        <v>19</v>
      </c>
      <c r="L4" s="29"/>
      <c r="M4" s="29"/>
      <c r="N4" s="37"/>
      <c r="O4" s="37"/>
      <c r="P4" s="37"/>
      <c r="Q4" s="37"/>
    </row>
    <row r="5" spans="1:17" ht="25.5" customHeight="1">
      <c r="A5" s="1" t="s">
        <v>11</v>
      </c>
      <c r="B5" s="11" t="s">
        <v>12</v>
      </c>
      <c r="C5" s="2" t="s">
        <v>15</v>
      </c>
      <c r="D5" s="2">
        <v>131</v>
      </c>
      <c r="E5" s="2" t="s">
        <v>16</v>
      </c>
      <c r="F5" s="2">
        <v>140</v>
      </c>
      <c r="G5" s="44"/>
      <c r="H5" s="44"/>
      <c r="I5" s="30">
        <v>15008</v>
      </c>
      <c r="J5" s="29">
        <f>VLOOKUP(Table2[[#This Row],[Visitor]],Table1[],2,FALSE)</f>
        <v>30</v>
      </c>
      <c r="K5" s="29">
        <f>VLOOKUP(Table2[[#This Row],[Home]],Table1[],2,FALSE)</f>
        <v>13</v>
      </c>
      <c r="L5" s="29"/>
      <c r="M5" s="29"/>
      <c r="N5" s="37"/>
      <c r="O5" s="37"/>
      <c r="P5" s="37"/>
      <c r="Q5" s="37"/>
    </row>
    <row r="6" spans="1:17" ht="25.5" customHeight="1">
      <c r="A6" s="1" t="s">
        <v>11</v>
      </c>
      <c r="B6" s="11" t="s">
        <v>12</v>
      </c>
      <c r="C6" s="2" t="s">
        <v>17</v>
      </c>
      <c r="D6" s="2">
        <v>109</v>
      </c>
      <c r="E6" s="2" t="s">
        <v>18</v>
      </c>
      <c r="F6" s="2">
        <v>116</v>
      </c>
      <c r="G6" s="44"/>
      <c r="H6" s="44"/>
      <c r="I6" s="30">
        <v>18846</v>
      </c>
      <c r="J6" s="29">
        <f>VLOOKUP(Table2[[#This Row],[Visitor]],Table1[],2,FALSE)</f>
        <v>17</v>
      </c>
      <c r="K6" s="29">
        <f>VLOOKUP(Table2[[#This Row],[Home]],Table1[],2,FALSE)</f>
        <v>26</v>
      </c>
      <c r="L6" s="29"/>
      <c r="M6" s="29"/>
      <c r="N6" s="37"/>
      <c r="O6" s="37"/>
      <c r="P6" s="37"/>
      <c r="Q6" s="37"/>
    </row>
    <row r="7" spans="1:17" ht="25.5" customHeight="1">
      <c r="A7" s="1" t="s">
        <v>11</v>
      </c>
      <c r="B7" s="11" t="s">
        <v>12</v>
      </c>
      <c r="C7" s="2" t="s">
        <v>19</v>
      </c>
      <c r="D7" s="2">
        <v>115</v>
      </c>
      <c r="E7" s="2" t="s">
        <v>20</v>
      </c>
      <c r="F7" s="2">
        <v>120</v>
      </c>
      <c r="G7" s="44"/>
      <c r="H7" s="44"/>
      <c r="I7" s="30">
        <v>20356</v>
      </c>
      <c r="J7" s="29">
        <f>VLOOKUP(Table2[[#This Row],[Visitor]],Table1[],2,FALSE)</f>
        <v>27</v>
      </c>
      <c r="K7" s="29">
        <f>VLOOKUP(Table2[[#This Row],[Home]],Table1[],2,FALSE)</f>
        <v>9</v>
      </c>
      <c r="L7" s="29"/>
      <c r="M7" s="29"/>
      <c r="N7" s="37"/>
      <c r="O7" s="37"/>
      <c r="P7" s="37"/>
      <c r="Q7" s="37"/>
    </row>
    <row r="8" spans="1:17" ht="25.5" customHeight="1">
      <c r="A8" s="1" t="s">
        <v>11</v>
      </c>
      <c r="B8" s="11" t="s">
        <v>21</v>
      </c>
      <c r="C8" s="2" t="s">
        <v>22</v>
      </c>
      <c r="D8" s="2">
        <v>108</v>
      </c>
      <c r="E8" s="2" t="s">
        <v>5</v>
      </c>
      <c r="F8" s="2">
        <v>100</v>
      </c>
      <c r="G8" s="44"/>
      <c r="H8" s="44"/>
      <c r="I8" s="30">
        <v>18624</v>
      </c>
      <c r="J8" s="29">
        <f>VLOOKUP(Table2[[#This Row],[Visitor]],Table1[],2,FALSE)</f>
        <v>14</v>
      </c>
      <c r="K8" s="29">
        <f>VLOOKUP(Table2[[#This Row],[Home]],Table1[],2,FALSE)</f>
        <v>4</v>
      </c>
      <c r="L8" s="29"/>
      <c r="M8" s="29"/>
      <c r="N8" s="37"/>
      <c r="O8" s="37"/>
      <c r="P8" s="37"/>
      <c r="Q8" s="37"/>
    </row>
    <row r="9" spans="1:17" ht="25.5" customHeight="1">
      <c r="A9" s="1" t="s">
        <v>11</v>
      </c>
      <c r="B9" s="11" t="s">
        <v>23</v>
      </c>
      <c r="C9" s="2" t="s">
        <v>24</v>
      </c>
      <c r="D9" s="2">
        <v>91</v>
      </c>
      <c r="E9" s="2" t="s">
        <v>25</v>
      </c>
      <c r="F9" s="2">
        <v>103</v>
      </c>
      <c r="G9" s="44"/>
      <c r="H9" s="44"/>
      <c r="I9" s="30">
        <v>17794</v>
      </c>
      <c r="J9" s="29">
        <f>VLOOKUP(Table2[[#This Row],[Visitor]],Table1[],2,FALSE)</f>
        <v>21</v>
      </c>
      <c r="K9" s="29">
        <f>VLOOKUP(Table2[[#This Row],[Home]],Table1[],2,FALSE)</f>
        <v>12</v>
      </c>
      <c r="L9" s="29"/>
      <c r="M9" s="29"/>
      <c r="N9" s="37"/>
      <c r="O9" s="37"/>
      <c r="P9" s="37"/>
      <c r="Q9" s="37"/>
    </row>
    <row r="10" spans="1:17" ht="25.5" customHeight="1">
      <c r="A10" s="1" t="s">
        <v>11</v>
      </c>
      <c r="B10" s="11" t="s">
        <v>26</v>
      </c>
      <c r="C10" s="2" t="s">
        <v>27</v>
      </c>
      <c r="D10" s="2">
        <v>117</v>
      </c>
      <c r="E10" s="2" t="s">
        <v>28</v>
      </c>
      <c r="F10" s="2">
        <v>111</v>
      </c>
      <c r="G10" s="44"/>
      <c r="H10" s="44"/>
      <c r="I10" s="30">
        <v>19709</v>
      </c>
      <c r="J10" s="29">
        <f>VLOOKUP(Table2[[#This Row],[Visitor]],Table1[],2,FALSE)</f>
        <v>11</v>
      </c>
      <c r="K10" s="29">
        <f>VLOOKUP(Table2[[#This Row],[Home]],Table1[],2,FALSE)</f>
        <v>22</v>
      </c>
      <c r="L10" s="29"/>
      <c r="M10" s="29"/>
      <c r="N10" s="37"/>
      <c r="O10" s="37"/>
      <c r="P10" s="37"/>
      <c r="Q10" s="37"/>
    </row>
    <row r="11" spans="1:17" ht="25.5" customHeight="1">
      <c r="A11" s="1" t="s">
        <v>11</v>
      </c>
      <c r="B11" s="11" t="s">
        <v>29</v>
      </c>
      <c r="C11" s="2" t="s">
        <v>30</v>
      </c>
      <c r="D11" s="2">
        <v>96</v>
      </c>
      <c r="E11" s="2" t="s">
        <v>31</v>
      </c>
      <c r="F11" s="2">
        <v>106</v>
      </c>
      <c r="G11" s="44"/>
      <c r="H11" s="44"/>
      <c r="I11" s="30">
        <v>17588</v>
      </c>
      <c r="J11" s="29">
        <f>VLOOKUP(Table2[[#This Row],[Visitor]],Table1[],2,FALSE)</f>
        <v>18</v>
      </c>
      <c r="K11" s="29">
        <f>VLOOKUP(Table2[[#This Row],[Home]],Table1[],2,FALSE)</f>
        <v>8</v>
      </c>
      <c r="L11" s="29"/>
      <c r="M11" s="29"/>
      <c r="N11" s="37"/>
      <c r="O11" s="37"/>
      <c r="P11" s="37"/>
      <c r="Q11" s="37"/>
    </row>
    <row r="12" spans="1:17" ht="25.5" customHeight="1">
      <c r="A12" s="1" t="s">
        <v>11</v>
      </c>
      <c r="B12" s="11" t="s">
        <v>32</v>
      </c>
      <c r="C12" s="2" t="s">
        <v>33</v>
      </c>
      <c r="D12" s="2">
        <v>99</v>
      </c>
      <c r="E12" s="2" t="s">
        <v>34</v>
      </c>
      <c r="F12" s="2">
        <v>107</v>
      </c>
      <c r="G12" s="44"/>
      <c r="H12" s="44"/>
      <c r="I12" s="30">
        <v>18418</v>
      </c>
      <c r="J12" s="29">
        <f>VLOOKUP(Table2[[#This Row],[Visitor]],Table1[],2,FALSE)</f>
        <v>24</v>
      </c>
      <c r="K12" s="29">
        <f>VLOOKUP(Table2[[#This Row],[Home]],Table1[],2,FALSE)</f>
        <v>2</v>
      </c>
      <c r="L12" s="29"/>
      <c r="M12" s="29"/>
      <c r="N12" s="37"/>
      <c r="O12" s="37"/>
      <c r="P12" s="37"/>
      <c r="Q12" s="37"/>
    </row>
    <row r="13" spans="1:17" ht="25.5" customHeight="1">
      <c r="A13" s="1" t="s">
        <v>11</v>
      </c>
      <c r="B13" s="11" t="s">
        <v>35</v>
      </c>
      <c r="C13" s="2" t="s">
        <v>36</v>
      </c>
      <c r="D13" s="2">
        <v>124</v>
      </c>
      <c r="E13" s="2" t="s">
        <v>37</v>
      </c>
      <c r="F13" s="2">
        <v>76</v>
      </c>
      <c r="G13" s="44"/>
      <c r="H13" s="44"/>
      <c r="I13" s="30">
        <v>18055</v>
      </c>
      <c r="J13" s="29">
        <f>VLOOKUP(Table2[[#This Row],[Visitor]],Table1[],2,FALSE)</f>
        <v>16</v>
      </c>
      <c r="K13" s="29">
        <f>VLOOKUP(Table2[[#This Row],[Home]],Table1[],2,FALSE)</f>
        <v>29</v>
      </c>
      <c r="L13" s="29"/>
      <c r="M13" s="29"/>
      <c r="N13" s="37"/>
      <c r="O13" s="37"/>
      <c r="P13" s="37"/>
      <c r="Q13" s="37"/>
    </row>
    <row r="14" spans="1:17" ht="25.5" customHeight="1">
      <c r="A14" s="1" t="s">
        <v>11</v>
      </c>
      <c r="B14" s="11" t="s">
        <v>35</v>
      </c>
      <c r="C14" s="2" t="s">
        <v>9</v>
      </c>
      <c r="D14" s="2">
        <v>105</v>
      </c>
      <c r="E14" s="2" t="s">
        <v>38</v>
      </c>
      <c r="F14" s="2">
        <v>100</v>
      </c>
      <c r="G14" s="44"/>
      <c r="H14" s="44"/>
      <c r="I14" s="30">
        <v>17583</v>
      </c>
      <c r="J14" s="29">
        <f>VLOOKUP(Table2[[#This Row],[Visitor]],Table1[],2,FALSE)</f>
        <v>3</v>
      </c>
      <c r="K14" s="29">
        <f>VLOOKUP(Table2[[#This Row],[Home]],Table1[],2,FALSE)</f>
        <v>23</v>
      </c>
      <c r="L14" s="29"/>
      <c r="M14" s="29"/>
      <c r="N14" s="37"/>
      <c r="O14" s="37"/>
      <c r="P14" s="37"/>
      <c r="Q14" s="37"/>
    </row>
    <row r="15" spans="1:17" ht="25.5" customHeight="1">
      <c r="A15" s="1" t="s">
        <v>39</v>
      </c>
      <c r="B15" s="11" t="s">
        <v>21</v>
      </c>
      <c r="C15" s="2" t="s">
        <v>40</v>
      </c>
      <c r="D15" s="2">
        <v>100</v>
      </c>
      <c r="E15" s="2" t="s">
        <v>41</v>
      </c>
      <c r="F15" s="2">
        <v>117</v>
      </c>
      <c r="G15" s="44"/>
      <c r="H15" s="44"/>
      <c r="I15" s="30">
        <v>19800</v>
      </c>
      <c r="J15" s="29">
        <f>VLOOKUP(Table2[[#This Row],[Visitor]],Table1[],2,FALSE)</f>
        <v>15</v>
      </c>
      <c r="K15" s="29">
        <f>VLOOKUP(Table2[[#This Row],[Home]],Table1[],2,FALSE)</f>
        <v>7</v>
      </c>
      <c r="L15" s="29"/>
      <c r="M15" s="29"/>
      <c r="N15" s="37"/>
      <c r="O15" s="37"/>
      <c r="P15" s="37"/>
      <c r="Q15" s="37"/>
    </row>
    <row r="16" spans="1:17" ht="25.5" customHeight="1">
      <c r="A16" s="1" t="s">
        <v>39</v>
      </c>
      <c r="B16" s="11" t="s">
        <v>23</v>
      </c>
      <c r="C16" s="2" t="s">
        <v>42</v>
      </c>
      <c r="D16" s="2">
        <v>84</v>
      </c>
      <c r="E16" s="2" t="s">
        <v>43</v>
      </c>
      <c r="F16" s="2">
        <v>105</v>
      </c>
      <c r="G16" s="44"/>
      <c r="H16" s="44"/>
      <c r="I16" s="30">
        <v>18203</v>
      </c>
      <c r="J16" s="29">
        <f>VLOOKUP(Table2[[#This Row],[Visitor]],Table1[],2,FALSE)</f>
        <v>25</v>
      </c>
      <c r="K16" s="29">
        <f>VLOOKUP(Table2[[#This Row],[Home]],Table1[],2,FALSE)</f>
        <v>10</v>
      </c>
      <c r="L16" s="29"/>
      <c r="M16" s="29"/>
      <c r="N16" s="37"/>
      <c r="O16" s="37"/>
      <c r="P16" s="37"/>
      <c r="Q16" s="37"/>
    </row>
    <row r="17" spans="1:17" ht="25.5" customHeight="1">
      <c r="A17" s="1" t="s">
        <v>39</v>
      </c>
      <c r="B17" s="11" t="s">
        <v>8</v>
      </c>
      <c r="C17" s="2" t="s">
        <v>44</v>
      </c>
      <c r="D17" s="2">
        <v>108</v>
      </c>
      <c r="E17" s="2" t="s">
        <v>45</v>
      </c>
      <c r="F17" s="2">
        <v>92</v>
      </c>
      <c r="G17" s="44"/>
      <c r="H17" s="44"/>
      <c r="I17" s="30">
        <v>18997</v>
      </c>
      <c r="J17" s="29">
        <f>VLOOKUP(Table2[[#This Row],[Visitor]],Table1[],2,FALSE)</f>
        <v>6</v>
      </c>
      <c r="K17" s="29">
        <f>VLOOKUP(Table2[[#This Row],[Home]],Table1[],2,FALSE)</f>
        <v>28</v>
      </c>
      <c r="L17" s="29"/>
      <c r="M17" s="29"/>
      <c r="N17" s="37"/>
      <c r="O17" s="37"/>
      <c r="P17" s="37"/>
      <c r="Q17" s="37"/>
    </row>
    <row r="18" spans="1:17" ht="25.5" customHeight="1">
      <c r="A18" s="1" t="s">
        <v>46</v>
      </c>
      <c r="B18" s="11" t="s">
        <v>12</v>
      </c>
      <c r="C18" s="2" t="s">
        <v>27</v>
      </c>
      <c r="D18" s="2">
        <v>91</v>
      </c>
      <c r="E18" s="2" t="s">
        <v>13</v>
      </c>
      <c r="F18" s="2">
        <v>109</v>
      </c>
      <c r="G18" s="44"/>
      <c r="H18" s="44"/>
      <c r="I18" s="30">
        <v>18417</v>
      </c>
      <c r="J18" s="29">
        <f>VLOOKUP(Table2[[#This Row],[Visitor]],Table1[],2,FALSE)</f>
        <v>11</v>
      </c>
      <c r="K18" s="29">
        <f>VLOOKUP(Table2[[#This Row],[Home]],Table1[],2,FALSE)</f>
        <v>20</v>
      </c>
      <c r="L18" s="29"/>
      <c r="M18" s="29"/>
      <c r="N18" s="37"/>
      <c r="O18" s="37"/>
      <c r="P18" s="37"/>
      <c r="Q18" s="37"/>
    </row>
    <row r="19" spans="1:17" ht="25.5" customHeight="1">
      <c r="A19" s="1" t="s">
        <v>46</v>
      </c>
      <c r="B19" s="11" t="s">
        <v>12</v>
      </c>
      <c r="C19" s="2" t="s">
        <v>36</v>
      </c>
      <c r="D19" s="2">
        <v>114</v>
      </c>
      <c r="E19" s="2" t="s">
        <v>16</v>
      </c>
      <c r="F19" s="2">
        <v>96</v>
      </c>
      <c r="G19" s="44"/>
      <c r="H19" s="44"/>
      <c r="I19" s="30">
        <v>15325</v>
      </c>
      <c r="J19" s="29">
        <f>VLOOKUP(Table2[[#This Row],[Visitor]],Table1[],2,FALSE)</f>
        <v>16</v>
      </c>
      <c r="K19" s="29">
        <f>VLOOKUP(Table2[[#This Row],[Home]],Table1[],2,FALSE)</f>
        <v>13</v>
      </c>
      <c r="L19" s="29"/>
      <c r="M19" s="29"/>
      <c r="N19" s="37"/>
      <c r="O19" s="37"/>
      <c r="P19" s="37"/>
      <c r="Q19" s="37"/>
    </row>
    <row r="20" spans="1:17" ht="25.5" customHeight="1">
      <c r="A20" s="1" t="s">
        <v>46</v>
      </c>
      <c r="B20" s="11" t="s">
        <v>12</v>
      </c>
      <c r="C20" s="2" t="s">
        <v>6</v>
      </c>
      <c r="D20" s="2">
        <v>116</v>
      </c>
      <c r="E20" s="2" t="s">
        <v>22</v>
      </c>
      <c r="F20" s="2">
        <v>97</v>
      </c>
      <c r="G20" s="44"/>
      <c r="H20" s="44"/>
      <c r="I20" s="30">
        <v>18717</v>
      </c>
      <c r="J20" s="29">
        <f>VLOOKUP(Table2[[#This Row],[Visitor]],Table1[],2,FALSE)</f>
        <v>5</v>
      </c>
      <c r="K20" s="29">
        <f>VLOOKUP(Table2[[#This Row],[Home]],Table1[],2,FALSE)</f>
        <v>14</v>
      </c>
      <c r="L20" s="29"/>
      <c r="M20" s="29"/>
      <c r="N20" s="37"/>
      <c r="O20" s="37"/>
      <c r="P20" s="37"/>
      <c r="Q20" s="37"/>
    </row>
    <row r="21" spans="1:17" ht="25.5" customHeight="1">
      <c r="A21" s="1" t="s">
        <v>46</v>
      </c>
      <c r="B21" s="11" t="s">
        <v>12</v>
      </c>
      <c r="C21" s="2" t="s">
        <v>5</v>
      </c>
      <c r="D21" s="2">
        <v>102</v>
      </c>
      <c r="E21" s="2" t="s">
        <v>19</v>
      </c>
      <c r="F21" s="2">
        <v>92</v>
      </c>
      <c r="G21" s="44"/>
      <c r="H21" s="44"/>
      <c r="I21" s="30">
        <v>20816</v>
      </c>
      <c r="J21" s="29">
        <f>VLOOKUP(Table2[[#This Row],[Visitor]],Table1[],2,FALSE)</f>
        <v>4</v>
      </c>
      <c r="K21" s="29">
        <f>VLOOKUP(Table2[[#This Row],[Home]],Table1[],2,FALSE)</f>
        <v>27</v>
      </c>
      <c r="L21" s="29"/>
      <c r="M21" s="29"/>
      <c r="N21" s="37"/>
      <c r="O21" s="37"/>
      <c r="P21" s="37"/>
      <c r="Q21" s="37"/>
    </row>
    <row r="22" spans="1:17" ht="25.5" customHeight="1">
      <c r="A22" s="1" t="s">
        <v>46</v>
      </c>
      <c r="B22" s="11" t="s">
        <v>12</v>
      </c>
      <c r="C22" s="2" t="s">
        <v>14</v>
      </c>
      <c r="D22" s="2">
        <v>111</v>
      </c>
      <c r="E22" s="2" t="s">
        <v>20</v>
      </c>
      <c r="F22" s="2">
        <v>115</v>
      </c>
      <c r="G22" s="44"/>
      <c r="H22" s="44"/>
      <c r="I22" s="30">
        <v>16337</v>
      </c>
      <c r="J22" s="29">
        <f>VLOOKUP(Table2[[#This Row],[Visitor]],Table1[],2,FALSE)</f>
        <v>19</v>
      </c>
      <c r="K22" s="29">
        <f>VLOOKUP(Table2[[#This Row],[Home]],Table1[],2,FALSE)</f>
        <v>9</v>
      </c>
      <c r="L22" s="29"/>
      <c r="M22" s="29"/>
      <c r="N22" s="37"/>
      <c r="O22" s="37"/>
      <c r="P22" s="37"/>
      <c r="Q22" s="37"/>
    </row>
    <row r="23" spans="1:17" ht="25.5" customHeight="1">
      <c r="A23" s="1" t="s">
        <v>46</v>
      </c>
      <c r="B23" s="11" t="s">
        <v>21</v>
      </c>
      <c r="C23" s="2" t="s">
        <v>18</v>
      </c>
      <c r="D23" s="2">
        <v>121</v>
      </c>
      <c r="E23" s="2" t="s">
        <v>15</v>
      </c>
      <c r="F23" s="2">
        <v>126</v>
      </c>
      <c r="G23" s="44"/>
      <c r="H23" s="44"/>
      <c r="I23" s="30">
        <v>16144</v>
      </c>
      <c r="J23" s="29">
        <f>VLOOKUP(Table2[[#This Row],[Visitor]],Table1[],2,FALSE)</f>
        <v>26</v>
      </c>
      <c r="K23" s="29">
        <f>VLOOKUP(Table2[[#This Row],[Home]],Table1[],2,FALSE)</f>
        <v>30</v>
      </c>
      <c r="L23" s="29"/>
      <c r="M23" s="29"/>
      <c r="N23" s="37"/>
      <c r="O23" s="37"/>
      <c r="P23" s="37"/>
      <c r="Q23" s="37"/>
    </row>
    <row r="24" spans="1:17" ht="25.5" customHeight="1">
      <c r="A24" s="1" t="s">
        <v>46</v>
      </c>
      <c r="B24" s="11" t="s">
        <v>23</v>
      </c>
      <c r="C24" s="2" t="s">
        <v>31</v>
      </c>
      <c r="D24" s="2">
        <v>97</v>
      </c>
      <c r="E24" s="2" t="s">
        <v>33</v>
      </c>
      <c r="F24" s="2">
        <v>100</v>
      </c>
      <c r="G24" s="44"/>
      <c r="H24" s="44"/>
      <c r="I24" s="30">
        <v>18978</v>
      </c>
      <c r="J24" s="29">
        <f>VLOOKUP(Table2[[#This Row],[Visitor]],Table1[],2,FALSE)</f>
        <v>8</v>
      </c>
      <c r="K24" s="29">
        <f>VLOOKUP(Table2[[#This Row],[Home]],Table1[],2,FALSE)</f>
        <v>24</v>
      </c>
      <c r="L24" s="29"/>
      <c r="M24" s="29"/>
      <c r="N24" s="37"/>
      <c r="O24" s="37"/>
      <c r="P24" s="37"/>
      <c r="Q24" s="37"/>
    </row>
    <row r="25" spans="1:17" ht="25.5" customHeight="1">
      <c r="A25" s="1" t="s">
        <v>46</v>
      </c>
      <c r="B25" s="11" t="s">
        <v>26</v>
      </c>
      <c r="C25" s="2" t="s">
        <v>38</v>
      </c>
      <c r="D25" s="2">
        <v>93</v>
      </c>
      <c r="E25" s="2" t="s">
        <v>28</v>
      </c>
      <c r="F25" s="2">
        <v>88</v>
      </c>
      <c r="G25" s="44"/>
      <c r="H25" s="44"/>
      <c r="I25" s="30">
        <v>19273</v>
      </c>
      <c r="J25" s="29">
        <f>VLOOKUP(Table2[[#This Row],[Visitor]],Table1[],2,FALSE)</f>
        <v>23</v>
      </c>
      <c r="K25" s="29">
        <f>VLOOKUP(Table2[[#This Row],[Home]],Table1[],2,FALSE)</f>
        <v>22</v>
      </c>
      <c r="L25" s="29"/>
      <c r="M25" s="29"/>
      <c r="N25" s="37"/>
      <c r="O25" s="37"/>
      <c r="P25" s="37"/>
      <c r="Q25" s="37"/>
    </row>
    <row r="26" spans="1:17" ht="25.5" customHeight="1">
      <c r="A26" s="1" t="s">
        <v>46</v>
      </c>
      <c r="B26" s="11" t="s">
        <v>32</v>
      </c>
      <c r="C26" s="2" t="s">
        <v>10</v>
      </c>
      <c r="D26" s="2">
        <v>128</v>
      </c>
      <c r="E26" s="2" t="s">
        <v>24</v>
      </c>
      <c r="F26" s="2">
        <v>120</v>
      </c>
      <c r="G26" s="44"/>
      <c r="H26" s="44"/>
      <c r="I26" s="30">
        <v>18171</v>
      </c>
      <c r="J26" s="29">
        <f>VLOOKUP(Table2[[#This Row],[Visitor]],Table1[],2,FALSE)</f>
        <v>1</v>
      </c>
      <c r="K26" s="29">
        <f>VLOOKUP(Table2[[#This Row],[Home]],Table1[],2,FALSE)</f>
        <v>21</v>
      </c>
      <c r="L26" s="29"/>
      <c r="M26" s="29"/>
      <c r="N26" s="37"/>
      <c r="O26" s="37"/>
      <c r="P26" s="37"/>
      <c r="Q26" s="37"/>
    </row>
    <row r="27" spans="1:17" ht="25.5" customHeight="1">
      <c r="A27" s="1" t="s">
        <v>46</v>
      </c>
      <c r="B27" s="11" t="s">
        <v>35</v>
      </c>
      <c r="C27" s="2" t="s">
        <v>45</v>
      </c>
      <c r="D27" s="2">
        <v>132</v>
      </c>
      <c r="E27" s="2" t="s">
        <v>37</v>
      </c>
      <c r="F27" s="2">
        <v>130</v>
      </c>
      <c r="G27" s="44"/>
      <c r="H27" s="44"/>
      <c r="I27" s="30">
        <v>18055</v>
      </c>
      <c r="J27" s="29">
        <f>VLOOKUP(Table2[[#This Row],[Visitor]],Table1[],2,FALSE)</f>
        <v>28</v>
      </c>
      <c r="K27" s="29">
        <f>VLOOKUP(Table2[[#This Row],[Home]],Table1[],2,FALSE)</f>
        <v>29</v>
      </c>
      <c r="L27" s="29"/>
      <c r="M27" s="29"/>
      <c r="N27" s="37"/>
      <c r="O27" s="37"/>
      <c r="P27" s="37"/>
      <c r="Q27" s="37"/>
    </row>
    <row r="28" spans="1:17" ht="25.5" customHeight="1">
      <c r="A28" s="1" t="s">
        <v>47</v>
      </c>
      <c r="B28" s="11" t="s">
        <v>21</v>
      </c>
      <c r="C28" s="2" t="s">
        <v>19</v>
      </c>
      <c r="D28" s="2">
        <v>94</v>
      </c>
      <c r="E28" s="2" t="s">
        <v>41</v>
      </c>
      <c r="F28" s="2">
        <v>128</v>
      </c>
      <c r="G28" s="44"/>
      <c r="H28" s="44"/>
      <c r="I28" s="30">
        <v>19800</v>
      </c>
      <c r="J28" s="29">
        <f>VLOOKUP(Table2[[#This Row],[Visitor]],Table1[],2,FALSE)</f>
        <v>27</v>
      </c>
      <c r="K28" s="29">
        <f>VLOOKUP(Table2[[#This Row],[Home]],Table1[],2,FALSE)</f>
        <v>7</v>
      </c>
      <c r="L28" s="29"/>
      <c r="M28" s="29"/>
      <c r="N28" s="37"/>
      <c r="O28" s="37"/>
      <c r="P28" s="37"/>
      <c r="Q28" s="37"/>
    </row>
    <row r="29" spans="1:17" ht="25.5" customHeight="1">
      <c r="A29" s="1" t="s">
        <v>47</v>
      </c>
      <c r="B29" s="11" t="s">
        <v>23</v>
      </c>
      <c r="C29" s="2" t="s">
        <v>34</v>
      </c>
      <c r="D29" s="2">
        <v>87</v>
      </c>
      <c r="E29" s="2" t="s">
        <v>40</v>
      </c>
      <c r="F29" s="2">
        <v>77</v>
      </c>
      <c r="G29" s="44"/>
      <c r="H29" s="44"/>
      <c r="I29" s="30">
        <v>21640</v>
      </c>
      <c r="J29" s="29">
        <f>VLOOKUP(Table2[[#This Row],[Visitor]],Table1[],2,FALSE)</f>
        <v>2</v>
      </c>
      <c r="K29" s="29">
        <f>VLOOKUP(Table2[[#This Row],[Home]],Table1[],2,FALSE)</f>
        <v>15</v>
      </c>
      <c r="L29" s="29"/>
      <c r="M29" s="29"/>
      <c r="N29" s="37"/>
      <c r="O29" s="37"/>
      <c r="P29" s="37"/>
      <c r="Q29" s="37"/>
    </row>
    <row r="30" spans="1:17" ht="25.5" customHeight="1">
      <c r="A30" s="1" t="s">
        <v>47</v>
      </c>
      <c r="B30" s="11" t="s">
        <v>23</v>
      </c>
      <c r="C30" s="2" t="s">
        <v>18</v>
      </c>
      <c r="D30" s="2">
        <v>114</v>
      </c>
      <c r="E30" s="2" t="s">
        <v>6</v>
      </c>
      <c r="F30" s="2">
        <v>93</v>
      </c>
      <c r="G30" s="44"/>
      <c r="H30" s="44"/>
      <c r="I30" s="30">
        <v>20562</v>
      </c>
      <c r="J30" s="29">
        <f>VLOOKUP(Table2[[#This Row],[Visitor]],Table1[],2,FALSE)</f>
        <v>26</v>
      </c>
      <c r="K30" s="29">
        <f>VLOOKUP(Table2[[#This Row],[Home]],Table1[],2,FALSE)</f>
        <v>5</v>
      </c>
      <c r="L30" s="29"/>
      <c r="M30" s="29"/>
      <c r="N30" s="37"/>
      <c r="O30" s="37"/>
      <c r="P30" s="37"/>
      <c r="Q30" s="37"/>
    </row>
    <row r="31" spans="1:17" ht="25.5" customHeight="1">
      <c r="A31" s="1" t="s">
        <v>47</v>
      </c>
      <c r="B31" s="11" t="s">
        <v>23</v>
      </c>
      <c r="C31" s="2" t="s">
        <v>28</v>
      </c>
      <c r="D31" s="2">
        <v>91</v>
      </c>
      <c r="E31" s="2" t="s">
        <v>9</v>
      </c>
      <c r="F31" s="2">
        <v>107</v>
      </c>
      <c r="G31" s="44"/>
      <c r="H31" s="44"/>
      <c r="I31" s="30">
        <v>18055</v>
      </c>
      <c r="J31" s="29">
        <f>VLOOKUP(Table2[[#This Row],[Visitor]],Table1[],2,FALSE)</f>
        <v>22</v>
      </c>
      <c r="K31" s="29">
        <f>VLOOKUP(Table2[[#This Row],[Home]],Table1[],2,FALSE)</f>
        <v>3</v>
      </c>
      <c r="L31" s="29"/>
      <c r="M31" s="29"/>
      <c r="N31" s="37"/>
      <c r="O31" s="37"/>
      <c r="P31" s="37"/>
      <c r="Q31" s="37"/>
    </row>
    <row r="32" spans="1:17" ht="25.5" customHeight="1">
      <c r="A32" s="1" t="s">
        <v>47</v>
      </c>
      <c r="B32" s="11" t="s">
        <v>23</v>
      </c>
      <c r="C32" s="2" t="s">
        <v>10</v>
      </c>
      <c r="D32" s="2">
        <v>101</v>
      </c>
      <c r="E32" s="2" t="s">
        <v>25</v>
      </c>
      <c r="F32" s="2">
        <v>111</v>
      </c>
      <c r="G32" s="44"/>
      <c r="H32" s="44"/>
      <c r="I32" s="30">
        <v>17794</v>
      </c>
      <c r="J32" s="29">
        <f>VLOOKUP(Table2[[#This Row],[Visitor]],Table1[],2,FALSE)</f>
        <v>1</v>
      </c>
      <c r="K32" s="29">
        <f>VLOOKUP(Table2[[#This Row],[Home]],Table1[],2,FALSE)</f>
        <v>12</v>
      </c>
      <c r="L32" s="29"/>
      <c r="M32" s="29"/>
      <c r="N32" s="37"/>
      <c r="O32" s="37"/>
      <c r="P32" s="37"/>
      <c r="Q32" s="37"/>
    </row>
    <row r="33" spans="1:17" ht="25.5" customHeight="1">
      <c r="A33" s="1" t="s">
        <v>47</v>
      </c>
      <c r="B33" s="11" t="s">
        <v>23</v>
      </c>
      <c r="C33" s="2" t="s">
        <v>16</v>
      </c>
      <c r="D33" s="2">
        <v>108</v>
      </c>
      <c r="E33" s="2" t="s">
        <v>17</v>
      </c>
      <c r="F33" s="2">
        <v>112</v>
      </c>
      <c r="G33" s="44"/>
      <c r="H33" s="44"/>
      <c r="I33" s="30">
        <v>19600</v>
      </c>
      <c r="J33" s="29">
        <f>VLOOKUP(Table2[[#This Row],[Visitor]],Table1[],2,FALSE)</f>
        <v>13</v>
      </c>
      <c r="K33" s="29">
        <f>VLOOKUP(Table2[[#This Row],[Home]],Table1[],2,FALSE)</f>
        <v>17</v>
      </c>
      <c r="L33" s="29"/>
      <c r="M33" s="29"/>
      <c r="N33" s="37"/>
      <c r="O33" s="37"/>
      <c r="P33" s="37"/>
      <c r="Q33" s="37"/>
    </row>
    <row r="34" spans="1:17" ht="25.5" customHeight="1">
      <c r="A34" s="1" t="s">
        <v>47</v>
      </c>
      <c r="B34" s="11" t="s">
        <v>23</v>
      </c>
      <c r="C34" s="2" t="s">
        <v>14</v>
      </c>
      <c r="D34" s="2">
        <v>111</v>
      </c>
      <c r="E34" s="2" t="s">
        <v>42</v>
      </c>
      <c r="F34" s="2">
        <v>107</v>
      </c>
      <c r="G34" s="44"/>
      <c r="H34" s="44"/>
      <c r="I34" s="30">
        <v>19812</v>
      </c>
      <c r="J34" s="29">
        <f>VLOOKUP(Table2[[#This Row],[Visitor]],Table1[],2,FALSE)</f>
        <v>19</v>
      </c>
      <c r="K34" s="29">
        <f>VLOOKUP(Table2[[#This Row],[Home]],Table1[],2,FALSE)</f>
        <v>25</v>
      </c>
      <c r="L34" s="29"/>
      <c r="M34" s="29"/>
      <c r="N34" s="37"/>
      <c r="O34" s="37"/>
      <c r="P34" s="37"/>
      <c r="Q34" s="37"/>
    </row>
    <row r="35" spans="1:17" ht="25.5" customHeight="1">
      <c r="A35" s="1" t="s">
        <v>47</v>
      </c>
      <c r="B35" s="11" t="s">
        <v>26</v>
      </c>
      <c r="C35" s="2" t="s">
        <v>36</v>
      </c>
      <c r="D35" s="2">
        <v>110</v>
      </c>
      <c r="E35" s="2" t="s">
        <v>22</v>
      </c>
      <c r="F35" s="2">
        <v>113</v>
      </c>
      <c r="G35" s="44"/>
      <c r="H35" s="44"/>
      <c r="I35" s="30">
        <v>16211</v>
      </c>
      <c r="J35" s="29">
        <f>VLOOKUP(Table2[[#This Row],[Visitor]],Table1[],2,FALSE)</f>
        <v>16</v>
      </c>
      <c r="K35" s="29">
        <f>VLOOKUP(Table2[[#This Row],[Home]],Table1[],2,FALSE)</f>
        <v>14</v>
      </c>
      <c r="L35" s="29"/>
      <c r="M35" s="29"/>
      <c r="N35" s="37"/>
      <c r="O35" s="37"/>
      <c r="P35" s="37"/>
      <c r="Q35" s="37"/>
    </row>
    <row r="36" spans="1:17" ht="25.5" customHeight="1">
      <c r="A36" s="1" t="s">
        <v>47</v>
      </c>
      <c r="B36" s="11" t="s">
        <v>29</v>
      </c>
      <c r="C36" s="2" t="s">
        <v>38</v>
      </c>
      <c r="D36" s="2">
        <v>79</v>
      </c>
      <c r="E36" s="2" t="s">
        <v>30</v>
      </c>
      <c r="F36" s="2">
        <v>96</v>
      </c>
      <c r="G36" s="44"/>
      <c r="H36" s="44"/>
      <c r="I36" s="30">
        <v>19520</v>
      </c>
      <c r="J36" s="29">
        <f>VLOOKUP(Table2[[#This Row],[Visitor]],Table1[],2,FALSE)</f>
        <v>23</v>
      </c>
      <c r="K36" s="29">
        <f>VLOOKUP(Table2[[#This Row],[Home]],Table1[],2,FALSE)</f>
        <v>18</v>
      </c>
      <c r="L36" s="29"/>
      <c r="M36" s="29"/>
      <c r="N36" s="37"/>
      <c r="O36" s="37"/>
      <c r="P36" s="37"/>
      <c r="Q36" s="37"/>
    </row>
    <row r="37" spans="1:17" ht="25.5" customHeight="1">
      <c r="A37" s="1" t="s">
        <v>47</v>
      </c>
      <c r="B37" s="11" t="s">
        <v>29</v>
      </c>
      <c r="C37" s="2" t="s">
        <v>43</v>
      </c>
      <c r="D37" s="2">
        <v>87</v>
      </c>
      <c r="E37" s="2" t="s">
        <v>31</v>
      </c>
      <c r="F37" s="2">
        <v>96</v>
      </c>
      <c r="G37" s="44"/>
      <c r="H37" s="44"/>
      <c r="I37" s="30">
        <v>18300</v>
      </c>
      <c r="J37" s="29">
        <f>VLOOKUP(Table2[[#This Row],[Visitor]],Table1[],2,FALSE)</f>
        <v>10</v>
      </c>
      <c r="K37" s="29">
        <f>VLOOKUP(Table2[[#This Row],[Home]],Table1[],2,FALSE)</f>
        <v>8</v>
      </c>
      <c r="L37" s="29"/>
      <c r="M37" s="29"/>
      <c r="N37" s="37"/>
      <c r="O37" s="37"/>
      <c r="P37" s="37"/>
      <c r="Q37" s="37"/>
    </row>
    <row r="38" spans="1:17" ht="25.5" customHeight="1">
      <c r="A38" s="1" t="s">
        <v>47</v>
      </c>
      <c r="B38" s="11" t="s">
        <v>8</v>
      </c>
      <c r="C38" s="2" t="s">
        <v>37</v>
      </c>
      <c r="D38" s="2">
        <v>88</v>
      </c>
      <c r="E38" s="2" t="s">
        <v>44</v>
      </c>
      <c r="F38" s="2">
        <v>130</v>
      </c>
      <c r="G38" s="44"/>
      <c r="H38" s="44"/>
      <c r="I38" s="30">
        <v>19068</v>
      </c>
      <c r="J38" s="29">
        <f>VLOOKUP(Table2[[#This Row],[Visitor]],Table1[],2,FALSE)</f>
        <v>29</v>
      </c>
      <c r="K38" s="29">
        <f>VLOOKUP(Table2[[#This Row],[Home]],Table1[],2,FALSE)</f>
        <v>6</v>
      </c>
      <c r="L38" s="29"/>
      <c r="M38" s="29"/>
      <c r="N38" s="37"/>
      <c r="O38" s="37"/>
      <c r="P38" s="37"/>
      <c r="Q38" s="37"/>
    </row>
    <row r="39" spans="1:17" ht="25.5" customHeight="1">
      <c r="A39" s="1" t="s">
        <v>48</v>
      </c>
      <c r="B39" s="11" t="s">
        <v>49</v>
      </c>
      <c r="C39" s="2" t="s">
        <v>27</v>
      </c>
      <c r="D39" s="2">
        <v>104</v>
      </c>
      <c r="E39" s="2" t="s">
        <v>15</v>
      </c>
      <c r="F39" s="2">
        <v>116</v>
      </c>
      <c r="G39" s="44"/>
      <c r="H39" s="44"/>
      <c r="I39" s="30">
        <v>13917</v>
      </c>
      <c r="J39" s="29">
        <f>VLOOKUP(Table2[[#This Row],[Visitor]],Table1[],2,FALSE)</f>
        <v>11</v>
      </c>
      <c r="K39" s="29">
        <f>VLOOKUP(Table2[[#This Row],[Home]],Table1[],2,FALSE)</f>
        <v>30</v>
      </c>
      <c r="L39" s="29"/>
      <c r="M39" s="29"/>
      <c r="N39" s="37"/>
      <c r="O39" s="37"/>
      <c r="P39" s="37"/>
      <c r="Q39" s="37"/>
    </row>
    <row r="40" spans="1:17" ht="25.5" customHeight="1">
      <c r="A40" s="1" t="s">
        <v>48</v>
      </c>
      <c r="B40" s="11" t="s">
        <v>12</v>
      </c>
      <c r="C40" s="2" t="s">
        <v>33</v>
      </c>
      <c r="D40" s="2">
        <v>115</v>
      </c>
      <c r="E40" s="2" t="s">
        <v>43</v>
      </c>
      <c r="F40" s="2">
        <v>113</v>
      </c>
      <c r="G40" s="44"/>
      <c r="H40" s="44"/>
      <c r="I40" s="30">
        <v>18203</v>
      </c>
      <c r="J40" s="29">
        <f>VLOOKUP(Table2[[#This Row],[Visitor]],Table1[],2,FALSE)</f>
        <v>24</v>
      </c>
      <c r="K40" s="29">
        <f>VLOOKUP(Table2[[#This Row],[Home]],Table1[],2,FALSE)</f>
        <v>10</v>
      </c>
      <c r="L40" s="29"/>
      <c r="M40" s="29"/>
      <c r="N40" s="37"/>
      <c r="O40" s="37"/>
      <c r="P40" s="37"/>
      <c r="Q40" s="37"/>
    </row>
    <row r="41" spans="1:17" ht="25.5" customHeight="1">
      <c r="A41" s="1" t="s">
        <v>48</v>
      </c>
      <c r="B41" s="11" t="s">
        <v>32</v>
      </c>
      <c r="C41" s="2" t="s">
        <v>24</v>
      </c>
      <c r="D41" s="2">
        <v>119</v>
      </c>
      <c r="E41" s="2" t="s">
        <v>45</v>
      </c>
      <c r="F41" s="2">
        <v>112</v>
      </c>
      <c r="G41" s="44"/>
      <c r="H41" s="44"/>
      <c r="I41" s="30">
        <v>18997</v>
      </c>
      <c r="J41" s="29">
        <f>VLOOKUP(Table2[[#This Row],[Visitor]],Table1[],2,FALSE)</f>
        <v>21</v>
      </c>
      <c r="K41" s="29">
        <f>VLOOKUP(Table2[[#This Row],[Home]],Table1[],2,FALSE)</f>
        <v>28</v>
      </c>
      <c r="L41" s="29"/>
      <c r="M41" s="29"/>
      <c r="N41" s="37"/>
      <c r="O41" s="37"/>
      <c r="P41" s="37"/>
      <c r="Q41" s="37"/>
    </row>
    <row r="42" spans="1:17" ht="25.5" customHeight="1">
      <c r="A42" s="1" t="s">
        <v>50</v>
      </c>
      <c r="B42" s="11" t="s">
        <v>12</v>
      </c>
      <c r="C42" s="2" t="s">
        <v>19</v>
      </c>
      <c r="D42" s="2">
        <v>97</v>
      </c>
      <c r="E42" s="2" t="s">
        <v>14</v>
      </c>
      <c r="F42" s="2">
        <v>86</v>
      </c>
      <c r="G42" s="44"/>
      <c r="H42" s="44"/>
      <c r="I42" s="30">
        <v>13709</v>
      </c>
      <c r="J42" s="29">
        <f>VLOOKUP(Table2[[#This Row],[Visitor]],Table1[],2,FALSE)</f>
        <v>27</v>
      </c>
      <c r="K42" s="29">
        <f>VLOOKUP(Table2[[#This Row],[Home]],Table1[],2,FALSE)</f>
        <v>19</v>
      </c>
      <c r="L42" s="29"/>
      <c r="M42" s="29"/>
      <c r="N42" s="37"/>
      <c r="O42" s="37"/>
      <c r="P42" s="37"/>
      <c r="Q42" s="37"/>
    </row>
    <row r="43" spans="1:17" ht="25.5" customHeight="1">
      <c r="A43" s="1" t="s">
        <v>50</v>
      </c>
      <c r="B43" s="11" t="s">
        <v>21</v>
      </c>
      <c r="C43" s="2" t="s">
        <v>27</v>
      </c>
      <c r="D43" s="2">
        <v>93</v>
      </c>
      <c r="E43" s="2" t="s">
        <v>17</v>
      </c>
      <c r="F43" s="2">
        <v>104</v>
      </c>
      <c r="G43" s="44"/>
      <c r="H43" s="44"/>
      <c r="I43" s="30">
        <v>19600</v>
      </c>
      <c r="J43" s="29">
        <f>VLOOKUP(Table2[[#This Row],[Visitor]],Table1[],2,FALSE)</f>
        <v>11</v>
      </c>
      <c r="K43" s="29">
        <f>VLOOKUP(Table2[[#This Row],[Home]],Table1[],2,FALSE)</f>
        <v>17</v>
      </c>
      <c r="L43" s="29"/>
      <c r="M43" s="29"/>
      <c r="N43" s="37"/>
      <c r="O43" s="37"/>
      <c r="P43" s="37"/>
      <c r="Q43" s="37"/>
    </row>
    <row r="44" spans="1:17" ht="25.5" customHeight="1">
      <c r="A44" s="1" t="s">
        <v>50</v>
      </c>
      <c r="B44" s="11" t="s">
        <v>23</v>
      </c>
      <c r="C44" s="2" t="s">
        <v>25</v>
      </c>
      <c r="D44" s="2">
        <v>98</v>
      </c>
      <c r="E44" s="2" t="s">
        <v>9</v>
      </c>
      <c r="F44" s="2">
        <v>90</v>
      </c>
      <c r="G44" s="44"/>
      <c r="H44" s="44"/>
      <c r="I44" s="30">
        <v>17129</v>
      </c>
      <c r="J44" s="29">
        <f>VLOOKUP(Table2[[#This Row],[Visitor]],Table1[],2,FALSE)</f>
        <v>12</v>
      </c>
      <c r="K44" s="29">
        <f>VLOOKUP(Table2[[#This Row],[Home]],Table1[],2,FALSE)</f>
        <v>3</v>
      </c>
      <c r="L44" s="29"/>
      <c r="M44" s="29"/>
      <c r="N44" s="37"/>
      <c r="O44" s="37"/>
      <c r="P44" s="37"/>
      <c r="Q44" s="37"/>
    </row>
    <row r="45" spans="1:17" ht="25.5" customHeight="1">
      <c r="A45" s="1" t="s">
        <v>50</v>
      </c>
      <c r="B45" s="11" t="s">
        <v>23</v>
      </c>
      <c r="C45" s="2" t="s">
        <v>13</v>
      </c>
      <c r="D45" s="2">
        <v>94</v>
      </c>
      <c r="E45" s="2" t="s">
        <v>22</v>
      </c>
      <c r="F45" s="2">
        <v>103</v>
      </c>
      <c r="G45" s="44"/>
      <c r="H45" s="44"/>
      <c r="I45" s="30">
        <v>12887</v>
      </c>
      <c r="J45" s="29">
        <f>VLOOKUP(Table2[[#This Row],[Visitor]],Table1[],2,FALSE)</f>
        <v>20</v>
      </c>
      <c r="K45" s="29">
        <f>VLOOKUP(Table2[[#This Row],[Home]],Table1[],2,FALSE)</f>
        <v>14</v>
      </c>
      <c r="L45" s="29"/>
      <c r="M45" s="29"/>
      <c r="N45" s="37"/>
      <c r="O45" s="37"/>
      <c r="P45" s="37"/>
      <c r="Q45" s="37"/>
    </row>
    <row r="46" spans="1:17" ht="25.5" customHeight="1">
      <c r="A46" s="1" t="s">
        <v>50</v>
      </c>
      <c r="B46" s="11" t="s">
        <v>26</v>
      </c>
      <c r="C46" s="2" t="s">
        <v>10</v>
      </c>
      <c r="D46" s="2">
        <v>133</v>
      </c>
      <c r="E46" s="2" t="s">
        <v>28</v>
      </c>
      <c r="F46" s="2">
        <v>103</v>
      </c>
      <c r="G46" s="44"/>
      <c r="H46" s="44"/>
      <c r="I46" s="30">
        <v>19875</v>
      </c>
      <c r="J46" s="29">
        <f>VLOOKUP(Table2[[#This Row],[Visitor]],Table1[],2,FALSE)</f>
        <v>1</v>
      </c>
      <c r="K46" s="29">
        <f>VLOOKUP(Table2[[#This Row],[Home]],Table1[],2,FALSE)</f>
        <v>22</v>
      </c>
      <c r="L46" s="29"/>
      <c r="M46" s="29"/>
      <c r="N46" s="37"/>
      <c r="O46" s="37"/>
      <c r="P46" s="37"/>
      <c r="Q46" s="37"/>
    </row>
    <row r="47" spans="1:17" ht="25.5" customHeight="1">
      <c r="A47" s="1" t="s">
        <v>50</v>
      </c>
      <c r="B47" s="11" t="s">
        <v>26</v>
      </c>
      <c r="C47" s="2" t="s">
        <v>41</v>
      </c>
      <c r="D47" s="2">
        <v>97</v>
      </c>
      <c r="E47" s="2" t="s">
        <v>34</v>
      </c>
      <c r="F47" s="2">
        <v>101</v>
      </c>
      <c r="G47" s="44"/>
      <c r="H47" s="44"/>
      <c r="I47" s="30">
        <v>18418</v>
      </c>
      <c r="J47" s="29">
        <f>VLOOKUP(Table2[[#This Row],[Visitor]],Table1[],2,FALSE)</f>
        <v>7</v>
      </c>
      <c r="K47" s="29">
        <f>VLOOKUP(Table2[[#This Row],[Home]],Table1[],2,FALSE)</f>
        <v>2</v>
      </c>
      <c r="L47" s="29"/>
      <c r="M47" s="29"/>
      <c r="N47" s="37"/>
      <c r="O47" s="37"/>
      <c r="P47" s="37"/>
      <c r="Q47" s="37"/>
    </row>
    <row r="48" spans="1:17" ht="25.5" customHeight="1">
      <c r="A48" s="1" t="s">
        <v>50</v>
      </c>
      <c r="B48" s="11" t="s">
        <v>29</v>
      </c>
      <c r="C48" s="2" t="s">
        <v>20</v>
      </c>
      <c r="D48" s="2">
        <v>109</v>
      </c>
      <c r="E48" s="2" t="s">
        <v>30</v>
      </c>
      <c r="F48" s="2">
        <v>104</v>
      </c>
      <c r="G48" s="44"/>
      <c r="H48" s="44"/>
      <c r="I48" s="30">
        <v>14294</v>
      </c>
      <c r="J48" s="29">
        <f>VLOOKUP(Table2[[#This Row],[Visitor]],Table1[],2,FALSE)</f>
        <v>9</v>
      </c>
      <c r="K48" s="29">
        <f>VLOOKUP(Table2[[#This Row],[Home]],Table1[],2,FALSE)</f>
        <v>18</v>
      </c>
      <c r="L48" s="29"/>
      <c r="M48" s="29"/>
      <c r="N48" s="37"/>
      <c r="O48" s="37"/>
      <c r="P48" s="37"/>
      <c r="Q48" s="37"/>
    </row>
    <row r="49" spans="1:17" ht="25.5" customHeight="1">
      <c r="A49" s="1" t="s">
        <v>50</v>
      </c>
      <c r="B49" s="11" t="s">
        <v>35</v>
      </c>
      <c r="C49" s="2" t="s">
        <v>38</v>
      </c>
      <c r="D49" s="2">
        <v>115</v>
      </c>
      <c r="E49" s="2" t="s">
        <v>37</v>
      </c>
      <c r="F49" s="2">
        <v>117</v>
      </c>
      <c r="G49" s="44"/>
      <c r="H49" s="44"/>
      <c r="I49" s="30">
        <v>14903</v>
      </c>
      <c r="J49" s="29">
        <f>VLOOKUP(Table2[[#This Row],[Visitor]],Table1[],2,FALSE)</f>
        <v>23</v>
      </c>
      <c r="K49" s="29">
        <f>VLOOKUP(Table2[[#This Row],[Home]],Table1[],2,FALSE)</f>
        <v>29</v>
      </c>
      <c r="L49" s="29"/>
      <c r="M49" s="29"/>
      <c r="N49" s="37"/>
      <c r="O49" s="37"/>
      <c r="P49" s="37"/>
      <c r="Q49" s="37"/>
    </row>
    <row r="50" spans="1:17" ht="25.5" customHeight="1">
      <c r="A50" s="1" t="s">
        <v>51</v>
      </c>
      <c r="B50" s="11" t="s">
        <v>12</v>
      </c>
      <c r="C50" s="2" t="s">
        <v>40</v>
      </c>
      <c r="D50" s="2">
        <v>112</v>
      </c>
      <c r="E50" s="2" t="s">
        <v>6</v>
      </c>
      <c r="F50" s="2">
        <v>119</v>
      </c>
      <c r="G50" s="44"/>
      <c r="H50" s="44"/>
      <c r="I50" s="30">
        <v>20562</v>
      </c>
      <c r="J50" s="29">
        <f>VLOOKUP(Table2[[#This Row],[Visitor]],Table1[],2,FALSE)</f>
        <v>15</v>
      </c>
      <c r="K50" s="29">
        <f>VLOOKUP(Table2[[#This Row],[Home]],Table1[],2,FALSE)</f>
        <v>5</v>
      </c>
      <c r="L50" s="29"/>
      <c r="M50" s="29"/>
      <c r="N50" s="37"/>
      <c r="O50" s="37"/>
      <c r="P50" s="37"/>
      <c r="Q50" s="37"/>
    </row>
    <row r="51" spans="1:17" ht="25.5" customHeight="1">
      <c r="A51" s="1" t="s">
        <v>51</v>
      </c>
      <c r="B51" s="11" t="s">
        <v>12</v>
      </c>
      <c r="C51" s="2" t="s">
        <v>15</v>
      </c>
      <c r="D51" s="2">
        <v>121</v>
      </c>
      <c r="E51" s="2" t="s">
        <v>18</v>
      </c>
      <c r="F51" s="2">
        <v>125</v>
      </c>
      <c r="G51" s="44"/>
      <c r="H51" s="44"/>
      <c r="I51" s="30">
        <v>16015</v>
      </c>
      <c r="J51" s="29">
        <f>VLOOKUP(Table2[[#This Row],[Visitor]],Table1[],2,FALSE)</f>
        <v>30</v>
      </c>
      <c r="K51" s="29">
        <f>VLOOKUP(Table2[[#This Row],[Home]],Table1[],2,FALSE)</f>
        <v>26</v>
      </c>
      <c r="L51" s="29"/>
      <c r="M51" s="29"/>
      <c r="N51" s="37"/>
      <c r="O51" s="37"/>
      <c r="P51" s="37"/>
      <c r="Q51" s="37"/>
    </row>
    <row r="52" spans="1:17" ht="25.5" customHeight="1">
      <c r="A52" s="1" t="s">
        <v>51</v>
      </c>
      <c r="B52" s="11" t="s">
        <v>21</v>
      </c>
      <c r="C52" s="2" t="s">
        <v>42</v>
      </c>
      <c r="D52" s="2">
        <v>89</v>
      </c>
      <c r="E52" s="2" t="s">
        <v>5</v>
      </c>
      <c r="F52" s="2">
        <v>110</v>
      </c>
      <c r="G52" s="44"/>
      <c r="H52" s="44"/>
      <c r="I52" s="30">
        <v>18624</v>
      </c>
      <c r="J52" s="29">
        <f>VLOOKUP(Table2[[#This Row],[Visitor]],Table1[],2,FALSE)</f>
        <v>25</v>
      </c>
      <c r="K52" s="29">
        <f>VLOOKUP(Table2[[#This Row],[Home]],Table1[],2,FALSE)</f>
        <v>4</v>
      </c>
      <c r="L52" s="29"/>
      <c r="M52" s="29"/>
      <c r="N52" s="37"/>
      <c r="O52" s="37"/>
      <c r="P52" s="37"/>
      <c r="Q52" s="37"/>
    </row>
    <row r="53" spans="1:17" ht="25.5" customHeight="1">
      <c r="A53" s="1" t="s">
        <v>51</v>
      </c>
      <c r="B53" s="11" t="s">
        <v>23</v>
      </c>
      <c r="C53" s="2" t="s">
        <v>16</v>
      </c>
      <c r="D53" s="2">
        <v>130</v>
      </c>
      <c r="E53" s="2" t="s">
        <v>33</v>
      </c>
      <c r="F53" s="2">
        <v>107</v>
      </c>
      <c r="G53" s="44"/>
      <c r="H53" s="44"/>
      <c r="I53" s="30">
        <v>14353</v>
      </c>
      <c r="J53" s="29">
        <f>VLOOKUP(Table2[[#This Row],[Visitor]],Table1[],2,FALSE)</f>
        <v>13</v>
      </c>
      <c r="K53" s="29">
        <f>VLOOKUP(Table2[[#This Row],[Home]],Table1[],2,FALSE)</f>
        <v>24</v>
      </c>
      <c r="L53" s="29"/>
      <c r="M53" s="29"/>
      <c r="N53" s="37"/>
      <c r="O53" s="37"/>
      <c r="P53" s="37"/>
      <c r="Q53" s="37"/>
    </row>
    <row r="54" spans="1:17" ht="25.5" customHeight="1">
      <c r="A54" s="1" t="s">
        <v>51</v>
      </c>
      <c r="B54" s="11" t="s">
        <v>35</v>
      </c>
      <c r="C54" s="2" t="s">
        <v>24</v>
      </c>
      <c r="D54" s="2">
        <v>93</v>
      </c>
      <c r="E54" s="2" t="s">
        <v>36</v>
      </c>
      <c r="F54" s="2">
        <v>103</v>
      </c>
      <c r="G54" s="44"/>
      <c r="H54" s="44"/>
      <c r="I54" s="30">
        <v>19446</v>
      </c>
      <c r="J54" s="29">
        <f>VLOOKUP(Table2[[#This Row],[Visitor]],Table1[],2,FALSE)</f>
        <v>21</v>
      </c>
      <c r="K54" s="29">
        <f>VLOOKUP(Table2[[#This Row],[Home]],Table1[],2,FALSE)</f>
        <v>16</v>
      </c>
      <c r="L54" s="29"/>
      <c r="M54" s="29"/>
      <c r="N54" s="37"/>
      <c r="O54" s="37"/>
      <c r="P54" s="37"/>
      <c r="Q54" s="37"/>
    </row>
    <row r="55" spans="1:17" ht="25.5" customHeight="1">
      <c r="A55" s="1" t="s">
        <v>51</v>
      </c>
      <c r="B55" s="11" t="s">
        <v>8</v>
      </c>
      <c r="C55" s="2" t="s">
        <v>31</v>
      </c>
      <c r="D55" s="2">
        <v>84</v>
      </c>
      <c r="E55" s="2" t="s">
        <v>44</v>
      </c>
      <c r="F55" s="2">
        <v>102</v>
      </c>
      <c r="G55" s="44"/>
      <c r="H55" s="44"/>
      <c r="I55" s="30">
        <v>16607</v>
      </c>
      <c r="J55" s="29">
        <f>VLOOKUP(Table2[[#This Row],[Visitor]],Table1[],2,FALSE)</f>
        <v>8</v>
      </c>
      <c r="K55" s="29">
        <f>VLOOKUP(Table2[[#This Row],[Home]],Table1[],2,FALSE)</f>
        <v>6</v>
      </c>
      <c r="L55" s="29"/>
      <c r="M55" s="29"/>
      <c r="N55" s="37"/>
      <c r="O55" s="37"/>
      <c r="P55" s="37"/>
      <c r="Q55" s="37"/>
    </row>
    <row r="56" spans="1:17" ht="25.5" customHeight="1">
      <c r="A56" s="1" t="s">
        <v>52</v>
      </c>
      <c r="B56" s="11" t="s">
        <v>12</v>
      </c>
      <c r="C56" s="2" t="s">
        <v>30</v>
      </c>
      <c r="D56" s="2">
        <v>93</v>
      </c>
      <c r="E56" s="2" t="s">
        <v>13</v>
      </c>
      <c r="F56" s="2">
        <v>110</v>
      </c>
      <c r="G56" s="44"/>
      <c r="H56" s="44"/>
      <c r="I56" s="30">
        <v>14253</v>
      </c>
      <c r="J56" s="29">
        <f>VLOOKUP(Table2[[#This Row],[Visitor]],Table1[],2,FALSE)</f>
        <v>18</v>
      </c>
      <c r="K56" s="29">
        <f>VLOOKUP(Table2[[#This Row],[Home]],Table1[],2,FALSE)</f>
        <v>20</v>
      </c>
      <c r="L56" s="29"/>
      <c r="M56" s="29"/>
      <c r="N56" s="37"/>
      <c r="O56" s="37"/>
      <c r="P56" s="37"/>
      <c r="Q56" s="37"/>
    </row>
    <row r="57" spans="1:17" ht="25.5" customHeight="1">
      <c r="A57" s="1" t="s">
        <v>52</v>
      </c>
      <c r="B57" s="11" t="s">
        <v>12</v>
      </c>
      <c r="C57" s="2" t="s">
        <v>33</v>
      </c>
      <c r="D57" s="2">
        <v>101</v>
      </c>
      <c r="E57" s="2" t="s">
        <v>14</v>
      </c>
      <c r="F57" s="2">
        <v>122</v>
      </c>
      <c r="G57" s="44"/>
      <c r="H57" s="44"/>
      <c r="I57" s="30">
        <v>13790</v>
      </c>
      <c r="J57" s="29">
        <f>VLOOKUP(Table2[[#This Row],[Visitor]],Table1[],2,FALSE)</f>
        <v>24</v>
      </c>
      <c r="K57" s="29">
        <f>VLOOKUP(Table2[[#This Row],[Home]],Table1[],2,FALSE)</f>
        <v>19</v>
      </c>
      <c r="L57" s="29"/>
      <c r="M57" s="29"/>
      <c r="N57" s="37"/>
      <c r="O57" s="37"/>
      <c r="P57" s="37"/>
      <c r="Q57" s="37"/>
    </row>
    <row r="58" spans="1:17" ht="25.5" customHeight="1">
      <c r="A58" s="1" t="s">
        <v>52</v>
      </c>
      <c r="B58" s="11" t="s">
        <v>12</v>
      </c>
      <c r="C58" s="2" t="s">
        <v>9</v>
      </c>
      <c r="D58" s="2">
        <v>105</v>
      </c>
      <c r="E58" s="2" t="s">
        <v>19</v>
      </c>
      <c r="F58" s="2">
        <v>104</v>
      </c>
      <c r="G58" s="44"/>
      <c r="H58" s="44"/>
      <c r="I58" s="30">
        <v>20682</v>
      </c>
      <c r="J58" s="29">
        <f>VLOOKUP(Table2[[#This Row],[Visitor]],Table1[],2,FALSE)</f>
        <v>3</v>
      </c>
      <c r="K58" s="29">
        <f>VLOOKUP(Table2[[#This Row],[Home]],Table1[],2,FALSE)</f>
        <v>27</v>
      </c>
      <c r="L58" s="29"/>
      <c r="M58" s="29"/>
      <c r="N58" s="37"/>
      <c r="O58" s="37"/>
      <c r="P58" s="37"/>
      <c r="Q58" s="37"/>
    </row>
    <row r="59" spans="1:17" ht="25.5" customHeight="1">
      <c r="A59" s="1" t="s">
        <v>52</v>
      </c>
      <c r="B59" s="11" t="s">
        <v>21</v>
      </c>
      <c r="C59" s="2" t="s">
        <v>6</v>
      </c>
      <c r="D59" s="2">
        <v>107</v>
      </c>
      <c r="E59" s="2" t="s">
        <v>15</v>
      </c>
      <c r="F59" s="2">
        <v>112</v>
      </c>
      <c r="G59" s="44"/>
      <c r="H59" s="44"/>
      <c r="I59" s="30">
        <v>17732</v>
      </c>
      <c r="J59" s="29">
        <f>VLOOKUP(Table2[[#This Row],[Visitor]],Table1[],2,FALSE)</f>
        <v>5</v>
      </c>
      <c r="K59" s="29">
        <f>VLOOKUP(Table2[[#This Row],[Home]],Table1[],2,FALSE)</f>
        <v>30</v>
      </c>
      <c r="L59" s="29"/>
      <c r="M59" s="29"/>
      <c r="N59" s="37"/>
      <c r="O59" s="37"/>
      <c r="P59" s="37"/>
      <c r="Q59" s="37"/>
    </row>
    <row r="60" spans="1:17" ht="25.5" customHeight="1">
      <c r="A60" s="1" t="s">
        <v>52</v>
      </c>
      <c r="B60" s="11" t="s">
        <v>23</v>
      </c>
      <c r="C60" s="2" t="s">
        <v>34</v>
      </c>
      <c r="D60" s="2">
        <v>117</v>
      </c>
      <c r="E60" s="2" t="s">
        <v>17</v>
      </c>
      <c r="F60" s="2">
        <v>100</v>
      </c>
      <c r="G60" s="44"/>
      <c r="H60" s="44"/>
      <c r="I60" s="30">
        <v>19600</v>
      </c>
      <c r="J60" s="29">
        <f>VLOOKUP(Table2[[#This Row],[Visitor]],Table1[],2,FALSE)</f>
        <v>2</v>
      </c>
      <c r="K60" s="29">
        <f>VLOOKUP(Table2[[#This Row],[Home]],Table1[],2,FALSE)</f>
        <v>17</v>
      </c>
      <c r="L60" s="29"/>
      <c r="M60" s="29"/>
      <c r="N60" s="37"/>
      <c r="O60" s="37"/>
      <c r="P60" s="37"/>
      <c r="Q60" s="37"/>
    </row>
    <row r="61" spans="1:17" ht="25.5" customHeight="1">
      <c r="A61" s="1" t="s">
        <v>52</v>
      </c>
      <c r="B61" s="11" t="s">
        <v>23</v>
      </c>
      <c r="C61" s="2" t="s">
        <v>16</v>
      </c>
      <c r="D61" s="2">
        <v>96</v>
      </c>
      <c r="E61" s="2" t="s">
        <v>43</v>
      </c>
      <c r="F61" s="2">
        <v>114</v>
      </c>
      <c r="G61" s="44"/>
      <c r="H61" s="44"/>
      <c r="I61" s="30">
        <v>18203</v>
      </c>
      <c r="J61" s="29">
        <f>VLOOKUP(Table2[[#This Row],[Visitor]],Table1[],2,FALSE)</f>
        <v>13</v>
      </c>
      <c r="K61" s="29">
        <f>VLOOKUP(Table2[[#This Row],[Home]],Table1[],2,FALSE)</f>
        <v>10</v>
      </c>
      <c r="L61" s="29"/>
      <c r="M61" s="29"/>
      <c r="N61" s="37"/>
      <c r="O61" s="37"/>
      <c r="P61" s="37"/>
      <c r="Q61" s="37"/>
    </row>
    <row r="62" spans="1:17" ht="25.5" customHeight="1">
      <c r="A62" s="1" t="s">
        <v>52</v>
      </c>
      <c r="B62" s="11" t="s">
        <v>26</v>
      </c>
      <c r="C62" s="2" t="s">
        <v>25</v>
      </c>
      <c r="D62" s="2">
        <v>94</v>
      </c>
      <c r="E62" s="2" t="s">
        <v>28</v>
      </c>
      <c r="F62" s="2">
        <v>103</v>
      </c>
      <c r="G62" s="44"/>
      <c r="H62" s="44"/>
      <c r="I62" s="30">
        <v>19674</v>
      </c>
      <c r="J62" s="29">
        <f>VLOOKUP(Table2[[#This Row],[Visitor]],Table1[],2,FALSE)</f>
        <v>12</v>
      </c>
      <c r="K62" s="29">
        <f>VLOOKUP(Table2[[#This Row],[Home]],Table1[],2,FALSE)</f>
        <v>22</v>
      </c>
      <c r="L62" s="29"/>
      <c r="M62" s="29"/>
      <c r="N62" s="37"/>
      <c r="O62" s="37"/>
      <c r="P62" s="37"/>
      <c r="Q62" s="37"/>
    </row>
    <row r="63" spans="1:17" ht="25.5" customHeight="1">
      <c r="A63" s="1" t="s">
        <v>52</v>
      </c>
      <c r="B63" s="11" t="s">
        <v>35</v>
      </c>
      <c r="C63" s="2" t="s">
        <v>31</v>
      </c>
      <c r="D63" s="2">
        <v>88</v>
      </c>
      <c r="E63" s="2" t="s">
        <v>37</v>
      </c>
      <c r="F63" s="2">
        <v>97</v>
      </c>
      <c r="G63" s="44"/>
      <c r="H63" s="44"/>
      <c r="I63" s="30">
        <v>16022</v>
      </c>
      <c r="J63" s="29">
        <f>VLOOKUP(Table2[[#This Row],[Visitor]],Table1[],2,FALSE)</f>
        <v>8</v>
      </c>
      <c r="K63" s="29">
        <f>VLOOKUP(Table2[[#This Row],[Home]],Table1[],2,FALSE)</f>
        <v>29</v>
      </c>
      <c r="L63" s="29"/>
      <c r="M63" s="29"/>
      <c r="N63" s="37"/>
      <c r="O63" s="37"/>
      <c r="P63" s="37"/>
      <c r="Q63" s="37"/>
    </row>
    <row r="64" spans="1:17" ht="25.5" customHeight="1">
      <c r="A64" s="1" t="s">
        <v>52</v>
      </c>
      <c r="B64" s="11" t="s">
        <v>8</v>
      </c>
      <c r="C64" s="2" t="s">
        <v>41</v>
      </c>
      <c r="D64" s="2">
        <v>112</v>
      </c>
      <c r="E64" s="2" t="s">
        <v>10</v>
      </c>
      <c r="F64" s="2">
        <v>117</v>
      </c>
      <c r="G64" s="44"/>
      <c r="H64" s="44"/>
      <c r="I64" s="30">
        <v>19596</v>
      </c>
      <c r="J64" s="29">
        <f>VLOOKUP(Table2[[#This Row],[Visitor]],Table1[],2,FALSE)</f>
        <v>7</v>
      </c>
      <c r="K64" s="29">
        <f>VLOOKUP(Table2[[#This Row],[Home]],Table1[],2,FALSE)</f>
        <v>1</v>
      </c>
      <c r="L64" s="29"/>
      <c r="M64" s="29"/>
      <c r="N64" s="37"/>
      <c r="O64" s="37"/>
      <c r="P64" s="37"/>
      <c r="Q64" s="37"/>
    </row>
    <row r="65" spans="1:17" ht="25.5" customHeight="1">
      <c r="A65" s="1" t="s">
        <v>52</v>
      </c>
      <c r="B65" s="11" t="s">
        <v>8</v>
      </c>
      <c r="C65" s="2" t="s">
        <v>20</v>
      </c>
      <c r="D65" s="2">
        <v>99</v>
      </c>
      <c r="E65" s="2" t="s">
        <v>45</v>
      </c>
      <c r="F65" s="2">
        <v>102</v>
      </c>
      <c r="G65" s="44"/>
      <c r="H65" s="44"/>
      <c r="I65" s="30">
        <v>18996</v>
      </c>
      <c r="J65" s="29">
        <f>VLOOKUP(Table2[[#This Row],[Visitor]],Table1[],2,FALSE)</f>
        <v>9</v>
      </c>
      <c r="K65" s="29">
        <f>VLOOKUP(Table2[[#This Row],[Home]],Table1[],2,FALSE)</f>
        <v>28</v>
      </c>
      <c r="L65" s="29"/>
      <c r="M65" s="29"/>
      <c r="N65" s="37"/>
      <c r="O65" s="37"/>
      <c r="P65" s="37"/>
      <c r="Q65" s="37"/>
    </row>
    <row r="66" spans="1:17" ht="25.5" customHeight="1">
      <c r="A66" s="1" t="s">
        <v>54</v>
      </c>
      <c r="B66" s="11" t="s">
        <v>23</v>
      </c>
      <c r="C66" s="2" t="s">
        <v>27</v>
      </c>
      <c r="D66" s="2">
        <v>86</v>
      </c>
      <c r="E66" s="2" t="s">
        <v>40</v>
      </c>
      <c r="F66" s="2">
        <v>91</v>
      </c>
      <c r="G66" s="44"/>
      <c r="H66" s="44"/>
      <c r="I66" s="30">
        <v>21104</v>
      </c>
      <c r="J66" s="29">
        <f>VLOOKUP(Table2[[#This Row],[Visitor]],Table1[],2,FALSE)</f>
        <v>11</v>
      </c>
      <c r="K66" s="29">
        <f>VLOOKUP(Table2[[#This Row],[Home]],Table1[],2,FALSE)</f>
        <v>15</v>
      </c>
      <c r="L66" s="29"/>
      <c r="M66" s="29"/>
      <c r="N66" s="37"/>
      <c r="O66" s="37"/>
      <c r="P66" s="37"/>
      <c r="Q66" s="37"/>
    </row>
    <row r="67" spans="1:17" ht="25.5" customHeight="1">
      <c r="A67" s="1" t="s">
        <v>54</v>
      </c>
      <c r="B67" s="11" t="s">
        <v>23</v>
      </c>
      <c r="C67" s="2" t="s">
        <v>28</v>
      </c>
      <c r="D67" s="2">
        <v>91</v>
      </c>
      <c r="E67" s="2" t="s">
        <v>25</v>
      </c>
      <c r="F67" s="2">
        <v>96</v>
      </c>
      <c r="G67" s="44"/>
      <c r="H67" s="44"/>
      <c r="I67" s="30">
        <v>15839</v>
      </c>
      <c r="J67" s="29">
        <f>VLOOKUP(Table2[[#This Row],[Visitor]],Table1[],2,FALSE)</f>
        <v>22</v>
      </c>
      <c r="K67" s="29">
        <f>VLOOKUP(Table2[[#This Row],[Home]],Table1[],2,FALSE)</f>
        <v>12</v>
      </c>
      <c r="L67" s="29"/>
      <c r="M67" s="29"/>
      <c r="N67" s="37"/>
      <c r="O67" s="37"/>
      <c r="P67" s="37"/>
      <c r="Q67" s="37"/>
    </row>
    <row r="68" spans="1:17" ht="25.5" customHeight="1">
      <c r="A68" s="1" t="s">
        <v>54</v>
      </c>
      <c r="B68" s="11" t="s">
        <v>23</v>
      </c>
      <c r="C68" s="2" t="s">
        <v>5</v>
      </c>
      <c r="D68" s="2">
        <v>96</v>
      </c>
      <c r="E68" s="2" t="s">
        <v>22</v>
      </c>
      <c r="F68" s="2">
        <v>89</v>
      </c>
      <c r="G68" s="44"/>
      <c r="H68" s="44"/>
      <c r="I68" s="30">
        <v>11046</v>
      </c>
      <c r="J68" s="29">
        <f>VLOOKUP(Table2[[#This Row],[Visitor]],Table1[],2,FALSE)</f>
        <v>4</v>
      </c>
      <c r="K68" s="29">
        <f>VLOOKUP(Table2[[#This Row],[Home]],Table1[],2,FALSE)</f>
        <v>14</v>
      </c>
      <c r="L68" s="29"/>
      <c r="M68" s="29"/>
      <c r="N68" s="37"/>
      <c r="O68" s="37"/>
      <c r="P68" s="37"/>
      <c r="Q68" s="37"/>
    </row>
    <row r="69" spans="1:17" ht="25.5" customHeight="1">
      <c r="A69" s="1" t="s">
        <v>54</v>
      </c>
      <c r="B69" s="11" t="s">
        <v>35</v>
      </c>
      <c r="C69" s="2" t="s">
        <v>44</v>
      </c>
      <c r="D69" s="2">
        <v>104</v>
      </c>
      <c r="E69" s="2" t="s">
        <v>36</v>
      </c>
      <c r="F69" s="2">
        <v>103</v>
      </c>
      <c r="G69" s="44"/>
      <c r="H69" s="44"/>
      <c r="I69" s="30">
        <v>18694</v>
      </c>
      <c r="J69" s="29">
        <f>VLOOKUP(Table2[[#This Row],[Visitor]],Table1[],2,FALSE)</f>
        <v>6</v>
      </c>
      <c r="K69" s="29">
        <f>VLOOKUP(Table2[[#This Row],[Home]],Table1[],2,FALSE)</f>
        <v>16</v>
      </c>
      <c r="L69" s="29"/>
      <c r="M69" s="29"/>
      <c r="N69" s="37"/>
      <c r="O69" s="37"/>
      <c r="P69" s="37"/>
      <c r="Q69" s="37"/>
    </row>
    <row r="70" spans="1:17" ht="25.5" customHeight="1">
      <c r="A70" s="1" t="s">
        <v>54</v>
      </c>
      <c r="B70" s="11" t="s">
        <v>8</v>
      </c>
      <c r="C70" s="2" t="s">
        <v>24</v>
      </c>
      <c r="D70" s="2">
        <v>114</v>
      </c>
      <c r="E70" s="2" t="s">
        <v>38</v>
      </c>
      <c r="F70" s="2">
        <v>106</v>
      </c>
      <c r="G70" s="44"/>
      <c r="H70" s="44"/>
      <c r="I70" s="30">
        <v>17583</v>
      </c>
      <c r="J70" s="29">
        <f>VLOOKUP(Table2[[#This Row],[Visitor]],Table1[],2,FALSE)</f>
        <v>21</v>
      </c>
      <c r="K70" s="29">
        <f>VLOOKUP(Table2[[#This Row],[Home]],Table1[],2,FALSE)</f>
        <v>23</v>
      </c>
      <c r="L70" s="29"/>
      <c r="M70" s="29"/>
      <c r="N70" s="37"/>
      <c r="O70" s="37"/>
      <c r="P70" s="37"/>
      <c r="Q70" s="37"/>
    </row>
    <row r="71" spans="1:17" ht="25.5" customHeight="1">
      <c r="A71" s="1" t="s">
        <v>55</v>
      </c>
      <c r="B71" s="11" t="s">
        <v>12</v>
      </c>
      <c r="C71" s="2" t="s">
        <v>9</v>
      </c>
      <c r="D71" s="2">
        <v>109</v>
      </c>
      <c r="E71" s="2" t="s">
        <v>13</v>
      </c>
      <c r="F71" s="2">
        <v>93</v>
      </c>
      <c r="G71" s="44"/>
      <c r="H71" s="44"/>
      <c r="I71" s="30">
        <v>17339</v>
      </c>
      <c r="J71" s="29">
        <f>VLOOKUP(Table2[[#This Row],[Visitor]],Table1[],2,FALSE)</f>
        <v>3</v>
      </c>
      <c r="K71" s="29">
        <f>VLOOKUP(Table2[[#This Row],[Home]],Table1[],2,FALSE)</f>
        <v>20</v>
      </c>
      <c r="L71" s="29"/>
      <c r="M71" s="29"/>
      <c r="N71" s="37"/>
      <c r="O71" s="37"/>
      <c r="P71" s="37"/>
      <c r="Q71" s="37"/>
    </row>
    <row r="72" spans="1:17" ht="25.5" customHeight="1">
      <c r="A72" s="1" t="s">
        <v>55</v>
      </c>
      <c r="B72" s="11" t="s">
        <v>12</v>
      </c>
      <c r="C72" s="2" t="s">
        <v>34</v>
      </c>
      <c r="D72" s="2">
        <v>87</v>
      </c>
      <c r="E72" s="2" t="s">
        <v>18</v>
      </c>
      <c r="F72" s="2">
        <v>114</v>
      </c>
      <c r="G72" s="44"/>
      <c r="H72" s="44"/>
      <c r="I72" s="30">
        <v>17337</v>
      </c>
      <c r="J72" s="29">
        <f>VLOOKUP(Table2[[#This Row],[Visitor]],Table1[],2,FALSE)</f>
        <v>2</v>
      </c>
      <c r="K72" s="29">
        <f>VLOOKUP(Table2[[#This Row],[Home]],Table1[],2,FALSE)</f>
        <v>26</v>
      </c>
      <c r="L72" s="29"/>
      <c r="M72" s="29"/>
      <c r="N72" s="37"/>
      <c r="O72" s="37"/>
      <c r="P72" s="37"/>
      <c r="Q72" s="37"/>
    </row>
    <row r="73" spans="1:17" ht="25.5" customHeight="1">
      <c r="A73" s="1" t="s">
        <v>55</v>
      </c>
      <c r="B73" s="11" t="s">
        <v>21</v>
      </c>
      <c r="C73" s="2" t="s">
        <v>30</v>
      </c>
      <c r="D73" s="2">
        <v>105</v>
      </c>
      <c r="E73" s="2" t="s">
        <v>27</v>
      </c>
      <c r="F73" s="2">
        <v>100</v>
      </c>
      <c r="G73" s="44"/>
      <c r="H73" s="44"/>
      <c r="I73" s="30">
        <v>16220</v>
      </c>
      <c r="J73" s="29">
        <f>VLOOKUP(Table2[[#This Row],[Visitor]],Table1[],2,FALSE)</f>
        <v>18</v>
      </c>
      <c r="K73" s="29">
        <f>VLOOKUP(Table2[[#This Row],[Home]],Table1[],2,FALSE)</f>
        <v>11</v>
      </c>
      <c r="L73" s="29"/>
      <c r="M73" s="29"/>
      <c r="N73" s="37"/>
      <c r="O73" s="37"/>
      <c r="P73" s="37"/>
      <c r="Q73" s="37"/>
    </row>
    <row r="74" spans="1:17" ht="25.5" customHeight="1">
      <c r="A74" s="1" t="s">
        <v>55</v>
      </c>
      <c r="B74" s="11" t="s">
        <v>21</v>
      </c>
      <c r="C74" s="2" t="s">
        <v>15</v>
      </c>
      <c r="D74" s="2">
        <v>86</v>
      </c>
      <c r="E74" s="2" t="s">
        <v>42</v>
      </c>
      <c r="F74" s="2">
        <v>107</v>
      </c>
      <c r="G74" s="44"/>
      <c r="H74" s="44"/>
      <c r="I74" s="30">
        <v>19812</v>
      </c>
      <c r="J74" s="29">
        <f>VLOOKUP(Table2[[#This Row],[Visitor]],Table1[],2,FALSE)</f>
        <v>30</v>
      </c>
      <c r="K74" s="29">
        <f>VLOOKUP(Table2[[#This Row],[Home]],Table1[],2,FALSE)</f>
        <v>25</v>
      </c>
      <c r="L74" s="29"/>
      <c r="M74" s="29"/>
      <c r="N74" s="37"/>
      <c r="O74" s="37"/>
      <c r="P74" s="37"/>
      <c r="Q74" s="37"/>
    </row>
    <row r="75" spans="1:17" ht="25.5" customHeight="1">
      <c r="A75" s="1" t="s">
        <v>55</v>
      </c>
      <c r="B75" s="11" t="s">
        <v>23</v>
      </c>
      <c r="C75" s="2" t="s">
        <v>43</v>
      </c>
      <c r="D75" s="2">
        <v>116</v>
      </c>
      <c r="E75" s="2" t="s">
        <v>33</v>
      </c>
      <c r="F75" s="2">
        <v>119</v>
      </c>
      <c r="G75" s="44"/>
      <c r="H75" s="44"/>
      <c r="I75" s="30">
        <v>17620</v>
      </c>
      <c r="J75" s="29">
        <f>VLOOKUP(Table2[[#This Row],[Visitor]],Table1[],2,FALSE)</f>
        <v>10</v>
      </c>
      <c r="K75" s="29">
        <f>VLOOKUP(Table2[[#This Row],[Home]],Table1[],2,FALSE)</f>
        <v>24</v>
      </c>
      <c r="L75" s="29"/>
      <c r="M75" s="29"/>
      <c r="N75" s="37"/>
      <c r="O75" s="37"/>
      <c r="P75" s="37"/>
      <c r="Q75" s="37"/>
    </row>
    <row r="76" spans="1:17" ht="25.5" customHeight="1">
      <c r="A76" s="1" t="s">
        <v>55</v>
      </c>
      <c r="B76" s="11" t="s">
        <v>8</v>
      </c>
      <c r="C76" s="2" t="s">
        <v>20</v>
      </c>
      <c r="D76" s="2">
        <v>117</v>
      </c>
      <c r="E76" s="2" t="s">
        <v>10</v>
      </c>
      <c r="F76" s="2">
        <v>120</v>
      </c>
      <c r="G76" s="44"/>
      <c r="H76" s="44"/>
      <c r="I76" s="30">
        <v>19596</v>
      </c>
      <c r="J76" s="29">
        <f>VLOOKUP(Table2[[#This Row],[Visitor]],Table1[],2,FALSE)</f>
        <v>9</v>
      </c>
      <c r="K76" s="29">
        <f>VLOOKUP(Table2[[#This Row],[Home]],Table1[],2,FALSE)</f>
        <v>1</v>
      </c>
      <c r="L76" s="29"/>
      <c r="M76" s="29"/>
      <c r="N76" s="37"/>
      <c r="O76" s="37"/>
      <c r="P76" s="37"/>
      <c r="Q76" s="37"/>
    </row>
    <row r="77" spans="1:17" ht="25.5" customHeight="1">
      <c r="A77" s="1" t="s">
        <v>55</v>
      </c>
      <c r="B77" s="11" t="s">
        <v>8</v>
      </c>
      <c r="C77" s="2" t="s">
        <v>41</v>
      </c>
      <c r="D77" s="2">
        <v>101</v>
      </c>
      <c r="E77" s="2" t="s">
        <v>45</v>
      </c>
      <c r="F77" s="2">
        <v>92</v>
      </c>
      <c r="G77" s="44"/>
      <c r="H77" s="44"/>
      <c r="I77" s="30">
        <v>17876</v>
      </c>
      <c r="J77" s="29">
        <f>VLOOKUP(Table2[[#This Row],[Visitor]],Table1[],2,FALSE)</f>
        <v>7</v>
      </c>
      <c r="K77" s="29">
        <f>VLOOKUP(Table2[[#This Row],[Home]],Table1[],2,FALSE)</f>
        <v>28</v>
      </c>
      <c r="L77" s="29"/>
      <c r="M77" s="29"/>
      <c r="N77" s="37"/>
      <c r="O77" s="37"/>
      <c r="P77" s="37"/>
      <c r="Q77" s="37"/>
    </row>
    <row r="78" spans="1:17" ht="25.5" customHeight="1">
      <c r="A78" s="1" t="s">
        <v>56</v>
      </c>
      <c r="B78" s="11" t="s">
        <v>12</v>
      </c>
      <c r="C78" s="2" t="s">
        <v>6</v>
      </c>
      <c r="D78" s="2">
        <v>101</v>
      </c>
      <c r="E78" s="2" t="s">
        <v>24</v>
      </c>
      <c r="F78" s="2">
        <v>123</v>
      </c>
      <c r="G78" s="44"/>
      <c r="H78" s="44"/>
      <c r="I78" s="30">
        <v>18539</v>
      </c>
      <c r="J78" s="29">
        <f>VLOOKUP(Table2[[#This Row],[Visitor]],Table1[],2,FALSE)</f>
        <v>5</v>
      </c>
      <c r="K78" s="29">
        <f>VLOOKUP(Table2[[#This Row],[Home]],Table1[],2,FALSE)</f>
        <v>21</v>
      </c>
      <c r="L78" s="29"/>
      <c r="M78" s="29"/>
      <c r="N78" s="37"/>
      <c r="O78" s="37"/>
      <c r="P78" s="37"/>
      <c r="Q78" s="37"/>
    </row>
    <row r="79" spans="1:17" ht="25.5" customHeight="1">
      <c r="A79" s="1" t="s">
        <v>56</v>
      </c>
      <c r="B79" s="11" t="s">
        <v>23</v>
      </c>
      <c r="C79" s="2" t="s">
        <v>43</v>
      </c>
      <c r="D79" s="2">
        <v>101</v>
      </c>
      <c r="E79" s="2" t="s">
        <v>40</v>
      </c>
      <c r="F79" s="2">
        <v>69</v>
      </c>
      <c r="G79" s="44"/>
      <c r="H79" s="44"/>
      <c r="I79" s="30">
        <v>21706</v>
      </c>
      <c r="J79" s="29">
        <f>VLOOKUP(Table2[[#This Row],[Visitor]],Table1[],2,FALSE)</f>
        <v>10</v>
      </c>
      <c r="K79" s="29">
        <f>VLOOKUP(Table2[[#This Row],[Home]],Table1[],2,FALSE)</f>
        <v>15</v>
      </c>
      <c r="L79" s="29"/>
      <c r="M79" s="29"/>
      <c r="N79" s="37"/>
      <c r="O79" s="37"/>
      <c r="P79" s="37"/>
      <c r="Q79" s="37"/>
    </row>
    <row r="80" spans="1:17" ht="25.5" customHeight="1">
      <c r="A80" s="1" t="s">
        <v>56</v>
      </c>
      <c r="B80" s="11" t="s">
        <v>23</v>
      </c>
      <c r="C80" s="2" t="s">
        <v>9</v>
      </c>
      <c r="D80" s="2">
        <v>89</v>
      </c>
      <c r="E80" s="2" t="s">
        <v>25</v>
      </c>
      <c r="F80" s="2">
        <v>103</v>
      </c>
      <c r="G80" s="44"/>
      <c r="H80" s="44"/>
      <c r="I80" s="30">
        <v>17033</v>
      </c>
      <c r="J80" s="29">
        <f>VLOOKUP(Table2[[#This Row],[Visitor]],Table1[],2,FALSE)</f>
        <v>3</v>
      </c>
      <c r="K80" s="29">
        <f>VLOOKUP(Table2[[#This Row],[Home]],Table1[],2,FALSE)</f>
        <v>12</v>
      </c>
      <c r="L80" s="29"/>
      <c r="M80" s="29"/>
      <c r="N80" s="37"/>
      <c r="O80" s="37"/>
      <c r="P80" s="37"/>
      <c r="Q80" s="37"/>
    </row>
    <row r="81" spans="1:17" ht="25.5" customHeight="1">
      <c r="A81" s="1" t="s">
        <v>56</v>
      </c>
      <c r="B81" s="11" t="s">
        <v>23</v>
      </c>
      <c r="C81" s="2" t="s">
        <v>5</v>
      </c>
      <c r="D81" s="2">
        <v>96</v>
      </c>
      <c r="E81" s="2" t="s">
        <v>17</v>
      </c>
      <c r="F81" s="2">
        <v>90</v>
      </c>
      <c r="G81" s="44"/>
      <c r="H81" s="44"/>
      <c r="I81" s="30">
        <v>19600</v>
      </c>
      <c r="J81" s="29">
        <f>VLOOKUP(Table2[[#This Row],[Visitor]],Table1[],2,FALSE)</f>
        <v>4</v>
      </c>
      <c r="K81" s="29">
        <f>VLOOKUP(Table2[[#This Row],[Home]],Table1[],2,FALSE)</f>
        <v>17</v>
      </c>
      <c r="L81" s="29"/>
      <c r="M81" s="29"/>
      <c r="N81" s="37"/>
      <c r="O81" s="37"/>
      <c r="P81" s="37"/>
      <c r="Q81" s="37"/>
    </row>
    <row r="82" spans="1:17" ht="25.5" customHeight="1">
      <c r="A82" s="1" t="s">
        <v>56</v>
      </c>
      <c r="B82" s="11" t="s">
        <v>26</v>
      </c>
      <c r="C82" s="2" t="s">
        <v>19</v>
      </c>
      <c r="D82" s="2">
        <v>112</v>
      </c>
      <c r="E82" s="2" t="s">
        <v>28</v>
      </c>
      <c r="F82" s="2">
        <v>110</v>
      </c>
      <c r="G82" s="44"/>
      <c r="H82" s="44"/>
      <c r="I82" s="30">
        <v>19567</v>
      </c>
      <c r="J82" s="29">
        <f>VLOOKUP(Table2[[#This Row],[Visitor]],Table1[],2,FALSE)</f>
        <v>27</v>
      </c>
      <c r="K82" s="29">
        <f>VLOOKUP(Table2[[#This Row],[Home]],Table1[],2,FALSE)</f>
        <v>22</v>
      </c>
      <c r="L82" s="29"/>
      <c r="M82" s="29"/>
      <c r="N82" s="37"/>
      <c r="O82" s="37"/>
      <c r="P82" s="37"/>
      <c r="Q82" s="37"/>
    </row>
    <row r="83" spans="1:17" ht="25.5" customHeight="1">
      <c r="A83" s="1" t="s">
        <v>56</v>
      </c>
      <c r="B83" s="11" t="s">
        <v>29</v>
      </c>
      <c r="C83" s="2" t="s">
        <v>45</v>
      </c>
      <c r="D83" s="2">
        <v>81</v>
      </c>
      <c r="E83" s="2" t="s">
        <v>31</v>
      </c>
      <c r="F83" s="2">
        <v>96</v>
      </c>
      <c r="G83" s="44"/>
      <c r="H83" s="44"/>
      <c r="I83" s="30">
        <v>18306</v>
      </c>
      <c r="J83" s="29">
        <f>VLOOKUP(Table2[[#This Row],[Visitor]],Table1[],2,FALSE)</f>
        <v>28</v>
      </c>
      <c r="K83" s="29">
        <f>VLOOKUP(Table2[[#This Row],[Home]],Table1[],2,FALSE)</f>
        <v>8</v>
      </c>
      <c r="L83" s="29"/>
      <c r="M83" s="29"/>
      <c r="N83" s="37"/>
      <c r="O83" s="37"/>
      <c r="P83" s="37"/>
      <c r="Q83" s="37"/>
    </row>
    <row r="84" spans="1:17" ht="25.5" customHeight="1">
      <c r="A84" s="1" t="s">
        <v>56</v>
      </c>
      <c r="B84" s="11" t="s">
        <v>35</v>
      </c>
      <c r="C84" s="2" t="s">
        <v>37</v>
      </c>
      <c r="D84" s="2">
        <v>107</v>
      </c>
      <c r="E84" s="2" t="s">
        <v>36</v>
      </c>
      <c r="F84" s="2">
        <v>114</v>
      </c>
      <c r="G84" s="44"/>
      <c r="H84" s="44"/>
      <c r="I84" s="30">
        <v>19343</v>
      </c>
      <c r="J84" s="29">
        <f>VLOOKUP(Table2[[#This Row],[Visitor]],Table1[],2,FALSE)</f>
        <v>29</v>
      </c>
      <c r="K84" s="29">
        <f>VLOOKUP(Table2[[#This Row],[Home]],Table1[],2,FALSE)</f>
        <v>16</v>
      </c>
      <c r="L84" s="29"/>
      <c r="M84" s="29"/>
      <c r="N84" s="37"/>
      <c r="O84" s="37"/>
      <c r="P84" s="37"/>
      <c r="Q84" s="37"/>
    </row>
    <row r="85" spans="1:17" ht="25.5" customHeight="1">
      <c r="A85" s="1" t="s">
        <v>56</v>
      </c>
      <c r="B85" s="11" t="s">
        <v>8</v>
      </c>
      <c r="C85" s="2" t="s">
        <v>14</v>
      </c>
      <c r="D85" s="2">
        <v>95</v>
      </c>
      <c r="E85" s="2" t="s">
        <v>44</v>
      </c>
      <c r="F85" s="2">
        <v>87</v>
      </c>
      <c r="G85" s="44"/>
      <c r="H85" s="44"/>
      <c r="I85" s="30">
        <v>17247</v>
      </c>
      <c r="J85" s="29">
        <f>VLOOKUP(Table2[[#This Row],[Visitor]],Table1[],2,FALSE)</f>
        <v>19</v>
      </c>
      <c r="K85" s="29">
        <f>VLOOKUP(Table2[[#This Row],[Home]],Table1[],2,FALSE)</f>
        <v>6</v>
      </c>
      <c r="L85" s="29"/>
      <c r="M85" s="29"/>
      <c r="N85" s="37"/>
      <c r="O85" s="37"/>
      <c r="P85" s="37"/>
      <c r="Q85" s="37"/>
    </row>
    <row r="86" spans="1:17" ht="25.5" customHeight="1">
      <c r="A86" s="1" t="s">
        <v>57</v>
      </c>
      <c r="B86" s="11" t="s">
        <v>49</v>
      </c>
      <c r="C86" s="2" t="s">
        <v>22</v>
      </c>
      <c r="D86" s="2">
        <v>117</v>
      </c>
      <c r="E86" s="2" t="s">
        <v>27</v>
      </c>
      <c r="F86" s="2">
        <v>106</v>
      </c>
      <c r="G86" s="44"/>
      <c r="H86" s="44"/>
      <c r="I86" s="30">
        <v>14014</v>
      </c>
      <c r="J86" s="29">
        <f>VLOOKUP(Table2[[#This Row],[Visitor]],Table1[],2,FALSE)</f>
        <v>14</v>
      </c>
      <c r="K86" s="29">
        <f>VLOOKUP(Table2[[#This Row],[Home]],Table1[],2,FALSE)</f>
        <v>11</v>
      </c>
      <c r="L86" s="29"/>
      <c r="M86" s="29"/>
      <c r="N86" s="37"/>
      <c r="O86" s="37"/>
      <c r="P86" s="37"/>
      <c r="Q86" s="37"/>
    </row>
    <row r="87" spans="1:17" ht="25.5" customHeight="1">
      <c r="A87" s="1" t="s">
        <v>57</v>
      </c>
      <c r="B87" s="11" t="s">
        <v>58</v>
      </c>
      <c r="C87" s="2" t="s">
        <v>34</v>
      </c>
      <c r="D87" s="2">
        <v>94</v>
      </c>
      <c r="E87" s="2" t="s">
        <v>16</v>
      </c>
      <c r="F87" s="2">
        <v>97</v>
      </c>
      <c r="G87" s="44"/>
      <c r="H87" s="44"/>
      <c r="I87" s="30">
        <v>15013</v>
      </c>
      <c r="J87" s="29">
        <f>VLOOKUP(Table2[[#This Row],[Visitor]],Table1[],2,FALSE)</f>
        <v>2</v>
      </c>
      <c r="K87" s="29">
        <f>VLOOKUP(Table2[[#This Row],[Home]],Table1[],2,FALSE)</f>
        <v>13</v>
      </c>
      <c r="L87" s="29"/>
      <c r="M87" s="29"/>
      <c r="N87" s="37"/>
      <c r="O87" s="37"/>
      <c r="P87" s="37"/>
      <c r="Q87" s="37"/>
    </row>
    <row r="88" spans="1:17" ht="25.5" customHeight="1">
      <c r="A88" s="1" t="s">
        <v>57</v>
      </c>
      <c r="B88" s="11" t="s">
        <v>59</v>
      </c>
      <c r="C88" s="2" t="s">
        <v>30</v>
      </c>
      <c r="D88" s="2">
        <v>124</v>
      </c>
      <c r="E88" s="2" t="s">
        <v>15</v>
      </c>
      <c r="F88" s="2">
        <v>111</v>
      </c>
      <c r="G88" s="44"/>
      <c r="H88" s="44"/>
      <c r="I88" s="30">
        <v>14854</v>
      </c>
      <c r="J88" s="29">
        <f>VLOOKUP(Table2[[#This Row],[Visitor]],Table1[],2,FALSE)</f>
        <v>18</v>
      </c>
      <c r="K88" s="29">
        <f>VLOOKUP(Table2[[#This Row],[Home]],Table1[],2,FALSE)</f>
        <v>30</v>
      </c>
      <c r="L88" s="29"/>
      <c r="M88" s="29"/>
      <c r="N88" s="37"/>
      <c r="O88" s="37"/>
      <c r="P88" s="37"/>
      <c r="Q88" s="37"/>
    </row>
    <row r="89" spans="1:17" ht="25.5" customHeight="1">
      <c r="A89" s="1" t="s">
        <v>57</v>
      </c>
      <c r="B89" s="11" t="s">
        <v>59</v>
      </c>
      <c r="C89" s="2" t="s">
        <v>18</v>
      </c>
      <c r="D89" s="2">
        <v>113</v>
      </c>
      <c r="E89" s="2" t="s">
        <v>13</v>
      </c>
      <c r="F89" s="2">
        <v>120</v>
      </c>
      <c r="G89" s="44"/>
      <c r="H89" s="44"/>
      <c r="I89" s="30">
        <v>15531</v>
      </c>
      <c r="J89" s="29">
        <f>VLOOKUP(Table2[[#This Row],[Visitor]],Table1[],2,FALSE)</f>
        <v>26</v>
      </c>
      <c r="K89" s="29">
        <f>VLOOKUP(Table2[[#This Row],[Home]],Table1[],2,FALSE)</f>
        <v>20</v>
      </c>
      <c r="L89" s="29"/>
      <c r="M89" s="29"/>
      <c r="N89" s="37"/>
      <c r="O89" s="37"/>
      <c r="P89" s="37"/>
      <c r="Q89" s="37"/>
    </row>
    <row r="90" spans="1:17" ht="25.5" customHeight="1">
      <c r="A90" s="1" t="s">
        <v>57</v>
      </c>
      <c r="B90" s="11" t="s">
        <v>59</v>
      </c>
      <c r="C90" s="2" t="s">
        <v>20</v>
      </c>
      <c r="D90" s="2">
        <v>110</v>
      </c>
      <c r="E90" s="2" t="s">
        <v>38</v>
      </c>
      <c r="F90" s="2">
        <v>83</v>
      </c>
      <c r="G90" s="44"/>
      <c r="H90" s="44"/>
      <c r="I90" s="30">
        <v>17583</v>
      </c>
      <c r="J90" s="29">
        <f>VLOOKUP(Table2[[#This Row],[Visitor]],Table1[],2,FALSE)</f>
        <v>9</v>
      </c>
      <c r="K90" s="29">
        <f>VLOOKUP(Table2[[#This Row],[Home]],Table1[],2,FALSE)</f>
        <v>23</v>
      </c>
      <c r="L90" s="29"/>
      <c r="M90" s="29"/>
      <c r="N90" s="37"/>
      <c r="O90" s="37"/>
      <c r="P90" s="37"/>
      <c r="Q90" s="37"/>
    </row>
    <row r="91" spans="1:17" ht="25.5" customHeight="1">
      <c r="A91" s="1" t="s">
        <v>57</v>
      </c>
      <c r="B91" s="11" t="s">
        <v>12</v>
      </c>
      <c r="C91" s="2" t="s">
        <v>42</v>
      </c>
      <c r="D91" s="2">
        <v>114</v>
      </c>
      <c r="E91" s="2" t="s">
        <v>6</v>
      </c>
      <c r="F91" s="2">
        <v>95</v>
      </c>
      <c r="G91" s="44"/>
      <c r="H91" s="44"/>
      <c r="I91" s="30">
        <v>20562</v>
      </c>
      <c r="J91" s="29">
        <f>VLOOKUP(Table2[[#This Row],[Visitor]],Table1[],2,FALSE)</f>
        <v>25</v>
      </c>
      <c r="K91" s="29">
        <f>VLOOKUP(Table2[[#This Row],[Home]],Table1[],2,FALSE)</f>
        <v>5</v>
      </c>
      <c r="L91" s="29"/>
      <c r="M91" s="29"/>
      <c r="N91" s="37"/>
      <c r="O91" s="37"/>
      <c r="P91" s="37"/>
      <c r="Q91" s="37"/>
    </row>
    <row r="92" spans="1:17" ht="25.5" customHeight="1">
      <c r="A92" s="1" t="s">
        <v>57</v>
      </c>
      <c r="B92" s="11" t="s">
        <v>26</v>
      </c>
      <c r="C92" s="2" t="s">
        <v>14</v>
      </c>
      <c r="D92" s="2">
        <v>115</v>
      </c>
      <c r="E92" s="2" t="s">
        <v>10</v>
      </c>
      <c r="F92" s="2">
        <v>107</v>
      </c>
      <c r="G92" s="44"/>
      <c r="H92" s="44"/>
      <c r="I92" s="30">
        <v>19596</v>
      </c>
      <c r="J92" s="29">
        <f>VLOOKUP(Table2[[#This Row],[Visitor]],Table1[],2,FALSE)</f>
        <v>19</v>
      </c>
      <c r="K92" s="29">
        <f>VLOOKUP(Table2[[#This Row],[Home]],Table1[],2,FALSE)</f>
        <v>1</v>
      </c>
      <c r="L92" s="29"/>
      <c r="M92" s="29"/>
      <c r="N92" s="37"/>
      <c r="O92" s="37"/>
      <c r="P92" s="37"/>
      <c r="Q92" s="37"/>
    </row>
    <row r="93" spans="1:17" ht="25.5" customHeight="1">
      <c r="A93" s="1" t="s">
        <v>60</v>
      </c>
      <c r="B93" s="11" t="s">
        <v>21</v>
      </c>
      <c r="C93" s="2" t="s">
        <v>34</v>
      </c>
      <c r="D93" s="2">
        <v>94</v>
      </c>
      <c r="E93" s="2" t="s">
        <v>5</v>
      </c>
      <c r="F93" s="2">
        <v>108</v>
      </c>
      <c r="G93" s="44"/>
      <c r="H93" s="44"/>
      <c r="I93" s="30">
        <v>18624</v>
      </c>
      <c r="J93" s="29">
        <f>VLOOKUP(Table2[[#This Row],[Visitor]],Table1[],2,FALSE)</f>
        <v>2</v>
      </c>
      <c r="K93" s="29">
        <f>VLOOKUP(Table2[[#This Row],[Home]],Table1[],2,FALSE)</f>
        <v>4</v>
      </c>
      <c r="L93" s="29"/>
      <c r="M93" s="29"/>
      <c r="N93" s="37"/>
      <c r="O93" s="37"/>
      <c r="P93" s="37"/>
      <c r="Q93" s="37"/>
    </row>
    <row r="94" spans="1:17" ht="25.5" customHeight="1">
      <c r="A94" s="1" t="s">
        <v>60</v>
      </c>
      <c r="B94" s="11" t="s">
        <v>21</v>
      </c>
      <c r="C94" s="2" t="s">
        <v>33</v>
      </c>
      <c r="D94" s="2">
        <v>125</v>
      </c>
      <c r="E94" s="2" t="s">
        <v>17</v>
      </c>
      <c r="F94" s="2">
        <v>122</v>
      </c>
      <c r="G94" s="44"/>
      <c r="H94" s="44"/>
      <c r="I94" s="30">
        <v>19600</v>
      </c>
      <c r="J94" s="29">
        <f>VLOOKUP(Table2[[#This Row],[Visitor]],Table1[],2,FALSE)</f>
        <v>24</v>
      </c>
      <c r="K94" s="29">
        <f>VLOOKUP(Table2[[#This Row],[Home]],Table1[],2,FALSE)</f>
        <v>17</v>
      </c>
      <c r="L94" s="29"/>
      <c r="M94" s="29"/>
      <c r="N94" s="37"/>
      <c r="O94" s="37"/>
      <c r="P94" s="37"/>
      <c r="Q94" s="37"/>
    </row>
    <row r="95" spans="1:17" ht="25.5" customHeight="1">
      <c r="A95" s="1" t="s">
        <v>60</v>
      </c>
      <c r="B95" s="11" t="s">
        <v>21</v>
      </c>
      <c r="C95" s="2" t="s">
        <v>30</v>
      </c>
      <c r="D95" s="2">
        <v>110</v>
      </c>
      <c r="E95" s="2" t="s">
        <v>42</v>
      </c>
      <c r="F95" s="2">
        <v>116</v>
      </c>
      <c r="G95" s="44"/>
      <c r="H95" s="44"/>
      <c r="I95" s="30">
        <v>19812</v>
      </c>
      <c r="J95" s="29">
        <f>VLOOKUP(Table2[[#This Row],[Visitor]],Table1[],2,FALSE)</f>
        <v>18</v>
      </c>
      <c r="K95" s="29">
        <f>VLOOKUP(Table2[[#This Row],[Home]],Table1[],2,FALSE)</f>
        <v>25</v>
      </c>
      <c r="L95" s="29"/>
      <c r="M95" s="29"/>
      <c r="N95" s="37"/>
      <c r="O95" s="37"/>
      <c r="P95" s="37"/>
      <c r="Q95" s="37"/>
    </row>
    <row r="96" spans="1:17" ht="25.5" customHeight="1">
      <c r="A96" s="1" t="s">
        <v>60</v>
      </c>
      <c r="B96" s="11" t="s">
        <v>23</v>
      </c>
      <c r="C96" s="2" t="s">
        <v>19</v>
      </c>
      <c r="D96" s="2">
        <v>115</v>
      </c>
      <c r="E96" s="2" t="s">
        <v>9</v>
      </c>
      <c r="F96" s="2">
        <v>107</v>
      </c>
      <c r="G96" s="44"/>
      <c r="H96" s="44"/>
      <c r="I96" s="30">
        <v>16714</v>
      </c>
      <c r="J96" s="29">
        <f>VLOOKUP(Table2[[#This Row],[Visitor]],Table1[],2,FALSE)</f>
        <v>27</v>
      </c>
      <c r="K96" s="29">
        <f>VLOOKUP(Table2[[#This Row],[Home]],Table1[],2,FALSE)</f>
        <v>3</v>
      </c>
      <c r="L96" s="29"/>
      <c r="M96" s="29"/>
      <c r="N96" s="37"/>
      <c r="O96" s="37"/>
      <c r="P96" s="37"/>
      <c r="Q96" s="37"/>
    </row>
    <row r="97" spans="1:17" ht="25.5" customHeight="1">
      <c r="A97" s="1" t="s">
        <v>60</v>
      </c>
      <c r="B97" s="11" t="s">
        <v>23</v>
      </c>
      <c r="C97" s="2" t="s">
        <v>13</v>
      </c>
      <c r="D97" s="2">
        <v>104</v>
      </c>
      <c r="E97" s="2" t="s">
        <v>25</v>
      </c>
      <c r="F97" s="2">
        <v>99</v>
      </c>
      <c r="G97" s="44"/>
      <c r="H97" s="44"/>
      <c r="I97" s="30">
        <v>15771</v>
      </c>
      <c r="J97" s="29">
        <f>VLOOKUP(Table2[[#This Row],[Visitor]],Table1[],2,FALSE)</f>
        <v>20</v>
      </c>
      <c r="K97" s="29">
        <f>VLOOKUP(Table2[[#This Row],[Home]],Table1[],2,FALSE)</f>
        <v>12</v>
      </c>
      <c r="L97" s="29"/>
      <c r="M97" s="29"/>
      <c r="N97" s="37"/>
      <c r="O97" s="37"/>
      <c r="P97" s="37"/>
      <c r="Q97" s="37"/>
    </row>
    <row r="98" spans="1:17" ht="25.5" customHeight="1">
      <c r="A98" s="1" t="s">
        <v>60</v>
      </c>
      <c r="B98" s="11" t="s">
        <v>23</v>
      </c>
      <c r="C98" s="2" t="s">
        <v>18</v>
      </c>
      <c r="D98" s="2">
        <v>115</v>
      </c>
      <c r="E98" s="2" t="s">
        <v>24</v>
      </c>
      <c r="F98" s="2">
        <v>99</v>
      </c>
      <c r="G98" s="44"/>
      <c r="H98" s="44"/>
      <c r="I98" s="30">
        <v>14004</v>
      </c>
      <c r="J98" s="29">
        <f>VLOOKUP(Table2[[#This Row],[Visitor]],Table1[],2,FALSE)</f>
        <v>26</v>
      </c>
      <c r="K98" s="29">
        <f>VLOOKUP(Table2[[#This Row],[Home]],Table1[],2,FALSE)</f>
        <v>21</v>
      </c>
      <c r="L98" s="29"/>
      <c r="M98" s="29"/>
      <c r="N98" s="37"/>
      <c r="O98" s="37"/>
      <c r="P98" s="37"/>
      <c r="Q98" s="37"/>
    </row>
    <row r="99" spans="1:17" ht="25.5" customHeight="1">
      <c r="A99" s="1" t="s">
        <v>60</v>
      </c>
      <c r="B99" s="11" t="s">
        <v>29</v>
      </c>
      <c r="C99" s="2" t="s">
        <v>28</v>
      </c>
      <c r="D99" s="2">
        <v>89</v>
      </c>
      <c r="E99" s="2" t="s">
        <v>31</v>
      </c>
      <c r="F99" s="2">
        <v>104</v>
      </c>
      <c r="G99" s="44"/>
      <c r="H99" s="44"/>
      <c r="I99" s="30">
        <v>16221</v>
      </c>
      <c r="J99" s="29">
        <f>VLOOKUP(Table2[[#This Row],[Visitor]],Table1[],2,FALSE)</f>
        <v>22</v>
      </c>
      <c r="K99" s="29">
        <f>VLOOKUP(Table2[[#This Row],[Home]],Table1[],2,FALSE)</f>
        <v>8</v>
      </c>
      <c r="L99" s="29"/>
      <c r="M99" s="29"/>
      <c r="N99" s="37"/>
      <c r="O99" s="37"/>
      <c r="P99" s="37"/>
      <c r="Q99" s="37"/>
    </row>
    <row r="100" spans="1:17" ht="25.5" customHeight="1">
      <c r="A100" s="1" t="s">
        <v>60</v>
      </c>
      <c r="B100" s="11" t="s">
        <v>35</v>
      </c>
      <c r="C100" s="2" t="s">
        <v>41</v>
      </c>
      <c r="D100" s="2">
        <v>99</v>
      </c>
      <c r="E100" s="2" t="s">
        <v>36</v>
      </c>
      <c r="F100" s="2">
        <v>85</v>
      </c>
      <c r="G100" s="44"/>
      <c r="H100" s="44"/>
      <c r="I100" s="30">
        <v>18505</v>
      </c>
      <c r="J100" s="29">
        <f>VLOOKUP(Table2[[#This Row],[Visitor]],Table1[],2,FALSE)</f>
        <v>7</v>
      </c>
      <c r="K100" s="29">
        <f>VLOOKUP(Table2[[#This Row],[Home]],Table1[],2,FALSE)</f>
        <v>16</v>
      </c>
      <c r="L100" s="29"/>
      <c r="M100" s="29"/>
      <c r="N100" s="37"/>
      <c r="O100" s="37"/>
      <c r="P100" s="37"/>
      <c r="Q100" s="37"/>
    </row>
    <row r="101" spans="1:17" ht="25.5" customHeight="1">
      <c r="A101" s="1" t="s">
        <v>60</v>
      </c>
      <c r="B101" s="11" t="s">
        <v>8</v>
      </c>
      <c r="C101" s="2" t="s">
        <v>10</v>
      </c>
      <c r="D101" s="2">
        <v>141</v>
      </c>
      <c r="E101" s="2" t="s">
        <v>44</v>
      </c>
      <c r="F101" s="2">
        <v>113</v>
      </c>
      <c r="G101" s="44"/>
      <c r="H101" s="44"/>
      <c r="I101" s="30">
        <v>19068</v>
      </c>
      <c r="J101" s="29">
        <f>VLOOKUP(Table2[[#This Row],[Visitor]],Table1[],2,FALSE)</f>
        <v>1</v>
      </c>
      <c r="K101" s="29">
        <f>VLOOKUP(Table2[[#This Row],[Home]],Table1[],2,FALSE)</f>
        <v>6</v>
      </c>
      <c r="L101" s="29"/>
      <c r="M101" s="29"/>
      <c r="N101" s="37"/>
      <c r="O101" s="37"/>
      <c r="P101" s="37"/>
      <c r="Q101" s="37"/>
    </row>
    <row r="102" spans="1:17" ht="25.5" customHeight="1">
      <c r="A102" s="1" t="s">
        <v>61</v>
      </c>
      <c r="B102" s="11" t="s">
        <v>12</v>
      </c>
      <c r="C102" s="2" t="s">
        <v>38</v>
      </c>
      <c r="D102" s="2">
        <v>83</v>
      </c>
      <c r="E102" s="2" t="s">
        <v>16</v>
      </c>
      <c r="F102" s="2">
        <v>101</v>
      </c>
      <c r="G102" s="44"/>
      <c r="H102" s="44"/>
      <c r="I102" s="30">
        <v>12245</v>
      </c>
      <c r="J102" s="29">
        <f>VLOOKUP(Table2[[#This Row],[Visitor]],Table1[],2,FALSE)</f>
        <v>23</v>
      </c>
      <c r="K102" s="29">
        <f>VLOOKUP(Table2[[#This Row],[Home]],Table1[],2,FALSE)</f>
        <v>13</v>
      </c>
      <c r="L102" s="29"/>
      <c r="M102" s="29"/>
      <c r="N102" s="37"/>
      <c r="O102" s="37"/>
      <c r="P102" s="37"/>
      <c r="Q102" s="37"/>
    </row>
    <row r="103" spans="1:17" ht="25.5" customHeight="1">
      <c r="A103" s="1" t="s">
        <v>61</v>
      </c>
      <c r="B103" s="11" t="s">
        <v>21</v>
      </c>
      <c r="C103" s="2" t="s">
        <v>37</v>
      </c>
      <c r="D103" s="2">
        <v>122</v>
      </c>
      <c r="E103" s="2" t="s">
        <v>15</v>
      </c>
      <c r="F103" s="2">
        <v>114</v>
      </c>
      <c r="G103" s="44"/>
      <c r="H103" s="44"/>
      <c r="I103" s="30">
        <v>12936</v>
      </c>
      <c r="J103" s="29">
        <f>VLOOKUP(Table2[[#This Row],[Visitor]],Table1[],2,FALSE)</f>
        <v>29</v>
      </c>
      <c r="K103" s="29">
        <f>VLOOKUP(Table2[[#This Row],[Home]],Table1[],2,FALSE)</f>
        <v>30</v>
      </c>
      <c r="L103" s="29"/>
      <c r="M103" s="29"/>
      <c r="N103" s="37"/>
      <c r="O103" s="37"/>
      <c r="P103" s="37"/>
      <c r="Q103" s="37"/>
    </row>
    <row r="104" spans="1:17" ht="25.5" customHeight="1">
      <c r="A104" s="1" t="s">
        <v>61</v>
      </c>
      <c r="B104" s="11" t="s">
        <v>23</v>
      </c>
      <c r="C104" s="2" t="s">
        <v>43</v>
      </c>
      <c r="D104" s="2">
        <v>110</v>
      </c>
      <c r="E104" s="2" t="s">
        <v>22</v>
      </c>
      <c r="F104" s="2">
        <v>91</v>
      </c>
      <c r="G104" s="44"/>
      <c r="H104" s="44"/>
      <c r="I104" s="30">
        <v>16713</v>
      </c>
      <c r="J104" s="29">
        <f>VLOOKUP(Table2[[#This Row],[Visitor]],Table1[],2,FALSE)</f>
        <v>10</v>
      </c>
      <c r="K104" s="29">
        <f>VLOOKUP(Table2[[#This Row],[Home]],Table1[],2,FALSE)</f>
        <v>14</v>
      </c>
      <c r="L104" s="29"/>
      <c r="M104" s="29"/>
      <c r="N104" s="37"/>
      <c r="O104" s="37"/>
      <c r="P104" s="37"/>
      <c r="Q104" s="37"/>
    </row>
    <row r="105" spans="1:17" ht="25.5" customHeight="1">
      <c r="A105" s="1" t="s">
        <v>61</v>
      </c>
      <c r="B105" s="11" t="s">
        <v>8</v>
      </c>
      <c r="C105" s="2" t="s">
        <v>14</v>
      </c>
      <c r="D105" s="2">
        <v>93</v>
      </c>
      <c r="E105" s="2" t="s">
        <v>45</v>
      </c>
      <c r="F105" s="2">
        <v>113</v>
      </c>
      <c r="G105" s="44"/>
      <c r="H105" s="44"/>
      <c r="I105" s="30">
        <v>17569</v>
      </c>
      <c r="J105" s="29">
        <f>VLOOKUP(Table2[[#This Row],[Visitor]],Table1[],2,FALSE)</f>
        <v>19</v>
      </c>
      <c r="K105" s="29">
        <f>VLOOKUP(Table2[[#This Row],[Home]],Table1[],2,FALSE)</f>
        <v>28</v>
      </c>
      <c r="L105" s="29"/>
      <c r="M105" s="29"/>
      <c r="N105" s="37"/>
      <c r="O105" s="37"/>
      <c r="P105" s="37"/>
      <c r="Q105" s="37"/>
    </row>
    <row r="106" spans="1:17" ht="25.5" customHeight="1">
      <c r="A106" s="1" t="s">
        <v>62</v>
      </c>
      <c r="B106" s="11" t="s">
        <v>12</v>
      </c>
      <c r="C106" s="2" t="s">
        <v>22</v>
      </c>
      <c r="D106" s="2">
        <v>121</v>
      </c>
      <c r="E106" s="2" t="s">
        <v>13</v>
      </c>
      <c r="F106" s="2">
        <v>126</v>
      </c>
      <c r="G106" s="44"/>
      <c r="H106" s="44"/>
      <c r="I106" s="30">
        <v>15655</v>
      </c>
      <c r="J106" s="29">
        <f>VLOOKUP(Table2[[#This Row],[Visitor]],Table1[],2,FALSE)</f>
        <v>14</v>
      </c>
      <c r="K106" s="29">
        <f>VLOOKUP(Table2[[#This Row],[Home]],Table1[],2,FALSE)</f>
        <v>20</v>
      </c>
      <c r="L106" s="29"/>
      <c r="M106" s="29"/>
      <c r="N106" s="37"/>
      <c r="O106" s="37"/>
      <c r="P106" s="37"/>
      <c r="Q106" s="37"/>
    </row>
    <row r="107" spans="1:17" ht="25.5" customHeight="1">
      <c r="A107" s="1" t="s">
        <v>62</v>
      </c>
      <c r="B107" s="11" t="s">
        <v>12</v>
      </c>
      <c r="C107" s="2" t="s">
        <v>16</v>
      </c>
      <c r="D107" s="2">
        <v>124</v>
      </c>
      <c r="E107" s="2" t="s">
        <v>6</v>
      </c>
      <c r="F107" s="2">
        <v>107</v>
      </c>
      <c r="G107" s="44"/>
      <c r="H107" s="44"/>
      <c r="I107" s="30">
        <v>20562</v>
      </c>
      <c r="J107" s="29">
        <f>VLOOKUP(Table2[[#This Row],[Visitor]],Table1[],2,FALSE)</f>
        <v>13</v>
      </c>
      <c r="K107" s="29">
        <f>VLOOKUP(Table2[[#This Row],[Home]],Table1[],2,FALSE)</f>
        <v>5</v>
      </c>
      <c r="L107" s="29"/>
      <c r="M107" s="29"/>
      <c r="N107" s="37"/>
      <c r="O107" s="37"/>
      <c r="P107" s="37"/>
      <c r="Q107" s="37"/>
    </row>
    <row r="108" spans="1:17" ht="25.5" customHeight="1">
      <c r="A108" s="1" t="s">
        <v>62</v>
      </c>
      <c r="B108" s="11" t="s">
        <v>12</v>
      </c>
      <c r="C108" s="2" t="s">
        <v>27</v>
      </c>
      <c r="D108" s="2">
        <v>109</v>
      </c>
      <c r="E108" s="2" t="s">
        <v>19</v>
      </c>
      <c r="F108" s="2">
        <v>119</v>
      </c>
      <c r="G108" s="44"/>
      <c r="H108" s="44"/>
      <c r="I108" s="30">
        <v>20549</v>
      </c>
      <c r="J108" s="29">
        <f>VLOOKUP(Table2[[#This Row],[Visitor]],Table1[],2,FALSE)</f>
        <v>11</v>
      </c>
      <c r="K108" s="29">
        <f>VLOOKUP(Table2[[#This Row],[Home]],Table1[],2,FALSE)</f>
        <v>27</v>
      </c>
      <c r="L108" s="29"/>
      <c r="M108" s="29"/>
      <c r="N108" s="37"/>
      <c r="O108" s="37"/>
      <c r="P108" s="37"/>
      <c r="Q108" s="37"/>
    </row>
    <row r="109" spans="1:17" ht="25.5" customHeight="1">
      <c r="A109" s="1" t="s">
        <v>62</v>
      </c>
      <c r="B109" s="11" t="s">
        <v>12</v>
      </c>
      <c r="C109" s="2" t="s">
        <v>37</v>
      </c>
      <c r="D109" s="2">
        <v>122</v>
      </c>
      <c r="E109" s="2" t="s">
        <v>20</v>
      </c>
      <c r="F109" s="2">
        <v>116</v>
      </c>
      <c r="G109" s="44"/>
      <c r="H109" s="44"/>
      <c r="I109" s="30">
        <v>14790</v>
      </c>
      <c r="J109" s="29">
        <f>VLOOKUP(Table2[[#This Row],[Visitor]],Table1[],2,FALSE)</f>
        <v>29</v>
      </c>
      <c r="K109" s="29">
        <f>VLOOKUP(Table2[[#This Row],[Home]],Table1[],2,FALSE)</f>
        <v>9</v>
      </c>
      <c r="L109" s="29"/>
      <c r="M109" s="29"/>
      <c r="N109" s="37"/>
      <c r="O109" s="37"/>
      <c r="P109" s="37"/>
      <c r="Q109" s="37"/>
    </row>
    <row r="110" spans="1:17" ht="25.5" customHeight="1">
      <c r="A110" s="1" t="s">
        <v>62</v>
      </c>
      <c r="B110" s="11" t="s">
        <v>21</v>
      </c>
      <c r="C110" s="2" t="s">
        <v>38</v>
      </c>
      <c r="D110" s="2">
        <v>86</v>
      </c>
      <c r="E110" s="2" t="s">
        <v>5</v>
      </c>
      <c r="F110" s="2">
        <v>113</v>
      </c>
      <c r="G110" s="44"/>
      <c r="H110" s="44"/>
      <c r="I110" s="30">
        <v>18624</v>
      </c>
      <c r="J110" s="29">
        <f>VLOOKUP(Table2[[#This Row],[Visitor]],Table1[],2,FALSE)</f>
        <v>23</v>
      </c>
      <c r="K110" s="29">
        <f>VLOOKUP(Table2[[#This Row],[Home]],Table1[],2,FALSE)</f>
        <v>4</v>
      </c>
      <c r="L110" s="29"/>
      <c r="M110" s="29"/>
      <c r="N110" s="37"/>
      <c r="O110" s="37"/>
      <c r="P110" s="37"/>
      <c r="Q110" s="37"/>
    </row>
    <row r="111" spans="1:17" ht="25.5" customHeight="1">
      <c r="A111" s="1" t="s">
        <v>62</v>
      </c>
      <c r="B111" s="11" t="s">
        <v>21</v>
      </c>
      <c r="C111" s="2" t="s">
        <v>40</v>
      </c>
      <c r="D111" s="2">
        <v>91</v>
      </c>
      <c r="E111" s="2" t="s">
        <v>17</v>
      </c>
      <c r="F111" s="2">
        <v>97</v>
      </c>
      <c r="G111" s="44"/>
      <c r="H111" s="44"/>
      <c r="I111" s="30">
        <v>19600</v>
      </c>
      <c r="J111" s="29">
        <f>VLOOKUP(Table2[[#This Row],[Visitor]],Table1[],2,FALSE)</f>
        <v>15</v>
      </c>
      <c r="K111" s="29">
        <f>VLOOKUP(Table2[[#This Row],[Home]],Table1[],2,FALSE)</f>
        <v>17</v>
      </c>
      <c r="L111" s="29"/>
      <c r="M111" s="29"/>
      <c r="N111" s="37"/>
      <c r="O111" s="37"/>
      <c r="P111" s="37"/>
      <c r="Q111" s="37"/>
    </row>
    <row r="112" spans="1:17" ht="25.5" customHeight="1">
      <c r="A112" s="1" t="s">
        <v>62</v>
      </c>
      <c r="B112" s="11" t="s">
        <v>23</v>
      </c>
      <c r="C112" s="2" t="s">
        <v>18</v>
      </c>
      <c r="D112" s="2">
        <v>101</v>
      </c>
      <c r="E112" s="2" t="s">
        <v>25</v>
      </c>
      <c r="F112" s="2">
        <v>99</v>
      </c>
      <c r="G112" s="44"/>
      <c r="H112" s="44"/>
      <c r="I112" s="30">
        <v>15434</v>
      </c>
      <c r="J112" s="29">
        <f>VLOOKUP(Table2[[#This Row],[Visitor]],Table1[],2,FALSE)</f>
        <v>26</v>
      </c>
      <c r="K112" s="29">
        <f>VLOOKUP(Table2[[#This Row],[Home]],Table1[],2,FALSE)</f>
        <v>12</v>
      </c>
      <c r="L112" s="29"/>
      <c r="M112" s="29"/>
      <c r="N112" s="37"/>
      <c r="O112" s="37"/>
      <c r="P112" s="37"/>
      <c r="Q112" s="37"/>
    </row>
    <row r="113" spans="1:17" ht="25.5" customHeight="1">
      <c r="A113" s="1" t="s">
        <v>62</v>
      </c>
      <c r="B113" s="11" t="s">
        <v>23</v>
      </c>
      <c r="C113" s="2" t="s">
        <v>33</v>
      </c>
      <c r="D113" s="2">
        <v>104</v>
      </c>
      <c r="E113" s="2" t="s">
        <v>24</v>
      </c>
      <c r="F113" s="2">
        <v>98</v>
      </c>
      <c r="G113" s="44"/>
      <c r="H113" s="44"/>
      <c r="I113" s="30">
        <v>14788</v>
      </c>
      <c r="J113" s="29">
        <f>VLOOKUP(Table2[[#This Row],[Visitor]],Table1[],2,FALSE)</f>
        <v>24</v>
      </c>
      <c r="K113" s="29">
        <f>VLOOKUP(Table2[[#This Row],[Home]],Table1[],2,FALSE)</f>
        <v>21</v>
      </c>
      <c r="L113" s="29"/>
      <c r="M113" s="29"/>
      <c r="N113" s="37"/>
      <c r="O113" s="37"/>
      <c r="P113" s="37"/>
      <c r="Q113" s="37"/>
    </row>
    <row r="114" spans="1:17" ht="25.5" customHeight="1">
      <c r="A114" s="1" t="s">
        <v>62</v>
      </c>
      <c r="B114" s="11" t="s">
        <v>23</v>
      </c>
      <c r="C114" s="2" t="s">
        <v>9</v>
      </c>
      <c r="D114" s="2">
        <v>119</v>
      </c>
      <c r="E114" s="2" t="s">
        <v>42</v>
      </c>
      <c r="F114" s="2">
        <v>97</v>
      </c>
      <c r="G114" s="44"/>
      <c r="H114" s="44"/>
      <c r="I114" s="30">
        <v>18320</v>
      </c>
      <c r="J114" s="29">
        <f>VLOOKUP(Table2[[#This Row],[Visitor]],Table1[],2,FALSE)</f>
        <v>3</v>
      </c>
      <c r="K114" s="29">
        <f>VLOOKUP(Table2[[#This Row],[Home]],Table1[],2,FALSE)</f>
        <v>25</v>
      </c>
      <c r="L114" s="29"/>
      <c r="M114" s="29"/>
      <c r="N114" s="37"/>
      <c r="O114" s="37"/>
      <c r="P114" s="37"/>
      <c r="Q114" s="37"/>
    </row>
    <row r="115" spans="1:17" ht="25.5" customHeight="1">
      <c r="A115" s="1" t="s">
        <v>62</v>
      </c>
      <c r="B115" s="11" t="s">
        <v>29</v>
      </c>
      <c r="C115" s="2" t="s">
        <v>41</v>
      </c>
      <c r="D115" s="2">
        <v>111</v>
      </c>
      <c r="E115" s="2" t="s">
        <v>30</v>
      </c>
      <c r="F115" s="2">
        <v>129</v>
      </c>
      <c r="G115" s="44"/>
      <c r="H115" s="44"/>
      <c r="I115" s="30">
        <v>14072</v>
      </c>
      <c r="J115" s="29">
        <f>VLOOKUP(Table2[[#This Row],[Visitor]],Table1[],2,FALSE)</f>
        <v>7</v>
      </c>
      <c r="K115" s="29">
        <f>VLOOKUP(Table2[[#This Row],[Home]],Table1[],2,FALSE)</f>
        <v>18</v>
      </c>
      <c r="L115" s="29"/>
      <c r="M115" s="29"/>
      <c r="N115" s="37"/>
      <c r="O115" s="37"/>
      <c r="P115" s="37"/>
      <c r="Q115" s="37"/>
    </row>
    <row r="116" spans="1:17" ht="25.5" customHeight="1">
      <c r="A116" s="1" t="s">
        <v>62</v>
      </c>
      <c r="B116" s="11" t="s">
        <v>29</v>
      </c>
      <c r="C116" s="2" t="s">
        <v>36</v>
      </c>
      <c r="D116" s="2">
        <v>103</v>
      </c>
      <c r="E116" s="2" t="s">
        <v>31</v>
      </c>
      <c r="F116" s="2">
        <v>112</v>
      </c>
      <c r="G116" s="44"/>
      <c r="H116" s="44"/>
      <c r="I116" s="30">
        <v>16685</v>
      </c>
      <c r="J116" s="29">
        <f>VLOOKUP(Table2[[#This Row],[Visitor]],Table1[],2,FALSE)</f>
        <v>16</v>
      </c>
      <c r="K116" s="29">
        <f>VLOOKUP(Table2[[#This Row],[Home]],Table1[],2,FALSE)</f>
        <v>8</v>
      </c>
      <c r="L116" s="29"/>
      <c r="M116" s="29"/>
      <c r="N116" s="37"/>
      <c r="O116" s="37"/>
      <c r="P116" s="37"/>
      <c r="Q116" s="37"/>
    </row>
    <row r="117" spans="1:17" ht="25.5" customHeight="1">
      <c r="A117" s="1" t="s">
        <v>62</v>
      </c>
      <c r="B117" s="11" t="s">
        <v>8</v>
      </c>
      <c r="C117" s="2" t="s">
        <v>28</v>
      </c>
      <c r="D117" s="2">
        <v>98</v>
      </c>
      <c r="E117" s="2" t="s">
        <v>44</v>
      </c>
      <c r="F117" s="2">
        <v>119</v>
      </c>
      <c r="G117" s="44"/>
      <c r="H117" s="44"/>
      <c r="I117" s="30">
        <v>13487</v>
      </c>
      <c r="J117" s="29">
        <f>VLOOKUP(Table2[[#This Row],[Visitor]],Table1[],2,FALSE)</f>
        <v>22</v>
      </c>
      <c r="K117" s="29">
        <f>VLOOKUP(Table2[[#This Row],[Home]],Table1[],2,FALSE)</f>
        <v>6</v>
      </c>
      <c r="L117" s="29"/>
      <c r="M117" s="29"/>
      <c r="N117" s="37"/>
      <c r="O117" s="37"/>
      <c r="P117" s="37"/>
      <c r="Q117" s="37"/>
    </row>
    <row r="118" spans="1:17" ht="25.5" customHeight="1">
      <c r="A118" s="1" t="s">
        <v>63</v>
      </c>
      <c r="B118" s="11" t="s">
        <v>23</v>
      </c>
      <c r="C118" s="2" t="s">
        <v>10</v>
      </c>
      <c r="D118" s="2">
        <v>112</v>
      </c>
      <c r="E118" s="2" t="s">
        <v>34</v>
      </c>
      <c r="F118" s="2">
        <v>92</v>
      </c>
      <c r="G118" s="44"/>
      <c r="H118" s="44"/>
      <c r="I118" s="30">
        <v>18418</v>
      </c>
      <c r="J118" s="29">
        <f>VLOOKUP(Table2[[#This Row],[Visitor]],Table1[],2,FALSE)</f>
        <v>1</v>
      </c>
      <c r="K118" s="29">
        <f>VLOOKUP(Table2[[#This Row],[Home]],Table1[],2,FALSE)</f>
        <v>2</v>
      </c>
      <c r="L118" s="29"/>
      <c r="M118" s="29"/>
      <c r="N118" s="37"/>
      <c r="O118" s="37"/>
      <c r="P118" s="37"/>
      <c r="Q118" s="37"/>
    </row>
    <row r="119" spans="1:17" ht="25.5" customHeight="1">
      <c r="A119" s="1" t="s">
        <v>63</v>
      </c>
      <c r="B119" s="11" t="s">
        <v>8</v>
      </c>
      <c r="C119" s="2" t="s">
        <v>45</v>
      </c>
      <c r="D119" s="2">
        <v>110</v>
      </c>
      <c r="E119" s="2" t="s">
        <v>36</v>
      </c>
      <c r="F119" s="2">
        <v>113</v>
      </c>
      <c r="G119" s="44"/>
      <c r="H119" s="44"/>
      <c r="I119" s="30">
        <v>19469</v>
      </c>
      <c r="J119" s="29">
        <f>VLOOKUP(Table2[[#This Row],[Visitor]],Table1[],2,FALSE)</f>
        <v>28</v>
      </c>
      <c r="K119" s="29">
        <f>VLOOKUP(Table2[[#This Row],[Home]],Table1[],2,FALSE)</f>
        <v>16</v>
      </c>
      <c r="L119" s="29"/>
      <c r="M119" s="29"/>
      <c r="N119" s="37"/>
      <c r="O119" s="37"/>
      <c r="P119" s="37"/>
      <c r="Q119" s="37"/>
    </row>
    <row r="120" spans="1:17" ht="25.5" customHeight="1">
      <c r="A120" s="1" t="s">
        <v>64</v>
      </c>
      <c r="B120" s="11" t="s">
        <v>12</v>
      </c>
      <c r="C120" s="2" t="s">
        <v>22</v>
      </c>
      <c r="D120" s="2">
        <v>96</v>
      </c>
      <c r="E120" s="2" t="s">
        <v>14</v>
      </c>
      <c r="F120" s="2">
        <v>105</v>
      </c>
      <c r="G120" s="44"/>
      <c r="H120" s="44"/>
      <c r="I120" s="30">
        <v>17207</v>
      </c>
      <c r="J120" s="29">
        <f>VLOOKUP(Table2[[#This Row],[Visitor]],Table1[],2,FALSE)</f>
        <v>14</v>
      </c>
      <c r="K120" s="29">
        <f>VLOOKUP(Table2[[#This Row],[Home]],Table1[],2,FALSE)</f>
        <v>19</v>
      </c>
      <c r="L120" s="29"/>
      <c r="M120" s="29"/>
      <c r="N120" s="37"/>
      <c r="O120" s="37"/>
      <c r="P120" s="37"/>
      <c r="Q120" s="37"/>
    </row>
    <row r="121" spans="1:17" ht="25.5" customHeight="1">
      <c r="A121" s="1" t="s">
        <v>64</v>
      </c>
      <c r="B121" s="11" t="s">
        <v>12</v>
      </c>
      <c r="C121" s="2" t="s">
        <v>40</v>
      </c>
      <c r="D121" s="2">
        <v>105</v>
      </c>
      <c r="E121" s="2" t="s">
        <v>18</v>
      </c>
      <c r="F121" s="2">
        <v>83</v>
      </c>
      <c r="G121" s="44"/>
      <c r="H121" s="44"/>
      <c r="I121" s="30">
        <v>19171</v>
      </c>
      <c r="J121" s="29">
        <f>VLOOKUP(Table2[[#This Row],[Visitor]],Table1[],2,FALSE)</f>
        <v>15</v>
      </c>
      <c r="K121" s="29">
        <f>VLOOKUP(Table2[[#This Row],[Home]],Table1[],2,FALSE)</f>
        <v>26</v>
      </c>
      <c r="L121" s="29"/>
      <c r="M121" s="29"/>
      <c r="N121" s="37"/>
      <c r="O121" s="37"/>
      <c r="P121" s="37"/>
      <c r="Q121" s="37"/>
    </row>
    <row r="122" spans="1:17" ht="25.5" customHeight="1">
      <c r="A122" s="1" t="s">
        <v>64</v>
      </c>
      <c r="B122" s="11" t="s">
        <v>12</v>
      </c>
      <c r="C122" s="2" t="s">
        <v>16</v>
      </c>
      <c r="D122" s="2">
        <v>110</v>
      </c>
      <c r="E122" s="2" t="s">
        <v>19</v>
      </c>
      <c r="F122" s="2">
        <v>121</v>
      </c>
      <c r="G122" s="44"/>
      <c r="H122" s="44"/>
      <c r="I122" s="30">
        <v>20668</v>
      </c>
      <c r="J122" s="29">
        <f>VLOOKUP(Table2[[#This Row],[Visitor]],Table1[],2,FALSE)</f>
        <v>13</v>
      </c>
      <c r="K122" s="29">
        <f>VLOOKUP(Table2[[#This Row],[Home]],Table1[],2,FALSE)</f>
        <v>27</v>
      </c>
      <c r="L122" s="29"/>
      <c r="M122" s="29"/>
      <c r="N122" s="37"/>
      <c r="O122" s="37"/>
      <c r="P122" s="37"/>
      <c r="Q122" s="37"/>
    </row>
    <row r="123" spans="1:17" ht="25.5" customHeight="1">
      <c r="A123" s="1" t="s">
        <v>64</v>
      </c>
      <c r="B123" s="11" t="s">
        <v>12</v>
      </c>
      <c r="C123" s="2" t="s">
        <v>6</v>
      </c>
      <c r="D123" s="2">
        <v>130</v>
      </c>
      <c r="E123" s="2" t="s">
        <v>20</v>
      </c>
      <c r="F123" s="2">
        <v>122</v>
      </c>
      <c r="G123" s="44"/>
      <c r="H123" s="44"/>
      <c r="I123" s="30">
        <v>20356</v>
      </c>
      <c r="J123" s="29">
        <f>VLOOKUP(Table2[[#This Row],[Visitor]],Table1[],2,FALSE)</f>
        <v>5</v>
      </c>
      <c r="K123" s="29">
        <f>VLOOKUP(Table2[[#This Row],[Home]],Table1[],2,FALSE)</f>
        <v>9</v>
      </c>
      <c r="L123" s="29"/>
      <c r="M123" s="29"/>
      <c r="N123" s="37"/>
      <c r="O123" s="37"/>
      <c r="P123" s="37"/>
      <c r="Q123" s="37"/>
    </row>
    <row r="124" spans="1:17" ht="25.5" customHeight="1">
      <c r="A124" s="1" t="s">
        <v>64</v>
      </c>
      <c r="B124" s="11" t="s">
        <v>21</v>
      </c>
      <c r="C124" s="2" t="s">
        <v>9</v>
      </c>
      <c r="D124" s="2">
        <v>119</v>
      </c>
      <c r="E124" s="2" t="s">
        <v>27</v>
      </c>
      <c r="F124" s="2">
        <v>104</v>
      </c>
      <c r="G124" s="44"/>
      <c r="H124" s="44"/>
      <c r="I124" s="30">
        <v>14087</v>
      </c>
      <c r="J124" s="29">
        <f>VLOOKUP(Table2[[#This Row],[Visitor]],Table1[],2,FALSE)</f>
        <v>3</v>
      </c>
      <c r="K124" s="29">
        <f>VLOOKUP(Table2[[#This Row],[Home]],Table1[],2,FALSE)</f>
        <v>11</v>
      </c>
      <c r="L124" s="29"/>
      <c r="M124" s="29"/>
      <c r="N124" s="37"/>
      <c r="O124" s="37"/>
      <c r="P124" s="37"/>
      <c r="Q124" s="37"/>
    </row>
    <row r="125" spans="1:17" ht="25.5" customHeight="1">
      <c r="A125" s="1" t="s">
        <v>64</v>
      </c>
      <c r="B125" s="11" t="s">
        <v>21</v>
      </c>
      <c r="C125" s="2" t="s">
        <v>37</v>
      </c>
      <c r="D125" s="2">
        <v>107</v>
      </c>
      <c r="E125" s="2" t="s">
        <v>42</v>
      </c>
      <c r="F125" s="2">
        <v>120</v>
      </c>
      <c r="G125" s="44"/>
      <c r="H125" s="44"/>
      <c r="I125" s="30">
        <v>19404</v>
      </c>
      <c r="J125" s="29">
        <f>VLOOKUP(Table2[[#This Row],[Visitor]],Table1[],2,FALSE)</f>
        <v>29</v>
      </c>
      <c r="K125" s="29">
        <f>VLOOKUP(Table2[[#This Row],[Home]],Table1[],2,FALSE)</f>
        <v>25</v>
      </c>
      <c r="L125" s="29"/>
      <c r="M125" s="29"/>
      <c r="N125" s="37"/>
      <c r="O125" s="37"/>
      <c r="P125" s="37"/>
      <c r="Q125" s="37"/>
    </row>
    <row r="126" spans="1:17" ht="25.5" customHeight="1">
      <c r="A126" s="1" t="s">
        <v>64</v>
      </c>
      <c r="B126" s="11" t="s">
        <v>26</v>
      </c>
      <c r="C126" s="2" t="s">
        <v>24</v>
      </c>
      <c r="D126" s="2">
        <v>99</v>
      </c>
      <c r="E126" s="2" t="s">
        <v>28</v>
      </c>
      <c r="F126" s="2">
        <v>94</v>
      </c>
      <c r="G126" s="44"/>
      <c r="H126" s="44"/>
      <c r="I126" s="30">
        <v>19894</v>
      </c>
      <c r="J126" s="29">
        <f>VLOOKUP(Table2[[#This Row],[Visitor]],Table1[],2,FALSE)</f>
        <v>21</v>
      </c>
      <c r="K126" s="29">
        <f>VLOOKUP(Table2[[#This Row],[Home]],Table1[],2,FALSE)</f>
        <v>22</v>
      </c>
      <c r="L126" s="29"/>
      <c r="M126" s="29"/>
      <c r="N126" s="37"/>
      <c r="O126" s="37"/>
      <c r="P126" s="37"/>
      <c r="Q126" s="37"/>
    </row>
    <row r="127" spans="1:17" ht="25.5" customHeight="1">
      <c r="A127" s="1" t="s">
        <v>64</v>
      </c>
      <c r="B127" s="11" t="s">
        <v>26</v>
      </c>
      <c r="C127" s="2" t="s">
        <v>13</v>
      </c>
      <c r="D127" s="2">
        <v>101</v>
      </c>
      <c r="E127" s="2" t="s">
        <v>34</v>
      </c>
      <c r="F127" s="2">
        <v>108</v>
      </c>
      <c r="G127" s="44"/>
      <c r="H127" s="44"/>
      <c r="I127" s="30">
        <v>18418</v>
      </c>
      <c r="J127" s="29">
        <f>VLOOKUP(Table2[[#This Row],[Visitor]],Table1[],2,FALSE)</f>
        <v>20</v>
      </c>
      <c r="K127" s="29">
        <f>VLOOKUP(Table2[[#This Row],[Home]],Table1[],2,FALSE)</f>
        <v>2</v>
      </c>
      <c r="L127" s="29"/>
      <c r="M127" s="29"/>
      <c r="N127" s="37"/>
      <c r="O127" s="37"/>
      <c r="P127" s="37"/>
      <c r="Q127" s="37"/>
    </row>
    <row r="128" spans="1:17" ht="25.5" customHeight="1">
      <c r="A128" s="1" t="s">
        <v>64</v>
      </c>
      <c r="B128" s="11" t="s">
        <v>29</v>
      </c>
      <c r="C128" s="2" t="s">
        <v>17</v>
      </c>
      <c r="D128" s="2">
        <v>94</v>
      </c>
      <c r="E128" s="2" t="s">
        <v>30</v>
      </c>
      <c r="F128" s="2">
        <v>95</v>
      </c>
      <c r="G128" s="44"/>
      <c r="H128" s="44"/>
      <c r="I128" s="30">
        <v>15317</v>
      </c>
      <c r="J128" s="29">
        <f>VLOOKUP(Table2[[#This Row],[Visitor]],Table1[],2,FALSE)</f>
        <v>17</v>
      </c>
      <c r="K128" s="29">
        <f>VLOOKUP(Table2[[#This Row],[Home]],Table1[],2,FALSE)</f>
        <v>18</v>
      </c>
      <c r="L128" s="29"/>
      <c r="M128" s="29"/>
      <c r="N128" s="37"/>
      <c r="O128" s="37"/>
      <c r="P128" s="37"/>
      <c r="Q128" s="37"/>
    </row>
    <row r="129" spans="1:17" ht="25.5" customHeight="1">
      <c r="A129" s="1" t="s">
        <v>64</v>
      </c>
      <c r="B129" s="11" t="s">
        <v>29</v>
      </c>
      <c r="C129" s="2" t="s">
        <v>41</v>
      </c>
      <c r="D129" s="2">
        <v>109</v>
      </c>
      <c r="E129" s="2" t="s">
        <v>31</v>
      </c>
      <c r="F129" s="2">
        <v>100</v>
      </c>
      <c r="G129" s="44"/>
      <c r="H129" s="44"/>
      <c r="I129" s="30">
        <v>16258</v>
      </c>
      <c r="J129" s="29">
        <f>VLOOKUP(Table2[[#This Row],[Visitor]],Table1[],2,FALSE)</f>
        <v>7</v>
      </c>
      <c r="K129" s="29">
        <f>VLOOKUP(Table2[[#This Row],[Home]],Table1[],2,FALSE)</f>
        <v>8</v>
      </c>
      <c r="L129" s="29"/>
      <c r="M129" s="29"/>
      <c r="N129" s="37"/>
      <c r="O129" s="37"/>
      <c r="P129" s="37"/>
      <c r="Q129" s="37"/>
    </row>
    <row r="130" spans="1:17" ht="25.5" customHeight="1">
      <c r="A130" s="1" t="s">
        <v>64</v>
      </c>
      <c r="B130" s="11" t="s">
        <v>32</v>
      </c>
      <c r="C130" s="2" t="s">
        <v>5</v>
      </c>
      <c r="D130" s="2">
        <v>101</v>
      </c>
      <c r="E130" s="2" t="s">
        <v>43</v>
      </c>
      <c r="F130" s="2">
        <v>94</v>
      </c>
      <c r="G130" s="44"/>
      <c r="H130" s="44"/>
      <c r="I130" s="30">
        <v>18203</v>
      </c>
      <c r="J130" s="29">
        <f>VLOOKUP(Table2[[#This Row],[Visitor]],Table1[],2,FALSE)</f>
        <v>4</v>
      </c>
      <c r="K130" s="29">
        <f>VLOOKUP(Table2[[#This Row],[Home]],Table1[],2,FALSE)</f>
        <v>10</v>
      </c>
      <c r="L130" s="29"/>
      <c r="M130" s="29"/>
      <c r="N130" s="37"/>
      <c r="O130" s="37"/>
      <c r="P130" s="37"/>
      <c r="Q130" s="37"/>
    </row>
    <row r="131" spans="1:17" ht="25.5" customHeight="1">
      <c r="A131" s="1" t="s">
        <v>64</v>
      </c>
      <c r="B131" s="11" t="s">
        <v>8</v>
      </c>
      <c r="C131" s="2" t="s">
        <v>15</v>
      </c>
      <c r="D131" s="2">
        <v>112</v>
      </c>
      <c r="E131" s="2" t="s">
        <v>45</v>
      </c>
      <c r="F131" s="2">
        <v>124</v>
      </c>
      <c r="G131" s="44"/>
      <c r="H131" s="44"/>
      <c r="I131" s="30">
        <v>18997</v>
      </c>
      <c r="J131" s="29">
        <f>VLOOKUP(Table2[[#This Row],[Visitor]],Table1[],2,FALSE)</f>
        <v>30</v>
      </c>
      <c r="K131" s="29">
        <f>VLOOKUP(Table2[[#This Row],[Home]],Table1[],2,FALSE)</f>
        <v>28</v>
      </c>
      <c r="L131" s="29"/>
      <c r="M131" s="29"/>
      <c r="N131" s="37"/>
      <c r="O131" s="37"/>
      <c r="P131" s="37"/>
      <c r="Q131" s="37"/>
    </row>
    <row r="132" spans="1:17" ht="25.5" customHeight="1">
      <c r="A132" s="1" t="s">
        <v>65</v>
      </c>
      <c r="B132" s="11" t="s">
        <v>49</v>
      </c>
      <c r="C132" s="2" t="s">
        <v>25</v>
      </c>
      <c r="D132" s="2">
        <v>113</v>
      </c>
      <c r="E132" s="2" t="s">
        <v>44</v>
      </c>
      <c r="F132" s="2">
        <v>104</v>
      </c>
      <c r="G132" s="44"/>
      <c r="H132" s="44"/>
      <c r="I132" s="30">
        <v>14777</v>
      </c>
      <c r="J132" s="29">
        <f>VLOOKUP(Table2[[#This Row],[Visitor]],Table1[],2,FALSE)</f>
        <v>12</v>
      </c>
      <c r="K132" s="29">
        <f>VLOOKUP(Table2[[#This Row],[Home]],Table1[],2,FALSE)</f>
        <v>6</v>
      </c>
      <c r="L132" s="29"/>
      <c r="M132" s="29"/>
      <c r="N132" s="37"/>
      <c r="O132" s="37"/>
      <c r="P132" s="37"/>
      <c r="Q132" s="37"/>
    </row>
    <row r="133" spans="1:17" ht="25.5" customHeight="1">
      <c r="A133" s="1" t="s">
        <v>65</v>
      </c>
      <c r="B133" s="11" t="s">
        <v>12</v>
      </c>
      <c r="C133" s="2" t="s">
        <v>38</v>
      </c>
      <c r="D133" s="2">
        <v>99</v>
      </c>
      <c r="E133" s="2" t="s">
        <v>14</v>
      </c>
      <c r="F133" s="2">
        <v>108</v>
      </c>
      <c r="G133" s="44"/>
      <c r="H133" s="44"/>
      <c r="I133" s="30">
        <v>17683</v>
      </c>
      <c r="J133" s="29">
        <f>VLOOKUP(Table2[[#This Row],[Visitor]],Table1[],2,FALSE)</f>
        <v>23</v>
      </c>
      <c r="K133" s="29">
        <f>VLOOKUP(Table2[[#This Row],[Home]],Table1[],2,FALSE)</f>
        <v>19</v>
      </c>
      <c r="L133" s="29"/>
      <c r="M133" s="29"/>
      <c r="N133" s="37"/>
      <c r="O133" s="37"/>
      <c r="P133" s="37"/>
      <c r="Q133" s="37"/>
    </row>
    <row r="134" spans="1:17" ht="25.5" customHeight="1">
      <c r="A134" s="1" t="s">
        <v>65</v>
      </c>
      <c r="B134" s="11" t="s">
        <v>23</v>
      </c>
      <c r="C134" s="2" t="s">
        <v>24</v>
      </c>
      <c r="D134" s="2">
        <v>96</v>
      </c>
      <c r="E134" s="2" t="s">
        <v>40</v>
      </c>
      <c r="F134" s="2">
        <v>90</v>
      </c>
      <c r="G134" s="44"/>
      <c r="H134" s="44"/>
      <c r="I134" s="30">
        <v>21254</v>
      </c>
      <c r="J134" s="29">
        <f>VLOOKUP(Table2[[#This Row],[Visitor]],Table1[],2,FALSE)</f>
        <v>21</v>
      </c>
      <c r="K134" s="29">
        <f>VLOOKUP(Table2[[#This Row],[Home]],Table1[],2,FALSE)</f>
        <v>15</v>
      </c>
      <c r="L134" s="29"/>
      <c r="M134" s="29"/>
      <c r="N134" s="37"/>
      <c r="O134" s="37"/>
      <c r="P134" s="37"/>
      <c r="Q134" s="37"/>
    </row>
    <row r="135" spans="1:17" ht="25.5" customHeight="1">
      <c r="A135" s="1" t="s">
        <v>65</v>
      </c>
      <c r="B135" s="11" t="s">
        <v>23</v>
      </c>
      <c r="C135" s="2" t="s">
        <v>28</v>
      </c>
      <c r="D135" s="2">
        <v>99</v>
      </c>
      <c r="E135" s="2" t="s">
        <v>33</v>
      </c>
      <c r="F135" s="2">
        <v>112</v>
      </c>
      <c r="G135" s="44"/>
      <c r="H135" s="44"/>
      <c r="I135" s="30">
        <v>16837</v>
      </c>
      <c r="J135" s="29">
        <f>VLOOKUP(Table2[[#This Row],[Visitor]],Table1[],2,FALSE)</f>
        <v>22</v>
      </c>
      <c r="K135" s="29">
        <f>VLOOKUP(Table2[[#This Row],[Home]],Table1[],2,FALSE)</f>
        <v>24</v>
      </c>
      <c r="L135" s="29"/>
      <c r="M135" s="29"/>
      <c r="N135" s="37"/>
      <c r="O135" s="37"/>
      <c r="P135" s="37"/>
      <c r="Q135" s="37"/>
    </row>
    <row r="136" spans="1:17" ht="25.5" customHeight="1">
      <c r="A136" s="1" t="s">
        <v>65</v>
      </c>
      <c r="B136" s="11" t="s">
        <v>29</v>
      </c>
      <c r="C136" s="2" t="s">
        <v>10</v>
      </c>
      <c r="D136" s="2">
        <v>127</v>
      </c>
      <c r="E136" s="2" t="s">
        <v>30</v>
      </c>
      <c r="F136" s="2">
        <v>108</v>
      </c>
      <c r="G136" s="44"/>
      <c r="H136" s="44"/>
      <c r="I136" s="30">
        <v>19711</v>
      </c>
      <c r="J136" s="29">
        <f>VLOOKUP(Table2[[#This Row],[Visitor]],Table1[],2,FALSE)</f>
        <v>1</v>
      </c>
      <c r="K136" s="29">
        <f>VLOOKUP(Table2[[#This Row],[Home]],Table1[],2,FALSE)</f>
        <v>18</v>
      </c>
      <c r="L136" s="29"/>
      <c r="M136" s="29"/>
      <c r="N136" s="37"/>
      <c r="O136" s="37"/>
      <c r="P136" s="37"/>
      <c r="Q136" s="37"/>
    </row>
    <row r="137" spans="1:17" ht="25.5" customHeight="1">
      <c r="A137" s="1" t="s">
        <v>66</v>
      </c>
      <c r="B137" s="11" t="s">
        <v>67</v>
      </c>
      <c r="C137" s="2" t="s">
        <v>27</v>
      </c>
      <c r="D137" s="2">
        <v>117</v>
      </c>
      <c r="E137" s="2" t="s">
        <v>6</v>
      </c>
      <c r="F137" s="2">
        <v>115</v>
      </c>
      <c r="G137" s="44"/>
      <c r="H137" s="44"/>
      <c r="I137" s="30">
        <v>20562</v>
      </c>
      <c r="J137" s="29">
        <f>VLOOKUP(Table2[[#This Row],[Visitor]],Table1[],2,FALSE)</f>
        <v>11</v>
      </c>
      <c r="K137" s="29">
        <f>VLOOKUP(Table2[[#This Row],[Home]],Table1[],2,FALSE)</f>
        <v>5</v>
      </c>
      <c r="L137" s="29"/>
      <c r="M137" s="29"/>
      <c r="N137" s="37"/>
      <c r="O137" s="37"/>
      <c r="P137" s="37"/>
      <c r="Q137" s="37"/>
    </row>
    <row r="138" spans="1:17" ht="25.5" customHeight="1">
      <c r="A138" s="1" t="s">
        <v>66</v>
      </c>
      <c r="B138" s="11" t="s">
        <v>49</v>
      </c>
      <c r="C138" s="2" t="s">
        <v>17</v>
      </c>
      <c r="D138" s="2">
        <v>104</v>
      </c>
      <c r="E138" s="2" t="s">
        <v>44</v>
      </c>
      <c r="F138" s="2">
        <v>101</v>
      </c>
      <c r="G138" s="44"/>
      <c r="H138" s="44"/>
      <c r="I138" s="30">
        <v>15676</v>
      </c>
      <c r="J138" s="29">
        <f>VLOOKUP(Table2[[#This Row],[Visitor]],Table1[],2,FALSE)</f>
        <v>17</v>
      </c>
      <c r="K138" s="29">
        <f>VLOOKUP(Table2[[#This Row],[Home]],Table1[],2,FALSE)</f>
        <v>6</v>
      </c>
      <c r="L138" s="29"/>
      <c r="M138" s="29"/>
      <c r="N138" s="37"/>
      <c r="O138" s="37"/>
      <c r="P138" s="37"/>
      <c r="Q138" s="37"/>
    </row>
    <row r="139" spans="1:17" ht="25.5" customHeight="1">
      <c r="A139" s="1" t="s">
        <v>66</v>
      </c>
      <c r="B139" s="11" t="s">
        <v>59</v>
      </c>
      <c r="C139" s="2" t="s">
        <v>5</v>
      </c>
      <c r="D139" s="2">
        <v>104</v>
      </c>
      <c r="E139" s="2" t="s">
        <v>18</v>
      </c>
      <c r="F139" s="2">
        <v>88</v>
      </c>
      <c r="G139" s="44"/>
      <c r="H139" s="44"/>
      <c r="I139" s="30">
        <v>17731</v>
      </c>
      <c r="J139" s="29">
        <f>VLOOKUP(Table2[[#This Row],[Visitor]],Table1[],2,FALSE)</f>
        <v>4</v>
      </c>
      <c r="K139" s="29">
        <f>VLOOKUP(Table2[[#This Row],[Home]],Table1[],2,FALSE)</f>
        <v>26</v>
      </c>
      <c r="L139" s="29"/>
      <c r="M139" s="29"/>
      <c r="N139" s="37"/>
      <c r="O139" s="37"/>
      <c r="P139" s="37"/>
      <c r="Q139" s="37"/>
    </row>
    <row r="140" spans="1:17" ht="25.5" customHeight="1">
      <c r="A140" s="1" t="s">
        <v>66</v>
      </c>
      <c r="B140" s="11" t="s">
        <v>59</v>
      </c>
      <c r="C140" s="2" t="s">
        <v>20</v>
      </c>
      <c r="D140" s="2">
        <v>107</v>
      </c>
      <c r="E140" s="2" t="s">
        <v>41</v>
      </c>
      <c r="F140" s="2">
        <v>96</v>
      </c>
      <c r="G140" s="44"/>
      <c r="H140" s="44"/>
      <c r="I140" s="30">
        <v>19800</v>
      </c>
      <c r="J140" s="29">
        <f>VLOOKUP(Table2[[#This Row],[Visitor]],Table1[],2,FALSE)</f>
        <v>9</v>
      </c>
      <c r="K140" s="29">
        <f>VLOOKUP(Table2[[#This Row],[Home]],Table1[],2,FALSE)</f>
        <v>7</v>
      </c>
      <c r="L140" s="29"/>
      <c r="M140" s="29"/>
      <c r="N140" s="37"/>
      <c r="O140" s="37"/>
      <c r="P140" s="37"/>
      <c r="Q140" s="37"/>
    </row>
    <row r="141" spans="1:17" ht="25.5" customHeight="1">
      <c r="A141" s="1" t="s">
        <v>66</v>
      </c>
      <c r="B141" s="11" t="s">
        <v>12</v>
      </c>
      <c r="C141" s="2" t="s">
        <v>31</v>
      </c>
      <c r="D141" s="2">
        <v>110</v>
      </c>
      <c r="E141" s="2" t="s">
        <v>9</v>
      </c>
      <c r="F141" s="2">
        <v>137</v>
      </c>
      <c r="G141" s="44"/>
      <c r="H141" s="44"/>
      <c r="I141" s="30">
        <v>16914</v>
      </c>
      <c r="J141" s="29">
        <f>VLOOKUP(Table2[[#This Row],[Visitor]],Table1[],2,FALSE)</f>
        <v>8</v>
      </c>
      <c r="K141" s="29">
        <f>VLOOKUP(Table2[[#This Row],[Home]],Table1[],2,FALSE)</f>
        <v>3</v>
      </c>
      <c r="L141" s="29"/>
      <c r="M141" s="29"/>
      <c r="N141" s="37"/>
      <c r="O141" s="37"/>
      <c r="P141" s="37"/>
      <c r="Q141" s="37"/>
    </row>
    <row r="142" spans="1:17" ht="25.5" customHeight="1">
      <c r="A142" s="1" t="s">
        <v>66</v>
      </c>
      <c r="B142" s="11" t="s">
        <v>12</v>
      </c>
      <c r="C142" s="2" t="s">
        <v>37</v>
      </c>
      <c r="D142" s="2">
        <v>95</v>
      </c>
      <c r="E142" s="2" t="s">
        <v>34</v>
      </c>
      <c r="F142" s="2">
        <v>112</v>
      </c>
      <c r="G142" s="44"/>
      <c r="H142" s="44"/>
      <c r="I142" s="30">
        <v>18038</v>
      </c>
      <c r="J142" s="29">
        <f>VLOOKUP(Table2[[#This Row],[Visitor]],Table1[],2,FALSE)</f>
        <v>29</v>
      </c>
      <c r="K142" s="29">
        <f>VLOOKUP(Table2[[#This Row],[Home]],Table1[],2,FALSE)</f>
        <v>2</v>
      </c>
      <c r="L142" s="29"/>
      <c r="M142" s="29"/>
      <c r="N142" s="37"/>
      <c r="O142" s="37"/>
      <c r="P142" s="37"/>
      <c r="Q142" s="37"/>
    </row>
    <row r="143" spans="1:17" ht="25.5" customHeight="1">
      <c r="A143" s="1" t="s">
        <v>66</v>
      </c>
      <c r="B143" s="11" t="s">
        <v>21</v>
      </c>
      <c r="C143" s="2" t="s">
        <v>16</v>
      </c>
      <c r="D143" s="2">
        <v>101</v>
      </c>
      <c r="E143" s="2" t="s">
        <v>42</v>
      </c>
      <c r="F143" s="2">
        <v>108</v>
      </c>
      <c r="G143" s="44"/>
      <c r="H143" s="44"/>
      <c r="I143" s="30">
        <v>17889</v>
      </c>
      <c r="J143" s="29">
        <f>VLOOKUP(Table2[[#This Row],[Visitor]],Table1[],2,FALSE)</f>
        <v>13</v>
      </c>
      <c r="K143" s="29">
        <f>VLOOKUP(Table2[[#This Row],[Home]],Table1[],2,FALSE)</f>
        <v>25</v>
      </c>
      <c r="L143" s="29"/>
      <c r="M143" s="29"/>
      <c r="N143" s="37"/>
      <c r="O143" s="37"/>
      <c r="P143" s="37"/>
      <c r="Q143" s="37"/>
    </row>
    <row r="144" spans="1:17" ht="25.5" customHeight="1">
      <c r="A144" s="1" t="s">
        <v>66</v>
      </c>
      <c r="B144" s="11" t="s">
        <v>23</v>
      </c>
      <c r="C144" s="2" t="s">
        <v>13</v>
      </c>
      <c r="D144" s="2">
        <v>94</v>
      </c>
      <c r="E144" s="2" t="s">
        <v>33</v>
      </c>
      <c r="F144" s="2">
        <v>112</v>
      </c>
      <c r="G144" s="44"/>
      <c r="H144" s="44"/>
      <c r="I144" s="30">
        <v>14124</v>
      </c>
      <c r="J144" s="29">
        <f>VLOOKUP(Table2[[#This Row],[Visitor]],Table1[],2,FALSE)</f>
        <v>20</v>
      </c>
      <c r="K144" s="29">
        <f>VLOOKUP(Table2[[#This Row],[Home]],Table1[],2,FALSE)</f>
        <v>24</v>
      </c>
      <c r="L144" s="29"/>
      <c r="M144" s="29"/>
      <c r="N144" s="37"/>
      <c r="O144" s="37"/>
      <c r="P144" s="37"/>
      <c r="Q144" s="37"/>
    </row>
    <row r="145" spans="1:17" ht="25.5" customHeight="1">
      <c r="A145" s="1" t="s">
        <v>66</v>
      </c>
      <c r="B145" s="11" t="s">
        <v>29</v>
      </c>
      <c r="C145" s="2" t="s">
        <v>43</v>
      </c>
      <c r="D145" s="2">
        <v>99</v>
      </c>
      <c r="E145" s="2" t="s">
        <v>36</v>
      </c>
      <c r="F145" s="2">
        <v>103</v>
      </c>
      <c r="G145" s="44"/>
      <c r="H145" s="44"/>
      <c r="I145" s="30">
        <v>19393</v>
      </c>
      <c r="J145" s="29">
        <f>VLOOKUP(Table2[[#This Row],[Visitor]],Table1[],2,FALSE)</f>
        <v>10</v>
      </c>
      <c r="K145" s="29">
        <f>VLOOKUP(Table2[[#This Row],[Home]],Table1[],2,FALSE)</f>
        <v>16</v>
      </c>
      <c r="L145" s="29"/>
      <c r="M145" s="29"/>
      <c r="N145" s="37"/>
      <c r="O145" s="37"/>
      <c r="P145" s="37"/>
      <c r="Q145" s="37"/>
    </row>
    <row r="146" spans="1:17" ht="25.5" customHeight="1">
      <c r="A146" s="1" t="s">
        <v>66</v>
      </c>
      <c r="B146" s="11" t="s">
        <v>32</v>
      </c>
      <c r="C146" s="2" t="s">
        <v>25</v>
      </c>
      <c r="D146" s="2">
        <v>102</v>
      </c>
      <c r="E146" s="2" t="s">
        <v>45</v>
      </c>
      <c r="F146" s="2">
        <v>107</v>
      </c>
      <c r="G146" s="44"/>
      <c r="H146" s="44"/>
      <c r="I146" s="30">
        <v>18997</v>
      </c>
      <c r="J146" s="29">
        <f>VLOOKUP(Table2[[#This Row],[Visitor]],Table1[],2,FALSE)</f>
        <v>12</v>
      </c>
      <c r="K146" s="29">
        <f>VLOOKUP(Table2[[#This Row],[Home]],Table1[],2,FALSE)</f>
        <v>28</v>
      </c>
      <c r="L146" s="29"/>
      <c r="M146" s="29"/>
      <c r="N146" s="37"/>
      <c r="O146" s="37"/>
      <c r="P146" s="37"/>
      <c r="Q146" s="37"/>
    </row>
    <row r="147" spans="1:17" ht="25.5" customHeight="1">
      <c r="A147" s="1" t="s">
        <v>68</v>
      </c>
      <c r="B147" s="11" t="s">
        <v>21</v>
      </c>
      <c r="C147" s="2" t="s">
        <v>5</v>
      </c>
      <c r="D147" s="2">
        <v>110</v>
      </c>
      <c r="E147" s="2" t="s">
        <v>27</v>
      </c>
      <c r="F147" s="2">
        <v>107</v>
      </c>
      <c r="G147" s="44"/>
      <c r="H147" s="44"/>
      <c r="I147" s="30">
        <v>13215</v>
      </c>
      <c r="J147" s="29">
        <f>VLOOKUP(Table2[[#This Row],[Visitor]],Table1[],2,FALSE)</f>
        <v>4</v>
      </c>
      <c r="K147" s="29">
        <f>VLOOKUP(Table2[[#This Row],[Home]],Table1[],2,FALSE)</f>
        <v>11</v>
      </c>
      <c r="L147" s="29"/>
      <c r="M147" s="29"/>
      <c r="N147" s="37"/>
      <c r="O147" s="37"/>
      <c r="P147" s="37"/>
      <c r="Q147" s="37"/>
    </row>
    <row r="148" spans="1:17" ht="25.5" customHeight="1">
      <c r="A148" s="1" t="s">
        <v>68</v>
      </c>
      <c r="B148" s="11" t="s">
        <v>29</v>
      </c>
      <c r="C148" s="2" t="s">
        <v>15</v>
      </c>
      <c r="D148" s="2">
        <v>98</v>
      </c>
      <c r="E148" s="2" t="s">
        <v>37</v>
      </c>
      <c r="F148" s="2">
        <v>92</v>
      </c>
      <c r="G148" s="44"/>
      <c r="H148" s="44"/>
      <c r="I148" s="30">
        <v>15905</v>
      </c>
      <c r="J148" s="29">
        <f>VLOOKUP(Table2[[#This Row],[Visitor]],Table1[],2,FALSE)</f>
        <v>30</v>
      </c>
      <c r="K148" s="29">
        <f>VLOOKUP(Table2[[#This Row],[Home]],Table1[],2,FALSE)</f>
        <v>29</v>
      </c>
      <c r="L148" s="29"/>
      <c r="M148" s="29"/>
      <c r="N148" s="37"/>
      <c r="O148" s="37"/>
      <c r="P148" s="37"/>
      <c r="Q148" s="37"/>
    </row>
    <row r="149" spans="1:17" ht="25.5" customHeight="1">
      <c r="A149" s="1" t="s">
        <v>68</v>
      </c>
      <c r="B149" s="11" t="s">
        <v>8</v>
      </c>
      <c r="C149" s="2" t="s">
        <v>17</v>
      </c>
      <c r="D149" s="2">
        <v>80</v>
      </c>
      <c r="E149" s="2" t="s">
        <v>10</v>
      </c>
      <c r="F149" s="2">
        <v>97</v>
      </c>
      <c r="G149" s="44"/>
      <c r="H149" s="44"/>
      <c r="I149" s="30">
        <v>19596</v>
      </c>
      <c r="J149" s="29">
        <f>VLOOKUP(Table2[[#This Row],[Visitor]],Table1[],2,FALSE)</f>
        <v>17</v>
      </c>
      <c r="K149" s="29">
        <f>VLOOKUP(Table2[[#This Row],[Home]],Table1[],2,FALSE)</f>
        <v>1</v>
      </c>
      <c r="L149" s="29"/>
      <c r="M149" s="29"/>
      <c r="N149" s="37"/>
      <c r="O149" s="37"/>
      <c r="P149" s="37"/>
      <c r="Q149" s="37"/>
    </row>
    <row r="150" spans="1:17" ht="25.5" customHeight="1">
      <c r="A150" s="1" t="s">
        <v>69</v>
      </c>
      <c r="B150" s="11" t="s">
        <v>12</v>
      </c>
      <c r="C150" s="2" t="s">
        <v>22</v>
      </c>
      <c r="D150" s="2">
        <v>119</v>
      </c>
      <c r="E150" s="2" t="s">
        <v>6</v>
      </c>
      <c r="F150" s="2">
        <v>124</v>
      </c>
      <c r="G150" s="44"/>
      <c r="H150" s="44"/>
      <c r="I150" s="30">
        <v>20562</v>
      </c>
      <c r="J150" s="29">
        <f>VLOOKUP(Table2[[#This Row],[Visitor]],Table1[],2,FALSE)</f>
        <v>14</v>
      </c>
      <c r="K150" s="29">
        <f>VLOOKUP(Table2[[#This Row],[Home]],Table1[],2,FALSE)</f>
        <v>5</v>
      </c>
      <c r="L150" s="29"/>
      <c r="M150" s="29"/>
      <c r="N150" s="37"/>
      <c r="O150" s="37"/>
      <c r="P150" s="37"/>
      <c r="Q150" s="37"/>
    </row>
    <row r="151" spans="1:17" ht="25.5" customHeight="1">
      <c r="A151" s="1" t="s">
        <v>69</v>
      </c>
      <c r="B151" s="11" t="s">
        <v>12</v>
      </c>
      <c r="C151" s="2" t="s">
        <v>24</v>
      </c>
      <c r="D151" s="2">
        <v>117</v>
      </c>
      <c r="E151" s="2" t="s">
        <v>16</v>
      </c>
      <c r="F151" s="2">
        <v>112</v>
      </c>
      <c r="G151" s="44"/>
      <c r="H151" s="44"/>
      <c r="I151" s="30">
        <v>15014</v>
      </c>
      <c r="J151" s="29">
        <f>VLOOKUP(Table2[[#This Row],[Visitor]],Table1[],2,FALSE)</f>
        <v>21</v>
      </c>
      <c r="K151" s="29">
        <f>VLOOKUP(Table2[[#This Row],[Home]],Table1[],2,FALSE)</f>
        <v>13</v>
      </c>
      <c r="L151" s="29"/>
      <c r="M151" s="29"/>
      <c r="N151" s="37"/>
      <c r="O151" s="37"/>
      <c r="P151" s="37"/>
      <c r="Q151" s="37"/>
    </row>
    <row r="152" spans="1:17" ht="25.5" customHeight="1">
      <c r="A152" s="1" t="s">
        <v>69</v>
      </c>
      <c r="B152" s="11" t="s">
        <v>12</v>
      </c>
      <c r="C152" s="2" t="s">
        <v>28</v>
      </c>
      <c r="D152" s="2">
        <v>113</v>
      </c>
      <c r="E152" s="2" t="s">
        <v>20</v>
      </c>
      <c r="F152" s="2">
        <v>99</v>
      </c>
      <c r="G152" s="44"/>
      <c r="H152" s="44"/>
      <c r="I152" s="30">
        <v>14505</v>
      </c>
      <c r="J152" s="29">
        <f>VLOOKUP(Table2[[#This Row],[Visitor]],Table1[],2,FALSE)</f>
        <v>22</v>
      </c>
      <c r="K152" s="29">
        <f>VLOOKUP(Table2[[#This Row],[Home]],Table1[],2,FALSE)</f>
        <v>9</v>
      </c>
      <c r="L152" s="29"/>
      <c r="M152" s="29"/>
      <c r="N152" s="37"/>
      <c r="O152" s="37"/>
      <c r="P152" s="37"/>
      <c r="Q152" s="37"/>
    </row>
    <row r="153" spans="1:17" ht="25.5" customHeight="1">
      <c r="A153" s="1" t="s">
        <v>69</v>
      </c>
      <c r="B153" s="11" t="s">
        <v>21</v>
      </c>
      <c r="C153" s="2" t="s">
        <v>13</v>
      </c>
      <c r="D153" s="2">
        <v>113</v>
      </c>
      <c r="E153" s="2" t="s">
        <v>42</v>
      </c>
      <c r="F153" s="2">
        <v>118</v>
      </c>
      <c r="G153" s="44"/>
      <c r="H153" s="44"/>
      <c r="I153" s="30">
        <v>18704</v>
      </c>
      <c r="J153" s="29">
        <f>VLOOKUP(Table2[[#This Row],[Visitor]],Table1[],2,FALSE)</f>
        <v>20</v>
      </c>
      <c r="K153" s="29">
        <f>VLOOKUP(Table2[[#This Row],[Home]],Table1[],2,FALSE)</f>
        <v>25</v>
      </c>
      <c r="L153" s="29"/>
      <c r="M153" s="29"/>
      <c r="N153" s="37"/>
      <c r="O153" s="37"/>
      <c r="P153" s="37"/>
      <c r="Q153" s="37"/>
    </row>
    <row r="154" spans="1:17" ht="25.5" customHeight="1">
      <c r="A154" s="1" t="s">
        <v>69</v>
      </c>
      <c r="B154" s="11" t="s">
        <v>21</v>
      </c>
      <c r="C154" s="2" t="s">
        <v>40</v>
      </c>
      <c r="D154" s="2">
        <v>114</v>
      </c>
      <c r="E154" s="2" t="s">
        <v>41</v>
      </c>
      <c r="F154" s="2">
        <v>119</v>
      </c>
      <c r="G154" s="44"/>
      <c r="H154" s="44"/>
      <c r="I154" s="30">
        <v>19800</v>
      </c>
      <c r="J154" s="29">
        <f>VLOOKUP(Table2[[#This Row],[Visitor]],Table1[],2,FALSE)</f>
        <v>15</v>
      </c>
      <c r="K154" s="29">
        <f>VLOOKUP(Table2[[#This Row],[Home]],Table1[],2,FALSE)</f>
        <v>7</v>
      </c>
      <c r="L154" s="29"/>
      <c r="M154" s="29"/>
      <c r="N154" s="37"/>
      <c r="O154" s="37"/>
      <c r="P154" s="37"/>
      <c r="Q154" s="37"/>
    </row>
    <row r="155" spans="1:17" ht="25.5" customHeight="1">
      <c r="A155" s="1" t="s">
        <v>69</v>
      </c>
      <c r="B155" s="11" t="s">
        <v>26</v>
      </c>
      <c r="C155" s="2" t="s">
        <v>44</v>
      </c>
      <c r="D155" s="2">
        <v>107</v>
      </c>
      <c r="E155" s="2" t="s">
        <v>34</v>
      </c>
      <c r="F155" s="2">
        <v>120</v>
      </c>
      <c r="G155" s="44"/>
      <c r="H155" s="44"/>
      <c r="I155" s="30">
        <v>18418</v>
      </c>
      <c r="J155" s="29">
        <f>VLOOKUP(Table2[[#This Row],[Visitor]],Table1[],2,FALSE)</f>
        <v>6</v>
      </c>
      <c r="K155" s="29">
        <f>VLOOKUP(Table2[[#This Row],[Home]],Table1[],2,FALSE)</f>
        <v>2</v>
      </c>
      <c r="L155" s="29"/>
      <c r="M155" s="29"/>
      <c r="N155" s="37"/>
      <c r="O155" s="37"/>
      <c r="P155" s="37"/>
      <c r="Q155" s="37"/>
    </row>
    <row r="156" spans="1:17" ht="25.5" customHeight="1">
      <c r="A156" s="1" t="s">
        <v>69</v>
      </c>
      <c r="B156" s="11" t="s">
        <v>29</v>
      </c>
      <c r="C156" s="2" t="s">
        <v>15</v>
      </c>
      <c r="D156" s="2">
        <v>104</v>
      </c>
      <c r="E156" s="2" t="s">
        <v>30</v>
      </c>
      <c r="F156" s="2">
        <v>112</v>
      </c>
      <c r="G156" s="44"/>
      <c r="H156" s="44"/>
      <c r="I156" s="30">
        <v>14058</v>
      </c>
      <c r="J156" s="29">
        <f>VLOOKUP(Table2[[#This Row],[Visitor]],Table1[],2,FALSE)</f>
        <v>30</v>
      </c>
      <c r="K156" s="29">
        <f>VLOOKUP(Table2[[#This Row],[Home]],Table1[],2,FALSE)</f>
        <v>18</v>
      </c>
      <c r="L156" s="29"/>
      <c r="M156" s="29"/>
      <c r="N156" s="37"/>
      <c r="O156" s="37"/>
      <c r="P156" s="37"/>
      <c r="Q156" s="37"/>
    </row>
    <row r="157" spans="1:17" ht="25.5" customHeight="1">
      <c r="A157" s="1" t="s">
        <v>69</v>
      </c>
      <c r="B157" s="11" t="s">
        <v>29</v>
      </c>
      <c r="C157" s="2" t="s">
        <v>19</v>
      </c>
      <c r="D157" s="2">
        <v>104</v>
      </c>
      <c r="E157" s="2" t="s">
        <v>31</v>
      </c>
      <c r="F157" s="2">
        <v>97</v>
      </c>
      <c r="G157" s="44"/>
      <c r="H157" s="44"/>
      <c r="I157" s="30">
        <v>16063</v>
      </c>
      <c r="J157" s="29">
        <f>VLOOKUP(Table2[[#This Row],[Visitor]],Table1[],2,FALSE)</f>
        <v>27</v>
      </c>
      <c r="K157" s="29">
        <f>VLOOKUP(Table2[[#This Row],[Home]],Table1[],2,FALSE)</f>
        <v>8</v>
      </c>
      <c r="L157" s="29"/>
      <c r="M157" s="29"/>
      <c r="N157" s="37"/>
      <c r="O157" s="37"/>
      <c r="P157" s="37"/>
      <c r="Q157" s="37"/>
    </row>
    <row r="158" spans="1:17" ht="25.5" customHeight="1">
      <c r="A158" s="1" t="s">
        <v>69</v>
      </c>
      <c r="B158" s="11" t="s">
        <v>35</v>
      </c>
      <c r="C158" s="2" t="s">
        <v>25</v>
      </c>
      <c r="D158" s="2">
        <v>98</v>
      </c>
      <c r="E158" s="2" t="s">
        <v>36</v>
      </c>
      <c r="F158" s="2">
        <v>97</v>
      </c>
      <c r="G158" s="44"/>
      <c r="H158" s="44"/>
      <c r="I158" s="30">
        <v>18692</v>
      </c>
      <c r="J158" s="29">
        <f>VLOOKUP(Table2[[#This Row],[Visitor]],Table1[],2,FALSE)</f>
        <v>12</v>
      </c>
      <c r="K158" s="29">
        <f>VLOOKUP(Table2[[#This Row],[Home]],Table1[],2,FALSE)</f>
        <v>16</v>
      </c>
      <c r="L158" s="29"/>
      <c r="M158" s="29"/>
      <c r="N158" s="37"/>
      <c r="O158" s="37"/>
      <c r="P158" s="37"/>
      <c r="Q158" s="37"/>
    </row>
    <row r="159" spans="1:17" ht="25.5" customHeight="1">
      <c r="A159" s="1" t="s">
        <v>69</v>
      </c>
      <c r="B159" s="11" t="s">
        <v>35</v>
      </c>
      <c r="C159" s="2" t="s">
        <v>43</v>
      </c>
      <c r="D159" s="2">
        <v>86</v>
      </c>
      <c r="E159" s="2" t="s">
        <v>38</v>
      </c>
      <c r="F159" s="2">
        <v>94</v>
      </c>
      <c r="G159" s="44"/>
      <c r="H159" s="44"/>
      <c r="I159" s="30">
        <v>17583</v>
      </c>
      <c r="J159" s="29">
        <f>VLOOKUP(Table2[[#This Row],[Visitor]],Table1[],2,FALSE)</f>
        <v>10</v>
      </c>
      <c r="K159" s="29">
        <f>VLOOKUP(Table2[[#This Row],[Home]],Table1[],2,FALSE)</f>
        <v>23</v>
      </c>
      <c r="L159" s="29"/>
      <c r="M159" s="29"/>
      <c r="N159" s="37"/>
      <c r="O159" s="37"/>
      <c r="P159" s="37"/>
      <c r="Q159" s="37"/>
    </row>
    <row r="160" spans="1:17" ht="25.5" customHeight="1">
      <c r="A160" s="1" t="s">
        <v>70</v>
      </c>
      <c r="B160" s="11" t="s">
        <v>12</v>
      </c>
      <c r="C160" s="2" t="s">
        <v>16</v>
      </c>
      <c r="D160" s="2">
        <v>97</v>
      </c>
      <c r="E160" s="2" t="s">
        <v>14</v>
      </c>
      <c r="F160" s="2">
        <v>114</v>
      </c>
      <c r="G160" s="44"/>
      <c r="H160" s="44"/>
      <c r="I160" s="30">
        <v>14407</v>
      </c>
      <c r="J160" s="29">
        <f>VLOOKUP(Table2[[#This Row],[Visitor]],Table1[],2,FALSE)</f>
        <v>13</v>
      </c>
      <c r="K160" s="29">
        <f>VLOOKUP(Table2[[#This Row],[Home]],Table1[],2,FALSE)</f>
        <v>19</v>
      </c>
      <c r="L160" s="29"/>
      <c r="M160" s="29"/>
      <c r="N160" s="37"/>
      <c r="O160" s="37"/>
      <c r="P160" s="37"/>
      <c r="Q160" s="37"/>
    </row>
    <row r="161" spans="1:17" ht="25.5" customHeight="1">
      <c r="A161" s="1" t="s">
        <v>70</v>
      </c>
      <c r="B161" s="11" t="s">
        <v>12</v>
      </c>
      <c r="C161" s="2" t="s">
        <v>42</v>
      </c>
      <c r="D161" s="2">
        <v>99</v>
      </c>
      <c r="E161" s="2" t="s">
        <v>18</v>
      </c>
      <c r="F161" s="2">
        <v>112</v>
      </c>
      <c r="G161" s="44"/>
      <c r="H161" s="44"/>
      <c r="I161" s="30">
        <v>18803</v>
      </c>
      <c r="J161" s="29">
        <f>VLOOKUP(Table2[[#This Row],[Visitor]],Table1[],2,FALSE)</f>
        <v>25</v>
      </c>
      <c r="K161" s="29">
        <f>VLOOKUP(Table2[[#This Row],[Home]],Table1[],2,FALSE)</f>
        <v>26</v>
      </c>
      <c r="L161" s="29"/>
      <c r="M161" s="29"/>
      <c r="N161" s="37"/>
      <c r="O161" s="37"/>
      <c r="P161" s="37"/>
      <c r="Q161" s="37"/>
    </row>
    <row r="162" spans="1:17" ht="25.5" customHeight="1">
      <c r="A162" s="1" t="s">
        <v>70</v>
      </c>
      <c r="B162" s="11" t="s">
        <v>23</v>
      </c>
      <c r="C162" s="2" t="s">
        <v>45</v>
      </c>
      <c r="D162" s="2">
        <v>96</v>
      </c>
      <c r="E162" s="2" t="s">
        <v>5</v>
      </c>
      <c r="F162" s="2">
        <v>107</v>
      </c>
      <c r="G162" s="44"/>
      <c r="H162" s="44"/>
      <c r="I162" s="30">
        <v>18624</v>
      </c>
      <c r="J162" s="29">
        <f>VLOOKUP(Table2[[#This Row],[Visitor]],Table1[],2,FALSE)</f>
        <v>28</v>
      </c>
      <c r="K162" s="29">
        <f>VLOOKUP(Table2[[#This Row],[Home]],Table1[],2,FALSE)</f>
        <v>4</v>
      </c>
      <c r="L162" s="29"/>
      <c r="M162" s="29"/>
      <c r="N162" s="37"/>
      <c r="O162" s="37"/>
      <c r="P162" s="37"/>
      <c r="Q162" s="37"/>
    </row>
    <row r="163" spans="1:17" ht="25.5" customHeight="1">
      <c r="A163" s="1" t="s">
        <v>70</v>
      </c>
      <c r="B163" s="11" t="s">
        <v>29</v>
      </c>
      <c r="C163" s="2" t="s">
        <v>17</v>
      </c>
      <c r="D163" s="2">
        <v>126</v>
      </c>
      <c r="E163" s="2" t="s">
        <v>37</v>
      </c>
      <c r="F163" s="2">
        <v>115</v>
      </c>
      <c r="G163" s="44"/>
      <c r="H163" s="44"/>
      <c r="I163" s="30">
        <v>16500</v>
      </c>
      <c r="J163" s="29">
        <f>VLOOKUP(Table2[[#This Row],[Visitor]],Table1[],2,FALSE)</f>
        <v>17</v>
      </c>
      <c r="K163" s="29">
        <f>VLOOKUP(Table2[[#This Row],[Home]],Table1[],2,FALSE)</f>
        <v>29</v>
      </c>
      <c r="L163" s="29"/>
      <c r="M163" s="29"/>
      <c r="N163" s="37"/>
      <c r="O163" s="37"/>
      <c r="P163" s="37"/>
      <c r="Q163" s="37"/>
    </row>
    <row r="164" spans="1:17" ht="25.5" customHeight="1">
      <c r="A164" s="1" t="s">
        <v>70</v>
      </c>
      <c r="B164" s="11" t="s">
        <v>8</v>
      </c>
      <c r="C164" s="2" t="s">
        <v>33</v>
      </c>
      <c r="D164" s="2">
        <v>101</v>
      </c>
      <c r="E164" s="2" t="s">
        <v>10</v>
      </c>
      <c r="F164" s="2">
        <v>125</v>
      </c>
      <c r="G164" s="44"/>
      <c r="H164" s="44"/>
      <c r="I164" s="30">
        <v>19596</v>
      </c>
      <c r="J164" s="29">
        <f>VLOOKUP(Table2[[#This Row],[Visitor]],Table1[],2,FALSE)</f>
        <v>24</v>
      </c>
      <c r="K164" s="29">
        <f>VLOOKUP(Table2[[#This Row],[Home]],Table1[],2,FALSE)</f>
        <v>1</v>
      </c>
      <c r="L164" s="29"/>
      <c r="M164" s="29"/>
      <c r="N164" s="37"/>
      <c r="O164" s="37"/>
      <c r="P164" s="37"/>
      <c r="Q164" s="37"/>
    </row>
    <row r="165" spans="1:17" ht="25.5" customHeight="1">
      <c r="A165" s="1" t="s">
        <v>71</v>
      </c>
      <c r="B165" s="11" t="s">
        <v>12</v>
      </c>
      <c r="C165" s="2" t="s">
        <v>45</v>
      </c>
      <c r="D165" s="2">
        <v>95</v>
      </c>
      <c r="E165" s="2" t="s">
        <v>20</v>
      </c>
      <c r="F165" s="2">
        <v>111</v>
      </c>
      <c r="G165" s="44"/>
      <c r="H165" s="44"/>
      <c r="I165" s="30">
        <v>20356</v>
      </c>
      <c r="J165" s="29">
        <f>VLOOKUP(Table2[[#This Row],[Visitor]],Table1[],2,FALSE)</f>
        <v>28</v>
      </c>
      <c r="K165" s="29">
        <f>VLOOKUP(Table2[[#This Row],[Home]],Table1[],2,FALSE)</f>
        <v>9</v>
      </c>
      <c r="L165" s="29"/>
      <c r="M165" s="29"/>
      <c r="N165" s="37"/>
      <c r="O165" s="37"/>
      <c r="P165" s="37"/>
      <c r="Q165" s="37"/>
    </row>
    <row r="166" spans="1:17" ht="25.5" customHeight="1">
      <c r="A166" s="1" t="s">
        <v>71</v>
      </c>
      <c r="B166" s="11" t="s">
        <v>21</v>
      </c>
      <c r="C166" s="2" t="s">
        <v>24</v>
      </c>
      <c r="D166" s="2">
        <v>118</v>
      </c>
      <c r="E166" s="2" t="s">
        <v>41</v>
      </c>
      <c r="F166" s="2">
        <v>122</v>
      </c>
      <c r="G166" s="44"/>
      <c r="H166" s="44"/>
      <c r="I166" s="30">
        <v>19800</v>
      </c>
      <c r="J166" s="29">
        <f>VLOOKUP(Table2[[#This Row],[Visitor]],Table1[],2,FALSE)</f>
        <v>21</v>
      </c>
      <c r="K166" s="29">
        <f>VLOOKUP(Table2[[#This Row],[Home]],Table1[],2,FALSE)</f>
        <v>7</v>
      </c>
      <c r="L166" s="29"/>
      <c r="M166" s="29"/>
      <c r="N166" s="37"/>
      <c r="O166" s="37"/>
      <c r="P166" s="37"/>
      <c r="Q166" s="37"/>
    </row>
    <row r="167" spans="1:17" ht="25.5" customHeight="1">
      <c r="A167" s="1" t="s">
        <v>71</v>
      </c>
      <c r="B167" s="11" t="s">
        <v>23</v>
      </c>
      <c r="C167" s="2" t="s">
        <v>6</v>
      </c>
      <c r="D167" s="2">
        <v>113</v>
      </c>
      <c r="E167" s="2" t="s">
        <v>9</v>
      </c>
      <c r="F167" s="2">
        <v>117</v>
      </c>
      <c r="G167" s="44"/>
      <c r="H167" s="44"/>
      <c r="I167" s="30">
        <v>18055</v>
      </c>
      <c r="J167" s="29">
        <f>VLOOKUP(Table2[[#This Row],[Visitor]],Table1[],2,FALSE)</f>
        <v>5</v>
      </c>
      <c r="K167" s="29">
        <f>VLOOKUP(Table2[[#This Row],[Home]],Table1[],2,FALSE)</f>
        <v>3</v>
      </c>
      <c r="L167" s="29"/>
      <c r="M167" s="29"/>
      <c r="N167" s="37"/>
      <c r="O167" s="37"/>
      <c r="P167" s="37"/>
      <c r="Q167" s="37"/>
    </row>
    <row r="168" spans="1:17" ht="25.5" customHeight="1">
      <c r="A168" s="1" t="s">
        <v>71</v>
      </c>
      <c r="B168" s="11" t="s">
        <v>35</v>
      </c>
      <c r="C168" s="2" t="s">
        <v>19</v>
      </c>
      <c r="D168" s="2">
        <v>108</v>
      </c>
      <c r="E168" s="2" t="s">
        <v>38</v>
      </c>
      <c r="F168" s="2">
        <v>109</v>
      </c>
      <c r="G168" s="44"/>
      <c r="H168" s="44"/>
      <c r="I168" s="30">
        <v>17583</v>
      </c>
      <c r="J168" s="29">
        <f>VLOOKUP(Table2[[#This Row],[Visitor]],Table1[],2,FALSE)</f>
        <v>27</v>
      </c>
      <c r="K168" s="29">
        <f>VLOOKUP(Table2[[#This Row],[Home]],Table1[],2,FALSE)</f>
        <v>23</v>
      </c>
      <c r="L168" s="29"/>
      <c r="M168" s="29"/>
      <c r="N168" s="37"/>
      <c r="O168" s="37"/>
      <c r="P168" s="37"/>
      <c r="Q168" s="37"/>
    </row>
    <row r="169" spans="1:17" ht="25.5" customHeight="1">
      <c r="A169" s="1" t="s">
        <v>71</v>
      </c>
      <c r="B169" s="11" t="s">
        <v>8</v>
      </c>
      <c r="C169" s="2" t="s">
        <v>43</v>
      </c>
      <c r="D169" s="2">
        <v>94</v>
      </c>
      <c r="E169" s="2" t="s">
        <v>30</v>
      </c>
      <c r="F169" s="2">
        <v>102</v>
      </c>
      <c r="G169" s="44"/>
      <c r="H169" s="44"/>
      <c r="I169" s="30">
        <v>19520</v>
      </c>
      <c r="J169" s="29">
        <f>VLOOKUP(Table2[[#This Row],[Visitor]],Table1[],2,FALSE)</f>
        <v>10</v>
      </c>
      <c r="K169" s="29">
        <f>VLOOKUP(Table2[[#This Row],[Home]],Table1[],2,FALSE)</f>
        <v>18</v>
      </c>
      <c r="L169" s="29"/>
      <c r="M169" s="29"/>
      <c r="N169" s="37"/>
      <c r="O169" s="37"/>
      <c r="P169" s="37"/>
      <c r="Q169" s="37"/>
    </row>
    <row r="170" spans="1:17" ht="25.5" customHeight="1">
      <c r="A170" s="1" t="s">
        <v>72</v>
      </c>
      <c r="B170" s="11" t="s">
        <v>12</v>
      </c>
      <c r="C170" s="2" t="s">
        <v>27</v>
      </c>
      <c r="D170" s="2">
        <v>104</v>
      </c>
      <c r="E170" s="2" t="s">
        <v>14</v>
      </c>
      <c r="F170" s="2">
        <v>111</v>
      </c>
      <c r="G170" s="44"/>
      <c r="H170" s="44"/>
      <c r="I170" s="30">
        <v>16687</v>
      </c>
      <c r="J170" s="29">
        <f>VLOOKUP(Table2[[#This Row],[Visitor]],Table1[],2,FALSE)</f>
        <v>11</v>
      </c>
      <c r="K170" s="29">
        <f>VLOOKUP(Table2[[#This Row],[Home]],Table1[],2,FALSE)</f>
        <v>19</v>
      </c>
      <c r="L170" s="29"/>
      <c r="M170" s="29"/>
      <c r="N170" s="37"/>
      <c r="O170" s="37"/>
      <c r="P170" s="37"/>
      <c r="Q170" s="37"/>
    </row>
    <row r="171" spans="1:17" ht="25.5" customHeight="1">
      <c r="A171" s="1" t="s">
        <v>72</v>
      </c>
      <c r="B171" s="11" t="s">
        <v>21</v>
      </c>
      <c r="C171" s="2" t="s">
        <v>13</v>
      </c>
      <c r="D171" s="2">
        <v>87</v>
      </c>
      <c r="E171" s="2" t="s">
        <v>5</v>
      </c>
      <c r="F171" s="2">
        <v>90</v>
      </c>
      <c r="G171" s="44"/>
      <c r="H171" s="44"/>
      <c r="I171" s="30">
        <v>18624</v>
      </c>
      <c r="J171" s="29">
        <f>VLOOKUP(Table2[[#This Row],[Visitor]],Table1[],2,FALSE)</f>
        <v>20</v>
      </c>
      <c r="K171" s="29">
        <f>VLOOKUP(Table2[[#This Row],[Home]],Table1[],2,FALSE)</f>
        <v>4</v>
      </c>
      <c r="L171" s="29"/>
      <c r="M171" s="29"/>
      <c r="N171" s="37"/>
      <c r="O171" s="37"/>
      <c r="P171" s="37"/>
      <c r="Q171" s="37"/>
    </row>
    <row r="172" spans="1:17" ht="25.5" customHeight="1">
      <c r="A172" s="1" t="s">
        <v>72</v>
      </c>
      <c r="B172" s="11" t="s">
        <v>23</v>
      </c>
      <c r="C172" s="2" t="s">
        <v>16</v>
      </c>
      <c r="D172" s="2">
        <v>105</v>
      </c>
      <c r="E172" s="2" t="s">
        <v>40</v>
      </c>
      <c r="F172" s="2">
        <v>87</v>
      </c>
      <c r="G172" s="44"/>
      <c r="H172" s="44"/>
      <c r="I172" s="30">
        <v>22416</v>
      </c>
      <c r="J172" s="29">
        <f>VLOOKUP(Table2[[#This Row],[Visitor]],Table1[],2,FALSE)</f>
        <v>13</v>
      </c>
      <c r="K172" s="29">
        <f>VLOOKUP(Table2[[#This Row],[Home]],Table1[],2,FALSE)</f>
        <v>15</v>
      </c>
      <c r="L172" s="29"/>
      <c r="M172" s="29"/>
      <c r="N172" s="37"/>
      <c r="O172" s="37"/>
      <c r="P172" s="37"/>
      <c r="Q172" s="37"/>
    </row>
    <row r="173" spans="1:17" ht="25.5" customHeight="1">
      <c r="A173" s="1" t="s">
        <v>72</v>
      </c>
      <c r="B173" s="11" t="s">
        <v>29</v>
      </c>
      <c r="C173" s="2" t="s">
        <v>44</v>
      </c>
      <c r="D173" s="2">
        <v>111</v>
      </c>
      <c r="E173" s="2" t="s">
        <v>43</v>
      </c>
      <c r="F173" s="2">
        <v>120</v>
      </c>
      <c r="G173" s="44"/>
      <c r="H173" s="44"/>
      <c r="I173" s="30">
        <v>18203</v>
      </c>
      <c r="J173" s="29">
        <f>VLOOKUP(Table2[[#This Row],[Visitor]],Table1[],2,FALSE)</f>
        <v>6</v>
      </c>
      <c r="K173" s="29">
        <f>VLOOKUP(Table2[[#This Row],[Home]],Table1[],2,FALSE)</f>
        <v>10</v>
      </c>
      <c r="L173" s="29"/>
      <c r="M173" s="29"/>
      <c r="N173" s="37"/>
      <c r="O173" s="37"/>
      <c r="P173" s="37"/>
      <c r="Q173" s="37"/>
    </row>
    <row r="174" spans="1:17" ht="25.5" customHeight="1">
      <c r="A174" s="1" t="s">
        <v>72</v>
      </c>
      <c r="B174" s="11" t="s">
        <v>29</v>
      </c>
      <c r="C174" s="2" t="s">
        <v>18</v>
      </c>
      <c r="D174" s="2">
        <v>128</v>
      </c>
      <c r="E174" s="2" t="s">
        <v>37</v>
      </c>
      <c r="F174" s="2">
        <v>112</v>
      </c>
      <c r="G174" s="44"/>
      <c r="H174" s="44"/>
      <c r="I174" s="30">
        <v>16507</v>
      </c>
      <c r="J174" s="29">
        <f>VLOOKUP(Table2[[#This Row],[Visitor]],Table1[],2,FALSE)</f>
        <v>26</v>
      </c>
      <c r="K174" s="29">
        <f>VLOOKUP(Table2[[#This Row],[Home]],Table1[],2,FALSE)</f>
        <v>29</v>
      </c>
      <c r="L174" s="29"/>
      <c r="M174" s="29"/>
      <c r="N174" s="37"/>
      <c r="O174" s="37"/>
      <c r="P174" s="37"/>
      <c r="Q174" s="37"/>
    </row>
    <row r="175" spans="1:17" ht="25.5" customHeight="1">
      <c r="A175" s="1" t="s">
        <v>72</v>
      </c>
      <c r="B175" s="11" t="s">
        <v>29</v>
      </c>
      <c r="C175" s="2" t="s">
        <v>22</v>
      </c>
      <c r="D175" s="2">
        <v>94</v>
      </c>
      <c r="E175" s="2" t="s">
        <v>34</v>
      </c>
      <c r="F175" s="2">
        <v>87</v>
      </c>
      <c r="G175" s="44"/>
      <c r="H175" s="44"/>
      <c r="I175" s="30">
        <v>18418</v>
      </c>
      <c r="J175" s="29">
        <f>VLOOKUP(Table2[[#This Row],[Visitor]],Table1[],2,FALSE)</f>
        <v>14</v>
      </c>
      <c r="K175" s="29">
        <f>VLOOKUP(Table2[[#This Row],[Home]],Table1[],2,FALSE)</f>
        <v>2</v>
      </c>
      <c r="L175" s="29"/>
      <c r="M175" s="29"/>
      <c r="N175" s="37"/>
      <c r="O175" s="37"/>
      <c r="P175" s="37"/>
      <c r="Q175" s="37"/>
    </row>
    <row r="176" spans="1:17" ht="25.5" customHeight="1">
      <c r="A176" s="1" t="s">
        <v>72</v>
      </c>
      <c r="B176" s="11" t="s">
        <v>29</v>
      </c>
      <c r="C176" s="2" t="s">
        <v>17</v>
      </c>
      <c r="D176" s="2">
        <v>84</v>
      </c>
      <c r="E176" s="2" t="s">
        <v>31</v>
      </c>
      <c r="F176" s="2">
        <v>74</v>
      </c>
      <c r="G176" s="44"/>
      <c r="H176" s="44"/>
      <c r="I176" s="30">
        <v>18306</v>
      </c>
      <c r="J176" s="29">
        <f>VLOOKUP(Table2[[#This Row],[Visitor]],Table1[],2,FALSE)</f>
        <v>17</v>
      </c>
      <c r="K176" s="29">
        <f>VLOOKUP(Table2[[#This Row],[Home]],Table1[],2,FALSE)</f>
        <v>8</v>
      </c>
      <c r="L176" s="29"/>
      <c r="M176" s="29"/>
      <c r="N176" s="37"/>
      <c r="O176" s="37"/>
      <c r="P176" s="37"/>
      <c r="Q176" s="37"/>
    </row>
    <row r="177" spans="1:17" ht="25.5" customHeight="1">
      <c r="A177" s="1" t="s">
        <v>72</v>
      </c>
      <c r="B177" s="11" t="s">
        <v>35</v>
      </c>
      <c r="C177" s="2" t="s">
        <v>15</v>
      </c>
      <c r="D177" s="2">
        <v>101</v>
      </c>
      <c r="E177" s="2" t="s">
        <v>36</v>
      </c>
      <c r="F177" s="2">
        <v>97</v>
      </c>
      <c r="G177" s="44"/>
      <c r="H177" s="44"/>
      <c r="I177" s="30">
        <v>19393</v>
      </c>
      <c r="J177" s="29">
        <f>VLOOKUP(Table2[[#This Row],[Visitor]],Table1[],2,FALSE)</f>
        <v>30</v>
      </c>
      <c r="K177" s="29">
        <f>VLOOKUP(Table2[[#This Row],[Home]],Table1[],2,FALSE)</f>
        <v>16</v>
      </c>
      <c r="L177" s="29"/>
      <c r="M177" s="29"/>
      <c r="N177" s="37"/>
      <c r="O177" s="37"/>
      <c r="P177" s="37"/>
      <c r="Q177" s="37"/>
    </row>
    <row r="178" spans="1:17" ht="25.5" customHeight="1">
      <c r="A178" s="1" t="s">
        <v>73</v>
      </c>
      <c r="B178" s="11" t="s">
        <v>12</v>
      </c>
      <c r="C178" s="2" t="s">
        <v>44</v>
      </c>
      <c r="D178" s="2">
        <v>103</v>
      </c>
      <c r="E178" s="2" t="s">
        <v>24</v>
      </c>
      <c r="F178" s="2">
        <v>111</v>
      </c>
      <c r="G178" s="44"/>
      <c r="H178" s="44"/>
      <c r="I178" s="30">
        <v>17624</v>
      </c>
      <c r="J178" s="29">
        <f>VLOOKUP(Table2[[#This Row],[Visitor]],Table1[],2,FALSE)</f>
        <v>6</v>
      </c>
      <c r="K178" s="29">
        <f>VLOOKUP(Table2[[#This Row],[Home]],Table1[],2,FALSE)</f>
        <v>21</v>
      </c>
      <c r="L178" s="29"/>
      <c r="M178" s="29"/>
      <c r="N178" s="37"/>
      <c r="O178" s="37"/>
      <c r="P178" s="37"/>
      <c r="Q178" s="37"/>
    </row>
    <row r="179" spans="1:17" ht="25.5" customHeight="1">
      <c r="A179" s="1" t="s">
        <v>73</v>
      </c>
      <c r="B179" s="11" t="s">
        <v>12</v>
      </c>
      <c r="C179" s="2" t="s">
        <v>27</v>
      </c>
      <c r="D179" s="2">
        <v>94</v>
      </c>
      <c r="E179" s="2" t="s">
        <v>20</v>
      </c>
      <c r="F179" s="2">
        <v>113</v>
      </c>
      <c r="G179" s="44"/>
      <c r="H179" s="44"/>
      <c r="I179" s="30">
        <v>17260</v>
      </c>
      <c r="J179" s="29">
        <f>VLOOKUP(Table2[[#This Row],[Visitor]],Table1[],2,FALSE)</f>
        <v>11</v>
      </c>
      <c r="K179" s="29">
        <f>VLOOKUP(Table2[[#This Row],[Home]],Table1[],2,FALSE)</f>
        <v>9</v>
      </c>
      <c r="L179" s="29"/>
      <c r="M179" s="29"/>
      <c r="N179" s="37"/>
      <c r="O179" s="37"/>
      <c r="P179" s="37"/>
      <c r="Q179" s="37"/>
    </row>
    <row r="180" spans="1:17" ht="25.5" customHeight="1">
      <c r="A180" s="1" t="s">
        <v>73</v>
      </c>
      <c r="B180" s="11" t="s">
        <v>23</v>
      </c>
      <c r="C180" s="2" t="s">
        <v>25</v>
      </c>
      <c r="D180" s="2">
        <v>96</v>
      </c>
      <c r="E180" s="2" t="s">
        <v>9</v>
      </c>
      <c r="F180" s="2">
        <v>111</v>
      </c>
      <c r="G180" s="44"/>
      <c r="H180" s="44"/>
      <c r="I180" s="30">
        <v>18055</v>
      </c>
      <c r="J180" s="29">
        <f>VLOOKUP(Table2[[#This Row],[Visitor]],Table1[],2,FALSE)</f>
        <v>12</v>
      </c>
      <c r="K180" s="29">
        <f>VLOOKUP(Table2[[#This Row],[Home]],Table1[],2,FALSE)</f>
        <v>3</v>
      </c>
      <c r="L180" s="29"/>
      <c r="M180" s="29"/>
      <c r="N180" s="37"/>
      <c r="O180" s="37"/>
      <c r="P180" s="37"/>
      <c r="Q180" s="37"/>
    </row>
    <row r="181" spans="1:17" ht="25.5" customHeight="1">
      <c r="A181" s="1" t="s">
        <v>73</v>
      </c>
      <c r="B181" s="11" t="s">
        <v>23</v>
      </c>
      <c r="C181" s="2" t="s">
        <v>38</v>
      </c>
      <c r="D181" s="2">
        <v>91</v>
      </c>
      <c r="E181" s="2" t="s">
        <v>42</v>
      </c>
      <c r="F181" s="2">
        <v>118</v>
      </c>
      <c r="G181" s="44"/>
      <c r="H181" s="44"/>
      <c r="I181" s="30">
        <v>19812</v>
      </c>
      <c r="J181" s="29">
        <f>VLOOKUP(Table2[[#This Row],[Visitor]],Table1[],2,FALSE)</f>
        <v>23</v>
      </c>
      <c r="K181" s="29">
        <f>VLOOKUP(Table2[[#This Row],[Home]],Table1[],2,FALSE)</f>
        <v>25</v>
      </c>
      <c r="L181" s="29"/>
      <c r="M181" s="29"/>
      <c r="N181" s="37"/>
      <c r="O181" s="37"/>
      <c r="P181" s="37"/>
      <c r="Q181" s="37"/>
    </row>
    <row r="182" spans="1:17" ht="25.5" customHeight="1">
      <c r="A182" s="1" t="s">
        <v>73</v>
      </c>
      <c r="B182" s="11" t="s">
        <v>26</v>
      </c>
      <c r="C182" s="2" t="s">
        <v>6</v>
      </c>
      <c r="D182" s="2">
        <v>111</v>
      </c>
      <c r="E182" s="2" t="s">
        <v>28</v>
      </c>
      <c r="F182" s="2">
        <v>104</v>
      </c>
      <c r="G182" s="44"/>
      <c r="H182" s="44"/>
      <c r="I182" s="30">
        <v>20378</v>
      </c>
      <c r="J182" s="29">
        <f>VLOOKUP(Table2[[#This Row],[Visitor]],Table1[],2,FALSE)</f>
        <v>5</v>
      </c>
      <c r="K182" s="29">
        <f>VLOOKUP(Table2[[#This Row],[Home]],Table1[],2,FALSE)</f>
        <v>22</v>
      </c>
      <c r="L182" s="29"/>
      <c r="M182" s="29"/>
      <c r="N182" s="37"/>
      <c r="O182" s="37"/>
      <c r="P182" s="37"/>
      <c r="Q182" s="37"/>
    </row>
    <row r="183" spans="1:17" ht="25.5" customHeight="1">
      <c r="A183" s="1" t="s">
        <v>73</v>
      </c>
      <c r="B183" s="11" t="s">
        <v>26</v>
      </c>
      <c r="C183" s="2" t="s">
        <v>19</v>
      </c>
      <c r="D183" s="2">
        <v>114</v>
      </c>
      <c r="E183" s="2" t="s">
        <v>10</v>
      </c>
      <c r="F183" s="2">
        <v>135</v>
      </c>
      <c r="G183" s="44"/>
      <c r="H183" s="44"/>
      <c r="I183" s="30">
        <v>19596</v>
      </c>
      <c r="J183" s="29">
        <f>VLOOKUP(Table2[[#This Row],[Visitor]],Table1[],2,FALSE)</f>
        <v>27</v>
      </c>
      <c r="K183" s="29">
        <f>VLOOKUP(Table2[[#This Row],[Home]],Table1[],2,FALSE)</f>
        <v>1</v>
      </c>
      <c r="L183" s="29"/>
      <c r="M183" s="29"/>
      <c r="N183" s="37"/>
      <c r="O183" s="37"/>
      <c r="P183" s="37"/>
      <c r="Q183" s="37"/>
    </row>
    <row r="184" spans="1:17" ht="25.5" customHeight="1">
      <c r="A184" s="1" t="s">
        <v>73</v>
      </c>
      <c r="B184" s="11" t="s">
        <v>26</v>
      </c>
      <c r="C184" s="2" t="s">
        <v>45</v>
      </c>
      <c r="D184" s="2">
        <v>90</v>
      </c>
      <c r="E184" s="2" t="s">
        <v>22</v>
      </c>
      <c r="F184" s="2">
        <v>98</v>
      </c>
      <c r="G184" s="44"/>
      <c r="H184" s="44"/>
      <c r="I184" s="30">
        <v>18717</v>
      </c>
      <c r="J184" s="29">
        <f>VLOOKUP(Table2[[#This Row],[Visitor]],Table1[],2,FALSE)</f>
        <v>28</v>
      </c>
      <c r="K184" s="29">
        <f>VLOOKUP(Table2[[#This Row],[Home]],Table1[],2,FALSE)</f>
        <v>14</v>
      </c>
      <c r="L184" s="29"/>
      <c r="M184" s="29"/>
      <c r="N184" s="37"/>
      <c r="O184" s="37"/>
      <c r="P184" s="37"/>
      <c r="Q184" s="37"/>
    </row>
    <row r="185" spans="1:17" ht="25.5" customHeight="1">
      <c r="A185" s="1" t="s">
        <v>73</v>
      </c>
      <c r="B185" s="11" t="s">
        <v>26</v>
      </c>
      <c r="C185" s="2" t="s">
        <v>40</v>
      </c>
      <c r="D185" s="2">
        <v>94</v>
      </c>
      <c r="E185" s="2" t="s">
        <v>34</v>
      </c>
      <c r="F185" s="2">
        <v>133</v>
      </c>
      <c r="G185" s="44"/>
      <c r="H185" s="44"/>
      <c r="I185" s="30">
        <v>18418</v>
      </c>
      <c r="J185" s="29">
        <f>VLOOKUP(Table2[[#This Row],[Visitor]],Table1[],2,FALSE)</f>
        <v>15</v>
      </c>
      <c r="K185" s="29">
        <f>VLOOKUP(Table2[[#This Row],[Home]],Table1[],2,FALSE)</f>
        <v>2</v>
      </c>
      <c r="L185" s="29"/>
      <c r="M185" s="29"/>
      <c r="N185" s="37"/>
      <c r="O185" s="37"/>
      <c r="P185" s="37"/>
      <c r="Q185" s="37"/>
    </row>
    <row r="186" spans="1:17" ht="25.5" customHeight="1">
      <c r="A186" s="1" t="s">
        <v>73</v>
      </c>
      <c r="B186" s="11" t="s">
        <v>29</v>
      </c>
      <c r="C186" s="2" t="s">
        <v>18</v>
      </c>
      <c r="D186" s="2">
        <v>107</v>
      </c>
      <c r="E186" s="2" t="s">
        <v>30</v>
      </c>
      <c r="F186" s="2">
        <v>125</v>
      </c>
      <c r="G186" s="44"/>
      <c r="H186" s="44"/>
      <c r="I186" s="30">
        <v>16688</v>
      </c>
      <c r="J186" s="29">
        <f>VLOOKUP(Table2[[#This Row],[Visitor]],Table1[],2,FALSE)</f>
        <v>26</v>
      </c>
      <c r="K186" s="29">
        <f>VLOOKUP(Table2[[#This Row],[Home]],Table1[],2,FALSE)</f>
        <v>18</v>
      </c>
      <c r="L186" s="29"/>
      <c r="M186" s="29"/>
      <c r="N186" s="37"/>
      <c r="O186" s="37"/>
      <c r="P186" s="37"/>
      <c r="Q186" s="37"/>
    </row>
    <row r="187" spans="1:17" ht="25.5" customHeight="1">
      <c r="A187" s="1" t="s">
        <v>73</v>
      </c>
      <c r="B187" s="11" t="s">
        <v>29</v>
      </c>
      <c r="C187" s="2" t="s">
        <v>33</v>
      </c>
      <c r="D187" s="2">
        <v>110</v>
      </c>
      <c r="E187" s="2" t="s">
        <v>37</v>
      </c>
      <c r="F187" s="2">
        <v>118</v>
      </c>
      <c r="G187" s="44"/>
      <c r="H187" s="44"/>
      <c r="I187" s="30">
        <v>16910</v>
      </c>
      <c r="J187" s="29">
        <f>VLOOKUP(Table2[[#This Row],[Visitor]],Table1[],2,FALSE)</f>
        <v>24</v>
      </c>
      <c r="K187" s="29">
        <f>VLOOKUP(Table2[[#This Row],[Home]],Table1[],2,FALSE)</f>
        <v>29</v>
      </c>
      <c r="L187" s="29"/>
      <c r="M187" s="29"/>
      <c r="N187" s="37"/>
      <c r="O187" s="37"/>
      <c r="P187" s="37"/>
      <c r="Q187" s="37"/>
    </row>
    <row r="188" spans="1:17" ht="25.5" customHeight="1">
      <c r="A188" s="1" t="s">
        <v>73</v>
      </c>
      <c r="B188" s="11" t="s">
        <v>29</v>
      </c>
      <c r="C188" s="2" t="s">
        <v>15</v>
      </c>
      <c r="D188" s="2">
        <v>106</v>
      </c>
      <c r="E188" s="2" t="s">
        <v>31</v>
      </c>
      <c r="F188" s="2">
        <v>114</v>
      </c>
      <c r="G188" s="44"/>
      <c r="H188" s="44"/>
      <c r="I188" s="30">
        <v>17413</v>
      </c>
      <c r="J188" s="29">
        <f>VLOOKUP(Table2[[#This Row],[Visitor]],Table1[],2,FALSE)</f>
        <v>30</v>
      </c>
      <c r="K188" s="29">
        <f>VLOOKUP(Table2[[#This Row],[Home]],Table1[],2,FALSE)</f>
        <v>8</v>
      </c>
      <c r="L188" s="29"/>
      <c r="M188" s="29"/>
      <c r="N188" s="37"/>
      <c r="O188" s="37"/>
      <c r="P188" s="37"/>
      <c r="Q188" s="37"/>
    </row>
    <row r="189" spans="1:17" ht="25.5" customHeight="1">
      <c r="A189" s="1" t="s">
        <v>74</v>
      </c>
      <c r="B189" s="11" t="s">
        <v>49</v>
      </c>
      <c r="C189" s="2" t="s">
        <v>41</v>
      </c>
      <c r="D189" s="2">
        <v>94</v>
      </c>
      <c r="E189" s="2" t="s">
        <v>5</v>
      </c>
      <c r="F189" s="2">
        <v>95</v>
      </c>
      <c r="G189" s="44"/>
      <c r="H189" s="44"/>
      <c r="I189" s="30">
        <v>18624</v>
      </c>
      <c r="J189" s="29">
        <f>VLOOKUP(Table2[[#This Row],[Visitor]],Table1[],2,FALSE)</f>
        <v>7</v>
      </c>
      <c r="K189" s="29">
        <f>VLOOKUP(Table2[[#This Row],[Home]],Table1[],2,FALSE)</f>
        <v>4</v>
      </c>
      <c r="L189" s="29"/>
      <c r="M189" s="29"/>
      <c r="N189" s="37"/>
      <c r="O189" s="37"/>
      <c r="P189" s="37"/>
      <c r="Q189" s="37"/>
    </row>
    <row r="190" spans="1:17" ht="25.5" customHeight="1">
      <c r="A190" s="1" t="s">
        <v>74</v>
      </c>
      <c r="B190" s="11" t="s">
        <v>75</v>
      </c>
      <c r="C190" s="2" t="s">
        <v>17</v>
      </c>
      <c r="D190" s="2">
        <v>103</v>
      </c>
      <c r="E190" s="2" t="s">
        <v>14</v>
      </c>
      <c r="F190" s="2">
        <v>112</v>
      </c>
      <c r="G190" s="44"/>
      <c r="H190" s="44"/>
      <c r="I190" s="30">
        <v>16236</v>
      </c>
      <c r="J190" s="29">
        <f>VLOOKUP(Table2[[#This Row],[Visitor]],Table1[],2,FALSE)</f>
        <v>17</v>
      </c>
      <c r="K190" s="29">
        <f>VLOOKUP(Table2[[#This Row],[Home]],Table1[],2,FALSE)</f>
        <v>19</v>
      </c>
      <c r="L190" s="29"/>
      <c r="M190" s="29"/>
      <c r="N190" s="37"/>
      <c r="O190" s="37"/>
      <c r="P190" s="37"/>
      <c r="Q190" s="37"/>
    </row>
    <row r="191" spans="1:17" ht="25.5" customHeight="1">
      <c r="A191" s="1" t="s">
        <v>74</v>
      </c>
      <c r="B191" s="11" t="s">
        <v>59</v>
      </c>
      <c r="C191" s="2" t="s">
        <v>9</v>
      </c>
      <c r="D191" s="2">
        <v>118</v>
      </c>
      <c r="E191" s="2" t="s">
        <v>16</v>
      </c>
      <c r="F191" s="2">
        <v>95</v>
      </c>
      <c r="G191" s="44"/>
      <c r="H191" s="44"/>
      <c r="I191" s="30">
        <v>15581</v>
      </c>
      <c r="J191" s="29">
        <f>VLOOKUP(Table2[[#This Row],[Visitor]],Table1[],2,FALSE)</f>
        <v>3</v>
      </c>
      <c r="K191" s="29">
        <f>VLOOKUP(Table2[[#This Row],[Home]],Table1[],2,FALSE)</f>
        <v>13</v>
      </c>
      <c r="L191" s="29"/>
      <c r="M191" s="29"/>
      <c r="N191" s="37"/>
      <c r="O191" s="37"/>
      <c r="P191" s="37"/>
      <c r="Q191" s="37"/>
    </row>
    <row r="192" spans="1:17" ht="25.5" customHeight="1">
      <c r="A192" s="1" t="s">
        <v>74</v>
      </c>
      <c r="B192" s="11" t="s">
        <v>12</v>
      </c>
      <c r="C192" s="2" t="s">
        <v>28</v>
      </c>
      <c r="D192" s="2">
        <v>99</v>
      </c>
      <c r="E192" s="2" t="s">
        <v>43</v>
      </c>
      <c r="F192" s="2">
        <v>112</v>
      </c>
      <c r="G192" s="44"/>
      <c r="H192" s="44"/>
      <c r="I192" s="30">
        <v>18203</v>
      </c>
      <c r="J192" s="29">
        <f>VLOOKUP(Table2[[#This Row],[Visitor]],Table1[],2,FALSE)</f>
        <v>22</v>
      </c>
      <c r="K192" s="29">
        <f>VLOOKUP(Table2[[#This Row],[Home]],Table1[],2,FALSE)</f>
        <v>10</v>
      </c>
      <c r="L192" s="29"/>
      <c r="M192" s="29"/>
      <c r="N192" s="37"/>
      <c r="O192" s="37"/>
      <c r="P192" s="37"/>
      <c r="Q192" s="37"/>
    </row>
    <row r="193" spans="1:17" ht="25.5" customHeight="1">
      <c r="A193" s="1" t="s">
        <v>76</v>
      </c>
      <c r="B193" s="11" t="s">
        <v>12</v>
      </c>
      <c r="C193" s="2" t="s">
        <v>38</v>
      </c>
      <c r="D193" s="2">
        <v>92</v>
      </c>
      <c r="E193" s="2" t="s">
        <v>20</v>
      </c>
      <c r="F193" s="2">
        <v>110</v>
      </c>
      <c r="G193" s="44"/>
      <c r="H193" s="44"/>
      <c r="I193" s="30">
        <v>14660</v>
      </c>
      <c r="J193" s="29">
        <f>VLOOKUP(Table2[[#This Row],[Visitor]],Table1[],2,FALSE)</f>
        <v>23</v>
      </c>
      <c r="K193" s="29">
        <f>VLOOKUP(Table2[[#This Row],[Home]],Table1[],2,FALSE)</f>
        <v>9</v>
      </c>
      <c r="L193" s="29"/>
      <c r="M193" s="29"/>
      <c r="N193" s="37"/>
      <c r="O193" s="37"/>
      <c r="P193" s="37"/>
      <c r="Q193" s="37"/>
    </row>
    <row r="194" spans="1:17" ht="25.5" customHeight="1">
      <c r="A194" s="1" t="s">
        <v>76</v>
      </c>
      <c r="B194" s="11" t="s">
        <v>21</v>
      </c>
      <c r="C194" s="2" t="s">
        <v>6</v>
      </c>
      <c r="D194" s="2">
        <v>104</v>
      </c>
      <c r="E194" s="2" t="s">
        <v>42</v>
      </c>
      <c r="F194" s="2">
        <v>101</v>
      </c>
      <c r="G194" s="44"/>
      <c r="H194" s="44"/>
      <c r="I194" s="30">
        <v>19812</v>
      </c>
      <c r="J194" s="29">
        <f>VLOOKUP(Table2[[#This Row],[Visitor]],Table1[],2,FALSE)</f>
        <v>5</v>
      </c>
      <c r="K194" s="29">
        <f>VLOOKUP(Table2[[#This Row],[Home]],Table1[],2,FALSE)</f>
        <v>25</v>
      </c>
      <c r="L194" s="29"/>
      <c r="M194" s="29"/>
      <c r="N194" s="37"/>
      <c r="O194" s="37"/>
      <c r="P194" s="37"/>
      <c r="Q194" s="37"/>
    </row>
    <row r="195" spans="1:17" ht="25.5" customHeight="1">
      <c r="A195" s="1" t="s">
        <v>76</v>
      </c>
      <c r="B195" s="11" t="s">
        <v>23</v>
      </c>
      <c r="C195" s="2" t="s">
        <v>25</v>
      </c>
      <c r="D195" s="2">
        <v>103</v>
      </c>
      <c r="E195" s="2" t="s">
        <v>22</v>
      </c>
      <c r="F195" s="2">
        <v>110</v>
      </c>
      <c r="G195" s="44"/>
      <c r="H195" s="44"/>
      <c r="I195" s="30">
        <v>13244</v>
      </c>
      <c r="J195" s="29">
        <f>VLOOKUP(Table2[[#This Row],[Visitor]],Table1[],2,FALSE)</f>
        <v>12</v>
      </c>
      <c r="K195" s="29">
        <f>VLOOKUP(Table2[[#This Row],[Home]],Table1[],2,FALSE)</f>
        <v>14</v>
      </c>
      <c r="L195" s="29"/>
      <c r="M195" s="29"/>
      <c r="N195" s="37"/>
      <c r="O195" s="37"/>
      <c r="P195" s="37"/>
      <c r="Q195" s="37"/>
    </row>
    <row r="196" spans="1:17" ht="25.5" customHeight="1">
      <c r="A196" s="1" t="s">
        <v>76</v>
      </c>
      <c r="B196" s="11" t="s">
        <v>23</v>
      </c>
      <c r="C196" s="2" t="s">
        <v>27</v>
      </c>
      <c r="D196" s="2">
        <v>105</v>
      </c>
      <c r="E196" s="2" t="s">
        <v>24</v>
      </c>
      <c r="F196" s="2">
        <v>106</v>
      </c>
      <c r="G196" s="44"/>
      <c r="H196" s="44"/>
      <c r="I196" s="30">
        <v>14631</v>
      </c>
      <c r="J196" s="29">
        <f>VLOOKUP(Table2[[#This Row],[Visitor]],Table1[],2,FALSE)</f>
        <v>11</v>
      </c>
      <c r="K196" s="29">
        <f>VLOOKUP(Table2[[#This Row],[Home]],Table1[],2,FALSE)</f>
        <v>21</v>
      </c>
      <c r="L196" s="29"/>
      <c r="M196" s="29"/>
      <c r="N196" s="37"/>
      <c r="O196" s="37"/>
      <c r="P196" s="37"/>
      <c r="Q196" s="37"/>
    </row>
    <row r="197" spans="1:17" ht="25.5" customHeight="1">
      <c r="A197" s="1" t="s">
        <v>76</v>
      </c>
      <c r="B197" s="11" t="s">
        <v>29</v>
      </c>
      <c r="C197" s="2" t="s">
        <v>45</v>
      </c>
      <c r="D197" s="2">
        <v>100</v>
      </c>
      <c r="E197" s="2" t="s">
        <v>37</v>
      </c>
      <c r="F197" s="2">
        <v>93</v>
      </c>
      <c r="G197" s="44"/>
      <c r="H197" s="44"/>
      <c r="I197" s="30">
        <v>17533</v>
      </c>
      <c r="J197" s="29">
        <f>VLOOKUP(Table2[[#This Row],[Visitor]],Table1[],2,FALSE)</f>
        <v>28</v>
      </c>
      <c r="K197" s="29">
        <f>VLOOKUP(Table2[[#This Row],[Home]],Table1[],2,FALSE)</f>
        <v>29</v>
      </c>
      <c r="L197" s="29"/>
      <c r="M197" s="29"/>
      <c r="N197" s="37"/>
      <c r="O197" s="37"/>
      <c r="P197" s="37"/>
      <c r="Q197" s="37"/>
    </row>
    <row r="198" spans="1:17" ht="25.5" customHeight="1">
      <c r="A198" s="1" t="s">
        <v>76</v>
      </c>
      <c r="B198" s="11" t="s">
        <v>29</v>
      </c>
      <c r="C198" s="2" t="s">
        <v>33</v>
      </c>
      <c r="D198" s="2">
        <v>109</v>
      </c>
      <c r="E198" s="2" t="s">
        <v>31</v>
      </c>
      <c r="F198" s="2">
        <v>98</v>
      </c>
      <c r="G198" s="44"/>
      <c r="H198" s="44"/>
      <c r="I198" s="30">
        <v>17236</v>
      </c>
      <c r="J198" s="29">
        <f>VLOOKUP(Table2[[#This Row],[Visitor]],Table1[],2,FALSE)</f>
        <v>24</v>
      </c>
      <c r="K198" s="29">
        <f>VLOOKUP(Table2[[#This Row],[Home]],Table1[],2,FALSE)</f>
        <v>8</v>
      </c>
      <c r="L198" s="29"/>
      <c r="M198" s="29"/>
      <c r="N198" s="37"/>
      <c r="O198" s="37"/>
      <c r="P198" s="37"/>
      <c r="Q198" s="37"/>
    </row>
    <row r="199" spans="1:17" ht="25.5" customHeight="1">
      <c r="A199" s="1" t="s">
        <v>76</v>
      </c>
      <c r="B199" s="11" t="s">
        <v>35</v>
      </c>
      <c r="C199" s="2" t="s">
        <v>30</v>
      </c>
      <c r="D199" s="2">
        <v>82</v>
      </c>
      <c r="E199" s="2" t="s">
        <v>36</v>
      </c>
      <c r="F199" s="2">
        <v>99</v>
      </c>
      <c r="G199" s="44"/>
      <c r="H199" s="44"/>
      <c r="I199" s="30">
        <v>18895</v>
      </c>
      <c r="J199" s="29">
        <f>VLOOKUP(Table2[[#This Row],[Visitor]],Table1[],2,FALSE)</f>
        <v>18</v>
      </c>
      <c r="K199" s="29">
        <f>VLOOKUP(Table2[[#This Row],[Home]],Table1[],2,FALSE)</f>
        <v>16</v>
      </c>
      <c r="L199" s="29"/>
      <c r="M199" s="29"/>
      <c r="N199" s="37"/>
      <c r="O199" s="37"/>
      <c r="P199" s="37"/>
      <c r="Q199" s="37"/>
    </row>
    <row r="200" spans="1:17" ht="25.5" customHeight="1">
      <c r="A200" s="1" t="s">
        <v>76</v>
      </c>
      <c r="B200" s="11" t="s">
        <v>8</v>
      </c>
      <c r="C200" s="2" t="s">
        <v>18</v>
      </c>
      <c r="D200" s="2">
        <v>100</v>
      </c>
      <c r="E200" s="2" t="s">
        <v>10</v>
      </c>
      <c r="F200" s="2">
        <v>110</v>
      </c>
      <c r="G200" s="44"/>
      <c r="H200" s="44"/>
      <c r="I200" s="30">
        <v>19596</v>
      </c>
      <c r="J200" s="29">
        <f>VLOOKUP(Table2[[#This Row],[Visitor]],Table1[],2,FALSE)</f>
        <v>26</v>
      </c>
      <c r="K200" s="29">
        <f>VLOOKUP(Table2[[#This Row],[Home]],Table1[],2,FALSE)</f>
        <v>1</v>
      </c>
      <c r="L200" s="29"/>
      <c r="M200" s="29"/>
      <c r="N200" s="37"/>
      <c r="O200" s="37"/>
      <c r="P200" s="37"/>
      <c r="Q200" s="37"/>
    </row>
    <row r="201" spans="1:17" ht="25.5" customHeight="1">
      <c r="A201" s="1" t="s">
        <v>76</v>
      </c>
      <c r="B201" s="11" t="s">
        <v>8</v>
      </c>
      <c r="C201" s="2" t="s">
        <v>19</v>
      </c>
      <c r="D201" s="2">
        <v>109</v>
      </c>
      <c r="E201" s="2" t="s">
        <v>44</v>
      </c>
      <c r="F201" s="2">
        <v>105</v>
      </c>
      <c r="G201" s="44"/>
      <c r="H201" s="44"/>
      <c r="I201" s="30">
        <v>19068</v>
      </c>
      <c r="J201" s="29">
        <f>VLOOKUP(Table2[[#This Row],[Visitor]],Table1[],2,FALSE)</f>
        <v>27</v>
      </c>
      <c r="K201" s="29">
        <f>VLOOKUP(Table2[[#This Row],[Home]],Table1[],2,FALSE)</f>
        <v>6</v>
      </c>
      <c r="L201" s="29"/>
      <c r="M201" s="29"/>
      <c r="N201" s="37"/>
      <c r="O201" s="37"/>
      <c r="P201" s="37"/>
      <c r="Q201" s="37"/>
    </row>
    <row r="202" spans="1:17" ht="25.5" customHeight="1">
      <c r="A202" s="1" t="s">
        <v>77</v>
      </c>
      <c r="B202" s="11" t="s">
        <v>21</v>
      </c>
      <c r="C202" s="2" t="s">
        <v>5</v>
      </c>
      <c r="D202" s="2">
        <v>109</v>
      </c>
      <c r="E202" s="2" t="s">
        <v>15</v>
      </c>
      <c r="F202" s="2">
        <v>102</v>
      </c>
      <c r="G202" s="44"/>
      <c r="H202" s="44"/>
      <c r="I202" s="30">
        <v>17732</v>
      </c>
      <c r="J202" s="29">
        <f>VLOOKUP(Table2[[#This Row],[Visitor]],Table1[],2,FALSE)</f>
        <v>4</v>
      </c>
      <c r="K202" s="29">
        <f>VLOOKUP(Table2[[#This Row],[Home]],Table1[],2,FALSE)</f>
        <v>30</v>
      </c>
      <c r="L202" s="29"/>
      <c r="M202" s="29"/>
      <c r="N202" s="37"/>
      <c r="O202" s="37"/>
      <c r="P202" s="37"/>
      <c r="Q202" s="37"/>
    </row>
    <row r="203" spans="1:17" ht="25.5" customHeight="1">
      <c r="A203" s="1" t="s">
        <v>77</v>
      </c>
      <c r="B203" s="11" t="s">
        <v>23</v>
      </c>
      <c r="C203" s="2" t="s">
        <v>41</v>
      </c>
      <c r="D203" s="2">
        <v>129</v>
      </c>
      <c r="E203" s="2" t="s">
        <v>9</v>
      </c>
      <c r="F203" s="2">
        <v>113</v>
      </c>
      <c r="G203" s="44"/>
      <c r="H203" s="44"/>
      <c r="I203" s="30">
        <v>18055</v>
      </c>
      <c r="J203" s="29">
        <f>VLOOKUP(Table2[[#This Row],[Visitor]],Table1[],2,FALSE)</f>
        <v>7</v>
      </c>
      <c r="K203" s="29">
        <f>VLOOKUP(Table2[[#This Row],[Home]],Table1[],2,FALSE)</f>
        <v>3</v>
      </c>
      <c r="L203" s="29"/>
      <c r="M203" s="29"/>
      <c r="N203" s="37"/>
      <c r="O203" s="37"/>
      <c r="P203" s="37"/>
      <c r="Q203" s="37"/>
    </row>
    <row r="204" spans="1:17" ht="25.5" customHeight="1">
      <c r="A204" s="1" t="s">
        <v>77</v>
      </c>
      <c r="B204" s="11" t="s">
        <v>26</v>
      </c>
      <c r="C204" s="2" t="s">
        <v>34</v>
      </c>
      <c r="D204" s="2">
        <v>97</v>
      </c>
      <c r="E204" s="2" t="s">
        <v>28</v>
      </c>
      <c r="F204" s="2">
        <v>91</v>
      </c>
      <c r="G204" s="44"/>
      <c r="H204" s="44"/>
      <c r="I204" s="30">
        <v>19535</v>
      </c>
      <c r="J204" s="29">
        <f>VLOOKUP(Table2[[#This Row],[Visitor]],Table1[],2,FALSE)</f>
        <v>2</v>
      </c>
      <c r="K204" s="29">
        <f>VLOOKUP(Table2[[#This Row],[Home]],Table1[],2,FALSE)</f>
        <v>22</v>
      </c>
      <c r="L204" s="29"/>
      <c r="M204" s="29"/>
      <c r="N204" s="37"/>
      <c r="O204" s="37"/>
      <c r="P204" s="37"/>
      <c r="Q204" s="37"/>
    </row>
    <row r="205" spans="1:17" ht="25.5" customHeight="1">
      <c r="A205" s="1" t="s">
        <v>78</v>
      </c>
      <c r="B205" s="11" t="s">
        <v>21</v>
      </c>
      <c r="C205" s="2" t="s">
        <v>38</v>
      </c>
      <c r="D205" s="2">
        <v>80</v>
      </c>
      <c r="E205" s="2" t="s">
        <v>27</v>
      </c>
      <c r="F205" s="2">
        <v>126</v>
      </c>
      <c r="G205" s="44"/>
      <c r="H205" s="44"/>
      <c r="I205" s="30">
        <v>13860</v>
      </c>
      <c r="J205" s="29">
        <f>VLOOKUP(Table2[[#This Row],[Visitor]],Table1[],2,FALSE)</f>
        <v>23</v>
      </c>
      <c r="K205" s="29">
        <f>VLOOKUP(Table2[[#This Row],[Home]],Table1[],2,FALSE)</f>
        <v>11</v>
      </c>
      <c r="L205" s="29"/>
      <c r="M205" s="29"/>
      <c r="N205" s="37"/>
      <c r="O205" s="37"/>
      <c r="P205" s="37"/>
      <c r="Q205" s="37"/>
    </row>
    <row r="206" spans="1:17" ht="25.5" customHeight="1">
      <c r="A206" s="1" t="s">
        <v>78</v>
      </c>
      <c r="B206" s="11" t="s">
        <v>21</v>
      </c>
      <c r="C206" s="2" t="s">
        <v>20</v>
      </c>
      <c r="D206" s="2">
        <v>102</v>
      </c>
      <c r="E206" s="2" t="s">
        <v>17</v>
      </c>
      <c r="F206" s="2">
        <v>93</v>
      </c>
      <c r="G206" s="44"/>
      <c r="H206" s="44"/>
      <c r="I206" s="30">
        <v>19600</v>
      </c>
      <c r="J206" s="29">
        <f>VLOOKUP(Table2[[#This Row],[Visitor]],Table1[],2,FALSE)</f>
        <v>9</v>
      </c>
      <c r="K206" s="29">
        <f>VLOOKUP(Table2[[#This Row],[Home]],Table1[],2,FALSE)</f>
        <v>17</v>
      </c>
      <c r="L206" s="29"/>
      <c r="M206" s="29"/>
      <c r="N206" s="37"/>
      <c r="O206" s="37"/>
      <c r="P206" s="37"/>
      <c r="Q206" s="37"/>
    </row>
    <row r="207" spans="1:17" ht="25.5" customHeight="1">
      <c r="A207" s="1" t="s">
        <v>78</v>
      </c>
      <c r="B207" s="11" t="s">
        <v>21</v>
      </c>
      <c r="C207" s="2" t="s">
        <v>31</v>
      </c>
      <c r="D207" s="2">
        <v>101</v>
      </c>
      <c r="E207" s="2" t="s">
        <v>42</v>
      </c>
      <c r="F207" s="2">
        <v>106</v>
      </c>
      <c r="G207" s="44"/>
      <c r="H207" s="44"/>
      <c r="I207" s="30">
        <v>18695</v>
      </c>
      <c r="J207" s="29">
        <f>VLOOKUP(Table2[[#This Row],[Visitor]],Table1[],2,FALSE)</f>
        <v>8</v>
      </c>
      <c r="K207" s="29">
        <f>VLOOKUP(Table2[[#This Row],[Home]],Table1[],2,FALSE)</f>
        <v>25</v>
      </c>
      <c r="L207" s="29"/>
      <c r="M207" s="29"/>
      <c r="N207" s="37"/>
      <c r="O207" s="37"/>
      <c r="P207" s="37"/>
      <c r="Q207" s="37"/>
    </row>
    <row r="208" spans="1:17" ht="25.5" customHeight="1">
      <c r="A208" s="1" t="s">
        <v>78</v>
      </c>
      <c r="B208" s="11" t="s">
        <v>23</v>
      </c>
      <c r="C208" s="2" t="s">
        <v>6</v>
      </c>
      <c r="D208" s="2">
        <v>115</v>
      </c>
      <c r="E208" s="2" t="s">
        <v>13</v>
      </c>
      <c r="F208" s="2">
        <v>107</v>
      </c>
      <c r="G208" s="44"/>
      <c r="H208" s="44"/>
      <c r="I208" s="30">
        <v>19427</v>
      </c>
      <c r="J208" s="29">
        <f>VLOOKUP(Table2[[#This Row],[Visitor]],Table1[],2,FALSE)</f>
        <v>5</v>
      </c>
      <c r="K208" s="29">
        <f>VLOOKUP(Table2[[#This Row],[Home]],Table1[],2,FALSE)</f>
        <v>20</v>
      </c>
      <c r="L208" s="29"/>
      <c r="M208" s="29"/>
      <c r="N208" s="37"/>
      <c r="O208" s="37"/>
      <c r="P208" s="37"/>
      <c r="Q208" s="37"/>
    </row>
    <row r="209" spans="1:17" ht="25.5" customHeight="1">
      <c r="A209" s="1" t="s">
        <v>78</v>
      </c>
      <c r="B209" s="11" t="s">
        <v>23</v>
      </c>
      <c r="C209" s="2" t="s">
        <v>16</v>
      </c>
      <c r="D209" s="2">
        <v>116</v>
      </c>
      <c r="E209" s="2" t="s">
        <v>25</v>
      </c>
      <c r="F209" s="2">
        <v>113</v>
      </c>
      <c r="G209" s="44"/>
      <c r="H209" s="44"/>
      <c r="I209" s="30">
        <v>16033</v>
      </c>
      <c r="J209" s="29">
        <f>VLOOKUP(Table2[[#This Row],[Visitor]],Table1[],2,FALSE)</f>
        <v>13</v>
      </c>
      <c r="K209" s="29">
        <f>VLOOKUP(Table2[[#This Row],[Home]],Table1[],2,FALSE)</f>
        <v>12</v>
      </c>
      <c r="L209" s="29"/>
      <c r="M209" s="29"/>
      <c r="N209" s="37"/>
      <c r="O209" s="37"/>
      <c r="P209" s="37"/>
      <c r="Q209" s="37"/>
    </row>
    <row r="210" spans="1:17" ht="25.5" customHeight="1">
      <c r="A210" s="1" t="s">
        <v>78</v>
      </c>
      <c r="B210" s="11" t="s">
        <v>23</v>
      </c>
      <c r="C210" s="2" t="s">
        <v>14</v>
      </c>
      <c r="D210" s="2">
        <v>95</v>
      </c>
      <c r="E210" s="2" t="s">
        <v>22</v>
      </c>
      <c r="F210" s="2">
        <v>99</v>
      </c>
      <c r="G210" s="44"/>
      <c r="H210" s="44"/>
      <c r="I210" s="30">
        <v>14594</v>
      </c>
      <c r="J210" s="29">
        <f>VLOOKUP(Table2[[#This Row],[Visitor]],Table1[],2,FALSE)</f>
        <v>19</v>
      </c>
      <c r="K210" s="29">
        <f>VLOOKUP(Table2[[#This Row],[Home]],Table1[],2,FALSE)</f>
        <v>14</v>
      </c>
      <c r="L210" s="29"/>
      <c r="M210" s="29"/>
      <c r="N210" s="37"/>
      <c r="O210" s="37"/>
      <c r="P210" s="37"/>
      <c r="Q210" s="37"/>
    </row>
    <row r="211" spans="1:17" ht="25.5" customHeight="1">
      <c r="A211" s="1" t="s">
        <v>78</v>
      </c>
      <c r="B211" s="11" t="s">
        <v>23</v>
      </c>
      <c r="C211" s="2" t="s">
        <v>34</v>
      </c>
      <c r="D211" s="2">
        <v>86</v>
      </c>
      <c r="E211" s="2" t="s">
        <v>33</v>
      </c>
      <c r="F211" s="2">
        <v>98</v>
      </c>
      <c r="G211" s="44"/>
      <c r="H211" s="44"/>
      <c r="I211" s="30">
        <v>18978</v>
      </c>
      <c r="J211" s="29">
        <f>VLOOKUP(Table2[[#This Row],[Visitor]],Table1[],2,FALSE)</f>
        <v>2</v>
      </c>
      <c r="K211" s="29">
        <f>VLOOKUP(Table2[[#This Row],[Home]],Table1[],2,FALSE)</f>
        <v>24</v>
      </c>
      <c r="L211" s="29"/>
      <c r="M211" s="29"/>
      <c r="N211" s="37"/>
      <c r="O211" s="37"/>
      <c r="P211" s="37"/>
      <c r="Q211" s="37"/>
    </row>
    <row r="212" spans="1:17" ht="25.5" customHeight="1">
      <c r="A212" s="1" t="s">
        <v>78</v>
      </c>
      <c r="B212" s="11" t="s">
        <v>23</v>
      </c>
      <c r="C212" s="2" t="s">
        <v>41</v>
      </c>
      <c r="D212" s="2">
        <v>125</v>
      </c>
      <c r="E212" s="2" t="s">
        <v>24</v>
      </c>
      <c r="F212" s="2">
        <v>116</v>
      </c>
      <c r="G212" s="44"/>
      <c r="H212" s="44"/>
      <c r="I212" s="30">
        <v>15654</v>
      </c>
      <c r="J212" s="29">
        <f>VLOOKUP(Table2[[#This Row],[Visitor]],Table1[],2,FALSE)</f>
        <v>7</v>
      </c>
      <c r="K212" s="29">
        <f>VLOOKUP(Table2[[#This Row],[Home]],Table1[],2,FALSE)</f>
        <v>21</v>
      </c>
      <c r="L212" s="29"/>
      <c r="M212" s="29"/>
      <c r="N212" s="37"/>
      <c r="O212" s="37"/>
      <c r="P212" s="37"/>
      <c r="Q212" s="37"/>
    </row>
    <row r="213" spans="1:17" ht="25.5" customHeight="1">
      <c r="A213" s="1" t="s">
        <v>78</v>
      </c>
      <c r="B213" s="11" t="s">
        <v>23</v>
      </c>
      <c r="C213" s="2" t="s">
        <v>40</v>
      </c>
      <c r="D213" s="2">
        <v>79</v>
      </c>
      <c r="E213" s="2" t="s">
        <v>43</v>
      </c>
      <c r="F213" s="2">
        <v>92</v>
      </c>
      <c r="G213" s="44"/>
      <c r="H213" s="44"/>
      <c r="I213" s="30">
        <v>18203</v>
      </c>
      <c r="J213" s="29">
        <f>VLOOKUP(Table2[[#This Row],[Visitor]],Table1[],2,FALSE)</f>
        <v>15</v>
      </c>
      <c r="K213" s="29">
        <f>VLOOKUP(Table2[[#This Row],[Home]],Table1[],2,FALSE)</f>
        <v>10</v>
      </c>
      <c r="L213" s="29"/>
      <c r="M213" s="29"/>
      <c r="N213" s="37"/>
      <c r="O213" s="37"/>
      <c r="P213" s="37"/>
      <c r="Q213" s="37"/>
    </row>
    <row r="214" spans="1:17" ht="25.5" customHeight="1">
      <c r="A214" s="1" t="s">
        <v>78</v>
      </c>
      <c r="B214" s="11" t="s">
        <v>35</v>
      </c>
      <c r="C214" s="2" t="s">
        <v>18</v>
      </c>
      <c r="D214" s="2">
        <v>94</v>
      </c>
      <c r="E214" s="2" t="s">
        <v>36</v>
      </c>
      <c r="F214" s="2">
        <v>99</v>
      </c>
      <c r="G214" s="44"/>
      <c r="H214" s="44"/>
      <c r="I214" s="30">
        <v>19206</v>
      </c>
      <c r="J214" s="29">
        <f>VLOOKUP(Table2[[#This Row],[Visitor]],Table1[],2,FALSE)</f>
        <v>26</v>
      </c>
      <c r="K214" s="29">
        <f>VLOOKUP(Table2[[#This Row],[Home]],Table1[],2,FALSE)</f>
        <v>16</v>
      </c>
      <c r="L214" s="29"/>
      <c r="M214" s="29"/>
      <c r="N214" s="37"/>
      <c r="O214" s="37"/>
      <c r="P214" s="37"/>
      <c r="Q214" s="37"/>
    </row>
    <row r="215" spans="1:17" ht="25.5" customHeight="1">
      <c r="A215" s="1" t="s">
        <v>78</v>
      </c>
      <c r="B215" s="11" t="s">
        <v>8</v>
      </c>
      <c r="C215" s="2" t="s">
        <v>19</v>
      </c>
      <c r="D215" s="2">
        <v>115</v>
      </c>
      <c r="E215" s="2" t="s">
        <v>45</v>
      </c>
      <c r="F215" s="2">
        <v>109</v>
      </c>
      <c r="G215" s="44"/>
      <c r="H215" s="44"/>
      <c r="I215" s="30">
        <v>18997</v>
      </c>
      <c r="J215" s="29">
        <f>VLOOKUP(Table2[[#This Row],[Visitor]],Table1[],2,FALSE)</f>
        <v>27</v>
      </c>
      <c r="K215" s="29">
        <f>VLOOKUP(Table2[[#This Row],[Home]],Table1[],2,FALSE)</f>
        <v>28</v>
      </c>
      <c r="L215" s="29"/>
      <c r="M215" s="29"/>
      <c r="N215" s="37"/>
      <c r="O215" s="37"/>
      <c r="P215" s="37"/>
      <c r="Q215" s="37"/>
    </row>
    <row r="216" spans="1:17" ht="25.5" customHeight="1">
      <c r="A216" s="1" t="s">
        <v>79</v>
      </c>
      <c r="B216" s="11" t="s">
        <v>23</v>
      </c>
      <c r="C216" s="2" t="s">
        <v>10</v>
      </c>
      <c r="D216" s="2">
        <v>88</v>
      </c>
      <c r="E216" s="2" t="s">
        <v>5</v>
      </c>
      <c r="F216" s="2">
        <v>92</v>
      </c>
      <c r="G216" s="44"/>
      <c r="H216" s="44"/>
      <c r="I216" s="30">
        <v>18624</v>
      </c>
      <c r="J216" s="29">
        <f>VLOOKUP(Table2[[#This Row],[Visitor]],Table1[],2,FALSE)</f>
        <v>1</v>
      </c>
      <c r="K216" s="29">
        <f>VLOOKUP(Table2[[#This Row],[Home]],Table1[],2,FALSE)</f>
        <v>4</v>
      </c>
      <c r="L216" s="29"/>
      <c r="M216" s="29"/>
      <c r="N216" s="37"/>
      <c r="O216" s="37"/>
      <c r="P216" s="37"/>
      <c r="Q216" s="37"/>
    </row>
    <row r="217" spans="1:17" ht="25.5" customHeight="1">
      <c r="A217" s="1" t="s">
        <v>79</v>
      </c>
      <c r="B217" s="11" t="s">
        <v>8</v>
      </c>
      <c r="C217" s="2" t="s">
        <v>9</v>
      </c>
      <c r="D217" s="2">
        <v>142</v>
      </c>
      <c r="E217" s="2" t="s">
        <v>37</v>
      </c>
      <c r="F217" s="2">
        <v>116</v>
      </c>
      <c r="G217" s="44"/>
      <c r="H217" s="44"/>
      <c r="I217" s="30">
        <v>16875</v>
      </c>
      <c r="J217" s="29">
        <f>VLOOKUP(Table2[[#This Row],[Visitor]],Table1[],2,FALSE)</f>
        <v>3</v>
      </c>
      <c r="K217" s="29">
        <f>VLOOKUP(Table2[[#This Row],[Home]],Table1[],2,FALSE)</f>
        <v>29</v>
      </c>
      <c r="L217" s="29"/>
      <c r="M217" s="29"/>
      <c r="N217" s="37"/>
      <c r="O217" s="37"/>
      <c r="P217" s="37"/>
      <c r="Q217" s="37"/>
    </row>
    <row r="218" spans="1:17" ht="25.5" customHeight="1">
      <c r="A218" s="1" t="s">
        <v>80</v>
      </c>
      <c r="B218" s="11" t="s">
        <v>12</v>
      </c>
      <c r="C218" s="2" t="s">
        <v>14</v>
      </c>
      <c r="D218" s="2">
        <v>100</v>
      </c>
      <c r="E218" s="2" t="s">
        <v>16</v>
      </c>
      <c r="F218" s="2">
        <v>107</v>
      </c>
      <c r="G218" s="44"/>
      <c r="H218" s="44"/>
      <c r="I218" s="30">
        <v>17188</v>
      </c>
      <c r="J218" s="29">
        <f>VLOOKUP(Table2[[#This Row],[Visitor]],Table1[],2,FALSE)</f>
        <v>19</v>
      </c>
      <c r="K218" s="29">
        <f>VLOOKUP(Table2[[#This Row],[Home]],Table1[],2,FALSE)</f>
        <v>13</v>
      </c>
      <c r="L218" s="29"/>
      <c r="M218" s="29"/>
      <c r="N218" s="37"/>
      <c r="O218" s="37"/>
      <c r="P218" s="37"/>
      <c r="Q218" s="37"/>
    </row>
    <row r="219" spans="1:17" ht="25.5" customHeight="1">
      <c r="A219" s="1" t="s">
        <v>80</v>
      </c>
      <c r="B219" s="11" t="s">
        <v>12</v>
      </c>
      <c r="C219" s="2" t="s">
        <v>17</v>
      </c>
      <c r="D219" s="2">
        <v>91</v>
      </c>
      <c r="E219" s="2" t="s">
        <v>20</v>
      </c>
      <c r="F219" s="2">
        <v>88</v>
      </c>
      <c r="G219" s="44"/>
      <c r="H219" s="44"/>
      <c r="I219" s="30">
        <v>17551</v>
      </c>
      <c r="J219" s="29">
        <f>VLOOKUP(Table2[[#This Row],[Visitor]],Table1[],2,FALSE)</f>
        <v>17</v>
      </c>
      <c r="K219" s="29">
        <f>VLOOKUP(Table2[[#This Row],[Home]],Table1[],2,FALSE)</f>
        <v>9</v>
      </c>
      <c r="L219" s="29"/>
      <c r="M219" s="29"/>
      <c r="N219" s="37"/>
      <c r="O219" s="37"/>
      <c r="P219" s="37"/>
      <c r="Q219" s="37"/>
    </row>
    <row r="220" spans="1:17" ht="25.5" customHeight="1">
      <c r="A220" s="1" t="s">
        <v>80</v>
      </c>
      <c r="B220" s="11" t="s">
        <v>21</v>
      </c>
      <c r="C220" s="2" t="s">
        <v>31</v>
      </c>
      <c r="D220" s="2">
        <v>107</v>
      </c>
      <c r="E220" s="2" t="s">
        <v>15</v>
      </c>
      <c r="F220" s="2">
        <v>118</v>
      </c>
      <c r="G220" s="44"/>
      <c r="H220" s="44"/>
      <c r="I220" s="30">
        <v>14495</v>
      </c>
      <c r="J220" s="29">
        <f>VLOOKUP(Table2[[#This Row],[Visitor]],Table1[],2,FALSE)</f>
        <v>8</v>
      </c>
      <c r="K220" s="29">
        <f>VLOOKUP(Table2[[#This Row],[Home]],Table1[],2,FALSE)</f>
        <v>30</v>
      </c>
      <c r="L220" s="29"/>
      <c r="M220" s="29"/>
      <c r="N220" s="37"/>
      <c r="O220" s="37"/>
      <c r="P220" s="37"/>
      <c r="Q220" s="37"/>
    </row>
    <row r="221" spans="1:17" ht="25.5" customHeight="1">
      <c r="A221" s="1" t="s">
        <v>80</v>
      </c>
      <c r="B221" s="11" t="s">
        <v>21</v>
      </c>
      <c r="C221" s="2" t="s">
        <v>44</v>
      </c>
      <c r="D221" s="2">
        <v>113</v>
      </c>
      <c r="E221" s="2" t="s">
        <v>6</v>
      </c>
      <c r="F221" s="2">
        <v>118</v>
      </c>
      <c r="G221" s="44"/>
      <c r="H221" s="44"/>
      <c r="I221" s="30">
        <v>20562</v>
      </c>
      <c r="J221" s="29">
        <f>VLOOKUP(Table2[[#This Row],[Visitor]],Table1[],2,FALSE)</f>
        <v>6</v>
      </c>
      <c r="K221" s="29">
        <f>VLOOKUP(Table2[[#This Row],[Home]],Table1[],2,FALSE)</f>
        <v>5</v>
      </c>
      <c r="L221" s="29"/>
      <c r="M221" s="29"/>
      <c r="N221" s="37"/>
      <c r="O221" s="37"/>
      <c r="P221" s="37"/>
      <c r="Q221" s="37"/>
    </row>
    <row r="222" spans="1:17" ht="25.5" customHeight="1">
      <c r="A222" s="1" t="s">
        <v>80</v>
      </c>
      <c r="B222" s="11" t="s">
        <v>21</v>
      </c>
      <c r="C222" s="2" t="s">
        <v>42</v>
      </c>
      <c r="D222" s="2">
        <v>84</v>
      </c>
      <c r="E222" s="2" t="s">
        <v>41</v>
      </c>
      <c r="F222" s="2">
        <v>107</v>
      </c>
      <c r="G222" s="44"/>
      <c r="H222" s="44"/>
      <c r="I222" s="30">
        <v>19800</v>
      </c>
      <c r="J222" s="29">
        <f>VLOOKUP(Table2[[#This Row],[Visitor]],Table1[],2,FALSE)</f>
        <v>25</v>
      </c>
      <c r="K222" s="29">
        <f>VLOOKUP(Table2[[#This Row],[Home]],Table1[],2,FALSE)</f>
        <v>7</v>
      </c>
      <c r="L222" s="29"/>
      <c r="M222" s="29"/>
      <c r="N222" s="37"/>
      <c r="O222" s="37"/>
      <c r="P222" s="37"/>
      <c r="Q222" s="37"/>
    </row>
    <row r="223" spans="1:17" ht="25.5" customHeight="1">
      <c r="A223" s="1" t="s">
        <v>80</v>
      </c>
      <c r="B223" s="11" t="s">
        <v>23</v>
      </c>
      <c r="C223" s="2" t="s">
        <v>13</v>
      </c>
      <c r="D223" s="2">
        <v>120</v>
      </c>
      <c r="E223" s="2" t="s">
        <v>40</v>
      </c>
      <c r="F223" s="2">
        <v>123</v>
      </c>
      <c r="G223" s="44"/>
      <c r="H223" s="44"/>
      <c r="I223" s="30">
        <v>20493</v>
      </c>
      <c r="J223" s="29">
        <f>VLOOKUP(Table2[[#This Row],[Visitor]],Table1[],2,FALSE)</f>
        <v>20</v>
      </c>
      <c r="K223" s="29">
        <f>VLOOKUP(Table2[[#This Row],[Home]],Table1[],2,FALSE)</f>
        <v>15</v>
      </c>
      <c r="L223" s="29"/>
      <c r="M223" s="29"/>
      <c r="N223" s="37"/>
      <c r="O223" s="37"/>
      <c r="P223" s="37"/>
      <c r="Q223" s="37"/>
    </row>
    <row r="224" spans="1:17" ht="25.5" customHeight="1">
      <c r="A224" s="1" t="s">
        <v>80</v>
      </c>
      <c r="B224" s="11" t="s">
        <v>23</v>
      </c>
      <c r="C224" s="2" t="s">
        <v>43</v>
      </c>
      <c r="D224" s="2">
        <v>101</v>
      </c>
      <c r="E224" s="2" t="s">
        <v>34</v>
      </c>
      <c r="F224" s="2">
        <v>104</v>
      </c>
      <c r="G224" s="44"/>
      <c r="H224" s="44"/>
      <c r="I224" s="30">
        <v>18418</v>
      </c>
      <c r="J224" s="29">
        <f>VLOOKUP(Table2[[#This Row],[Visitor]],Table1[],2,FALSE)</f>
        <v>10</v>
      </c>
      <c r="K224" s="29">
        <f>VLOOKUP(Table2[[#This Row],[Home]],Table1[],2,FALSE)</f>
        <v>2</v>
      </c>
      <c r="L224" s="29"/>
      <c r="M224" s="29"/>
      <c r="N224" s="37"/>
      <c r="O224" s="37"/>
      <c r="P224" s="37"/>
      <c r="Q224" s="37"/>
    </row>
    <row r="225" spans="1:17" ht="25.5" customHeight="1">
      <c r="A225" s="1" t="s">
        <v>80</v>
      </c>
      <c r="B225" s="11" t="s">
        <v>26</v>
      </c>
      <c r="C225" s="2" t="s">
        <v>33</v>
      </c>
      <c r="D225" s="2">
        <v>111</v>
      </c>
      <c r="E225" s="2" t="s">
        <v>28</v>
      </c>
      <c r="F225" s="2">
        <v>87</v>
      </c>
      <c r="G225" s="44"/>
      <c r="H225" s="44"/>
      <c r="I225" s="30">
        <v>19459</v>
      </c>
      <c r="J225" s="29">
        <f>VLOOKUP(Table2[[#This Row],[Visitor]],Table1[],2,FALSE)</f>
        <v>24</v>
      </c>
      <c r="K225" s="29">
        <f>VLOOKUP(Table2[[#This Row],[Home]],Table1[],2,FALSE)</f>
        <v>22</v>
      </c>
      <c r="L225" s="29"/>
      <c r="M225" s="29"/>
      <c r="N225" s="37"/>
      <c r="O225" s="37"/>
      <c r="P225" s="37"/>
      <c r="Q225" s="37"/>
    </row>
    <row r="226" spans="1:17" ht="25.5" customHeight="1">
      <c r="A226" s="1" t="s">
        <v>80</v>
      </c>
      <c r="B226" s="11" t="s">
        <v>35</v>
      </c>
      <c r="C226" s="2" t="s">
        <v>36</v>
      </c>
      <c r="D226" s="2">
        <v>82</v>
      </c>
      <c r="E226" s="2" t="s">
        <v>38</v>
      </c>
      <c r="F226" s="2">
        <v>86</v>
      </c>
      <c r="G226" s="44"/>
      <c r="H226" s="44"/>
      <c r="I226" s="30">
        <v>17583</v>
      </c>
      <c r="J226" s="29">
        <f>VLOOKUP(Table2[[#This Row],[Visitor]],Table1[],2,FALSE)</f>
        <v>16</v>
      </c>
      <c r="K226" s="29">
        <f>VLOOKUP(Table2[[#This Row],[Home]],Table1[],2,FALSE)</f>
        <v>23</v>
      </c>
      <c r="L226" s="29"/>
      <c r="M226" s="29"/>
      <c r="N226" s="37"/>
      <c r="O226" s="37"/>
      <c r="P226" s="37"/>
      <c r="Q226" s="37"/>
    </row>
    <row r="227" spans="1:17" ht="25.5" customHeight="1">
      <c r="A227" s="1" t="s">
        <v>80</v>
      </c>
      <c r="B227" s="11" t="s">
        <v>8</v>
      </c>
      <c r="C227" s="2" t="s">
        <v>24</v>
      </c>
      <c r="D227" s="2">
        <v>114</v>
      </c>
      <c r="E227" s="2" t="s">
        <v>30</v>
      </c>
      <c r="F227" s="2">
        <v>146</v>
      </c>
      <c r="G227" s="44"/>
      <c r="H227" s="44"/>
      <c r="I227" s="30">
        <v>16816</v>
      </c>
      <c r="J227" s="29">
        <f>VLOOKUP(Table2[[#This Row],[Visitor]],Table1[],2,FALSE)</f>
        <v>21</v>
      </c>
      <c r="K227" s="29">
        <f>VLOOKUP(Table2[[#This Row],[Home]],Table1[],2,FALSE)</f>
        <v>18</v>
      </c>
      <c r="L227" s="29"/>
      <c r="M227" s="29"/>
      <c r="N227" s="37"/>
      <c r="O227" s="37"/>
      <c r="P227" s="37"/>
      <c r="Q227" s="37"/>
    </row>
    <row r="228" spans="1:17" ht="25.5" customHeight="1">
      <c r="A228" s="1" t="s">
        <v>80</v>
      </c>
      <c r="B228" s="11" t="s">
        <v>8</v>
      </c>
      <c r="C228" s="2" t="s">
        <v>37</v>
      </c>
      <c r="D228" s="2">
        <v>122</v>
      </c>
      <c r="E228" s="2" t="s">
        <v>45</v>
      </c>
      <c r="F228" s="2">
        <v>113</v>
      </c>
      <c r="G228" s="44"/>
      <c r="H228" s="44"/>
      <c r="I228" s="30">
        <v>18997</v>
      </c>
      <c r="J228" s="29">
        <f>VLOOKUP(Table2[[#This Row],[Visitor]],Table1[],2,FALSE)</f>
        <v>29</v>
      </c>
      <c r="K228" s="29">
        <f>VLOOKUP(Table2[[#This Row],[Home]],Table1[],2,FALSE)</f>
        <v>28</v>
      </c>
      <c r="L228" s="29"/>
      <c r="M228" s="29"/>
      <c r="N228" s="37"/>
      <c r="O228" s="37"/>
      <c r="P228" s="37"/>
      <c r="Q228" s="37"/>
    </row>
    <row r="229" spans="1:17" ht="25.5" customHeight="1">
      <c r="A229" s="1" t="s">
        <v>81</v>
      </c>
      <c r="B229" s="11" t="s">
        <v>12</v>
      </c>
      <c r="C229" s="2" t="s">
        <v>44</v>
      </c>
      <c r="D229" s="2">
        <v>87</v>
      </c>
      <c r="E229" s="2" t="s">
        <v>13</v>
      </c>
      <c r="F229" s="2">
        <v>102</v>
      </c>
      <c r="G229" s="44"/>
      <c r="H229" s="44"/>
      <c r="I229" s="30">
        <v>17640</v>
      </c>
      <c r="J229" s="29">
        <f>VLOOKUP(Table2[[#This Row],[Visitor]],Table1[],2,FALSE)</f>
        <v>6</v>
      </c>
      <c r="K229" s="29">
        <f>VLOOKUP(Table2[[#This Row],[Home]],Table1[],2,FALSE)</f>
        <v>20</v>
      </c>
      <c r="L229" s="29"/>
      <c r="M229" s="29"/>
      <c r="N229" s="37"/>
      <c r="O229" s="37"/>
      <c r="P229" s="37"/>
      <c r="Q229" s="37"/>
    </row>
    <row r="230" spans="1:17" ht="25.5" customHeight="1">
      <c r="A230" s="1" t="s">
        <v>81</v>
      </c>
      <c r="B230" s="11" t="s">
        <v>12</v>
      </c>
      <c r="C230" s="2" t="s">
        <v>31</v>
      </c>
      <c r="D230" s="2">
        <v>125</v>
      </c>
      <c r="E230" s="2" t="s">
        <v>18</v>
      </c>
      <c r="F230" s="2">
        <v>85</v>
      </c>
      <c r="G230" s="44"/>
      <c r="H230" s="44"/>
      <c r="I230" s="30">
        <v>19157</v>
      </c>
      <c r="J230" s="29">
        <f>VLOOKUP(Table2[[#This Row],[Visitor]],Table1[],2,FALSE)</f>
        <v>8</v>
      </c>
      <c r="K230" s="29">
        <f>VLOOKUP(Table2[[#This Row],[Home]],Table1[],2,FALSE)</f>
        <v>26</v>
      </c>
      <c r="L230" s="29"/>
      <c r="M230" s="29"/>
      <c r="N230" s="37"/>
      <c r="O230" s="37"/>
      <c r="P230" s="37"/>
      <c r="Q230" s="37"/>
    </row>
    <row r="231" spans="1:17" ht="25.5" customHeight="1">
      <c r="A231" s="1" t="s">
        <v>81</v>
      </c>
      <c r="B231" s="11" t="s">
        <v>21</v>
      </c>
      <c r="C231" s="2" t="s">
        <v>5</v>
      </c>
      <c r="D231" s="2">
        <v>110</v>
      </c>
      <c r="E231" s="2" t="s">
        <v>27</v>
      </c>
      <c r="F231" s="2">
        <v>99</v>
      </c>
      <c r="G231" s="44"/>
      <c r="H231" s="44"/>
      <c r="I231" s="30">
        <v>16381</v>
      </c>
      <c r="J231" s="29">
        <f>VLOOKUP(Table2[[#This Row],[Visitor]],Table1[],2,FALSE)</f>
        <v>4</v>
      </c>
      <c r="K231" s="29">
        <f>VLOOKUP(Table2[[#This Row],[Home]],Table1[],2,FALSE)</f>
        <v>11</v>
      </c>
      <c r="L231" s="29"/>
      <c r="M231" s="29"/>
      <c r="N231" s="37"/>
      <c r="O231" s="37"/>
      <c r="P231" s="37"/>
      <c r="Q231" s="37"/>
    </row>
    <row r="232" spans="1:17" ht="25.5" customHeight="1">
      <c r="A232" s="1" t="s">
        <v>81</v>
      </c>
      <c r="B232" s="11" t="s">
        <v>21</v>
      </c>
      <c r="C232" s="2" t="s">
        <v>10</v>
      </c>
      <c r="D232" s="2">
        <v>124</v>
      </c>
      <c r="E232" s="2" t="s">
        <v>19</v>
      </c>
      <c r="F232" s="2">
        <v>116</v>
      </c>
      <c r="G232" s="44"/>
      <c r="H232" s="44"/>
      <c r="I232" s="30">
        <v>20848</v>
      </c>
      <c r="J232" s="29">
        <f>VLOOKUP(Table2[[#This Row],[Visitor]],Table1[],2,FALSE)</f>
        <v>1</v>
      </c>
      <c r="K232" s="29">
        <f>VLOOKUP(Table2[[#This Row],[Home]],Table1[],2,FALSE)</f>
        <v>27</v>
      </c>
      <c r="L232" s="29"/>
      <c r="M232" s="29"/>
      <c r="N232" s="37"/>
      <c r="O232" s="37"/>
      <c r="P232" s="37"/>
      <c r="Q232" s="37"/>
    </row>
    <row r="233" spans="1:17" ht="25.5" customHeight="1">
      <c r="A233" s="1" t="s">
        <v>81</v>
      </c>
      <c r="B233" s="11" t="s">
        <v>23</v>
      </c>
      <c r="C233" s="2" t="s">
        <v>9</v>
      </c>
      <c r="D233" s="2">
        <v>105</v>
      </c>
      <c r="E233" s="2" t="s">
        <v>25</v>
      </c>
      <c r="F233" s="2">
        <v>83</v>
      </c>
      <c r="G233" s="44"/>
      <c r="H233" s="44"/>
      <c r="I233" s="30">
        <v>17266</v>
      </c>
      <c r="J233" s="29">
        <f>VLOOKUP(Table2[[#This Row],[Visitor]],Table1[],2,FALSE)</f>
        <v>3</v>
      </c>
      <c r="K233" s="29">
        <f>VLOOKUP(Table2[[#This Row],[Home]],Table1[],2,FALSE)</f>
        <v>12</v>
      </c>
      <c r="L233" s="29"/>
      <c r="M233" s="29"/>
      <c r="N233" s="37"/>
      <c r="O233" s="37"/>
      <c r="P233" s="37"/>
      <c r="Q233" s="37"/>
    </row>
    <row r="234" spans="1:17" ht="25.5" customHeight="1">
      <c r="A234" s="1" t="s">
        <v>81</v>
      </c>
      <c r="B234" s="11" t="s">
        <v>29</v>
      </c>
      <c r="C234" s="2" t="s">
        <v>22</v>
      </c>
      <c r="D234" s="2">
        <v>79</v>
      </c>
      <c r="E234" s="2" t="s">
        <v>28</v>
      </c>
      <c r="F234" s="2">
        <v>111</v>
      </c>
      <c r="G234" s="44"/>
      <c r="H234" s="44"/>
      <c r="I234" s="30">
        <v>19949</v>
      </c>
      <c r="J234" s="29">
        <f>VLOOKUP(Table2[[#This Row],[Visitor]],Table1[],2,FALSE)</f>
        <v>14</v>
      </c>
      <c r="K234" s="29">
        <f>VLOOKUP(Table2[[#This Row],[Home]],Table1[],2,FALSE)</f>
        <v>22</v>
      </c>
      <c r="L234" s="29"/>
      <c r="M234" s="29"/>
      <c r="N234" s="37"/>
      <c r="O234" s="37"/>
      <c r="P234" s="37"/>
      <c r="Q234" s="37"/>
    </row>
    <row r="235" spans="1:17" ht="25.5" customHeight="1">
      <c r="A235" s="1" t="s">
        <v>81</v>
      </c>
      <c r="B235" s="11" t="s">
        <v>35</v>
      </c>
      <c r="C235" s="2" t="s">
        <v>38</v>
      </c>
      <c r="D235" s="2">
        <v>90</v>
      </c>
      <c r="E235" s="2" t="s">
        <v>36</v>
      </c>
      <c r="F235" s="2">
        <v>102</v>
      </c>
      <c r="G235" s="44"/>
      <c r="H235" s="44"/>
      <c r="I235" s="30">
        <v>19522</v>
      </c>
      <c r="J235" s="29">
        <f>VLOOKUP(Table2[[#This Row],[Visitor]],Table1[],2,FALSE)</f>
        <v>23</v>
      </c>
      <c r="K235" s="29">
        <f>VLOOKUP(Table2[[#This Row],[Home]],Table1[],2,FALSE)</f>
        <v>16</v>
      </c>
      <c r="L235" s="29"/>
      <c r="M235" s="29"/>
      <c r="N235" s="37"/>
      <c r="O235" s="37"/>
      <c r="P235" s="37"/>
      <c r="Q235" s="37"/>
    </row>
    <row r="236" spans="1:17" ht="25.5" customHeight="1">
      <c r="A236" s="1" t="s">
        <v>82</v>
      </c>
      <c r="B236" s="11" t="s">
        <v>49</v>
      </c>
      <c r="C236" s="2" t="s">
        <v>20</v>
      </c>
      <c r="D236" s="2">
        <v>91</v>
      </c>
      <c r="E236" s="2" t="s">
        <v>41</v>
      </c>
      <c r="F236" s="2">
        <v>100</v>
      </c>
      <c r="G236" s="44"/>
      <c r="H236" s="44"/>
      <c r="I236" s="30">
        <v>19800</v>
      </c>
      <c r="J236" s="29">
        <f>VLOOKUP(Table2[[#This Row],[Visitor]],Table1[],2,FALSE)</f>
        <v>9</v>
      </c>
      <c r="K236" s="29">
        <f>VLOOKUP(Table2[[#This Row],[Home]],Table1[],2,FALSE)</f>
        <v>7</v>
      </c>
      <c r="L236" s="29"/>
      <c r="M236" s="29"/>
      <c r="N236" s="37"/>
      <c r="O236" s="37"/>
      <c r="P236" s="37"/>
      <c r="Q236" s="37"/>
    </row>
    <row r="237" spans="1:17" ht="25.5" customHeight="1">
      <c r="A237" s="1" t="s">
        <v>82</v>
      </c>
      <c r="B237" s="11" t="s">
        <v>83</v>
      </c>
      <c r="C237" s="2" t="s">
        <v>16</v>
      </c>
      <c r="D237" s="2">
        <v>120</v>
      </c>
      <c r="E237" s="2" t="s">
        <v>17</v>
      </c>
      <c r="F237" s="2">
        <v>95</v>
      </c>
      <c r="G237" s="44"/>
      <c r="H237" s="44"/>
      <c r="I237" s="30">
        <v>19600</v>
      </c>
      <c r="J237" s="29">
        <f>VLOOKUP(Table2[[#This Row],[Visitor]],Table1[],2,FALSE)</f>
        <v>13</v>
      </c>
      <c r="K237" s="29">
        <f>VLOOKUP(Table2[[#This Row],[Home]],Table1[],2,FALSE)</f>
        <v>17</v>
      </c>
      <c r="L237" s="29"/>
      <c r="M237" s="29"/>
      <c r="N237" s="37"/>
      <c r="O237" s="37"/>
      <c r="P237" s="37"/>
      <c r="Q237" s="37"/>
    </row>
    <row r="238" spans="1:17" ht="25.5" customHeight="1">
      <c r="A238" s="1" t="s">
        <v>82</v>
      </c>
      <c r="B238" s="11" t="s">
        <v>59</v>
      </c>
      <c r="C238" s="2" t="s">
        <v>10</v>
      </c>
      <c r="D238" s="2">
        <v>118</v>
      </c>
      <c r="E238" s="2" t="s">
        <v>15</v>
      </c>
      <c r="F238" s="2">
        <v>111</v>
      </c>
      <c r="G238" s="44"/>
      <c r="H238" s="44"/>
      <c r="I238" s="30">
        <v>17732</v>
      </c>
      <c r="J238" s="29">
        <f>VLOOKUP(Table2[[#This Row],[Visitor]],Table1[],2,FALSE)</f>
        <v>1</v>
      </c>
      <c r="K238" s="29">
        <f>VLOOKUP(Table2[[#This Row],[Home]],Table1[],2,FALSE)</f>
        <v>30</v>
      </c>
      <c r="L238" s="29"/>
      <c r="M238" s="29"/>
      <c r="N238" s="37"/>
      <c r="O238" s="37"/>
      <c r="P238" s="37"/>
      <c r="Q238" s="37"/>
    </row>
    <row r="239" spans="1:17" ht="25.5" customHeight="1">
      <c r="A239" s="1" t="s">
        <v>82</v>
      </c>
      <c r="B239" s="11" t="s">
        <v>12</v>
      </c>
      <c r="C239" s="2" t="s">
        <v>14</v>
      </c>
      <c r="D239" s="2">
        <v>100</v>
      </c>
      <c r="E239" s="2" t="s">
        <v>33</v>
      </c>
      <c r="F239" s="2">
        <v>97</v>
      </c>
      <c r="G239" s="44"/>
      <c r="H239" s="44"/>
      <c r="I239" s="30">
        <v>16069</v>
      </c>
      <c r="J239" s="29">
        <f>VLOOKUP(Table2[[#This Row],[Visitor]],Table1[],2,FALSE)</f>
        <v>19</v>
      </c>
      <c r="K239" s="29">
        <f>VLOOKUP(Table2[[#This Row],[Home]],Table1[],2,FALSE)</f>
        <v>24</v>
      </c>
      <c r="L239" s="29"/>
      <c r="M239" s="29"/>
      <c r="N239" s="37"/>
      <c r="O239" s="37"/>
      <c r="P239" s="37"/>
      <c r="Q239" s="37"/>
    </row>
    <row r="240" spans="1:17" ht="25.5" customHeight="1">
      <c r="A240" s="1" t="s">
        <v>82</v>
      </c>
      <c r="B240" s="11" t="s">
        <v>23</v>
      </c>
      <c r="C240" s="2" t="s">
        <v>40</v>
      </c>
      <c r="D240" s="2">
        <v>105</v>
      </c>
      <c r="E240" s="2" t="s">
        <v>37</v>
      </c>
      <c r="F240" s="2">
        <v>113</v>
      </c>
      <c r="G240" s="44"/>
      <c r="H240" s="44"/>
      <c r="I240" s="30">
        <v>16264</v>
      </c>
      <c r="J240" s="29">
        <f>VLOOKUP(Table2[[#This Row],[Visitor]],Table1[],2,FALSE)</f>
        <v>15</v>
      </c>
      <c r="K240" s="29">
        <f>VLOOKUP(Table2[[#This Row],[Home]],Table1[],2,FALSE)</f>
        <v>29</v>
      </c>
      <c r="L240" s="29"/>
      <c r="M240" s="29"/>
      <c r="N240" s="37"/>
      <c r="O240" s="37"/>
      <c r="P240" s="37"/>
      <c r="Q240" s="37"/>
    </row>
    <row r="241" spans="1:17" ht="25.5" customHeight="1">
      <c r="A241" s="1" t="s">
        <v>82</v>
      </c>
      <c r="B241" s="11" t="s">
        <v>32</v>
      </c>
      <c r="C241" s="2" t="s">
        <v>30</v>
      </c>
      <c r="D241" s="2">
        <v>109</v>
      </c>
      <c r="E241" s="2" t="s">
        <v>45</v>
      </c>
      <c r="F241" s="2">
        <v>127</v>
      </c>
      <c r="G241" s="44"/>
      <c r="H241" s="44"/>
      <c r="I241" s="30">
        <v>18997</v>
      </c>
      <c r="J241" s="29">
        <f>VLOOKUP(Table2[[#This Row],[Visitor]],Table1[],2,FALSE)</f>
        <v>18</v>
      </c>
      <c r="K241" s="29">
        <f>VLOOKUP(Table2[[#This Row],[Home]],Table1[],2,FALSE)</f>
        <v>28</v>
      </c>
      <c r="L241" s="29"/>
      <c r="M241" s="29"/>
      <c r="N241" s="37"/>
      <c r="O241" s="37"/>
      <c r="P241" s="37"/>
      <c r="Q241" s="37"/>
    </row>
    <row r="242" spans="1:17" ht="25.5" customHeight="1">
      <c r="A242" s="1" t="s">
        <v>84</v>
      </c>
      <c r="B242" s="11" t="s">
        <v>12</v>
      </c>
      <c r="C242" s="2" t="s">
        <v>33</v>
      </c>
      <c r="D242" s="2">
        <v>102</v>
      </c>
      <c r="E242" s="2" t="s">
        <v>13</v>
      </c>
      <c r="F242" s="2">
        <v>118</v>
      </c>
      <c r="G242" s="44"/>
      <c r="H242" s="44"/>
      <c r="I242" s="30">
        <v>15978</v>
      </c>
      <c r="J242" s="29">
        <f>VLOOKUP(Table2[[#This Row],[Visitor]],Table1[],2,FALSE)</f>
        <v>24</v>
      </c>
      <c r="K242" s="29">
        <f>VLOOKUP(Table2[[#This Row],[Home]],Table1[],2,FALSE)</f>
        <v>20</v>
      </c>
      <c r="L242" s="29"/>
      <c r="M242" s="29"/>
      <c r="N242" s="37"/>
      <c r="O242" s="37"/>
      <c r="P242" s="37"/>
      <c r="Q242" s="37"/>
    </row>
    <row r="243" spans="1:17" ht="25.5" customHeight="1">
      <c r="A243" s="1" t="s">
        <v>84</v>
      </c>
      <c r="B243" s="11" t="s">
        <v>12</v>
      </c>
      <c r="C243" s="2" t="s">
        <v>6</v>
      </c>
      <c r="D243" s="2">
        <v>116</v>
      </c>
      <c r="E243" s="2" t="s">
        <v>14</v>
      </c>
      <c r="F243" s="2">
        <v>88</v>
      </c>
      <c r="G243" s="44"/>
      <c r="H243" s="44"/>
      <c r="I243" s="30">
        <v>20491</v>
      </c>
      <c r="J243" s="29">
        <f>VLOOKUP(Table2[[#This Row],[Visitor]],Table1[],2,FALSE)</f>
        <v>5</v>
      </c>
      <c r="K243" s="29">
        <f>VLOOKUP(Table2[[#This Row],[Home]],Table1[],2,FALSE)</f>
        <v>19</v>
      </c>
      <c r="L243" s="29"/>
      <c r="M243" s="29"/>
      <c r="N243" s="37"/>
      <c r="O243" s="37"/>
      <c r="P243" s="37"/>
      <c r="Q243" s="37"/>
    </row>
    <row r="244" spans="1:17" ht="25.5" customHeight="1">
      <c r="A244" s="1" t="s">
        <v>84</v>
      </c>
      <c r="B244" s="11" t="s">
        <v>12</v>
      </c>
      <c r="C244" s="2" t="s">
        <v>16</v>
      </c>
      <c r="D244" s="2">
        <v>105</v>
      </c>
      <c r="E244" s="2" t="s">
        <v>18</v>
      </c>
      <c r="F244" s="2">
        <v>97</v>
      </c>
      <c r="G244" s="44"/>
      <c r="H244" s="44"/>
      <c r="I244" s="30">
        <v>17239</v>
      </c>
      <c r="J244" s="29">
        <f>VLOOKUP(Table2[[#This Row],[Visitor]],Table1[],2,FALSE)</f>
        <v>13</v>
      </c>
      <c r="K244" s="29">
        <f>VLOOKUP(Table2[[#This Row],[Home]],Table1[],2,FALSE)</f>
        <v>26</v>
      </c>
      <c r="L244" s="29"/>
      <c r="M244" s="29"/>
      <c r="N244" s="37"/>
      <c r="O244" s="37"/>
      <c r="P244" s="37"/>
      <c r="Q244" s="37"/>
    </row>
    <row r="245" spans="1:17" ht="25.5" customHeight="1">
      <c r="A245" s="1" t="s">
        <v>84</v>
      </c>
      <c r="B245" s="11" t="s">
        <v>12</v>
      </c>
      <c r="C245" s="2" t="s">
        <v>31</v>
      </c>
      <c r="D245" s="2">
        <v>86</v>
      </c>
      <c r="E245" s="2" t="s">
        <v>19</v>
      </c>
      <c r="F245" s="2">
        <v>107</v>
      </c>
      <c r="G245" s="44"/>
      <c r="H245" s="44"/>
      <c r="I245" s="30">
        <v>20587</v>
      </c>
      <c r="J245" s="29">
        <f>VLOOKUP(Table2[[#This Row],[Visitor]],Table1[],2,FALSE)</f>
        <v>8</v>
      </c>
      <c r="K245" s="29">
        <f>VLOOKUP(Table2[[#This Row],[Home]],Table1[],2,FALSE)</f>
        <v>27</v>
      </c>
      <c r="L245" s="29"/>
      <c r="M245" s="29"/>
      <c r="N245" s="37"/>
      <c r="O245" s="37"/>
      <c r="P245" s="37"/>
      <c r="Q245" s="37"/>
    </row>
    <row r="246" spans="1:17" ht="25.5" customHeight="1">
      <c r="A246" s="1" t="s">
        <v>84</v>
      </c>
      <c r="B246" s="11" t="s">
        <v>21</v>
      </c>
      <c r="C246" s="2" t="s">
        <v>44</v>
      </c>
      <c r="D246" s="2">
        <v>85</v>
      </c>
      <c r="E246" s="2" t="s">
        <v>42</v>
      </c>
      <c r="F246" s="2">
        <v>107</v>
      </c>
      <c r="G246" s="44"/>
      <c r="H246" s="44"/>
      <c r="I246" s="30">
        <v>18848</v>
      </c>
      <c r="J246" s="29">
        <f>VLOOKUP(Table2[[#This Row],[Visitor]],Table1[],2,FALSE)</f>
        <v>6</v>
      </c>
      <c r="K246" s="29">
        <f>VLOOKUP(Table2[[#This Row],[Home]],Table1[],2,FALSE)</f>
        <v>25</v>
      </c>
      <c r="L246" s="29"/>
      <c r="M246" s="29"/>
      <c r="N246" s="37"/>
      <c r="O246" s="37"/>
      <c r="P246" s="37"/>
      <c r="Q246" s="37"/>
    </row>
    <row r="247" spans="1:17" ht="25.5" customHeight="1">
      <c r="A247" s="1" t="s">
        <v>84</v>
      </c>
      <c r="B247" s="11" t="s">
        <v>23</v>
      </c>
      <c r="C247" s="2" t="s">
        <v>36</v>
      </c>
      <c r="D247" s="2">
        <v>100</v>
      </c>
      <c r="E247" s="2" t="s">
        <v>25</v>
      </c>
      <c r="F247" s="2">
        <v>92</v>
      </c>
      <c r="G247" s="44"/>
      <c r="H247" s="44"/>
      <c r="I247" s="30">
        <v>15785</v>
      </c>
      <c r="J247" s="29">
        <f>VLOOKUP(Table2[[#This Row],[Visitor]],Table1[],2,FALSE)</f>
        <v>16</v>
      </c>
      <c r="K247" s="29">
        <f>VLOOKUP(Table2[[#This Row],[Home]],Table1[],2,FALSE)</f>
        <v>12</v>
      </c>
      <c r="L247" s="29"/>
      <c r="M247" s="29"/>
      <c r="N247" s="37"/>
      <c r="O247" s="37"/>
      <c r="P247" s="37"/>
      <c r="Q247" s="37"/>
    </row>
    <row r="248" spans="1:17" ht="25.5" customHeight="1">
      <c r="A248" s="1" t="s">
        <v>84</v>
      </c>
      <c r="B248" s="11" t="s">
        <v>23</v>
      </c>
      <c r="C248" s="2" t="s">
        <v>20</v>
      </c>
      <c r="D248" s="2">
        <v>99</v>
      </c>
      <c r="E248" s="2" t="s">
        <v>22</v>
      </c>
      <c r="F248" s="2">
        <v>88</v>
      </c>
      <c r="G248" s="44"/>
      <c r="H248" s="44"/>
      <c r="I248" s="30">
        <v>16122</v>
      </c>
      <c r="J248" s="29">
        <f>VLOOKUP(Table2[[#This Row],[Visitor]],Table1[],2,FALSE)</f>
        <v>9</v>
      </c>
      <c r="K248" s="29">
        <f>VLOOKUP(Table2[[#This Row],[Home]],Table1[],2,FALSE)</f>
        <v>14</v>
      </c>
      <c r="L248" s="29"/>
      <c r="M248" s="29"/>
      <c r="N248" s="37"/>
      <c r="O248" s="37"/>
      <c r="P248" s="37"/>
      <c r="Q248" s="37"/>
    </row>
    <row r="249" spans="1:17" ht="25.5" customHeight="1">
      <c r="A249" s="1" t="s">
        <v>84</v>
      </c>
      <c r="B249" s="11" t="s">
        <v>23</v>
      </c>
      <c r="C249" s="2" t="s">
        <v>43</v>
      </c>
      <c r="D249" s="2">
        <v>107</v>
      </c>
      <c r="E249" s="2" t="s">
        <v>24</v>
      </c>
      <c r="F249" s="2">
        <v>114</v>
      </c>
      <c r="G249" s="44"/>
      <c r="H249" s="44"/>
      <c r="I249" s="30">
        <v>16765</v>
      </c>
      <c r="J249" s="29">
        <f>VLOOKUP(Table2[[#This Row],[Visitor]],Table1[],2,FALSE)</f>
        <v>10</v>
      </c>
      <c r="K249" s="29">
        <f>VLOOKUP(Table2[[#This Row],[Home]],Table1[],2,FALSE)</f>
        <v>21</v>
      </c>
      <c r="L249" s="29"/>
      <c r="M249" s="29"/>
      <c r="N249" s="37"/>
      <c r="O249" s="37"/>
      <c r="P249" s="37"/>
      <c r="Q249" s="37"/>
    </row>
    <row r="250" spans="1:17" ht="25.5" customHeight="1">
      <c r="A250" s="1" t="s">
        <v>84</v>
      </c>
      <c r="B250" s="11" t="s">
        <v>26</v>
      </c>
      <c r="C250" s="2" t="s">
        <v>5</v>
      </c>
      <c r="D250" s="2">
        <v>110</v>
      </c>
      <c r="E250" s="2" t="s">
        <v>28</v>
      </c>
      <c r="F250" s="2">
        <v>102</v>
      </c>
      <c r="G250" s="44"/>
      <c r="H250" s="44"/>
      <c r="I250" s="30">
        <v>20302</v>
      </c>
      <c r="J250" s="29">
        <f>VLOOKUP(Table2[[#This Row],[Visitor]],Table1[],2,FALSE)</f>
        <v>4</v>
      </c>
      <c r="K250" s="29">
        <f>VLOOKUP(Table2[[#This Row],[Home]],Table1[],2,FALSE)</f>
        <v>22</v>
      </c>
      <c r="L250" s="29"/>
      <c r="M250" s="29"/>
      <c r="N250" s="37"/>
      <c r="O250" s="37"/>
      <c r="P250" s="37"/>
      <c r="Q250" s="37"/>
    </row>
    <row r="251" spans="1:17" ht="25.5" customHeight="1">
      <c r="A251" s="1" t="s">
        <v>84</v>
      </c>
      <c r="B251" s="11" t="s">
        <v>26</v>
      </c>
      <c r="C251" s="2" t="s">
        <v>27</v>
      </c>
      <c r="D251" s="2">
        <v>85</v>
      </c>
      <c r="E251" s="2" t="s">
        <v>34</v>
      </c>
      <c r="F251" s="2">
        <v>96</v>
      </c>
      <c r="G251" s="44"/>
      <c r="H251" s="44"/>
      <c r="I251" s="30">
        <v>18418</v>
      </c>
      <c r="J251" s="29">
        <f>VLOOKUP(Table2[[#This Row],[Visitor]],Table1[],2,FALSE)</f>
        <v>11</v>
      </c>
      <c r="K251" s="29">
        <f>VLOOKUP(Table2[[#This Row],[Home]],Table1[],2,FALSE)</f>
        <v>2</v>
      </c>
      <c r="L251" s="29"/>
      <c r="M251" s="29"/>
      <c r="N251" s="37"/>
      <c r="O251" s="37"/>
      <c r="P251" s="37"/>
      <c r="Q251" s="37"/>
    </row>
    <row r="252" spans="1:17" ht="25.5" customHeight="1">
      <c r="A252" s="1" t="s">
        <v>84</v>
      </c>
      <c r="B252" s="11" t="s">
        <v>35</v>
      </c>
      <c r="C252" s="2" t="s">
        <v>30</v>
      </c>
      <c r="D252" s="2">
        <v>114</v>
      </c>
      <c r="E252" s="2" t="s">
        <v>38</v>
      </c>
      <c r="F252" s="2">
        <v>98</v>
      </c>
      <c r="G252" s="44"/>
      <c r="H252" s="44"/>
      <c r="I252" s="30">
        <v>17583</v>
      </c>
      <c r="J252" s="29">
        <f>VLOOKUP(Table2[[#This Row],[Visitor]],Table1[],2,FALSE)</f>
        <v>18</v>
      </c>
      <c r="K252" s="29">
        <f>VLOOKUP(Table2[[#This Row],[Home]],Table1[],2,FALSE)</f>
        <v>23</v>
      </c>
      <c r="L252" s="29"/>
      <c r="M252" s="29"/>
      <c r="N252" s="37"/>
      <c r="O252" s="37"/>
      <c r="P252" s="37"/>
      <c r="Q252" s="37"/>
    </row>
    <row r="253" spans="1:17" ht="25.5" customHeight="1">
      <c r="A253" s="1" t="s">
        <v>85</v>
      </c>
      <c r="B253" s="11" t="s">
        <v>8</v>
      </c>
      <c r="C253" s="2" t="s">
        <v>40</v>
      </c>
      <c r="D253" s="2">
        <v>94</v>
      </c>
      <c r="E253" s="2" t="s">
        <v>45</v>
      </c>
      <c r="F253" s="2">
        <v>103</v>
      </c>
      <c r="G253" s="44"/>
      <c r="H253" s="44"/>
      <c r="I253" s="30">
        <v>18997</v>
      </c>
      <c r="J253" s="29">
        <f>VLOOKUP(Table2[[#This Row],[Visitor]],Table1[],2,FALSE)</f>
        <v>15</v>
      </c>
      <c r="K253" s="29">
        <f>VLOOKUP(Table2[[#This Row],[Home]],Table1[],2,FALSE)</f>
        <v>28</v>
      </c>
      <c r="L253" s="29"/>
      <c r="M253" s="29"/>
      <c r="N253" s="37"/>
      <c r="O253" s="37"/>
      <c r="P253" s="37"/>
      <c r="Q253" s="37"/>
    </row>
    <row r="254" spans="1:17" ht="25.5" customHeight="1">
      <c r="A254" s="1" t="s">
        <v>86</v>
      </c>
      <c r="B254" s="11" t="s">
        <v>12</v>
      </c>
      <c r="C254" s="2" t="s">
        <v>20</v>
      </c>
      <c r="D254" s="2">
        <v>124</v>
      </c>
      <c r="E254" s="2" t="s">
        <v>13</v>
      </c>
      <c r="F254" s="2">
        <v>129</v>
      </c>
      <c r="G254" s="44"/>
      <c r="H254" s="44"/>
      <c r="I254" s="30">
        <v>16041</v>
      </c>
      <c r="J254" s="29">
        <f>VLOOKUP(Table2[[#This Row],[Visitor]],Table1[],2,FALSE)</f>
        <v>9</v>
      </c>
      <c r="K254" s="29">
        <f>VLOOKUP(Table2[[#This Row],[Home]],Table1[],2,FALSE)</f>
        <v>20</v>
      </c>
      <c r="L254" s="29"/>
      <c r="M254" s="29"/>
      <c r="N254" s="37"/>
      <c r="O254" s="37"/>
      <c r="P254" s="37"/>
      <c r="Q254" s="37"/>
    </row>
    <row r="255" spans="1:17" ht="25.5" customHeight="1">
      <c r="A255" s="1" t="s">
        <v>86</v>
      </c>
      <c r="B255" s="11" t="s">
        <v>12</v>
      </c>
      <c r="C255" s="2" t="s">
        <v>15</v>
      </c>
      <c r="D255" s="2">
        <v>109</v>
      </c>
      <c r="E255" s="2" t="s">
        <v>6</v>
      </c>
      <c r="F255" s="2">
        <v>119</v>
      </c>
      <c r="G255" s="44"/>
      <c r="H255" s="44"/>
      <c r="I255" s="30">
        <v>20562</v>
      </c>
      <c r="J255" s="29">
        <f>VLOOKUP(Table2[[#This Row],[Visitor]],Table1[],2,FALSE)</f>
        <v>30</v>
      </c>
      <c r="K255" s="29">
        <f>VLOOKUP(Table2[[#This Row],[Home]],Table1[],2,FALSE)</f>
        <v>5</v>
      </c>
      <c r="L255" s="29"/>
      <c r="M255" s="29"/>
      <c r="N255" s="37"/>
      <c r="O255" s="37"/>
      <c r="P255" s="37"/>
      <c r="Q255" s="37"/>
    </row>
    <row r="256" spans="1:17" ht="25.5" customHeight="1">
      <c r="A256" s="1" t="s">
        <v>86</v>
      </c>
      <c r="B256" s="11" t="s">
        <v>12</v>
      </c>
      <c r="C256" s="2" t="s">
        <v>36</v>
      </c>
      <c r="D256" s="2">
        <v>81</v>
      </c>
      <c r="E256" s="2" t="s">
        <v>19</v>
      </c>
      <c r="F256" s="2">
        <v>101</v>
      </c>
      <c r="G256" s="44"/>
      <c r="H256" s="44"/>
      <c r="I256" s="30">
        <v>20605</v>
      </c>
      <c r="J256" s="29">
        <f>VLOOKUP(Table2[[#This Row],[Visitor]],Table1[],2,FALSE)</f>
        <v>16</v>
      </c>
      <c r="K256" s="29">
        <f>VLOOKUP(Table2[[#This Row],[Home]],Table1[],2,FALSE)</f>
        <v>27</v>
      </c>
      <c r="L256" s="29"/>
      <c r="M256" s="29"/>
      <c r="N256" s="37"/>
      <c r="O256" s="37"/>
      <c r="P256" s="37"/>
      <c r="Q256" s="37"/>
    </row>
    <row r="257" spans="1:17" ht="25.5" customHeight="1">
      <c r="A257" s="1" t="s">
        <v>86</v>
      </c>
      <c r="B257" s="11" t="s">
        <v>21</v>
      </c>
      <c r="C257" s="2" t="s">
        <v>44</v>
      </c>
      <c r="D257" s="2">
        <v>116</v>
      </c>
      <c r="E257" s="2" t="s">
        <v>27</v>
      </c>
      <c r="F257" s="2">
        <v>103</v>
      </c>
      <c r="G257" s="44"/>
      <c r="H257" s="44"/>
      <c r="I257" s="30">
        <v>12675</v>
      </c>
      <c r="J257" s="29">
        <f>VLOOKUP(Table2[[#This Row],[Visitor]],Table1[],2,FALSE)</f>
        <v>6</v>
      </c>
      <c r="K257" s="29">
        <f>VLOOKUP(Table2[[#This Row],[Home]],Table1[],2,FALSE)</f>
        <v>11</v>
      </c>
      <c r="L257" s="29"/>
      <c r="M257" s="29"/>
      <c r="N257" s="37"/>
      <c r="O257" s="37"/>
      <c r="P257" s="37"/>
      <c r="Q257" s="37"/>
    </row>
    <row r="258" spans="1:17" ht="25.5" customHeight="1">
      <c r="A258" s="1" t="s">
        <v>86</v>
      </c>
      <c r="B258" s="11" t="s">
        <v>21</v>
      </c>
      <c r="C258" s="2" t="s">
        <v>5</v>
      </c>
      <c r="D258" s="2">
        <v>98</v>
      </c>
      <c r="E258" s="2" t="s">
        <v>17</v>
      </c>
      <c r="F258" s="2">
        <v>104</v>
      </c>
      <c r="G258" s="44"/>
      <c r="H258" s="44"/>
      <c r="I258" s="30">
        <v>19704</v>
      </c>
      <c r="J258" s="29">
        <f>VLOOKUP(Table2[[#This Row],[Visitor]],Table1[],2,FALSE)</f>
        <v>4</v>
      </c>
      <c r="K258" s="29">
        <f>VLOOKUP(Table2[[#This Row],[Home]],Table1[],2,FALSE)</f>
        <v>17</v>
      </c>
      <c r="L258" s="29"/>
      <c r="M258" s="29"/>
      <c r="N258" s="37"/>
      <c r="O258" s="37"/>
      <c r="P258" s="37"/>
      <c r="Q258" s="37"/>
    </row>
    <row r="259" spans="1:17" ht="25.5" customHeight="1">
      <c r="A259" s="1" t="s">
        <v>86</v>
      </c>
      <c r="B259" s="11" t="s">
        <v>21</v>
      </c>
      <c r="C259" s="2" t="s">
        <v>41</v>
      </c>
      <c r="D259" s="2">
        <v>100</v>
      </c>
      <c r="E259" s="2" t="s">
        <v>42</v>
      </c>
      <c r="F259" s="2">
        <v>108</v>
      </c>
      <c r="G259" s="44"/>
      <c r="H259" s="44"/>
      <c r="I259" s="30">
        <v>19812</v>
      </c>
      <c r="J259" s="29">
        <f>VLOOKUP(Table2[[#This Row],[Visitor]],Table1[],2,FALSE)</f>
        <v>7</v>
      </c>
      <c r="K259" s="29">
        <f>VLOOKUP(Table2[[#This Row],[Home]],Table1[],2,FALSE)</f>
        <v>25</v>
      </c>
      <c r="L259" s="29"/>
      <c r="M259" s="29"/>
      <c r="N259" s="37"/>
      <c r="O259" s="37"/>
      <c r="P259" s="37"/>
      <c r="Q259" s="37"/>
    </row>
    <row r="260" spans="1:17" ht="25.5" customHeight="1">
      <c r="A260" s="1" t="s">
        <v>86</v>
      </c>
      <c r="B260" s="11" t="s">
        <v>23</v>
      </c>
      <c r="C260" s="2" t="s">
        <v>30</v>
      </c>
      <c r="D260" s="2">
        <v>95</v>
      </c>
      <c r="E260" s="2" t="s">
        <v>9</v>
      </c>
      <c r="F260" s="2">
        <v>125</v>
      </c>
      <c r="G260" s="44"/>
      <c r="H260" s="44"/>
      <c r="I260" s="30">
        <v>18055</v>
      </c>
      <c r="J260" s="29">
        <f>VLOOKUP(Table2[[#This Row],[Visitor]],Table1[],2,FALSE)</f>
        <v>18</v>
      </c>
      <c r="K260" s="29">
        <f>VLOOKUP(Table2[[#This Row],[Home]],Table1[],2,FALSE)</f>
        <v>3</v>
      </c>
      <c r="L260" s="29"/>
      <c r="M260" s="29"/>
      <c r="N260" s="37"/>
      <c r="O260" s="37"/>
      <c r="P260" s="37"/>
      <c r="Q260" s="37"/>
    </row>
    <row r="261" spans="1:17" ht="25.5" customHeight="1">
      <c r="A261" s="1" t="s">
        <v>86</v>
      </c>
      <c r="B261" s="11" t="s">
        <v>23</v>
      </c>
      <c r="C261" s="2" t="s">
        <v>28</v>
      </c>
      <c r="D261" s="2">
        <v>95</v>
      </c>
      <c r="E261" s="2" t="s">
        <v>25</v>
      </c>
      <c r="F261" s="2">
        <v>94</v>
      </c>
      <c r="G261" s="44"/>
      <c r="H261" s="44"/>
      <c r="I261" s="30">
        <v>16101</v>
      </c>
      <c r="J261" s="29">
        <f>VLOOKUP(Table2[[#This Row],[Visitor]],Table1[],2,FALSE)</f>
        <v>22</v>
      </c>
      <c r="K261" s="29">
        <f>VLOOKUP(Table2[[#This Row],[Home]],Table1[],2,FALSE)</f>
        <v>12</v>
      </c>
      <c r="L261" s="29"/>
      <c r="M261" s="29"/>
      <c r="N261" s="37"/>
      <c r="O261" s="37"/>
      <c r="P261" s="37"/>
      <c r="Q261" s="37"/>
    </row>
    <row r="262" spans="1:17" ht="25.5" customHeight="1">
      <c r="A262" s="1" t="s">
        <v>86</v>
      </c>
      <c r="B262" s="11" t="s">
        <v>23</v>
      </c>
      <c r="C262" s="2" t="s">
        <v>18</v>
      </c>
      <c r="D262" s="2">
        <v>118</v>
      </c>
      <c r="E262" s="2" t="s">
        <v>33</v>
      </c>
      <c r="F262" s="2">
        <v>124</v>
      </c>
      <c r="G262" s="44"/>
      <c r="H262" s="44"/>
      <c r="I262" s="30">
        <v>16402</v>
      </c>
      <c r="J262" s="29">
        <f>VLOOKUP(Table2[[#This Row],[Visitor]],Table1[],2,FALSE)</f>
        <v>26</v>
      </c>
      <c r="K262" s="29">
        <f>VLOOKUP(Table2[[#This Row],[Home]],Table1[],2,FALSE)</f>
        <v>24</v>
      </c>
      <c r="L262" s="29"/>
      <c r="M262" s="29"/>
      <c r="N262" s="37"/>
      <c r="O262" s="37"/>
      <c r="P262" s="37"/>
      <c r="Q262" s="37"/>
    </row>
    <row r="263" spans="1:17" ht="25.5" customHeight="1">
      <c r="A263" s="1" t="s">
        <v>86</v>
      </c>
      <c r="B263" s="11" t="s">
        <v>23</v>
      </c>
      <c r="C263" s="2" t="s">
        <v>34</v>
      </c>
      <c r="D263" s="2">
        <v>90</v>
      </c>
      <c r="E263" s="2" t="s">
        <v>24</v>
      </c>
      <c r="F263" s="2">
        <v>107</v>
      </c>
      <c r="G263" s="44"/>
      <c r="H263" s="44"/>
      <c r="I263" s="30">
        <v>17539</v>
      </c>
      <c r="J263" s="29">
        <f>VLOOKUP(Table2[[#This Row],[Visitor]],Table1[],2,FALSE)</f>
        <v>2</v>
      </c>
      <c r="K263" s="29">
        <f>VLOOKUP(Table2[[#This Row],[Home]],Table1[],2,FALSE)</f>
        <v>21</v>
      </c>
      <c r="L263" s="29"/>
      <c r="M263" s="29"/>
      <c r="N263" s="37"/>
      <c r="O263" s="37"/>
      <c r="P263" s="37"/>
      <c r="Q263" s="37"/>
    </row>
    <row r="264" spans="1:17" ht="25.5" customHeight="1">
      <c r="A264" s="1" t="s">
        <v>86</v>
      </c>
      <c r="B264" s="11" t="s">
        <v>23</v>
      </c>
      <c r="C264" s="2" t="s">
        <v>10</v>
      </c>
      <c r="D264" s="2">
        <v>91</v>
      </c>
      <c r="E264" s="2" t="s">
        <v>43</v>
      </c>
      <c r="F264" s="2">
        <v>108</v>
      </c>
      <c r="G264" s="44"/>
      <c r="H264" s="44"/>
      <c r="I264" s="30">
        <v>18203</v>
      </c>
      <c r="J264" s="29">
        <f>VLOOKUP(Table2[[#This Row],[Visitor]],Table1[],2,FALSE)</f>
        <v>1</v>
      </c>
      <c r="K264" s="29">
        <f>VLOOKUP(Table2[[#This Row],[Home]],Table1[],2,FALSE)</f>
        <v>10</v>
      </c>
      <c r="L264" s="29"/>
      <c r="M264" s="29"/>
      <c r="N264" s="37"/>
      <c r="O264" s="37"/>
      <c r="P264" s="37"/>
      <c r="Q264" s="37"/>
    </row>
    <row r="265" spans="1:17" ht="25.5" customHeight="1">
      <c r="A265" s="1" t="s">
        <v>86</v>
      </c>
      <c r="B265" s="11" t="s">
        <v>29</v>
      </c>
      <c r="C265" s="2" t="s">
        <v>22</v>
      </c>
      <c r="D265" s="2">
        <v>113</v>
      </c>
      <c r="E265" s="2" t="s">
        <v>37</v>
      </c>
      <c r="F265" s="2">
        <v>107</v>
      </c>
      <c r="G265" s="44"/>
      <c r="H265" s="44"/>
      <c r="I265" s="30">
        <v>16270</v>
      </c>
      <c r="J265" s="29">
        <f>VLOOKUP(Table2[[#This Row],[Visitor]],Table1[],2,FALSE)</f>
        <v>14</v>
      </c>
      <c r="K265" s="29">
        <f>VLOOKUP(Table2[[#This Row],[Home]],Table1[],2,FALSE)</f>
        <v>29</v>
      </c>
      <c r="L265" s="29"/>
      <c r="M265" s="29"/>
      <c r="N265" s="37"/>
      <c r="O265" s="37"/>
      <c r="P265" s="37"/>
      <c r="Q265" s="37"/>
    </row>
    <row r="266" spans="1:17" ht="25.5" customHeight="1">
      <c r="A266" s="1" t="s">
        <v>86</v>
      </c>
      <c r="B266" s="11" t="s">
        <v>29</v>
      </c>
      <c r="C266" s="2" t="s">
        <v>40</v>
      </c>
      <c r="D266" s="2">
        <v>80</v>
      </c>
      <c r="E266" s="2" t="s">
        <v>31</v>
      </c>
      <c r="F266" s="2">
        <v>110</v>
      </c>
      <c r="G266" s="44"/>
      <c r="H266" s="44"/>
      <c r="I266" s="30">
        <v>17434</v>
      </c>
      <c r="J266" s="29">
        <f>VLOOKUP(Table2[[#This Row],[Visitor]],Table1[],2,FALSE)</f>
        <v>15</v>
      </c>
      <c r="K266" s="29">
        <f>VLOOKUP(Table2[[#This Row],[Home]],Table1[],2,FALSE)</f>
        <v>8</v>
      </c>
      <c r="L266" s="29"/>
      <c r="M266" s="29"/>
      <c r="N266" s="37"/>
      <c r="O266" s="37"/>
      <c r="P266" s="37"/>
      <c r="Q266" s="37"/>
    </row>
    <row r="267" spans="1:17" ht="25.5" customHeight="1">
      <c r="A267" s="1" t="s">
        <v>86</v>
      </c>
      <c r="B267" s="11" t="s">
        <v>8</v>
      </c>
      <c r="C267" s="2" t="s">
        <v>45</v>
      </c>
      <c r="D267" s="2">
        <v>102</v>
      </c>
      <c r="E267" s="2" t="s">
        <v>38</v>
      </c>
      <c r="F267" s="2">
        <v>113</v>
      </c>
      <c r="G267" s="44"/>
      <c r="H267" s="44"/>
      <c r="I267" s="30">
        <v>17583</v>
      </c>
      <c r="J267" s="29">
        <f>VLOOKUP(Table2[[#This Row],[Visitor]],Table1[],2,FALSE)</f>
        <v>28</v>
      </c>
      <c r="K267" s="29">
        <f>VLOOKUP(Table2[[#This Row],[Home]],Table1[],2,FALSE)</f>
        <v>23</v>
      </c>
      <c r="L267" s="29"/>
      <c r="M267" s="29"/>
      <c r="N267" s="37"/>
      <c r="O267" s="37"/>
      <c r="P267" s="37"/>
      <c r="Q267" s="37"/>
    </row>
    <row r="268" spans="1:17" ht="25.5" customHeight="1">
      <c r="A268" s="1" t="s">
        <v>87</v>
      </c>
      <c r="B268" s="11" t="s">
        <v>88</v>
      </c>
      <c r="C268" s="2" t="s">
        <v>36</v>
      </c>
      <c r="D268" s="2">
        <v>127</v>
      </c>
      <c r="E268" s="2" t="s">
        <v>15</v>
      </c>
      <c r="F268" s="2">
        <v>125</v>
      </c>
      <c r="G268" s="44"/>
      <c r="H268" s="44"/>
      <c r="I268" s="30">
        <v>15246</v>
      </c>
      <c r="J268" s="29">
        <f>VLOOKUP(Table2[[#This Row],[Visitor]],Table1[],2,FALSE)</f>
        <v>16</v>
      </c>
      <c r="K268" s="29">
        <f>VLOOKUP(Table2[[#This Row],[Home]],Table1[],2,FALSE)</f>
        <v>30</v>
      </c>
      <c r="L268" s="29"/>
      <c r="M268" s="29"/>
      <c r="N268" s="37"/>
      <c r="O268" s="37"/>
      <c r="P268" s="37"/>
      <c r="Q268" s="37"/>
    </row>
    <row r="269" spans="1:17" ht="25.5" customHeight="1">
      <c r="A269" s="1" t="s">
        <v>87</v>
      </c>
      <c r="B269" s="11" t="s">
        <v>21</v>
      </c>
      <c r="C269" s="2" t="s">
        <v>42</v>
      </c>
      <c r="D269" s="2">
        <v>104</v>
      </c>
      <c r="E269" s="2" t="s">
        <v>27</v>
      </c>
      <c r="F269" s="2">
        <v>116</v>
      </c>
      <c r="G269" s="44"/>
      <c r="H269" s="44"/>
      <c r="I269" s="30">
        <v>14355</v>
      </c>
      <c r="J269" s="29">
        <f>VLOOKUP(Table2[[#This Row],[Visitor]],Table1[],2,FALSE)</f>
        <v>25</v>
      </c>
      <c r="K269" s="29">
        <f>VLOOKUP(Table2[[#This Row],[Home]],Table1[],2,FALSE)</f>
        <v>11</v>
      </c>
      <c r="L269" s="29"/>
      <c r="M269" s="29"/>
      <c r="N269" s="37"/>
      <c r="O269" s="37"/>
      <c r="P269" s="37"/>
      <c r="Q269" s="37"/>
    </row>
    <row r="270" spans="1:17" ht="25.5" customHeight="1">
      <c r="A270" s="1" t="s">
        <v>87</v>
      </c>
      <c r="B270" s="11" t="s">
        <v>21</v>
      </c>
      <c r="C270" s="2" t="s">
        <v>18</v>
      </c>
      <c r="D270" s="2">
        <v>103</v>
      </c>
      <c r="E270" s="2" t="s">
        <v>5</v>
      </c>
      <c r="F270" s="2">
        <v>118</v>
      </c>
      <c r="G270" s="44"/>
      <c r="H270" s="44"/>
      <c r="I270" s="30">
        <v>18624</v>
      </c>
      <c r="J270" s="29">
        <f>VLOOKUP(Table2[[#This Row],[Visitor]],Table1[],2,FALSE)</f>
        <v>26</v>
      </c>
      <c r="K270" s="29">
        <f>VLOOKUP(Table2[[#This Row],[Home]],Table1[],2,FALSE)</f>
        <v>4</v>
      </c>
      <c r="L270" s="29"/>
      <c r="M270" s="29"/>
      <c r="N270" s="37"/>
      <c r="O270" s="37"/>
      <c r="P270" s="37"/>
      <c r="Q270" s="37"/>
    </row>
    <row r="271" spans="1:17" ht="25.5" customHeight="1">
      <c r="A271" s="1" t="s">
        <v>87</v>
      </c>
      <c r="B271" s="11" t="s">
        <v>23</v>
      </c>
      <c r="C271" s="2" t="s">
        <v>13</v>
      </c>
      <c r="D271" s="2">
        <v>99</v>
      </c>
      <c r="E271" s="2" t="s">
        <v>6</v>
      </c>
      <c r="F271" s="2">
        <v>100</v>
      </c>
      <c r="G271" s="44"/>
      <c r="H271" s="44"/>
      <c r="I271" s="30">
        <v>20562</v>
      </c>
      <c r="J271" s="29">
        <f>VLOOKUP(Table2[[#This Row],[Visitor]],Table1[],2,FALSE)</f>
        <v>20</v>
      </c>
      <c r="K271" s="29">
        <f>VLOOKUP(Table2[[#This Row],[Home]],Table1[],2,FALSE)</f>
        <v>5</v>
      </c>
      <c r="L271" s="29"/>
      <c r="M271" s="29"/>
      <c r="N271" s="37"/>
      <c r="O271" s="37"/>
      <c r="P271" s="37"/>
      <c r="Q271" s="37"/>
    </row>
    <row r="272" spans="1:17" ht="25.5" customHeight="1">
      <c r="A272" s="1" t="s">
        <v>87</v>
      </c>
      <c r="B272" s="11" t="s">
        <v>23</v>
      </c>
      <c r="C272" s="2" t="s">
        <v>41</v>
      </c>
      <c r="D272" s="2">
        <v>104</v>
      </c>
      <c r="E272" s="2" t="s">
        <v>16</v>
      </c>
      <c r="F272" s="2">
        <v>107</v>
      </c>
      <c r="G272" s="44"/>
      <c r="H272" s="44"/>
      <c r="I272" s="30">
        <v>16523</v>
      </c>
      <c r="J272" s="29">
        <f>VLOOKUP(Table2[[#This Row],[Visitor]],Table1[],2,FALSE)</f>
        <v>7</v>
      </c>
      <c r="K272" s="29">
        <f>VLOOKUP(Table2[[#This Row],[Home]],Table1[],2,FALSE)</f>
        <v>13</v>
      </c>
      <c r="L272" s="29"/>
      <c r="M272" s="29"/>
      <c r="N272" s="37"/>
      <c r="O272" s="37"/>
      <c r="P272" s="37"/>
      <c r="Q272" s="37"/>
    </row>
    <row r="273" spans="1:17" ht="25.5" customHeight="1">
      <c r="A273" s="1" t="s">
        <v>87</v>
      </c>
      <c r="B273" s="11" t="s">
        <v>23</v>
      </c>
      <c r="C273" s="2" t="s">
        <v>17</v>
      </c>
      <c r="D273" s="2">
        <v>109</v>
      </c>
      <c r="E273" s="2" t="s">
        <v>33</v>
      </c>
      <c r="F273" s="2">
        <v>97</v>
      </c>
      <c r="G273" s="44"/>
      <c r="H273" s="44"/>
      <c r="I273" s="30">
        <v>18978</v>
      </c>
      <c r="J273" s="29">
        <f>VLOOKUP(Table2[[#This Row],[Visitor]],Table1[],2,FALSE)</f>
        <v>17</v>
      </c>
      <c r="K273" s="29">
        <f>VLOOKUP(Table2[[#This Row],[Home]],Table1[],2,FALSE)</f>
        <v>24</v>
      </c>
      <c r="L273" s="29"/>
      <c r="M273" s="29"/>
      <c r="N273" s="37"/>
      <c r="O273" s="37"/>
      <c r="P273" s="37"/>
      <c r="Q273" s="37"/>
    </row>
    <row r="274" spans="1:17" ht="25.5" customHeight="1">
      <c r="A274" s="1" t="s">
        <v>87</v>
      </c>
      <c r="B274" s="11" t="s">
        <v>23</v>
      </c>
      <c r="C274" s="2" t="s">
        <v>14</v>
      </c>
      <c r="D274" s="2">
        <v>99</v>
      </c>
      <c r="E274" s="2" t="s">
        <v>43</v>
      </c>
      <c r="F274" s="2">
        <v>98</v>
      </c>
      <c r="G274" s="44"/>
      <c r="H274" s="44"/>
      <c r="I274" s="30">
        <v>18203</v>
      </c>
      <c r="J274" s="29">
        <f>VLOOKUP(Table2[[#This Row],[Visitor]],Table1[],2,FALSE)</f>
        <v>19</v>
      </c>
      <c r="K274" s="29">
        <f>VLOOKUP(Table2[[#This Row],[Home]],Table1[],2,FALSE)</f>
        <v>10</v>
      </c>
      <c r="L274" s="29"/>
      <c r="M274" s="29"/>
      <c r="N274" s="37"/>
      <c r="O274" s="37"/>
      <c r="P274" s="37"/>
      <c r="Q274" s="37"/>
    </row>
    <row r="275" spans="1:17" ht="25.5" customHeight="1">
      <c r="A275" s="1" t="s">
        <v>87</v>
      </c>
      <c r="B275" s="11" t="s">
        <v>29</v>
      </c>
      <c r="C275" s="2" t="s">
        <v>25</v>
      </c>
      <c r="D275" s="2">
        <v>92</v>
      </c>
      <c r="E275" s="2" t="s">
        <v>30</v>
      </c>
      <c r="F275" s="2">
        <v>104</v>
      </c>
      <c r="G275" s="44"/>
      <c r="H275" s="44"/>
      <c r="I275" s="30">
        <v>16736</v>
      </c>
      <c r="J275" s="29">
        <f>VLOOKUP(Table2[[#This Row],[Visitor]],Table1[],2,FALSE)</f>
        <v>12</v>
      </c>
      <c r="K275" s="29">
        <f>VLOOKUP(Table2[[#This Row],[Home]],Table1[],2,FALSE)</f>
        <v>18</v>
      </c>
      <c r="L275" s="29"/>
      <c r="M275" s="29"/>
      <c r="N275" s="37"/>
      <c r="O275" s="37"/>
      <c r="P275" s="37"/>
      <c r="Q275" s="37"/>
    </row>
    <row r="276" spans="1:17" ht="25.5" customHeight="1">
      <c r="A276" s="1" t="s">
        <v>87</v>
      </c>
      <c r="B276" s="11" t="s">
        <v>29</v>
      </c>
      <c r="C276" s="2" t="s">
        <v>24</v>
      </c>
      <c r="D276" s="2">
        <v>115</v>
      </c>
      <c r="E276" s="2" t="s">
        <v>37</v>
      </c>
      <c r="F276" s="2">
        <v>91</v>
      </c>
      <c r="G276" s="44"/>
      <c r="H276" s="44"/>
      <c r="I276" s="30">
        <v>16574</v>
      </c>
      <c r="J276" s="29">
        <f>VLOOKUP(Table2[[#This Row],[Visitor]],Table1[],2,FALSE)</f>
        <v>21</v>
      </c>
      <c r="K276" s="29">
        <f>VLOOKUP(Table2[[#This Row],[Home]],Table1[],2,FALSE)</f>
        <v>29</v>
      </c>
      <c r="L276" s="29"/>
      <c r="M276" s="29"/>
      <c r="N276" s="37"/>
      <c r="O276" s="37"/>
      <c r="P276" s="37"/>
      <c r="Q276" s="37"/>
    </row>
    <row r="277" spans="1:17" ht="25.5" customHeight="1">
      <c r="A277" s="1" t="s">
        <v>87</v>
      </c>
      <c r="B277" s="11" t="s">
        <v>8</v>
      </c>
      <c r="C277" s="2" t="s">
        <v>40</v>
      </c>
      <c r="D277" s="2">
        <v>94</v>
      </c>
      <c r="E277" s="2" t="s">
        <v>10</v>
      </c>
      <c r="F277" s="2">
        <v>143</v>
      </c>
      <c r="G277" s="44"/>
      <c r="H277" s="44"/>
      <c r="I277" s="30">
        <v>19596</v>
      </c>
      <c r="J277" s="29">
        <f>VLOOKUP(Table2[[#This Row],[Visitor]],Table1[],2,FALSE)</f>
        <v>15</v>
      </c>
      <c r="K277" s="29">
        <f>VLOOKUP(Table2[[#This Row],[Home]],Table1[],2,FALSE)</f>
        <v>1</v>
      </c>
      <c r="L277" s="29"/>
      <c r="M277" s="29"/>
      <c r="N277" s="37"/>
      <c r="O277" s="37"/>
      <c r="P277" s="37"/>
      <c r="Q277" s="37"/>
    </row>
    <row r="278" spans="1:17" ht="25.5" customHeight="1">
      <c r="A278" s="1" t="s">
        <v>89</v>
      </c>
      <c r="B278" s="11" t="s">
        <v>12</v>
      </c>
      <c r="C278" s="2" t="s">
        <v>34</v>
      </c>
      <c r="D278" s="2">
        <v>106</v>
      </c>
      <c r="E278" s="2" t="s">
        <v>13</v>
      </c>
      <c r="F278" s="2">
        <v>86</v>
      </c>
      <c r="G278" s="44"/>
      <c r="H278" s="44"/>
      <c r="I278" s="30">
        <v>18597</v>
      </c>
      <c r="J278" s="29">
        <f>VLOOKUP(Table2[[#This Row],[Visitor]],Table1[],2,FALSE)</f>
        <v>2</v>
      </c>
      <c r="K278" s="29">
        <f>VLOOKUP(Table2[[#This Row],[Home]],Table1[],2,FALSE)</f>
        <v>20</v>
      </c>
      <c r="L278" s="29"/>
      <c r="M278" s="29"/>
      <c r="N278" s="37"/>
      <c r="O278" s="37"/>
      <c r="P278" s="37"/>
      <c r="Q278" s="37"/>
    </row>
    <row r="279" spans="1:17" ht="25.5" customHeight="1">
      <c r="A279" s="1" t="s">
        <v>89</v>
      </c>
      <c r="B279" s="11" t="s">
        <v>12</v>
      </c>
      <c r="C279" s="2" t="s">
        <v>18</v>
      </c>
      <c r="D279" s="2">
        <v>111</v>
      </c>
      <c r="E279" s="2" t="s">
        <v>19</v>
      </c>
      <c r="F279" s="2">
        <v>130</v>
      </c>
      <c r="G279" s="44"/>
      <c r="H279" s="44"/>
      <c r="I279" s="30">
        <v>20585</v>
      </c>
      <c r="J279" s="29">
        <f>VLOOKUP(Table2[[#This Row],[Visitor]],Table1[],2,FALSE)</f>
        <v>26</v>
      </c>
      <c r="K279" s="29">
        <f>VLOOKUP(Table2[[#This Row],[Home]],Table1[],2,FALSE)</f>
        <v>27</v>
      </c>
      <c r="L279" s="29"/>
      <c r="M279" s="29"/>
      <c r="N279" s="37"/>
      <c r="O279" s="37"/>
      <c r="P279" s="37"/>
      <c r="Q279" s="37"/>
    </row>
    <row r="280" spans="1:17" ht="25.5" customHeight="1">
      <c r="A280" s="1" t="s">
        <v>89</v>
      </c>
      <c r="B280" s="11" t="s">
        <v>12</v>
      </c>
      <c r="C280" s="2" t="s">
        <v>36</v>
      </c>
      <c r="D280" s="2">
        <v>108</v>
      </c>
      <c r="E280" s="2" t="s">
        <v>20</v>
      </c>
      <c r="F280" s="2">
        <v>105</v>
      </c>
      <c r="G280" s="44"/>
      <c r="H280" s="44"/>
      <c r="I280" s="30">
        <v>18092</v>
      </c>
      <c r="J280" s="29">
        <f>VLOOKUP(Table2[[#This Row],[Visitor]],Table1[],2,FALSE)</f>
        <v>16</v>
      </c>
      <c r="K280" s="29">
        <f>VLOOKUP(Table2[[#This Row],[Home]],Table1[],2,FALSE)</f>
        <v>9</v>
      </c>
      <c r="L280" s="29"/>
      <c r="M280" s="29"/>
      <c r="N280" s="37"/>
      <c r="O280" s="37"/>
      <c r="P280" s="37"/>
      <c r="Q280" s="37"/>
    </row>
    <row r="281" spans="1:17" ht="25.5" customHeight="1">
      <c r="A281" s="1" t="s">
        <v>89</v>
      </c>
      <c r="B281" s="11" t="s">
        <v>21</v>
      </c>
      <c r="C281" s="2" t="s">
        <v>41</v>
      </c>
      <c r="D281" s="2">
        <v>112</v>
      </c>
      <c r="E281" s="2" t="s">
        <v>27</v>
      </c>
      <c r="F281" s="2">
        <v>78</v>
      </c>
      <c r="G281" s="44"/>
      <c r="H281" s="44"/>
      <c r="I281" s="30">
        <v>12278</v>
      </c>
      <c r="J281" s="29">
        <f>VLOOKUP(Table2[[#This Row],[Visitor]],Table1[],2,FALSE)</f>
        <v>7</v>
      </c>
      <c r="K281" s="29">
        <f>VLOOKUP(Table2[[#This Row],[Home]],Table1[],2,FALSE)</f>
        <v>11</v>
      </c>
      <c r="L281" s="29"/>
      <c r="M281" s="29"/>
      <c r="N281" s="37"/>
      <c r="O281" s="37"/>
      <c r="P281" s="37"/>
      <c r="Q281" s="37"/>
    </row>
    <row r="282" spans="1:17" ht="25.5" customHeight="1">
      <c r="A282" s="1" t="s">
        <v>89</v>
      </c>
      <c r="B282" s="11" t="s">
        <v>23</v>
      </c>
      <c r="C282" s="2" t="s">
        <v>42</v>
      </c>
      <c r="D282" s="2">
        <v>102</v>
      </c>
      <c r="E282" s="2" t="s">
        <v>9</v>
      </c>
      <c r="F282" s="2">
        <v>117</v>
      </c>
      <c r="G282" s="44"/>
      <c r="H282" s="44"/>
      <c r="I282" s="30">
        <v>18055</v>
      </c>
      <c r="J282" s="29">
        <f>VLOOKUP(Table2[[#This Row],[Visitor]],Table1[],2,FALSE)</f>
        <v>25</v>
      </c>
      <c r="K282" s="29">
        <f>VLOOKUP(Table2[[#This Row],[Home]],Table1[],2,FALSE)</f>
        <v>3</v>
      </c>
      <c r="L282" s="29"/>
      <c r="M282" s="29"/>
      <c r="N282" s="37"/>
      <c r="O282" s="37"/>
      <c r="P282" s="37"/>
      <c r="Q282" s="37"/>
    </row>
    <row r="283" spans="1:17" ht="25.5" customHeight="1">
      <c r="A283" s="1" t="s">
        <v>89</v>
      </c>
      <c r="B283" s="11" t="s">
        <v>23</v>
      </c>
      <c r="C283" s="2" t="s">
        <v>5</v>
      </c>
      <c r="D283" s="2">
        <v>108</v>
      </c>
      <c r="E283" s="2" t="s">
        <v>16</v>
      </c>
      <c r="F283" s="2">
        <v>98</v>
      </c>
      <c r="G283" s="44"/>
      <c r="H283" s="44"/>
      <c r="I283" s="30">
        <v>16303</v>
      </c>
      <c r="J283" s="29">
        <f>VLOOKUP(Table2[[#This Row],[Visitor]],Table1[],2,FALSE)</f>
        <v>4</v>
      </c>
      <c r="K283" s="29">
        <f>VLOOKUP(Table2[[#This Row],[Home]],Table1[],2,FALSE)</f>
        <v>13</v>
      </c>
      <c r="L283" s="29"/>
      <c r="M283" s="29"/>
      <c r="N283" s="37"/>
      <c r="O283" s="37"/>
      <c r="P283" s="37"/>
      <c r="Q283" s="37"/>
    </row>
    <row r="284" spans="1:17" ht="25.5" customHeight="1">
      <c r="A284" s="1" t="s">
        <v>89</v>
      </c>
      <c r="B284" s="11" t="s">
        <v>26</v>
      </c>
      <c r="C284" s="2" t="s">
        <v>43</v>
      </c>
      <c r="D284" s="2">
        <v>81</v>
      </c>
      <c r="E284" s="2" t="s">
        <v>28</v>
      </c>
      <c r="F284" s="2">
        <v>97</v>
      </c>
      <c r="G284" s="44"/>
      <c r="H284" s="44"/>
      <c r="I284" s="30">
        <v>20340</v>
      </c>
      <c r="J284" s="29">
        <f>VLOOKUP(Table2[[#This Row],[Visitor]],Table1[],2,FALSE)</f>
        <v>10</v>
      </c>
      <c r="K284" s="29">
        <f>VLOOKUP(Table2[[#This Row],[Home]],Table1[],2,FALSE)</f>
        <v>22</v>
      </c>
      <c r="L284" s="29"/>
      <c r="M284" s="29"/>
      <c r="N284" s="37"/>
      <c r="O284" s="37"/>
      <c r="P284" s="37"/>
      <c r="Q284" s="37"/>
    </row>
    <row r="285" spans="1:17" ht="25.5" customHeight="1">
      <c r="A285" s="1" t="s">
        <v>89</v>
      </c>
      <c r="B285" s="11" t="s">
        <v>26</v>
      </c>
      <c r="C285" s="2" t="s">
        <v>24</v>
      </c>
      <c r="D285" s="2">
        <v>95</v>
      </c>
      <c r="E285" s="2" t="s">
        <v>10</v>
      </c>
      <c r="F285" s="2">
        <v>110</v>
      </c>
      <c r="G285" s="44"/>
      <c r="H285" s="44"/>
      <c r="I285" s="30">
        <v>19596</v>
      </c>
      <c r="J285" s="29">
        <f>VLOOKUP(Table2[[#This Row],[Visitor]],Table1[],2,FALSE)</f>
        <v>21</v>
      </c>
      <c r="K285" s="29">
        <f>VLOOKUP(Table2[[#This Row],[Home]],Table1[],2,FALSE)</f>
        <v>1</v>
      </c>
      <c r="L285" s="29"/>
      <c r="M285" s="29"/>
      <c r="N285" s="37"/>
      <c r="O285" s="37"/>
      <c r="P285" s="37"/>
      <c r="Q285" s="37"/>
    </row>
    <row r="286" spans="1:17" ht="25.5" customHeight="1">
      <c r="A286" s="1" t="s">
        <v>89</v>
      </c>
      <c r="B286" s="11" t="s">
        <v>29</v>
      </c>
      <c r="C286" s="2" t="s">
        <v>22</v>
      </c>
      <c r="D286" s="2">
        <v>108</v>
      </c>
      <c r="E286" s="2" t="s">
        <v>31</v>
      </c>
      <c r="F286" s="2">
        <v>121</v>
      </c>
      <c r="G286" s="44"/>
      <c r="H286" s="44"/>
      <c r="I286" s="30">
        <v>17298</v>
      </c>
      <c r="J286" s="29">
        <f>VLOOKUP(Table2[[#This Row],[Visitor]],Table1[],2,FALSE)</f>
        <v>14</v>
      </c>
      <c r="K286" s="29">
        <f>VLOOKUP(Table2[[#This Row],[Home]],Table1[],2,FALSE)</f>
        <v>8</v>
      </c>
      <c r="L286" s="29"/>
      <c r="M286" s="29"/>
      <c r="N286" s="37"/>
      <c r="O286" s="37"/>
      <c r="P286" s="37"/>
      <c r="Q286" s="37"/>
    </row>
    <row r="287" spans="1:17" ht="25.5" customHeight="1">
      <c r="A287" s="1" t="s">
        <v>89</v>
      </c>
      <c r="B287" s="11" t="s">
        <v>35</v>
      </c>
      <c r="C287" s="2" t="s">
        <v>44</v>
      </c>
      <c r="D287" s="2">
        <v>97</v>
      </c>
      <c r="E287" s="2" t="s">
        <v>38</v>
      </c>
      <c r="F287" s="2">
        <v>95</v>
      </c>
      <c r="G287" s="44"/>
      <c r="H287" s="44"/>
      <c r="I287" s="30">
        <v>17583</v>
      </c>
      <c r="J287" s="29">
        <f>VLOOKUP(Table2[[#This Row],[Visitor]],Table1[],2,FALSE)</f>
        <v>6</v>
      </c>
      <c r="K287" s="29">
        <f>VLOOKUP(Table2[[#This Row],[Home]],Table1[],2,FALSE)</f>
        <v>23</v>
      </c>
      <c r="L287" s="29"/>
      <c r="M287" s="29"/>
      <c r="N287" s="37"/>
      <c r="O287" s="37"/>
      <c r="P287" s="37"/>
      <c r="Q287" s="37"/>
    </row>
    <row r="288" spans="1:17" ht="25.5" customHeight="1">
      <c r="A288" s="1" t="s">
        <v>90</v>
      </c>
      <c r="B288" s="11" t="s">
        <v>49</v>
      </c>
      <c r="C288" s="2" t="s">
        <v>17</v>
      </c>
      <c r="D288" s="2">
        <v>100</v>
      </c>
      <c r="E288" s="2" t="s">
        <v>40</v>
      </c>
      <c r="F288" s="2">
        <v>93</v>
      </c>
      <c r="G288" s="44"/>
      <c r="H288" s="44"/>
      <c r="I288" s="30">
        <v>20928</v>
      </c>
      <c r="J288" s="29">
        <f>VLOOKUP(Table2[[#This Row],[Visitor]],Table1[],2,FALSE)</f>
        <v>17</v>
      </c>
      <c r="K288" s="29">
        <f>VLOOKUP(Table2[[#This Row],[Home]],Table1[],2,FALSE)</f>
        <v>15</v>
      </c>
      <c r="L288" s="29"/>
      <c r="M288" s="29"/>
      <c r="N288" s="37"/>
      <c r="O288" s="37"/>
      <c r="P288" s="37"/>
      <c r="Q288" s="37"/>
    </row>
    <row r="289" spans="1:17" ht="25.5" customHeight="1">
      <c r="A289" s="1" t="s">
        <v>90</v>
      </c>
      <c r="B289" s="11" t="s">
        <v>49</v>
      </c>
      <c r="C289" s="2" t="s">
        <v>37</v>
      </c>
      <c r="D289" s="2">
        <v>108</v>
      </c>
      <c r="E289" s="2" t="s">
        <v>33</v>
      </c>
      <c r="F289" s="2">
        <v>119</v>
      </c>
      <c r="G289" s="44"/>
      <c r="H289" s="44"/>
      <c r="I289" s="30">
        <v>16448</v>
      </c>
      <c r="J289" s="29">
        <f>VLOOKUP(Table2[[#This Row],[Visitor]],Table1[],2,FALSE)</f>
        <v>29</v>
      </c>
      <c r="K289" s="29">
        <f>VLOOKUP(Table2[[#This Row],[Home]],Table1[],2,FALSE)</f>
        <v>24</v>
      </c>
      <c r="L289" s="29"/>
      <c r="M289" s="29"/>
      <c r="N289" s="37"/>
      <c r="O289" s="37"/>
      <c r="P289" s="37"/>
      <c r="Q289" s="37"/>
    </row>
    <row r="290" spans="1:17" ht="25.5" customHeight="1">
      <c r="A290" s="1" t="s">
        <v>90</v>
      </c>
      <c r="B290" s="11" t="s">
        <v>59</v>
      </c>
      <c r="C290" s="2" t="s">
        <v>15</v>
      </c>
      <c r="D290" s="2">
        <v>98</v>
      </c>
      <c r="E290" s="2" t="s">
        <v>25</v>
      </c>
      <c r="F290" s="2">
        <v>88</v>
      </c>
      <c r="G290" s="44"/>
      <c r="H290" s="44"/>
      <c r="I290" s="30">
        <v>14889</v>
      </c>
      <c r="J290" s="29">
        <f>VLOOKUP(Table2[[#This Row],[Visitor]],Table1[],2,FALSE)</f>
        <v>30</v>
      </c>
      <c r="K290" s="29">
        <f>VLOOKUP(Table2[[#This Row],[Home]],Table1[],2,FALSE)</f>
        <v>12</v>
      </c>
      <c r="L290" s="29"/>
      <c r="M290" s="29"/>
      <c r="N290" s="37"/>
      <c r="O290" s="37"/>
      <c r="P290" s="37"/>
      <c r="Q290" s="37"/>
    </row>
    <row r="291" spans="1:17" ht="25.5" customHeight="1">
      <c r="A291" s="1" t="s">
        <v>91</v>
      </c>
      <c r="B291" s="11" t="s">
        <v>12</v>
      </c>
      <c r="C291" s="2" t="s">
        <v>18</v>
      </c>
      <c r="D291" s="2">
        <v>109</v>
      </c>
      <c r="E291" s="2" t="s">
        <v>16</v>
      </c>
      <c r="F291" s="2">
        <v>121</v>
      </c>
      <c r="G291" s="44"/>
      <c r="H291" s="44"/>
      <c r="I291" s="30">
        <v>12501</v>
      </c>
      <c r="J291" s="29">
        <f>VLOOKUP(Table2[[#This Row],[Visitor]],Table1[],2,FALSE)</f>
        <v>26</v>
      </c>
      <c r="K291" s="29">
        <f>VLOOKUP(Table2[[#This Row],[Home]],Table1[],2,FALSE)</f>
        <v>13</v>
      </c>
      <c r="L291" s="29"/>
      <c r="M291" s="29"/>
      <c r="N291" s="37"/>
      <c r="O291" s="37"/>
      <c r="P291" s="37"/>
      <c r="Q291" s="37"/>
    </row>
    <row r="292" spans="1:17" ht="25.5" customHeight="1">
      <c r="A292" s="1" t="s">
        <v>91</v>
      </c>
      <c r="B292" s="11" t="s">
        <v>12</v>
      </c>
      <c r="C292" s="2" t="s">
        <v>6</v>
      </c>
      <c r="D292" s="2">
        <v>113</v>
      </c>
      <c r="E292" s="2" t="s">
        <v>19</v>
      </c>
      <c r="F292" s="2">
        <v>91</v>
      </c>
      <c r="G292" s="44"/>
      <c r="H292" s="44"/>
      <c r="I292" s="30">
        <v>20527</v>
      </c>
      <c r="J292" s="29">
        <f>VLOOKUP(Table2[[#This Row],[Visitor]],Table1[],2,FALSE)</f>
        <v>5</v>
      </c>
      <c r="K292" s="29">
        <f>VLOOKUP(Table2[[#This Row],[Home]],Table1[],2,FALSE)</f>
        <v>27</v>
      </c>
      <c r="L292" s="29"/>
      <c r="M292" s="29"/>
      <c r="N292" s="37"/>
      <c r="O292" s="37"/>
      <c r="P292" s="37"/>
      <c r="Q292" s="37"/>
    </row>
    <row r="293" spans="1:17" ht="25.5" customHeight="1">
      <c r="A293" s="1" t="s">
        <v>91</v>
      </c>
      <c r="B293" s="11" t="s">
        <v>21</v>
      </c>
      <c r="C293" s="2" t="s">
        <v>14</v>
      </c>
      <c r="D293" s="2">
        <v>118</v>
      </c>
      <c r="E293" s="2" t="s">
        <v>5</v>
      </c>
      <c r="F293" s="2">
        <v>108</v>
      </c>
      <c r="G293" s="44"/>
      <c r="H293" s="44"/>
      <c r="I293" s="30">
        <v>18624</v>
      </c>
      <c r="J293" s="29">
        <f>VLOOKUP(Table2[[#This Row],[Visitor]],Table1[],2,FALSE)</f>
        <v>19</v>
      </c>
      <c r="K293" s="29">
        <f>VLOOKUP(Table2[[#This Row],[Home]],Table1[],2,FALSE)</f>
        <v>4</v>
      </c>
      <c r="L293" s="29"/>
      <c r="M293" s="29"/>
      <c r="N293" s="37"/>
      <c r="O293" s="37"/>
      <c r="P293" s="37"/>
      <c r="Q293" s="37"/>
    </row>
    <row r="294" spans="1:17" ht="25.5" customHeight="1">
      <c r="A294" s="1" t="s">
        <v>91</v>
      </c>
      <c r="B294" s="11" t="s">
        <v>21</v>
      </c>
      <c r="C294" s="2" t="s">
        <v>36</v>
      </c>
      <c r="D294" s="2">
        <v>103</v>
      </c>
      <c r="E294" s="2" t="s">
        <v>42</v>
      </c>
      <c r="F294" s="2">
        <v>91</v>
      </c>
      <c r="G294" s="44"/>
      <c r="H294" s="44"/>
      <c r="I294" s="30">
        <v>18409</v>
      </c>
      <c r="J294" s="29">
        <f>VLOOKUP(Table2[[#This Row],[Visitor]],Table1[],2,FALSE)</f>
        <v>16</v>
      </c>
      <c r="K294" s="29">
        <f>VLOOKUP(Table2[[#This Row],[Home]],Table1[],2,FALSE)</f>
        <v>25</v>
      </c>
      <c r="L294" s="29"/>
      <c r="M294" s="29"/>
      <c r="N294" s="37"/>
      <c r="O294" s="37"/>
      <c r="P294" s="37"/>
      <c r="Q294" s="37"/>
    </row>
    <row r="295" spans="1:17" ht="25.5" customHeight="1">
      <c r="A295" s="1" t="s">
        <v>91</v>
      </c>
      <c r="B295" s="11" t="s">
        <v>23</v>
      </c>
      <c r="C295" s="2" t="s">
        <v>15</v>
      </c>
      <c r="D295" s="2">
        <v>103</v>
      </c>
      <c r="E295" s="2" t="s">
        <v>9</v>
      </c>
      <c r="F295" s="2">
        <v>117</v>
      </c>
      <c r="G295" s="44"/>
      <c r="H295" s="44"/>
      <c r="I295" s="30">
        <v>16189</v>
      </c>
      <c r="J295" s="29">
        <f>VLOOKUP(Table2[[#This Row],[Visitor]],Table1[],2,FALSE)</f>
        <v>30</v>
      </c>
      <c r="K295" s="29">
        <f>VLOOKUP(Table2[[#This Row],[Home]],Table1[],2,FALSE)</f>
        <v>3</v>
      </c>
      <c r="L295" s="29"/>
      <c r="M295" s="29"/>
      <c r="N295" s="37"/>
      <c r="O295" s="37"/>
      <c r="P295" s="37"/>
      <c r="Q295" s="37"/>
    </row>
    <row r="296" spans="1:17" ht="25.5" customHeight="1">
      <c r="A296" s="1" t="s">
        <v>91</v>
      </c>
      <c r="B296" s="11" t="s">
        <v>26</v>
      </c>
      <c r="C296" s="2" t="s">
        <v>28</v>
      </c>
      <c r="D296" s="2">
        <v>108</v>
      </c>
      <c r="E296" s="2" t="s">
        <v>34</v>
      </c>
      <c r="F296" s="2">
        <v>115</v>
      </c>
      <c r="G296" s="44"/>
      <c r="H296" s="44"/>
      <c r="I296" s="30">
        <v>17918</v>
      </c>
      <c r="J296" s="29">
        <f>VLOOKUP(Table2[[#This Row],[Visitor]],Table1[],2,FALSE)</f>
        <v>22</v>
      </c>
      <c r="K296" s="29">
        <f>VLOOKUP(Table2[[#This Row],[Home]],Table1[],2,FALSE)</f>
        <v>2</v>
      </c>
      <c r="L296" s="29"/>
      <c r="M296" s="29"/>
      <c r="N296" s="37"/>
      <c r="O296" s="37"/>
      <c r="P296" s="37"/>
      <c r="Q296" s="37"/>
    </row>
    <row r="297" spans="1:17" ht="25.5" customHeight="1">
      <c r="A297" s="1" t="s">
        <v>91</v>
      </c>
      <c r="B297" s="11" t="s">
        <v>8</v>
      </c>
      <c r="C297" s="2" t="s">
        <v>38</v>
      </c>
      <c r="D297" s="2">
        <v>110</v>
      </c>
      <c r="E297" s="2" t="s">
        <v>10</v>
      </c>
      <c r="F297" s="2">
        <v>106</v>
      </c>
      <c r="G297" s="44"/>
      <c r="H297" s="44"/>
      <c r="I297" s="30">
        <v>19596</v>
      </c>
      <c r="J297" s="29">
        <f>VLOOKUP(Table2[[#This Row],[Visitor]],Table1[],2,FALSE)</f>
        <v>23</v>
      </c>
      <c r="K297" s="29">
        <f>VLOOKUP(Table2[[#This Row],[Home]],Table1[],2,FALSE)</f>
        <v>1</v>
      </c>
      <c r="L297" s="29"/>
      <c r="M297" s="29"/>
      <c r="N297" s="37"/>
      <c r="O297" s="37"/>
      <c r="P297" s="37"/>
      <c r="Q297" s="37"/>
    </row>
    <row r="298" spans="1:17" ht="25.5" customHeight="1">
      <c r="A298" s="1" t="s">
        <v>91</v>
      </c>
      <c r="B298" s="11" t="s">
        <v>8</v>
      </c>
      <c r="C298" s="2" t="s">
        <v>45</v>
      </c>
      <c r="D298" s="2">
        <v>115</v>
      </c>
      <c r="E298" s="2" t="s">
        <v>44</v>
      </c>
      <c r="F298" s="2">
        <v>120</v>
      </c>
      <c r="G298" s="44"/>
      <c r="H298" s="44"/>
      <c r="I298" s="30">
        <v>18086</v>
      </c>
      <c r="J298" s="29">
        <f>VLOOKUP(Table2[[#This Row],[Visitor]],Table1[],2,FALSE)</f>
        <v>28</v>
      </c>
      <c r="K298" s="29">
        <f>VLOOKUP(Table2[[#This Row],[Home]],Table1[],2,FALSE)</f>
        <v>6</v>
      </c>
      <c r="L298" s="29"/>
      <c r="M298" s="29"/>
      <c r="N298" s="37"/>
      <c r="O298" s="37"/>
      <c r="P298" s="37"/>
      <c r="Q298" s="37"/>
    </row>
    <row r="299" spans="1:17" ht="25.5" customHeight="1">
      <c r="A299" s="1" t="s">
        <v>92</v>
      </c>
      <c r="B299" s="11" t="s">
        <v>12</v>
      </c>
      <c r="C299" s="2" t="s">
        <v>17</v>
      </c>
      <c r="D299" s="2">
        <v>97</v>
      </c>
      <c r="E299" s="2" t="s">
        <v>6</v>
      </c>
      <c r="F299" s="2">
        <v>108</v>
      </c>
      <c r="G299" s="44"/>
      <c r="H299" s="44"/>
      <c r="I299" s="30">
        <v>20562</v>
      </c>
      <c r="J299" s="29">
        <f>VLOOKUP(Table2[[#This Row],[Visitor]],Table1[],2,FALSE)</f>
        <v>17</v>
      </c>
      <c r="K299" s="29">
        <f>VLOOKUP(Table2[[#This Row],[Home]],Table1[],2,FALSE)</f>
        <v>5</v>
      </c>
      <c r="L299" s="29"/>
      <c r="M299" s="29"/>
      <c r="N299" s="37"/>
      <c r="O299" s="37"/>
      <c r="P299" s="37"/>
      <c r="Q299" s="37"/>
    </row>
    <row r="300" spans="1:17" ht="25.5" customHeight="1">
      <c r="A300" s="1" t="s">
        <v>92</v>
      </c>
      <c r="B300" s="11" t="s">
        <v>23</v>
      </c>
      <c r="C300" s="2" t="s">
        <v>37</v>
      </c>
      <c r="D300" s="2">
        <v>104</v>
      </c>
      <c r="E300" s="2" t="s">
        <v>40</v>
      </c>
      <c r="F300" s="2">
        <v>99</v>
      </c>
      <c r="G300" s="44"/>
      <c r="H300" s="44"/>
      <c r="I300" s="30">
        <v>18324</v>
      </c>
      <c r="J300" s="29">
        <f>VLOOKUP(Table2[[#This Row],[Visitor]],Table1[],2,FALSE)</f>
        <v>29</v>
      </c>
      <c r="K300" s="29">
        <f>VLOOKUP(Table2[[#This Row],[Home]],Table1[],2,FALSE)</f>
        <v>15</v>
      </c>
      <c r="L300" s="29"/>
      <c r="M300" s="29"/>
      <c r="N300" s="37"/>
      <c r="O300" s="37"/>
      <c r="P300" s="37"/>
      <c r="Q300" s="37"/>
    </row>
    <row r="301" spans="1:17" ht="25.5" customHeight="1">
      <c r="A301" s="1" t="s">
        <v>92</v>
      </c>
      <c r="B301" s="11" t="s">
        <v>23</v>
      </c>
      <c r="C301" s="2" t="s">
        <v>20</v>
      </c>
      <c r="D301" s="2">
        <v>92</v>
      </c>
      <c r="E301" s="2" t="s">
        <v>33</v>
      </c>
      <c r="F301" s="2">
        <v>89</v>
      </c>
      <c r="G301" s="44"/>
      <c r="H301" s="44"/>
      <c r="I301" s="30">
        <v>13442</v>
      </c>
      <c r="J301" s="29">
        <f>VLOOKUP(Table2[[#This Row],[Visitor]],Table1[],2,FALSE)</f>
        <v>9</v>
      </c>
      <c r="K301" s="29">
        <f>VLOOKUP(Table2[[#This Row],[Home]],Table1[],2,FALSE)</f>
        <v>24</v>
      </c>
      <c r="L301" s="29"/>
      <c r="M301" s="29"/>
      <c r="N301" s="37"/>
      <c r="O301" s="37"/>
      <c r="P301" s="37"/>
      <c r="Q301" s="37"/>
    </row>
    <row r="302" spans="1:17" ht="25.5" customHeight="1">
      <c r="A302" s="1" t="s">
        <v>92</v>
      </c>
      <c r="B302" s="11" t="s">
        <v>35</v>
      </c>
      <c r="C302" s="2" t="s">
        <v>22</v>
      </c>
      <c r="D302" s="2">
        <v>112</v>
      </c>
      <c r="E302" s="2" t="s">
        <v>38</v>
      </c>
      <c r="F302" s="2">
        <v>87</v>
      </c>
      <c r="G302" s="44"/>
      <c r="H302" s="44"/>
      <c r="I302" s="30">
        <v>17583</v>
      </c>
      <c r="J302" s="29">
        <f>VLOOKUP(Table2[[#This Row],[Visitor]],Table1[],2,FALSE)</f>
        <v>14</v>
      </c>
      <c r="K302" s="29">
        <f>VLOOKUP(Table2[[#This Row],[Home]],Table1[],2,FALSE)</f>
        <v>23</v>
      </c>
      <c r="L302" s="29"/>
      <c r="M302" s="29"/>
      <c r="N302" s="37"/>
      <c r="O302" s="37"/>
      <c r="P302" s="37"/>
      <c r="Q302" s="37"/>
    </row>
    <row r="303" spans="1:17" ht="25.5" customHeight="1">
      <c r="A303" s="1" t="s">
        <v>92</v>
      </c>
      <c r="B303" s="11" t="s">
        <v>35</v>
      </c>
      <c r="C303" s="2" t="s">
        <v>30</v>
      </c>
      <c r="D303" s="2">
        <v>77</v>
      </c>
      <c r="E303" s="2" t="s">
        <v>31</v>
      </c>
      <c r="F303" s="2">
        <v>106</v>
      </c>
      <c r="G303" s="44"/>
      <c r="H303" s="44"/>
      <c r="I303" s="30">
        <v>16790</v>
      </c>
      <c r="J303" s="29">
        <f>VLOOKUP(Table2[[#This Row],[Visitor]],Table1[],2,FALSE)</f>
        <v>18</v>
      </c>
      <c r="K303" s="29">
        <f>VLOOKUP(Table2[[#This Row],[Home]],Table1[],2,FALSE)</f>
        <v>8</v>
      </c>
      <c r="L303" s="29"/>
      <c r="M303" s="29"/>
      <c r="N303" s="37"/>
      <c r="O303" s="37"/>
      <c r="P303" s="37"/>
      <c r="Q303" s="37"/>
    </row>
    <row r="304" spans="1:17" ht="25.5" customHeight="1">
      <c r="A304" s="1" t="s">
        <v>93</v>
      </c>
      <c r="B304" s="11" t="s">
        <v>12</v>
      </c>
      <c r="C304" s="2" t="s">
        <v>37</v>
      </c>
      <c r="D304" s="2">
        <v>107</v>
      </c>
      <c r="E304" s="2" t="s">
        <v>14</v>
      </c>
      <c r="F304" s="2">
        <v>131</v>
      </c>
      <c r="G304" s="44"/>
      <c r="H304" s="44"/>
      <c r="I304" s="30">
        <v>18096</v>
      </c>
      <c r="J304" s="29">
        <f>VLOOKUP(Table2[[#This Row],[Visitor]],Table1[],2,FALSE)</f>
        <v>29</v>
      </c>
      <c r="K304" s="29">
        <f>VLOOKUP(Table2[[#This Row],[Home]],Table1[],2,FALSE)</f>
        <v>19</v>
      </c>
      <c r="L304" s="29"/>
      <c r="M304" s="29"/>
      <c r="N304" s="37"/>
      <c r="O304" s="37"/>
      <c r="P304" s="37"/>
      <c r="Q304" s="37"/>
    </row>
    <row r="305" spans="1:17" ht="25.5" customHeight="1">
      <c r="A305" s="1" t="s">
        <v>93</v>
      </c>
      <c r="B305" s="11" t="s">
        <v>12</v>
      </c>
      <c r="C305" s="2" t="s">
        <v>43</v>
      </c>
      <c r="D305" s="2">
        <v>108</v>
      </c>
      <c r="E305" s="2" t="s">
        <v>18</v>
      </c>
      <c r="F305" s="2">
        <v>121</v>
      </c>
      <c r="G305" s="44"/>
      <c r="H305" s="44"/>
      <c r="I305" s="30">
        <v>17797</v>
      </c>
      <c r="J305" s="29">
        <f>VLOOKUP(Table2[[#This Row],[Visitor]],Table1[],2,FALSE)</f>
        <v>10</v>
      </c>
      <c r="K305" s="29">
        <f>VLOOKUP(Table2[[#This Row],[Home]],Table1[],2,FALSE)</f>
        <v>26</v>
      </c>
      <c r="L305" s="29"/>
      <c r="M305" s="29"/>
      <c r="N305" s="37"/>
      <c r="O305" s="37"/>
      <c r="P305" s="37"/>
      <c r="Q305" s="37"/>
    </row>
    <row r="306" spans="1:17" ht="25.5" customHeight="1">
      <c r="A306" s="1" t="s">
        <v>93</v>
      </c>
      <c r="B306" s="11" t="s">
        <v>12</v>
      </c>
      <c r="C306" s="2" t="s">
        <v>20</v>
      </c>
      <c r="D306" s="2">
        <v>113</v>
      </c>
      <c r="E306" s="2" t="s">
        <v>19</v>
      </c>
      <c r="F306" s="2">
        <v>118</v>
      </c>
      <c r="G306" s="44"/>
      <c r="H306" s="44"/>
      <c r="I306" s="30">
        <v>20492</v>
      </c>
      <c r="J306" s="29">
        <f>VLOOKUP(Table2[[#This Row],[Visitor]],Table1[],2,FALSE)</f>
        <v>9</v>
      </c>
      <c r="K306" s="29">
        <f>VLOOKUP(Table2[[#This Row],[Home]],Table1[],2,FALSE)</f>
        <v>27</v>
      </c>
      <c r="L306" s="29"/>
      <c r="M306" s="29"/>
      <c r="N306" s="37"/>
      <c r="O306" s="37"/>
      <c r="P306" s="37"/>
      <c r="Q306" s="37"/>
    </row>
    <row r="307" spans="1:17" ht="25.5" customHeight="1">
      <c r="A307" s="1" t="s">
        <v>93</v>
      </c>
      <c r="B307" s="11" t="s">
        <v>21</v>
      </c>
      <c r="C307" s="2" t="s">
        <v>17</v>
      </c>
      <c r="D307" s="2">
        <v>86</v>
      </c>
      <c r="E307" s="2" t="s">
        <v>42</v>
      </c>
      <c r="F307" s="2">
        <v>115</v>
      </c>
      <c r="G307" s="44"/>
      <c r="H307" s="44"/>
      <c r="I307" s="30">
        <v>17693</v>
      </c>
      <c r="J307" s="29">
        <f>VLOOKUP(Table2[[#This Row],[Visitor]],Table1[],2,FALSE)</f>
        <v>17</v>
      </c>
      <c r="K307" s="29">
        <f>VLOOKUP(Table2[[#This Row],[Home]],Table1[],2,FALSE)</f>
        <v>25</v>
      </c>
      <c r="L307" s="29"/>
      <c r="M307" s="29"/>
      <c r="N307" s="37"/>
      <c r="O307" s="37"/>
      <c r="P307" s="37"/>
      <c r="Q307" s="37"/>
    </row>
    <row r="308" spans="1:17" ht="25.5" customHeight="1">
      <c r="A308" s="1" t="s">
        <v>93</v>
      </c>
      <c r="B308" s="11" t="s">
        <v>21</v>
      </c>
      <c r="C308" s="2" t="s">
        <v>13</v>
      </c>
      <c r="D308" s="2">
        <v>113</v>
      </c>
      <c r="E308" s="2" t="s">
        <v>41</v>
      </c>
      <c r="F308" s="2">
        <v>126</v>
      </c>
      <c r="G308" s="44"/>
      <c r="H308" s="44"/>
      <c r="I308" s="30">
        <v>19800</v>
      </c>
      <c r="J308" s="29">
        <f>VLOOKUP(Table2[[#This Row],[Visitor]],Table1[],2,FALSE)</f>
        <v>20</v>
      </c>
      <c r="K308" s="29">
        <f>VLOOKUP(Table2[[#This Row],[Home]],Table1[],2,FALSE)</f>
        <v>7</v>
      </c>
      <c r="L308" s="29"/>
      <c r="M308" s="29"/>
      <c r="N308" s="37"/>
      <c r="O308" s="37"/>
      <c r="P308" s="37"/>
      <c r="Q308" s="37"/>
    </row>
    <row r="309" spans="1:17" ht="25.5" customHeight="1">
      <c r="A309" s="1" t="s">
        <v>93</v>
      </c>
      <c r="B309" s="11" t="s">
        <v>23</v>
      </c>
      <c r="C309" s="2" t="s">
        <v>16</v>
      </c>
      <c r="D309" s="2">
        <v>97</v>
      </c>
      <c r="E309" s="2" t="s">
        <v>9</v>
      </c>
      <c r="F309" s="2">
        <v>118</v>
      </c>
      <c r="G309" s="44"/>
      <c r="H309" s="44"/>
      <c r="I309" s="30">
        <v>16760</v>
      </c>
      <c r="J309" s="29">
        <f>VLOOKUP(Table2[[#This Row],[Visitor]],Table1[],2,FALSE)</f>
        <v>13</v>
      </c>
      <c r="K309" s="29">
        <f>VLOOKUP(Table2[[#This Row],[Home]],Table1[],2,FALSE)</f>
        <v>3</v>
      </c>
      <c r="L309" s="29"/>
      <c r="M309" s="29"/>
      <c r="N309" s="37"/>
      <c r="O309" s="37"/>
      <c r="P309" s="37"/>
      <c r="Q309" s="37"/>
    </row>
    <row r="310" spans="1:17" ht="25.5" customHeight="1">
      <c r="A310" s="1" t="s">
        <v>93</v>
      </c>
      <c r="B310" s="11" t="s">
        <v>23</v>
      </c>
      <c r="C310" s="2" t="s">
        <v>33</v>
      </c>
      <c r="D310" s="2">
        <v>120</v>
      </c>
      <c r="E310" s="2" t="s">
        <v>24</v>
      </c>
      <c r="F310" s="2">
        <v>102</v>
      </c>
      <c r="G310" s="44"/>
      <c r="H310" s="44"/>
      <c r="I310" s="30">
        <v>15555</v>
      </c>
      <c r="J310" s="29">
        <f>VLOOKUP(Table2[[#This Row],[Visitor]],Table1[],2,FALSE)</f>
        <v>24</v>
      </c>
      <c r="K310" s="29">
        <f>VLOOKUP(Table2[[#This Row],[Home]],Table1[],2,FALSE)</f>
        <v>21</v>
      </c>
      <c r="L310" s="29"/>
      <c r="M310" s="29"/>
      <c r="N310" s="37"/>
      <c r="O310" s="37"/>
      <c r="P310" s="37"/>
      <c r="Q310" s="37"/>
    </row>
    <row r="311" spans="1:17" ht="25.5" customHeight="1">
      <c r="A311" s="1" t="s">
        <v>93</v>
      </c>
      <c r="B311" s="11" t="s">
        <v>26</v>
      </c>
      <c r="C311" s="2" t="s">
        <v>15</v>
      </c>
      <c r="D311" s="2">
        <v>109</v>
      </c>
      <c r="E311" s="2" t="s">
        <v>28</v>
      </c>
      <c r="F311" s="2">
        <v>104</v>
      </c>
      <c r="G311" s="44"/>
      <c r="H311" s="44"/>
      <c r="I311" s="30">
        <v>19327</v>
      </c>
      <c r="J311" s="29">
        <f>VLOOKUP(Table2[[#This Row],[Visitor]],Table1[],2,FALSE)</f>
        <v>30</v>
      </c>
      <c r="K311" s="29">
        <f>VLOOKUP(Table2[[#This Row],[Home]],Table1[],2,FALSE)</f>
        <v>22</v>
      </c>
      <c r="L311" s="29"/>
      <c r="M311" s="29"/>
      <c r="N311" s="37"/>
      <c r="O311" s="37"/>
      <c r="P311" s="37"/>
      <c r="Q311" s="37"/>
    </row>
    <row r="312" spans="1:17" ht="25.5" customHeight="1">
      <c r="A312" s="1" t="s">
        <v>93</v>
      </c>
      <c r="B312" s="11" t="s">
        <v>26</v>
      </c>
      <c r="C312" s="2" t="s">
        <v>25</v>
      </c>
      <c r="D312" s="2">
        <v>95</v>
      </c>
      <c r="E312" s="2" t="s">
        <v>34</v>
      </c>
      <c r="F312" s="2">
        <v>104</v>
      </c>
      <c r="G312" s="44"/>
      <c r="H312" s="44"/>
      <c r="I312" s="30">
        <v>18013</v>
      </c>
      <c r="J312" s="29">
        <f>VLOOKUP(Table2[[#This Row],[Visitor]],Table1[],2,FALSE)</f>
        <v>12</v>
      </c>
      <c r="K312" s="29">
        <f>VLOOKUP(Table2[[#This Row],[Home]],Table1[],2,FALSE)</f>
        <v>2</v>
      </c>
      <c r="L312" s="29"/>
      <c r="M312" s="29"/>
      <c r="N312" s="37"/>
      <c r="O312" s="37"/>
      <c r="P312" s="37"/>
      <c r="Q312" s="37"/>
    </row>
    <row r="313" spans="1:17" ht="25.5" customHeight="1">
      <c r="A313" s="1" t="s">
        <v>93</v>
      </c>
      <c r="B313" s="11" t="s">
        <v>8</v>
      </c>
      <c r="C313" s="2" t="s">
        <v>10</v>
      </c>
      <c r="D313" s="2">
        <v>127</v>
      </c>
      <c r="E313" s="2" t="s">
        <v>45</v>
      </c>
      <c r="F313" s="2">
        <v>123</v>
      </c>
      <c r="G313" s="44"/>
      <c r="H313" s="44"/>
      <c r="I313" s="30">
        <v>18997</v>
      </c>
      <c r="J313" s="29">
        <f>VLOOKUP(Table2[[#This Row],[Visitor]],Table1[],2,FALSE)</f>
        <v>1</v>
      </c>
      <c r="K313" s="29">
        <f>VLOOKUP(Table2[[#This Row],[Home]],Table1[],2,FALSE)</f>
        <v>28</v>
      </c>
      <c r="L313" s="29"/>
      <c r="M313" s="29"/>
      <c r="N313" s="37"/>
      <c r="O313" s="37"/>
      <c r="P313" s="37"/>
      <c r="Q313" s="37"/>
    </row>
    <row r="314" spans="1:17" ht="25.5" customHeight="1">
      <c r="A314" s="1" t="s">
        <v>94</v>
      </c>
      <c r="B314" s="11" t="s">
        <v>21</v>
      </c>
      <c r="C314" s="2" t="s">
        <v>6</v>
      </c>
      <c r="D314" s="2">
        <v>121</v>
      </c>
      <c r="E314" s="2" t="s">
        <v>27</v>
      </c>
      <c r="F314" s="2">
        <v>114</v>
      </c>
      <c r="G314" s="44"/>
      <c r="H314" s="44"/>
      <c r="I314" s="30">
        <v>16379</v>
      </c>
      <c r="J314" s="29">
        <f>VLOOKUP(Table2[[#This Row],[Visitor]],Table1[],2,FALSE)</f>
        <v>5</v>
      </c>
      <c r="K314" s="29">
        <f>VLOOKUP(Table2[[#This Row],[Home]],Table1[],2,FALSE)</f>
        <v>11</v>
      </c>
      <c r="L314" s="29"/>
      <c r="M314" s="29"/>
      <c r="N314" s="37"/>
      <c r="O314" s="37"/>
      <c r="P314" s="37"/>
      <c r="Q314" s="37"/>
    </row>
    <row r="315" spans="1:17" ht="25.5" customHeight="1">
      <c r="A315" s="1" t="s">
        <v>94</v>
      </c>
      <c r="B315" s="11" t="s">
        <v>21</v>
      </c>
      <c r="C315" s="2" t="s">
        <v>19</v>
      </c>
      <c r="D315" s="2">
        <v>97</v>
      </c>
      <c r="E315" s="2" t="s">
        <v>5</v>
      </c>
      <c r="F315" s="2">
        <v>108</v>
      </c>
      <c r="G315" s="44"/>
      <c r="H315" s="44"/>
      <c r="I315" s="30">
        <v>18624</v>
      </c>
      <c r="J315" s="29">
        <f>VLOOKUP(Table2[[#This Row],[Visitor]],Table1[],2,FALSE)</f>
        <v>27</v>
      </c>
      <c r="K315" s="29">
        <f>VLOOKUP(Table2[[#This Row],[Home]],Table1[],2,FALSE)</f>
        <v>4</v>
      </c>
      <c r="L315" s="29"/>
      <c r="M315" s="29"/>
      <c r="N315" s="37"/>
      <c r="O315" s="37"/>
      <c r="P315" s="37"/>
      <c r="Q315" s="37"/>
    </row>
    <row r="316" spans="1:17" ht="25.5" customHeight="1">
      <c r="A316" s="1" t="s">
        <v>94</v>
      </c>
      <c r="B316" s="11" t="s">
        <v>29</v>
      </c>
      <c r="C316" s="2" t="s">
        <v>40</v>
      </c>
      <c r="D316" s="2">
        <v>110</v>
      </c>
      <c r="E316" s="2" t="s">
        <v>30</v>
      </c>
      <c r="F316" s="2">
        <v>111</v>
      </c>
      <c r="G316" s="44"/>
      <c r="H316" s="44"/>
      <c r="I316" s="30">
        <v>15156</v>
      </c>
      <c r="J316" s="29">
        <f>VLOOKUP(Table2[[#This Row],[Visitor]],Table1[],2,FALSE)</f>
        <v>15</v>
      </c>
      <c r="K316" s="29">
        <f>VLOOKUP(Table2[[#This Row],[Home]],Table1[],2,FALSE)</f>
        <v>18</v>
      </c>
      <c r="L316" s="29"/>
      <c r="M316" s="29"/>
      <c r="N316" s="37"/>
      <c r="O316" s="37"/>
      <c r="P316" s="37"/>
      <c r="Q316" s="37"/>
    </row>
    <row r="317" spans="1:17" ht="25.5" customHeight="1">
      <c r="A317" s="1" t="s">
        <v>94</v>
      </c>
      <c r="B317" s="11" t="s">
        <v>35</v>
      </c>
      <c r="C317" s="2" t="s">
        <v>22</v>
      </c>
      <c r="D317" s="2">
        <v>103</v>
      </c>
      <c r="E317" s="2" t="s">
        <v>36</v>
      </c>
      <c r="F317" s="2">
        <v>91</v>
      </c>
      <c r="G317" s="44"/>
      <c r="H317" s="44"/>
      <c r="I317" s="30">
        <v>19459</v>
      </c>
      <c r="J317" s="29">
        <f>VLOOKUP(Table2[[#This Row],[Visitor]],Table1[],2,FALSE)</f>
        <v>14</v>
      </c>
      <c r="K317" s="29">
        <f>VLOOKUP(Table2[[#This Row],[Home]],Table1[],2,FALSE)</f>
        <v>16</v>
      </c>
      <c r="L317" s="29"/>
      <c r="M317" s="29"/>
      <c r="N317" s="37"/>
      <c r="O317" s="37"/>
      <c r="P317" s="37"/>
      <c r="Q317" s="37"/>
    </row>
    <row r="318" spans="1:17" ht="25.5" customHeight="1">
      <c r="A318" s="1" t="s">
        <v>94</v>
      </c>
      <c r="B318" s="11" t="s">
        <v>8</v>
      </c>
      <c r="C318" s="2" t="s">
        <v>31</v>
      </c>
      <c r="D318" s="2">
        <v>126</v>
      </c>
      <c r="E318" s="2" t="s">
        <v>44</v>
      </c>
      <c r="F318" s="2">
        <v>107</v>
      </c>
      <c r="G318" s="44"/>
      <c r="H318" s="44"/>
      <c r="I318" s="30">
        <v>15139</v>
      </c>
      <c r="J318" s="29">
        <f>VLOOKUP(Table2[[#This Row],[Visitor]],Table1[],2,FALSE)</f>
        <v>8</v>
      </c>
      <c r="K318" s="29">
        <f>VLOOKUP(Table2[[#This Row],[Home]],Table1[],2,FALSE)</f>
        <v>6</v>
      </c>
      <c r="L318" s="29"/>
      <c r="M318" s="29"/>
      <c r="N318" s="37"/>
      <c r="O318" s="37"/>
      <c r="P318" s="37"/>
      <c r="Q318" s="37"/>
    </row>
    <row r="319" spans="1:17" ht="25.5" customHeight="1">
      <c r="A319" s="1" t="s">
        <v>95</v>
      </c>
      <c r="B319" s="11" t="s">
        <v>12</v>
      </c>
      <c r="C319" s="2" t="s">
        <v>10</v>
      </c>
      <c r="D319" s="2">
        <v>133</v>
      </c>
      <c r="E319" s="2" t="s">
        <v>18</v>
      </c>
      <c r="F319" s="2">
        <v>112</v>
      </c>
      <c r="G319" s="44"/>
      <c r="H319" s="44"/>
      <c r="I319" s="30">
        <v>18846</v>
      </c>
      <c r="J319" s="29">
        <f>VLOOKUP(Table2[[#This Row],[Visitor]],Table1[],2,FALSE)</f>
        <v>1</v>
      </c>
      <c r="K319" s="29">
        <f>VLOOKUP(Table2[[#This Row],[Home]],Table1[],2,FALSE)</f>
        <v>26</v>
      </c>
      <c r="L319" s="29"/>
      <c r="M319" s="29"/>
      <c r="N319" s="37"/>
      <c r="O319" s="37"/>
      <c r="P319" s="37"/>
      <c r="Q319" s="37"/>
    </row>
    <row r="320" spans="1:17" ht="25.5" customHeight="1">
      <c r="A320" s="1" t="s">
        <v>95</v>
      </c>
      <c r="B320" s="11" t="s">
        <v>12</v>
      </c>
      <c r="C320" s="2" t="s">
        <v>14</v>
      </c>
      <c r="D320" s="2">
        <v>91</v>
      </c>
      <c r="E320" s="2" t="s">
        <v>20</v>
      </c>
      <c r="F320" s="2">
        <v>109</v>
      </c>
      <c r="G320" s="44"/>
      <c r="H320" s="44"/>
      <c r="I320" s="30">
        <v>17885</v>
      </c>
      <c r="J320" s="29">
        <f>VLOOKUP(Table2[[#This Row],[Visitor]],Table1[],2,FALSE)</f>
        <v>19</v>
      </c>
      <c r="K320" s="29">
        <f>VLOOKUP(Table2[[#This Row],[Home]],Table1[],2,FALSE)</f>
        <v>9</v>
      </c>
      <c r="L320" s="29"/>
      <c r="M320" s="29"/>
      <c r="N320" s="37"/>
      <c r="O320" s="37"/>
      <c r="P320" s="37"/>
      <c r="Q320" s="37"/>
    </row>
    <row r="321" spans="1:17" ht="25.5" customHeight="1">
      <c r="A321" s="1" t="s">
        <v>95</v>
      </c>
      <c r="B321" s="11" t="s">
        <v>21</v>
      </c>
      <c r="C321" s="2" t="s">
        <v>16</v>
      </c>
      <c r="D321" s="2">
        <v>115</v>
      </c>
      <c r="E321" s="2" t="s">
        <v>41</v>
      </c>
      <c r="F321" s="2">
        <v>120</v>
      </c>
      <c r="G321" s="44"/>
      <c r="H321" s="44"/>
      <c r="I321" s="30">
        <v>19800</v>
      </c>
      <c r="J321" s="29">
        <f>VLOOKUP(Table2[[#This Row],[Visitor]],Table1[],2,FALSE)</f>
        <v>13</v>
      </c>
      <c r="K321" s="29">
        <f>VLOOKUP(Table2[[#This Row],[Home]],Table1[],2,FALSE)</f>
        <v>7</v>
      </c>
      <c r="L321" s="29"/>
      <c r="M321" s="29"/>
      <c r="N321" s="37"/>
      <c r="O321" s="37"/>
      <c r="P321" s="37"/>
      <c r="Q321" s="37"/>
    </row>
    <row r="322" spans="1:17" ht="25.5" customHeight="1">
      <c r="A322" s="1" t="s">
        <v>95</v>
      </c>
      <c r="B322" s="11" t="s">
        <v>23</v>
      </c>
      <c r="C322" s="2" t="s">
        <v>38</v>
      </c>
      <c r="D322" s="2">
        <v>107</v>
      </c>
      <c r="E322" s="2" t="s">
        <v>40</v>
      </c>
      <c r="F322" s="2">
        <v>106</v>
      </c>
      <c r="G322" s="44"/>
      <c r="H322" s="44"/>
      <c r="I322" s="30">
        <v>19268</v>
      </c>
      <c r="J322" s="29">
        <f>VLOOKUP(Table2[[#This Row],[Visitor]],Table1[],2,FALSE)</f>
        <v>23</v>
      </c>
      <c r="K322" s="29">
        <f>VLOOKUP(Table2[[#This Row],[Home]],Table1[],2,FALSE)</f>
        <v>15</v>
      </c>
      <c r="L322" s="29"/>
      <c r="M322" s="29"/>
      <c r="N322" s="37"/>
      <c r="O322" s="37"/>
      <c r="P322" s="37"/>
      <c r="Q322" s="37"/>
    </row>
    <row r="323" spans="1:17" ht="25.5" customHeight="1">
      <c r="A323" s="1" t="s">
        <v>95</v>
      </c>
      <c r="B323" s="11" t="s">
        <v>23</v>
      </c>
      <c r="C323" s="2" t="s">
        <v>34</v>
      </c>
      <c r="D323" s="2">
        <v>95</v>
      </c>
      <c r="E323" s="2" t="s">
        <v>25</v>
      </c>
      <c r="F323" s="2">
        <v>79</v>
      </c>
      <c r="G323" s="44"/>
      <c r="H323" s="44"/>
      <c r="I323" s="30">
        <v>16413</v>
      </c>
      <c r="J323" s="29">
        <f>VLOOKUP(Table2[[#This Row],[Visitor]],Table1[],2,FALSE)</f>
        <v>2</v>
      </c>
      <c r="K323" s="29">
        <f>VLOOKUP(Table2[[#This Row],[Home]],Table1[],2,FALSE)</f>
        <v>12</v>
      </c>
      <c r="L323" s="29"/>
      <c r="M323" s="29"/>
      <c r="N323" s="37"/>
      <c r="O323" s="37"/>
      <c r="P323" s="37"/>
      <c r="Q323" s="37"/>
    </row>
    <row r="324" spans="1:17" ht="25.5" customHeight="1">
      <c r="A324" s="1" t="s">
        <v>95</v>
      </c>
      <c r="B324" s="11" t="s">
        <v>23</v>
      </c>
      <c r="C324" s="2" t="s">
        <v>13</v>
      </c>
      <c r="D324" s="2">
        <v>100</v>
      </c>
      <c r="E324" s="2" t="s">
        <v>17</v>
      </c>
      <c r="F324" s="2">
        <v>105</v>
      </c>
      <c r="G324" s="44"/>
      <c r="H324" s="44"/>
      <c r="I324" s="30">
        <v>19600</v>
      </c>
      <c r="J324" s="29">
        <f>VLOOKUP(Table2[[#This Row],[Visitor]],Table1[],2,FALSE)</f>
        <v>20</v>
      </c>
      <c r="K324" s="29">
        <f>VLOOKUP(Table2[[#This Row],[Home]],Table1[],2,FALSE)</f>
        <v>17</v>
      </c>
      <c r="L324" s="29"/>
      <c r="M324" s="29"/>
      <c r="N324" s="37"/>
      <c r="O324" s="37"/>
      <c r="P324" s="37"/>
      <c r="Q324" s="37"/>
    </row>
    <row r="325" spans="1:17" ht="25.5" customHeight="1">
      <c r="A325" s="1" t="s">
        <v>95</v>
      </c>
      <c r="B325" s="11" t="s">
        <v>23</v>
      </c>
      <c r="C325" s="2" t="s">
        <v>33</v>
      </c>
      <c r="D325" s="2">
        <v>107</v>
      </c>
      <c r="E325" s="2" t="s">
        <v>43</v>
      </c>
      <c r="F325" s="2">
        <v>111</v>
      </c>
      <c r="G325" s="44"/>
      <c r="H325" s="44"/>
      <c r="I325" s="30">
        <v>18203</v>
      </c>
      <c r="J325" s="29">
        <f>VLOOKUP(Table2[[#This Row],[Visitor]],Table1[],2,FALSE)</f>
        <v>24</v>
      </c>
      <c r="K325" s="29">
        <f>VLOOKUP(Table2[[#This Row],[Home]],Table1[],2,FALSE)</f>
        <v>10</v>
      </c>
      <c r="L325" s="29"/>
      <c r="M325" s="29"/>
      <c r="N325" s="37"/>
      <c r="O325" s="37"/>
      <c r="P325" s="37"/>
      <c r="Q325" s="37"/>
    </row>
    <row r="326" spans="1:17" ht="25.5" customHeight="1">
      <c r="A326" s="1" t="s">
        <v>95</v>
      </c>
      <c r="B326" s="11" t="s">
        <v>29</v>
      </c>
      <c r="C326" s="2" t="s">
        <v>24</v>
      </c>
      <c r="D326" s="2">
        <v>108</v>
      </c>
      <c r="E326" s="2" t="s">
        <v>31</v>
      </c>
      <c r="F326" s="2">
        <v>114</v>
      </c>
      <c r="G326" s="44"/>
      <c r="H326" s="44"/>
      <c r="I326" s="30">
        <v>17725</v>
      </c>
      <c r="J326" s="29">
        <f>VLOOKUP(Table2[[#This Row],[Visitor]],Table1[],2,FALSE)</f>
        <v>21</v>
      </c>
      <c r="K326" s="29">
        <f>VLOOKUP(Table2[[#This Row],[Home]],Table1[],2,FALSE)</f>
        <v>8</v>
      </c>
      <c r="L326" s="29"/>
      <c r="M326" s="29"/>
      <c r="N326" s="37"/>
      <c r="O326" s="37"/>
      <c r="P326" s="37"/>
      <c r="Q326" s="37"/>
    </row>
    <row r="327" spans="1:17" ht="25.5" customHeight="1">
      <c r="A327" s="1" t="s">
        <v>96</v>
      </c>
      <c r="B327" s="11" t="s">
        <v>97</v>
      </c>
      <c r="C327" s="2" t="s">
        <v>37</v>
      </c>
      <c r="D327" s="2">
        <v>111</v>
      </c>
      <c r="E327" s="2" t="s">
        <v>5</v>
      </c>
      <c r="F327" s="2">
        <v>116</v>
      </c>
      <c r="G327" s="44"/>
      <c r="H327" s="44"/>
      <c r="I327" s="30">
        <v>18624</v>
      </c>
      <c r="J327" s="29">
        <f>VLOOKUP(Table2[[#This Row],[Visitor]],Table1[],2,FALSE)</f>
        <v>29</v>
      </c>
      <c r="K327" s="29">
        <f>VLOOKUP(Table2[[#This Row],[Home]],Table1[],2,FALSE)</f>
        <v>4</v>
      </c>
      <c r="L327" s="29"/>
      <c r="M327" s="29"/>
      <c r="N327" s="37"/>
      <c r="O327" s="37"/>
      <c r="P327" s="37"/>
      <c r="Q327" s="37"/>
    </row>
    <row r="328" spans="1:17" ht="25.5" customHeight="1">
      <c r="A328" s="1" t="s">
        <v>96</v>
      </c>
      <c r="B328" s="11" t="s">
        <v>98</v>
      </c>
      <c r="C328" s="2" t="s">
        <v>44</v>
      </c>
      <c r="D328" s="2">
        <v>82</v>
      </c>
      <c r="E328" s="2" t="s">
        <v>28</v>
      </c>
      <c r="F328" s="2">
        <v>108</v>
      </c>
      <c r="G328" s="44"/>
      <c r="H328" s="44"/>
      <c r="I328" s="30">
        <v>19245</v>
      </c>
      <c r="J328" s="29">
        <f>VLOOKUP(Table2[[#This Row],[Visitor]],Table1[],2,FALSE)</f>
        <v>6</v>
      </c>
      <c r="K328" s="29">
        <f>VLOOKUP(Table2[[#This Row],[Home]],Table1[],2,FALSE)</f>
        <v>22</v>
      </c>
      <c r="L328" s="29"/>
      <c r="M328" s="29"/>
      <c r="N328" s="37"/>
      <c r="O328" s="37"/>
      <c r="P328" s="37"/>
      <c r="Q328" s="37"/>
    </row>
    <row r="329" spans="1:17" ht="25.5" customHeight="1">
      <c r="A329" s="1" t="s">
        <v>96</v>
      </c>
      <c r="B329" s="11" t="s">
        <v>67</v>
      </c>
      <c r="C329" s="2" t="s">
        <v>27</v>
      </c>
      <c r="D329" s="2">
        <v>114</v>
      </c>
      <c r="E329" s="2" t="s">
        <v>15</v>
      </c>
      <c r="F329" s="2">
        <v>102</v>
      </c>
      <c r="G329" s="44"/>
      <c r="H329" s="44"/>
      <c r="I329" s="30">
        <v>13949</v>
      </c>
      <c r="J329" s="29">
        <f>VLOOKUP(Table2[[#This Row],[Visitor]],Table1[],2,FALSE)</f>
        <v>11</v>
      </c>
      <c r="K329" s="29">
        <f>VLOOKUP(Table2[[#This Row],[Home]],Table1[],2,FALSE)</f>
        <v>30</v>
      </c>
      <c r="L329" s="29"/>
      <c r="M329" s="29"/>
      <c r="N329" s="37"/>
      <c r="O329" s="37"/>
      <c r="P329" s="37"/>
      <c r="Q329" s="37"/>
    </row>
    <row r="330" spans="1:17" ht="25.5" customHeight="1">
      <c r="A330" s="1" t="s">
        <v>96</v>
      </c>
      <c r="B330" s="11" t="s">
        <v>21</v>
      </c>
      <c r="C330" s="2" t="s">
        <v>25</v>
      </c>
      <c r="D330" s="2">
        <v>111</v>
      </c>
      <c r="E330" s="2" t="s">
        <v>6</v>
      </c>
      <c r="F330" s="2">
        <v>116</v>
      </c>
      <c r="G330" s="44"/>
      <c r="H330" s="44"/>
      <c r="I330" s="30">
        <v>20562</v>
      </c>
      <c r="J330" s="29">
        <f>VLOOKUP(Table2[[#This Row],[Visitor]],Table1[],2,FALSE)</f>
        <v>12</v>
      </c>
      <c r="K330" s="29">
        <f>VLOOKUP(Table2[[#This Row],[Home]],Table1[],2,FALSE)</f>
        <v>5</v>
      </c>
      <c r="L330" s="29"/>
      <c r="M330" s="29"/>
      <c r="N330" s="37"/>
      <c r="O330" s="37"/>
      <c r="P330" s="37"/>
      <c r="Q330" s="37"/>
    </row>
    <row r="331" spans="1:17" ht="25.5" customHeight="1">
      <c r="A331" s="1" t="s">
        <v>96</v>
      </c>
      <c r="B331" s="11" t="s">
        <v>21</v>
      </c>
      <c r="C331" s="2" t="s">
        <v>14</v>
      </c>
      <c r="D331" s="2">
        <v>103</v>
      </c>
      <c r="E331" s="2" t="s">
        <v>19</v>
      </c>
      <c r="F331" s="2">
        <v>108</v>
      </c>
      <c r="G331" s="44"/>
      <c r="H331" s="44"/>
      <c r="I331" s="30">
        <v>20562</v>
      </c>
      <c r="J331" s="29">
        <f>VLOOKUP(Table2[[#This Row],[Visitor]],Table1[],2,FALSE)</f>
        <v>19</v>
      </c>
      <c r="K331" s="29">
        <f>VLOOKUP(Table2[[#This Row],[Home]],Table1[],2,FALSE)</f>
        <v>27</v>
      </c>
      <c r="L331" s="29"/>
      <c r="M331" s="29"/>
      <c r="N331" s="37"/>
      <c r="O331" s="37"/>
      <c r="P331" s="37"/>
      <c r="Q331" s="37"/>
    </row>
    <row r="332" spans="1:17" ht="25.5" customHeight="1">
      <c r="A332" s="1" t="s">
        <v>96</v>
      </c>
      <c r="B332" s="11" t="s">
        <v>26</v>
      </c>
      <c r="C332" s="2" t="s">
        <v>38</v>
      </c>
      <c r="D332" s="2">
        <v>104</v>
      </c>
      <c r="E332" s="2" t="s">
        <v>22</v>
      </c>
      <c r="F332" s="2">
        <v>109</v>
      </c>
      <c r="G332" s="44"/>
      <c r="H332" s="44"/>
      <c r="I332" s="30">
        <v>15581</v>
      </c>
      <c r="J332" s="29">
        <f>VLOOKUP(Table2[[#This Row],[Visitor]],Table1[],2,FALSE)</f>
        <v>23</v>
      </c>
      <c r="K332" s="29">
        <f>VLOOKUP(Table2[[#This Row],[Home]],Table1[],2,FALSE)</f>
        <v>14</v>
      </c>
      <c r="L332" s="29"/>
      <c r="M332" s="29"/>
      <c r="N332" s="37"/>
      <c r="O332" s="37"/>
      <c r="P332" s="37"/>
      <c r="Q332" s="37"/>
    </row>
    <row r="333" spans="1:17" ht="25.5" customHeight="1">
      <c r="A333" s="1" t="s">
        <v>96</v>
      </c>
      <c r="B333" s="11" t="s">
        <v>29</v>
      </c>
      <c r="C333" s="2" t="s">
        <v>45</v>
      </c>
      <c r="D333" s="2">
        <v>100</v>
      </c>
      <c r="E333" s="2" t="s">
        <v>30</v>
      </c>
      <c r="F333" s="2">
        <v>115</v>
      </c>
      <c r="G333" s="44"/>
      <c r="H333" s="44"/>
      <c r="I333" s="30">
        <v>19520</v>
      </c>
      <c r="J333" s="29">
        <f>VLOOKUP(Table2[[#This Row],[Visitor]],Table1[],2,FALSE)</f>
        <v>28</v>
      </c>
      <c r="K333" s="29">
        <f>VLOOKUP(Table2[[#This Row],[Home]],Table1[],2,FALSE)</f>
        <v>18</v>
      </c>
      <c r="L333" s="29"/>
      <c r="M333" s="29"/>
      <c r="N333" s="37"/>
      <c r="O333" s="37"/>
      <c r="P333" s="37"/>
      <c r="Q333" s="37"/>
    </row>
    <row r="334" spans="1:17" ht="25.5" customHeight="1">
      <c r="A334" s="1" t="s">
        <v>96</v>
      </c>
      <c r="B334" s="11" t="s">
        <v>35</v>
      </c>
      <c r="C334" s="2" t="s">
        <v>24</v>
      </c>
      <c r="D334" s="2">
        <v>123</v>
      </c>
      <c r="E334" s="2" t="s">
        <v>36</v>
      </c>
      <c r="F334" s="2">
        <v>116</v>
      </c>
      <c r="G334" s="44"/>
      <c r="H334" s="44"/>
      <c r="I334" s="30">
        <v>18730</v>
      </c>
      <c r="J334" s="29">
        <f>VLOOKUP(Table2[[#This Row],[Visitor]],Table1[],2,FALSE)</f>
        <v>21</v>
      </c>
      <c r="K334" s="29">
        <f>VLOOKUP(Table2[[#This Row],[Home]],Table1[],2,FALSE)</f>
        <v>16</v>
      </c>
      <c r="L334" s="29"/>
      <c r="M334" s="29"/>
      <c r="N334" s="37"/>
      <c r="O334" s="37"/>
      <c r="P334" s="37"/>
      <c r="Q334" s="37"/>
    </row>
    <row r="335" spans="1:17" ht="25.5" customHeight="1">
      <c r="A335" s="1" t="s">
        <v>99</v>
      </c>
      <c r="B335" s="11" t="s">
        <v>49</v>
      </c>
      <c r="C335" s="2" t="s">
        <v>18</v>
      </c>
      <c r="D335" s="2">
        <v>105</v>
      </c>
      <c r="E335" s="2" t="s">
        <v>42</v>
      </c>
      <c r="F335" s="2">
        <v>100</v>
      </c>
      <c r="G335" s="44"/>
      <c r="H335" s="44"/>
      <c r="I335" s="30">
        <v>19082</v>
      </c>
      <c r="J335" s="29">
        <f>VLOOKUP(Table2[[#This Row],[Visitor]],Table1[],2,FALSE)</f>
        <v>26</v>
      </c>
      <c r="K335" s="29">
        <f>VLOOKUP(Table2[[#This Row],[Home]],Table1[],2,FALSE)</f>
        <v>25</v>
      </c>
      <c r="L335" s="29"/>
      <c r="M335" s="29"/>
      <c r="N335" s="37"/>
      <c r="O335" s="37"/>
      <c r="P335" s="37"/>
      <c r="Q335" s="37"/>
    </row>
    <row r="336" spans="1:17" ht="25.5" customHeight="1">
      <c r="A336" s="1" t="s">
        <v>99</v>
      </c>
      <c r="B336" s="11" t="s">
        <v>12</v>
      </c>
      <c r="C336" s="2" t="s">
        <v>10</v>
      </c>
      <c r="D336" s="2">
        <v>123</v>
      </c>
      <c r="E336" s="2" t="s">
        <v>17</v>
      </c>
      <c r="F336" s="2">
        <v>95</v>
      </c>
      <c r="G336" s="44"/>
      <c r="H336" s="44"/>
      <c r="I336" s="30">
        <v>19600</v>
      </c>
      <c r="J336" s="29">
        <f>VLOOKUP(Table2[[#This Row],[Visitor]],Table1[],2,FALSE)</f>
        <v>1</v>
      </c>
      <c r="K336" s="29">
        <f>VLOOKUP(Table2[[#This Row],[Home]],Table1[],2,FALSE)</f>
        <v>17</v>
      </c>
      <c r="L336" s="29"/>
      <c r="M336" s="29"/>
      <c r="N336" s="37"/>
      <c r="O336" s="37"/>
      <c r="P336" s="37"/>
      <c r="Q336" s="37"/>
    </row>
    <row r="337" spans="1:17" ht="25.5" customHeight="1">
      <c r="A337" s="1" t="s">
        <v>99</v>
      </c>
      <c r="B337" s="11" t="s">
        <v>12</v>
      </c>
      <c r="C337" s="2" t="s">
        <v>44</v>
      </c>
      <c r="D337" s="2">
        <v>106</v>
      </c>
      <c r="E337" s="2" t="s">
        <v>33</v>
      </c>
      <c r="F337" s="2">
        <v>112</v>
      </c>
      <c r="G337" s="44"/>
      <c r="H337" s="44"/>
      <c r="I337" s="30">
        <v>13172</v>
      </c>
      <c r="J337" s="29">
        <f>VLOOKUP(Table2[[#This Row],[Visitor]],Table1[],2,FALSE)</f>
        <v>6</v>
      </c>
      <c r="K337" s="29">
        <f>VLOOKUP(Table2[[#This Row],[Home]],Table1[],2,FALSE)</f>
        <v>24</v>
      </c>
      <c r="L337" s="29"/>
      <c r="M337" s="29"/>
      <c r="N337" s="37"/>
      <c r="O337" s="37"/>
      <c r="P337" s="37"/>
      <c r="Q337" s="37"/>
    </row>
    <row r="338" spans="1:17" ht="25.5" customHeight="1">
      <c r="A338" s="1" t="s">
        <v>99</v>
      </c>
      <c r="B338" s="11" t="s">
        <v>12</v>
      </c>
      <c r="C338" s="2" t="s">
        <v>34</v>
      </c>
      <c r="D338" s="2">
        <v>87</v>
      </c>
      <c r="E338" s="2" t="s">
        <v>43</v>
      </c>
      <c r="F338" s="2">
        <v>90</v>
      </c>
      <c r="G338" s="44"/>
      <c r="H338" s="44"/>
      <c r="I338" s="30">
        <v>18203</v>
      </c>
      <c r="J338" s="29">
        <f>VLOOKUP(Table2[[#This Row],[Visitor]],Table1[],2,FALSE)</f>
        <v>2</v>
      </c>
      <c r="K338" s="29">
        <f>VLOOKUP(Table2[[#This Row],[Home]],Table1[],2,FALSE)</f>
        <v>10</v>
      </c>
      <c r="L338" s="29"/>
      <c r="M338" s="29"/>
      <c r="N338" s="37"/>
      <c r="O338" s="37"/>
      <c r="P338" s="37"/>
      <c r="Q338" s="37"/>
    </row>
    <row r="339" spans="1:17" ht="25.5" customHeight="1">
      <c r="A339" s="1" t="s">
        <v>99</v>
      </c>
      <c r="B339" s="11" t="s">
        <v>32</v>
      </c>
      <c r="C339" s="2" t="s">
        <v>9</v>
      </c>
      <c r="D339" s="2">
        <v>118</v>
      </c>
      <c r="E339" s="2" t="s">
        <v>45</v>
      </c>
      <c r="F339" s="2">
        <v>95</v>
      </c>
      <c r="G339" s="44"/>
      <c r="H339" s="44"/>
      <c r="I339" s="30">
        <v>18997</v>
      </c>
      <c r="J339" s="29">
        <f>VLOOKUP(Table2[[#This Row],[Visitor]],Table1[],2,FALSE)</f>
        <v>3</v>
      </c>
      <c r="K339" s="29">
        <f>VLOOKUP(Table2[[#This Row],[Home]],Table1[],2,FALSE)</f>
        <v>28</v>
      </c>
      <c r="L339" s="29"/>
      <c r="M339" s="29"/>
      <c r="N339" s="37"/>
      <c r="O339" s="37"/>
      <c r="P339" s="37"/>
      <c r="Q339" s="37"/>
    </row>
    <row r="340" spans="1:17" ht="25.5" customHeight="1">
      <c r="A340" s="1" t="s">
        <v>100</v>
      </c>
      <c r="B340" s="11" t="s">
        <v>12</v>
      </c>
      <c r="C340" s="2" t="s">
        <v>18</v>
      </c>
      <c r="D340" s="2">
        <v>94</v>
      </c>
      <c r="E340" s="2" t="s">
        <v>13</v>
      </c>
      <c r="F340" s="2">
        <v>104</v>
      </c>
      <c r="G340" s="44"/>
      <c r="H340" s="44"/>
      <c r="I340" s="30">
        <v>14419</v>
      </c>
      <c r="J340" s="29">
        <f>VLOOKUP(Table2[[#This Row],[Visitor]],Table1[],2,FALSE)</f>
        <v>26</v>
      </c>
      <c r="K340" s="29">
        <f>VLOOKUP(Table2[[#This Row],[Home]],Table1[],2,FALSE)</f>
        <v>20</v>
      </c>
      <c r="L340" s="29"/>
      <c r="M340" s="29"/>
      <c r="N340" s="37"/>
      <c r="O340" s="37"/>
      <c r="P340" s="37"/>
      <c r="Q340" s="37"/>
    </row>
    <row r="341" spans="1:17" ht="25.5" customHeight="1">
      <c r="A341" s="1" t="s">
        <v>100</v>
      </c>
      <c r="B341" s="11" t="s">
        <v>12</v>
      </c>
      <c r="C341" s="2" t="s">
        <v>42</v>
      </c>
      <c r="D341" s="2">
        <v>97</v>
      </c>
      <c r="E341" s="2" t="s">
        <v>16</v>
      </c>
      <c r="F341" s="2">
        <v>115</v>
      </c>
      <c r="G341" s="44"/>
      <c r="H341" s="44"/>
      <c r="I341" s="30">
        <v>12018</v>
      </c>
      <c r="J341" s="29">
        <f>VLOOKUP(Table2[[#This Row],[Visitor]],Table1[],2,FALSE)</f>
        <v>25</v>
      </c>
      <c r="K341" s="29">
        <f>VLOOKUP(Table2[[#This Row],[Home]],Table1[],2,FALSE)</f>
        <v>13</v>
      </c>
      <c r="L341" s="29"/>
      <c r="M341" s="29"/>
      <c r="N341" s="37"/>
      <c r="O341" s="37"/>
      <c r="P341" s="37"/>
      <c r="Q341" s="37"/>
    </row>
    <row r="342" spans="1:17" ht="25.5" customHeight="1">
      <c r="A342" s="1" t="s">
        <v>100</v>
      </c>
      <c r="B342" s="11" t="s">
        <v>12</v>
      </c>
      <c r="C342" s="2" t="s">
        <v>37</v>
      </c>
      <c r="D342" s="2">
        <v>115</v>
      </c>
      <c r="E342" s="2" t="s">
        <v>19</v>
      </c>
      <c r="F342" s="2">
        <v>101</v>
      </c>
      <c r="G342" s="44"/>
      <c r="H342" s="44"/>
      <c r="I342" s="30">
        <v>20564</v>
      </c>
      <c r="J342" s="29">
        <f>VLOOKUP(Table2[[#This Row],[Visitor]],Table1[],2,FALSE)</f>
        <v>29</v>
      </c>
      <c r="K342" s="29">
        <f>VLOOKUP(Table2[[#This Row],[Home]],Table1[],2,FALSE)</f>
        <v>27</v>
      </c>
      <c r="L342" s="29"/>
      <c r="M342" s="29"/>
      <c r="N342" s="37"/>
      <c r="O342" s="37"/>
      <c r="P342" s="37"/>
      <c r="Q342" s="37"/>
    </row>
    <row r="343" spans="1:17" ht="25.5" customHeight="1">
      <c r="A343" s="1" t="s">
        <v>100</v>
      </c>
      <c r="B343" s="11" t="s">
        <v>21</v>
      </c>
      <c r="C343" s="2" t="s">
        <v>15</v>
      </c>
      <c r="D343" s="2">
        <v>110</v>
      </c>
      <c r="E343" s="2" t="s">
        <v>27</v>
      </c>
      <c r="F343" s="2">
        <v>90</v>
      </c>
      <c r="G343" s="44"/>
      <c r="H343" s="44"/>
      <c r="I343" s="30">
        <v>12056</v>
      </c>
      <c r="J343" s="29">
        <f>VLOOKUP(Table2[[#This Row],[Visitor]],Table1[],2,FALSE)</f>
        <v>30</v>
      </c>
      <c r="K343" s="29">
        <f>VLOOKUP(Table2[[#This Row],[Home]],Table1[],2,FALSE)</f>
        <v>11</v>
      </c>
      <c r="L343" s="29"/>
      <c r="M343" s="29"/>
      <c r="N343" s="37"/>
      <c r="O343" s="37"/>
      <c r="P343" s="37"/>
      <c r="Q343" s="37"/>
    </row>
    <row r="344" spans="1:17" ht="25.5" customHeight="1">
      <c r="A344" s="1" t="s">
        <v>100</v>
      </c>
      <c r="B344" s="11" t="s">
        <v>21</v>
      </c>
      <c r="C344" s="2" t="s">
        <v>22</v>
      </c>
      <c r="D344" s="2">
        <v>100</v>
      </c>
      <c r="E344" s="2" t="s">
        <v>5</v>
      </c>
      <c r="F344" s="2">
        <v>111</v>
      </c>
      <c r="G344" s="44"/>
      <c r="H344" s="44"/>
      <c r="I344" s="30">
        <v>18624</v>
      </c>
      <c r="J344" s="29">
        <f>VLOOKUP(Table2[[#This Row],[Visitor]],Table1[],2,FALSE)</f>
        <v>14</v>
      </c>
      <c r="K344" s="29">
        <f>VLOOKUP(Table2[[#This Row],[Home]],Table1[],2,FALSE)</f>
        <v>4</v>
      </c>
      <c r="L344" s="29"/>
      <c r="M344" s="29"/>
      <c r="N344" s="37"/>
      <c r="O344" s="37"/>
      <c r="P344" s="37"/>
      <c r="Q344" s="37"/>
    </row>
    <row r="345" spans="1:17" ht="25.5" customHeight="1">
      <c r="A345" s="1" t="s">
        <v>100</v>
      </c>
      <c r="B345" s="11" t="s">
        <v>23</v>
      </c>
      <c r="C345" s="2" t="s">
        <v>6</v>
      </c>
      <c r="D345" s="2">
        <v>113</v>
      </c>
      <c r="E345" s="2" t="s">
        <v>40</v>
      </c>
      <c r="F345" s="2">
        <v>91</v>
      </c>
      <c r="G345" s="44"/>
      <c r="H345" s="44"/>
      <c r="I345" s="30">
        <v>21323</v>
      </c>
      <c r="J345" s="29">
        <f>VLOOKUP(Table2[[#This Row],[Visitor]],Table1[],2,FALSE)</f>
        <v>5</v>
      </c>
      <c r="K345" s="29">
        <f>VLOOKUP(Table2[[#This Row],[Home]],Table1[],2,FALSE)</f>
        <v>15</v>
      </c>
      <c r="L345" s="29"/>
      <c r="M345" s="29"/>
      <c r="N345" s="37"/>
      <c r="O345" s="37"/>
      <c r="P345" s="37"/>
      <c r="Q345" s="37"/>
    </row>
    <row r="346" spans="1:17" ht="25.5" customHeight="1">
      <c r="A346" s="1" t="s">
        <v>100</v>
      </c>
      <c r="B346" s="11" t="s">
        <v>23</v>
      </c>
      <c r="C346" s="2" t="s">
        <v>33</v>
      </c>
      <c r="D346" s="2">
        <v>92</v>
      </c>
      <c r="E346" s="2" t="s">
        <v>25</v>
      </c>
      <c r="F346" s="2">
        <v>95</v>
      </c>
      <c r="G346" s="44"/>
      <c r="H346" s="44"/>
      <c r="I346" s="30">
        <v>14012</v>
      </c>
      <c r="J346" s="29">
        <f>VLOOKUP(Table2[[#This Row],[Visitor]],Table1[],2,FALSE)</f>
        <v>24</v>
      </c>
      <c r="K346" s="29">
        <f>VLOOKUP(Table2[[#This Row],[Home]],Table1[],2,FALSE)</f>
        <v>12</v>
      </c>
      <c r="L346" s="29"/>
      <c r="M346" s="29"/>
      <c r="N346" s="37"/>
      <c r="O346" s="37"/>
      <c r="P346" s="37"/>
      <c r="Q346" s="37"/>
    </row>
    <row r="347" spans="1:17" ht="25.5" customHeight="1">
      <c r="A347" s="1" t="s">
        <v>100</v>
      </c>
      <c r="B347" s="11" t="s">
        <v>23</v>
      </c>
      <c r="C347" s="2" t="s">
        <v>10</v>
      </c>
      <c r="D347" s="2">
        <v>125</v>
      </c>
      <c r="E347" s="2" t="s">
        <v>24</v>
      </c>
      <c r="F347" s="2">
        <v>115</v>
      </c>
      <c r="G347" s="44"/>
      <c r="H347" s="44"/>
      <c r="I347" s="30">
        <v>17004</v>
      </c>
      <c r="J347" s="29">
        <f>VLOOKUP(Table2[[#This Row],[Visitor]],Table1[],2,FALSE)</f>
        <v>1</v>
      </c>
      <c r="K347" s="29">
        <f>VLOOKUP(Table2[[#This Row],[Home]],Table1[],2,FALSE)</f>
        <v>21</v>
      </c>
      <c r="L347" s="29"/>
      <c r="M347" s="29"/>
      <c r="N347" s="37"/>
      <c r="O347" s="37"/>
      <c r="P347" s="37"/>
      <c r="Q347" s="37"/>
    </row>
    <row r="348" spans="1:17" ht="25.5" customHeight="1">
      <c r="A348" s="1" t="s">
        <v>100</v>
      </c>
      <c r="B348" s="11" t="s">
        <v>26</v>
      </c>
      <c r="C348" s="2" t="s">
        <v>30</v>
      </c>
      <c r="D348" s="2">
        <v>105</v>
      </c>
      <c r="E348" s="2" t="s">
        <v>28</v>
      </c>
      <c r="F348" s="2">
        <v>122</v>
      </c>
      <c r="G348" s="44"/>
      <c r="H348" s="44"/>
      <c r="I348" s="30">
        <v>19419</v>
      </c>
      <c r="J348" s="29">
        <f>VLOOKUP(Table2[[#This Row],[Visitor]],Table1[],2,FALSE)</f>
        <v>18</v>
      </c>
      <c r="K348" s="29">
        <f>VLOOKUP(Table2[[#This Row],[Home]],Table1[],2,FALSE)</f>
        <v>22</v>
      </c>
      <c r="L348" s="29"/>
      <c r="M348" s="29"/>
      <c r="N348" s="37"/>
      <c r="O348" s="37"/>
      <c r="P348" s="37"/>
      <c r="Q348" s="37"/>
    </row>
    <row r="349" spans="1:17" ht="25.5" customHeight="1">
      <c r="A349" s="1" t="s">
        <v>100</v>
      </c>
      <c r="B349" s="11" t="s">
        <v>26</v>
      </c>
      <c r="C349" s="2" t="s">
        <v>14</v>
      </c>
      <c r="D349" s="2">
        <v>93</v>
      </c>
      <c r="E349" s="2" t="s">
        <v>34</v>
      </c>
      <c r="F349" s="2">
        <v>96</v>
      </c>
      <c r="G349" s="44"/>
      <c r="H349" s="44"/>
      <c r="I349" s="30">
        <v>18288</v>
      </c>
      <c r="J349" s="29">
        <f>VLOOKUP(Table2[[#This Row],[Visitor]],Table1[],2,FALSE)</f>
        <v>19</v>
      </c>
      <c r="K349" s="29">
        <f>VLOOKUP(Table2[[#This Row],[Home]],Table1[],2,FALSE)</f>
        <v>2</v>
      </c>
      <c r="L349" s="29"/>
      <c r="M349" s="29"/>
      <c r="N349" s="37"/>
      <c r="O349" s="37"/>
      <c r="P349" s="37"/>
      <c r="Q349" s="37"/>
    </row>
    <row r="350" spans="1:17" ht="25.5" customHeight="1">
      <c r="A350" s="1" t="s">
        <v>100</v>
      </c>
      <c r="B350" s="11" t="s">
        <v>29</v>
      </c>
      <c r="C350" s="2" t="s">
        <v>20</v>
      </c>
      <c r="D350" s="2">
        <v>69</v>
      </c>
      <c r="E350" s="2" t="s">
        <v>31</v>
      </c>
      <c r="F350" s="2">
        <v>116</v>
      </c>
      <c r="G350" s="44"/>
      <c r="H350" s="44"/>
      <c r="I350" s="30">
        <v>17227</v>
      </c>
      <c r="J350" s="29">
        <f>VLOOKUP(Table2[[#This Row],[Visitor]],Table1[],2,FALSE)</f>
        <v>9</v>
      </c>
      <c r="K350" s="29">
        <f>VLOOKUP(Table2[[#This Row],[Home]],Table1[],2,FALSE)</f>
        <v>8</v>
      </c>
      <c r="L350" s="29"/>
      <c r="M350" s="29"/>
      <c r="N350" s="37"/>
      <c r="O350" s="37"/>
      <c r="P350" s="37"/>
      <c r="Q350" s="37"/>
    </row>
    <row r="351" spans="1:17" ht="25.5" customHeight="1">
      <c r="A351" s="1" t="s">
        <v>101</v>
      </c>
      <c r="B351" s="11" t="s">
        <v>21</v>
      </c>
      <c r="C351" s="2" t="s">
        <v>37</v>
      </c>
      <c r="D351" s="2">
        <v>113</v>
      </c>
      <c r="E351" s="2" t="s">
        <v>41</v>
      </c>
      <c r="F351" s="2">
        <v>126</v>
      </c>
      <c r="G351" s="44"/>
      <c r="H351" s="44"/>
      <c r="I351" s="30">
        <v>19800</v>
      </c>
      <c r="J351" s="29">
        <f>VLOOKUP(Table2[[#This Row],[Visitor]],Table1[],2,FALSE)</f>
        <v>29</v>
      </c>
      <c r="K351" s="29">
        <f>VLOOKUP(Table2[[#This Row],[Home]],Table1[],2,FALSE)</f>
        <v>7</v>
      </c>
      <c r="L351" s="29"/>
      <c r="M351" s="29"/>
      <c r="N351" s="37"/>
      <c r="O351" s="37"/>
      <c r="P351" s="37"/>
      <c r="Q351" s="37"/>
    </row>
    <row r="352" spans="1:17" ht="25.5" customHeight="1">
      <c r="A352" s="1" t="s">
        <v>101</v>
      </c>
      <c r="B352" s="11" t="s">
        <v>23</v>
      </c>
      <c r="C352" s="2" t="s">
        <v>31</v>
      </c>
      <c r="D352" s="2">
        <v>94</v>
      </c>
      <c r="E352" s="2" t="s">
        <v>43</v>
      </c>
      <c r="F352" s="2">
        <v>100</v>
      </c>
      <c r="G352" s="44"/>
      <c r="H352" s="44"/>
      <c r="I352" s="30">
        <v>18203</v>
      </c>
      <c r="J352" s="29">
        <f>VLOOKUP(Table2[[#This Row],[Visitor]],Table1[],2,FALSE)</f>
        <v>8</v>
      </c>
      <c r="K352" s="29">
        <f>VLOOKUP(Table2[[#This Row],[Home]],Table1[],2,FALSE)</f>
        <v>10</v>
      </c>
      <c r="L352" s="29"/>
      <c r="M352" s="29"/>
      <c r="N352" s="37"/>
      <c r="O352" s="37"/>
      <c r="P352" s="37"/>
      <c r="Q352" s="37"/>
    </row>
    <row r="353" spans="1:17" ht="25.5" customHeight="1">
      <c r="A353" s="1" t="s">
        <v>101</v>
      </c>
      <c r="B353" s="11" t="s">
        <v>35</v>
      </c>
      <c r="C353" s="2" t="s">
        <v>20</v>
      </c>
      <c r="D353" s="2">
        <v>106</v>
      </c>
      <c r="E353" s="2" t="s">
        <v>36</v>
      </c>
      <c r="F353" s="2">
        <v>92</v>
      </c>
      <c r="G353" s="44"/>
      <c r="H353" s="44"/>
      <c r="I353" s="30">
        <v>19241</v>
      </c>
      <c r="J353" s="29">
        <f>VLOOKUP(Table2[[#This Row],[Visitor]],Table1[],2,FALSE)</f>
        <v>9</v>
      </c>
      <c r="K353" s="29">
        <f>VLOOKUP(Table2[[#This Row],[Home]],Table1[],2,FALSE)</f>
        <v>16</v>
      </c>
      <c r="L353" s="29"/>
      <c r="M353" s="29"/>
      <c r="N353" s="37"/>
      <c r="O353" s="37"/>
      <c r="P353" s="37"/>
      <c r="Q353" s="37"/>
    </row>
    <row r="354" spans="1:17" ht="25.5" customHeight="1">
      <c r="A354" s="1" t="s">
        <v>102</v>
      </c>
      <c r="B354" s="11" t="s">
        <v>12</v>
      </c>
      <c r="C354" s="2" t="s">
        <v>38</v>
      </c>
      <c r="D354" s="2">
        <v>95</v>
      </c>
      <c r="E354" s="2" t="s">
        <v>6</v>
      </c>
      <c r="F354" s="2">
        <v>101</v>
      </c>
      <c r="G354" s="44"/>
      <c r="H354" s="44"/>
      <c r="I354" s="30">
        <v>20562</v>
      </c>
      <c r="J354" s="29">
        <f>VLOOKUP(Table2[[#This Row],[Visitor]],Table1[],2,FALSE)</f>
        <v>23</v>
      </c>
      <c r="K354" s="29">
        <f>VLOOKUP(Table2[[#This Row],[Home]],Table1[],2,FALSE)</f>
        <v>5</v>
      </c>
      <c r="L354" s="29"/>
      <c r="M354" s="29"/>
      <c r="N354" s="37"/>
      <c r="O354" s="37"/>
      <c r="P354" s="37"/>
      <c r="Q354" s="37"/>
    </row>
    <row r="355" spans="1:17" ht="25.5" customHeight="1">
      <c r="A355" s="1" t="s">
        <v>102</v>
      </c>
      <c r="B355" s="11" t="s">
        <v>12</v>
      </c>
      <c r="C355" s="2" t="s">
        <v>40</v>
      </c>
      <c r="D355" s="2">
        <v>96</v>
      </c>
      <c r="E355" s="2" t="s">
        <v>16</v>
      </c>
      <c r="F355" s="2">
        <v>98</v>
      </c>
      <c r="G355" s="44"/>
      <c r="H355" s="44"/>
      <c r="I355" s="30">
        <v>13013</v>
      </c>
      <c r="J355" s="29">
        <f>VLOOKUP(Table2[[#This Row],[Visitor]],Table1[],2,FALSE)</f>
        <v>15</v>
      </c>
      <c r="K355" s="29">
        <f>VLOOKUP(Table2[[#This Row],[Home]],Table1[],2,FALSE)</f>
        <v>13</v>
      </c>
      <c r="L355" s="29"/>
      <c r="M355" s="29"/>
      <c r="N355" s="37"/>
      <c r="O355" s="37"/>
      <c r="P355" s="37"/>
      <c r="Q355" s="37"/>
    </row>
    <row r="356" spans="1:17" ht="25.5" customHeight="1">
      <c r="A356" s="1" t="s">
        <v>102</v>
      </c>
      <c r="B356" s="11" t="s">
        <v>12</v>
      </c>
      <c r="C356" s="2" t="s">
        <v>27</v>
      </c>
      <c r="D356" s="2">
        <v>106</v>
      </c>
      <c r="E356" s="2" t="s">
        <v>18</v>
      </c>
      <c r="F356" s="2">
        <v>110</v>
      </c>
      <c r="G356" s="44"/>
      <c r="H356" s="44"/>
      <c r="I356" s="30">
        <v>16167</v>
      </c>
      <c r="J356" s="29">
        <f>VLOOKUP(Table2[[#This Row],[Visitor]],Table1[],2,FALSE)</f>
        <v>11</v>
      </c>
      <c r="K356" s="29">
        <f>VLOOKUP(Table2[[#This Row],[Home]],Table1[],2,FALSE)</f>
        <v>26</v>
      </c>
      <c r="L356" s="29"/>
      <c r="M356" s="29"/>
      <c r="N356" s="37"/>
      <c r="O356" s="37"/>
      <c r="P356" s="37"/>
      <c r="Q356" s="37"/>
    </row>
    <row r="357" spans="1:17" ht="25.5" customHeight="1">
      <c r="A357" s="1" t="s">
        <v>102</v>
      </c>
      <c r="B357" s="11" t="s">
        <v>21</v>
      </c>
      <c r="C357" s="2" t="s">
        <v>28</v>
      </c>
      <c r="D357" s="2">
        <v>90</v>
      </c>
      <c r="E357" s="2" t="s">
        <v>5</v>
      </c>
      <c r="F357" s="2">
        <v>97</v>
      </c>
      <c r="G357" s="44"/>
      <c r="H357" s="44"/>
      <c r="I357" s="30">
        <v>18624</v>
      </c>
      <c r="J357" s="29">
        <f>VLOOKUP(Table2[[#This Row],[Visitor]],Table1[],2,FALSE)</f>
        <v>22</v>
      </c>
      <c r="K357" s="29">
        <f>VLOOKUP(Table2[[#This Row],[Home]],Table1[],2,FALSE)</f>
        <v>4</v>
      </c>
      <c r="L357" s="29"/>
      <c r="M357" s="29"/>
      <c r="N357" s="37"/>
      <c r="O357" s="37"/>
      <c r="P357" s="37"/>
      <c r="Q357" s="37"/>
    </row>
    <row r="358" spans="1:17" ht="25.5" customHeight="1">
      <c r="A358" s="1" t="s">
        <v>102</v>
      </c>
      <c r="B358" s="11" t="s">
        <v>21</v>
      </c>
      <c r="C358" s="2" t="s">
        <v>25</v>
      </c>
      <c r="D358" s="2">
        <v>88</v>
      </c>
      <c r="E358" s="2" t="s">
        <v>42</v>
      </c>
      <c r="F358" s="2">
        <v>99</v>
      </c>
      <c r="G358" s="44"/>
      <c r="H358" s="44"/>
      <c r="I358" s="30">
        <v>19812</v>
      </c>
      <c r="J358" s="29">
        <f>VLOOKUP(Table2[[#This Row],[Visitor]],Table1[],2,FALSE)</f>
        <v>12</v>
      </c>
      <c r="K358" s="29">
        <f>VLOOKUP(Table2[[#This Row],[Home]],Table1[],2,FALSE)</f>
        <v>25</v>
      </c>
      <c r="L358" s="29"/>
      <c r="M358" s="29"/>
      <c r="N358" s="37"/>
      <c r="O358" s="37"/>
      <c r="P358" s="37"/>
      <c r="Q358" s="37"/>
    </row>
    <row r="359" spans="1:17" ht="25.5" customHeight="1">
      <c r="A359" s="1" t="s">
        <v>102</v>
      </c>
      <c r="B359" s="11" t="s">
        <v>23</v>
      </c>
      <c r="C359" s="2" t="s">
        <v>10</v>
      </c>
      <c r="D359" s="2">
        <v>101</v>
      </c>
      <c r="E359" s="2" t="s">
        <v>13</v>
      </c>
      <c r="F359" s="2">
        <v>87</v>
      </c>
      <c r="G359" s="44"/>
      <c r="H359" s="44"/>
      <c r="I359" s="30">
        <v>19334</v>
      </c>
      <c r="J359" s="29">
        <f>VLOOKUP(Table2[[#This Row],[Visitor]],Table1[],2,FALSE)</f>
        <v>1</v>
      </c>
      <c r="K359" s="29">
        <f>VLOOKUP(Table2[[#This Row],[Home]],Table1[],2,FALSE)</f>
        <v>20</v>
      </c>
      <c r="L359" s="29"/>
      <c r="M359" s="29"/>
      <c r="N359" s="37"/>
      <c r="O359" s="37"/>
      <c r="P359" s="37"/>
      <c r="Q359" s="37"/>
    </row>
    <row r="360" spans="1:17" ht="25.5" customHeight="1">
      <c r="A360" s="1" t="s">
        <v>102</v>
      </c>
      <c r="B360" s="11" t="s">
        <v>23</v>
      </c>
      <c r="C360" s="2" t="s">
        <v>14</v>
      </c>
      <c r="D360" s="2">
        <v>100</v>
      </c>
      <c r="E360" s="2" t="s">
        <v>22</v>
      </c>
      <c r="F360" s="2">
        <v>104</v>
      </c>
      <c r="G360" s="44"/>
      <c r="H360" s="44"/>
      <c r="I360" s="30">
        <v>15841</v>
      </c>
      <c r="J360" s="29">
        <f>VLOOKUP(Table2[[#This Row],[Visitor]],Table1[],2,FALSE)</f>
        <v>19</v>
      </c>
      <c r="K360" s="29">
        <f>VLOOKUP(Table2[[#This Row],[Home]],Table1[],2,FALSE)</f>
        <v>14</v>
      </c>
      <c r="L360" s="29"/>
      <c r="M360" s="29"/>
      <c r="N360" s="37"/>
      <c r="O360" s="37"/>
      <c r="P360" s="37"/>
      <c r="Q360" s="37"/>
    </row>
    <row r="361" spans="1:17" ht="25.5" customHeight="1">
      <c r="A361" s="1" t="s">
        <v>102</v>
      </c>
      <c r="B361" s="11" t="s">
        <v>23</v>
      </c>
      <c r="C361" s="2" t="s">
        <v>30</v>
      </c>
      <c r="D361" s="2">
        <v>114</v>
      </c>
      <c r="E361" s="2" t="s">
        <v>24</v>
      </c>
      <c r="F361" s="2">
        <v>123</v>
      </c>
      <c r="G361" s="44"/>
      <c r="H361" s="44"/>
      <c r="I361" s="30">
        <v>15353</v>
      </c>
      <c r="J361" s="29">
        <f>VLOOKUP(Table2[[#This Row],[Visitor]],Table1[],2,FALSE)</f>
        <v>18</v>
      </c>
      <c r="K361" s="29">
        <f>VLOOKUP(Table2[[#This Row],[Home]],Table1[],2,FALSE)</f>
        <v>21</v>
      </c>
      <c r="L361" s="29"/>
      <c r="M361" s="29"/>
      <c r="N361" s="37"/>
      <c r="O361" s="37"/>
      <c r="P361" s="37"/>
      <c r="Q361" s="37"/>
    </row>
    <row r="362" spans="1:17" ht="25.5" customHeight="1">
      <c r="A362" s="1" t="s">
        <v>102</v>
      </c>
      <c r="B362" s="11" t="s">
        <v>26</v>
      </c>
      <c r="C362" s="2" t="s">
        <v>17</v>
      </c>
      <c r="D362" s="2">
        <v>105</v>
      </c>
      <c r="E362" s="2" t="s">
        <v>34</v>
      </c>
      <c r="F362" s="2">
        <v>117</v>
      </c>
      <c r="G362" s="44"/>
      <c r="H362" s="44"/>
      <c r="I362" s="30">
        <v>18252</v>
      </c>
      <c r="J362" s="29">
        <f>VLOOKUP(Table2[[#This Row],[Visitor]],Table1[],2,FALSE)</f>
        <v>17</v>
      </c>
      <c r="K362" s="29">
        <f>VLOOKUP(Table2[[#This Row],[Home]],Table1[],2,FALSE)</f>
        <v>2</v>
      </c>
      <c r="L362" s="29"/>
      <c r="M362" s="29"/>
      <c r="N362" s="37"/>
      <c r="O362" s="37"/>
      <c r="P362" s="37"/>
      <c r="Q362" s="37"/>
    </row>
    <row r="363" spans="1:17" ht="25.5" customHeight="1">
      <c r="A363" s="1" t="s">
        <v>102</v>
      </c>
      <c r="B363" s="11" t="s">
        <v>8</v>
      </c>
      <c r="C363" s="2" t="s">
        <v>33</v>
      </c>
      <c r="D363" s="2">
        <v>113</v>
      </c>
      <c r="E363" s="2" t="s">
        <v>44</v>
      </c>
      <c r="F363" s="2">
        <v>107</v>
      </c>
      <c r="G363" s="44"/>
      <c r="H363" s="44"/>
      <c r="I363" s="30">
        <v>15951</v>
      </c>
      <c r="J363" s="29">
        <f>VLOOKUP(Table2[[#This Row],[Visitor]],Table1[],2,FALSE)</f>
        <v>24</v>
      </c>
      <c r="K363" s="29">
        <f>VLOOKUP(Table2[[#This Row],[Home]],Table1[],2,FALSE)</f>
        <v>6</v>
      </c>
      <c r="L363" s="29"/>
      <c r="M363" s="29"/>
      <c r="N363" s="37"/>
      <c r="O363" s="37"/>
      <c r="P363" s="37"/>
      <c r="Q363" s="37"/>
    </row>
    <row r="364" spans="1:17" ht="25.5" customHeight="1">
      <c r="A364" s="1" t="s">
        <v>103</v>
      </c>
      <c r="B364" s="11" t="s">
        <v>23</v>
      </c>
      <c r="C364" s="2" t="s">
        <v>45</v>
      </c>
      <c r="D364" s="2">
        <v>107</v>
      </c>
      <c r="E364" s="2" t="s">
        <v>19</v>
      </c>
      <c r="F364" s="2">
        <v>104</v>
      </c>
      <c r="G364" s="44"/>
      <c r="H364" s="44"/>
      <c r="I364" s="30">
        <v>20495</v>
      </c>
      <c r="J364" s="29">
        <f>VLOOKUP(Table2[[#This Row],[Visitor]],Table1[],2,FALSE)</f>
        <v>28</v>
      </c>
      <c r="K364" s="29">
        <f>VLOOKUP(Table2[[#This Row],[Home]],Table1[],2,FALSE)</f>
        <v>27</v>
      </c>
      <c r="L364" s="29"/>
      <c r="M364" s="29"/>
      <c r="N364" s="37"/>
      <c r="O364" s="37"/>
      <c r="P364" s="37"/>
      <c r="Q364" s="37"/>
    </row>
    <row r="365" spans="1:17" ht="25.5" customHeight="1">
      <c r="A365" s="1" t="s">
        <v>103</v>
      </c>
      <c r="B365" s="11" t="s">
        <v>29</v>
      </c>
      <c r="C365" s="2" t="s">
        <v>20</v>
      </c>
      <c r="D365" s="2">
        <v>109</v>
      </c>
      <c r="E365" s="2" t="s">
        <v>37</v>
      </c>
      <c r="F365" s="2">
        <v>99</v>
      </c>
      <c r="G365" s="44"/>
      <c r="H365" s="44"/>
      <c r="I365" s="30">
        <v>15925</v>
      </c>
      <c r="J365" s="29">
        <f>VLOOKUP(Table2[[#This Row],[Visitor]],Table1[],2,FALSE)</f>
        <v>9</v>
      </c>
      <c r="K365" s="29">
        <f>VLOOKUP(Table2[[#This Row],[Home]],Table1[],2,FALSE)</f>
        <v>29</v>
      </c>
      <c r="L365" s="29"/>
      <c r="M365" s="29"/>
      <c r="N365" s="37"/>
      <c r="O365" s="37"/>
      <c r="P365" s="37"/>
      <c r="Q365" s="37"/>
    </row>
    <row r="366" spans="1:17" ht="25.5" customHeight="1">
      <c r="A366" s="1" t="s">
        <v>103</v>
      </c>
      <c r="B366" s="11" t="s">
        <v>35</v>
      </c>
      <c r="C366" s="2" t="s">
        <v>43</v>
      </c>
      <c r="D366" s="2">
        <v>95</v>
      </c>
      <c r="E366" s="2" t="s">
        <v>15</v>
      </c>
      <c r="F366" s="2">
        <v>100</v>
      </c>
      <c r="G366" s="44"/>
      <c r="H366" s="44"/>
      <c r="I366" s="30">
        <v>20562</v>
      </c>
      <c r="J366" s="29">
        <f>VLOOKUP(Table2[[#This Row],[Visitor]],Table1[],2,FALSE)</f>
        <v>10</v>
      </c>
      <c r="K366" s="29">
        <f>VLOOKUP(Table2[[#This Row],[Home]],Table1[],2,FALSE)</f>
        <v>30</v>
      </c>
      <c r="L366" s="29"/>
      <c r="M366" s="29"/>
      <c r="N366" s="37"/>
      <c r="O366" s="37"/>
      <c r="P366" s="37"/>
      <c r="Q366" s="37"/>
    </row>
    <row r="367" spans="1:17" ht="25.5" customHeight="1">
      <c r="A367" s="1" t="s">
        <v>103</v>
      </c>
      <c r="B367" s="11" t="s">
        <v>8</v>
      </c>
      <c r="C367" s="2" t="s">
        <v>9</v>
      </c>
      <c r="D367" s="2">
        <v>112</v>
      </c>
      <c r="E367" s="2" t="s">
        <v>31</v>
      </c>
      <c r="F367" s="2">
        <v>101</v>
      </c>
      <c r="G367" s="44"/>
      <c r="H367" s="44"/>
      <c r="I367" s="30">
        <v>18306</v>
      </c>
      <c r="J367" s="29">
        <f>VLOOKUP(Table2[[#This Row],[Visitor]],Table1[],2,FALSE)</f>
        <v>3</v>
      </c>
      <c r="K367" s="29">
        <f>VLOOKUP(Table2[[#This Row],[Home]],Table1[],2,FALSE)</f>
        <v>8</v>
      </c>
      <c r="L367" s="29"/>
      <c r="M367" s="29"/>
      <c r="N367" s="37"/>
      <c r="O367" s="37"/>
      <c r="P367" s="37"/>
      <c r="Q367" s="37"/>
    </row>
    <row r="368" spans="1:17" ht="25.5" customHeight="1">
      <c r="A368" s="1" t="s">
        <v>104</v>
      </c>
      <c r="B368" s="11" t="s">
        <v>12</v>
      </c>
      <c r="C368" s="2" t="s">
        <v>40</v>
      </c>
      <c r="D368" s="2">
        <v>119</v>
      </c>
      <c r="E368" s="2" t="s">
        <v>13</v>
      </c>
      <c r="F368" s="2">
        <v>111</v>
      </c>
      <c r="G368" s="44"/>
      <c r="H368" s="44"/>
      <c r="I368" s="30">
        <v>14077</v>
      </c>
      <c r="J368" s="29">
        <f>VLOOKUP(Table2[[#This Row],[Visitor]],Table1[],2,FALSE)</f>
        <v>15</v>
      </c>
      <c r="K368" s="29">
        <f>VLOOKUP(Table2[[#This Row],[Home]],Table1[],2,FALSE)</f>
        <v>20</v>
      </c>
      <c r="L368" s="29"/>
      <c r="M368" s="29"/>
      <c r="N368" s="37"/>
      <c r="O368" s="37"/>
      <c r="P368" s="37"/>
      <c r="Q368" s="37"/>
    </row>
    <row r="369" spans="1:17" ht="25.5" customHeight="1">
      <c r="A369" s="1" t="s">
        <v>104</v>
      </c>
      <c r="B369" s="11" t="s">
        <v>12</v>
      </c>
      <c r="C369" s="2" t="s">
        <v>10</v>
      </c>
      <c r="D369" s="2">
        <v>102</v>
      </c>
      <c r="E369" s="2" t="s">
        <v>14</v>
      </c>
      <c r="F369" s="2">
        <v>98</v>
      </c>
      <c r="G369" s="44"/>
      <c r="H369" s="44"/>
      <c r="I369" s="30">
        <v>20491</v>
      </c>
      <c r="J369" s="29">
        <f>VLOOKUP(Table2[[#This Row],[Visitor]],Table1[],2,FALSE)</f>
        <v>1</v>
      </c>
      <c r="K369" s="29">
        <f>VLOOKUP(Table2[[#This Row],[Home]],Table1[],2,FALSE)</f>
        <v>19</v>
      </c>
      <c r="L369" s="29"/>
      <c r="M369" s="29"/>
      <c r="N369" s="37"/>
      <c r="O369" s="37"/>
      <c r="P369" s="37"/>
      <c r="Q369" s="37"/>
    </row>
    <row r="370" spans="1:17" ht="25.5" customHeight="1">
      <c r="A370" s="1" t="s">
        <v>104</v>
      </c>
      <c r="B370" s="11" t="s">
        <v>12</v>
      </c>
      <c r="C370" s="2" t="s">
        <v>6</v>
      </c>
      <c r="D370" s="2">
        <v>102</v>
      </c>
      <c r="E370" s="2" t="s">
        <v>16</v>
      </c>
      <c r="F370" s="2">
        <v>106</v>
      </c>
      <c r="G370" s="44"/>
      <c r="H370" s="44"/>
      <c r="I370" s="30">
        <v>17032</v>
      </c>
      <c r="J370" s="29">
        <f>VLOOKUP(Table2[[#This Row],[Visitor]],Table1[],2,FALSE)</f>
        <v>5</v>
      </c>
      <c r="K370" s="29">
        <f>VLOOKUP(Table2[[#This Row],[Home]],Table1[],2,FALSE)</f>
        <v>13</v>
      </c>
      <c r="L370" s="29"/>
      <c r="M370" s="29"/>
      <c r="N370" s="37"/>
      <c r="O370" s="37"/>
      <c r="P370" s="37"/>
      <c r="Q370" s="37"/>
    </row>
    <row r="371" spans="1:17" ht="25.5" customHeight="1">
      <c r="A371" s="1" t="s">
        <v>104</v>
      </c>
      <c r="B371" s="11" t="s">
        <v>12</v>
      </c>
      <c r="C371" s="2" t="s">
        <v>30</v>
      </c>
      <c r="D371" s="2">
        <v>103</v>
      </c>
      <c r="E371" s="2" t="s">
        <v>18</v>
      </c>
      <c r="F371" s="2">
        <v>89</v>
      </c>
      <c r="G371" s="44"/>
      <c r="H371" s="44"/>
      <c r="I371" s="30">
        <v>16024</v>
      </c>
      <c r="J371" s="29">
        <f>VLOOKUP(Table2[[#This Row],[Visitor]],Table1[],2,FALSE)</f>
        <v>18</v>
      </c>
      <c r="K371" s="29">
        <f>VLOOKUP(Table2[[#This Row],[Home]],Table1[],2,FALSE)</f>
        <v>26</v>
      </c>
      <c r="L371" s="29"/>
      <c r="M371" s="29"/>
      <c r="N371" s="37"/>
      <c r="O371" s="37"/>
      <c r="P371" s="37"/>
      <c r="Q371" s="37"/>
    </row>
    <row r="372" spans="1:17" ht="25.5" customHeight="1">
      <c r="A372" s="1" t="s">
        <v>104</v>
      </c>
      <c r="B372" s="11" t="s">
        <v>23</v>
      </c>
      <c r="C372" s="2" t="s">
        <v>41</v>
      </c>
      <c r="D372" s="2">
        <v>116</v>
      </c>
      <c r="E372" s="2" t="s">
        <v>25</v>
      </c>
      <c r="F372" s="2">
        <v>107</v>
      </c>
      <c r="G372" s="44"/>
      <c r="H372" s="44"/>
      <c r="I372" s="30">
        <v>15417</v>
      </c>
      <c r="J372" s="29">
        <f>VLOOKUP(Table2[[#This Row],[Visitor]],Table1[],2,FALSE)</f>
        <v>7</v>
      </c>
      <c r="K372" s="29">
        <f>VLOOKUP(Table2[[#This Row],[Home]],Table1[],2,FALSE)</f>
        <v>12</v>
      </c>
      <c r="L372" s="29"/>
      <c r="M372" s="29"/>
      <c r="N372" s="37"/>
      <c r="O372" s="37"/>
      <c r="P372" s="37"/>
      <c r="Q372" s="37"/>
    </row>
    <row r="373" spans="1:17" ht="25.5" customHeight="1">
      <c r="A373" s="1" t="s">
        <v>104</v>
      </c>
      <c r="B373" s="11" t="s">
        <v>23</v>
      </c>
      <c r="C373" s="2" t="s">
        <v>28</v>
      </c>
      <c r="D373" s="2">
        <v>102</v>
      </c>
      <c r="E373" s="2" t="s">
        <v>22</v>
      </c>
      <c r="F373" s="2">
        <v>109</v>
      </c>
      <c r="G373" s="44"/>
      <c r="H373" s="44"/>
      <c r="I373" s="30">
        <v>15889</v>
      </c>
      <c r="J373" s="29">
        <f>VLOOKUP(Table2[[#This Row],[Visitor]],Table1[],2,FALSE)</f>
        <v>22</v>
      </c>
      <c r="K373" s="29">
        <f>VLOOKUP(Table2[[#This Row],[Home]],Table1[],2,FALSE)</f>
        <v>14</v>
      </c>
      <c r="L373" s="29"/>
      <c r="M373" s="29"/>
      <c r="N373" s="37"/>
      <c r="O373" s="37"/>
      <c r="P373" s="37"/>
      <c r="Q373" s="37"/>
    </row>
    <row r="374" spans="1:17" ht="25.5" customHeight="1">
      <c r="A374" s="1" t="s">
        <v>104</v>
      </c>
      <c r="B374" s="11" t="s">
        <v>23</v>
      </c>
      <c r="C374" s="2" t="s">
        <v>38</v>
      </c>
      <c r="D374" s="2">
        <v>116</v>
      </c>
      <c r="E374" s="2" t="s">
        <v>24</v>
      </c>
      <c r="F374" s="2">
        <v>109</v>
      </c>
      <c r="G374" s="44"/>
      <c r="H374" s="44"/>
      <c r="I374" s="30">
        <v>15019</v>
      </c>
      <c r="J374" s="29">
        <f>VLOOKUP(Table2[[#This Row],[Visitor]],Table1[],2,FALSE)</f>
        <v>23</v>
      </c>
      <c r="K374" s="29">
        <f>VLOOKUP(Table2[[#This Row],[Home]],Table1[],2,FALSE)</f>
        <v>21</v>
      </c>
      <c r="L374" s="29"/>
      <c r="M374" s="29"/>
      <c r="N374" s="37"/>
      <c r="O374" s="37"/>
      <c r="P374" s="37"/>
      <c r="Q374" s="37"/>
    </row>
    <row r="375" spans="1:17" ht="25.5" customHeight="1">
      <c r="A375" s="1" t="s">
        <v>104</v>
      </c>
      <c r="B375" s="11" t="s">
        <v>32</v>
      </c>
      <c r="C375" s="2" t="s">
        <v>5</v>
      </c>
      <c r="D375" s="2">
        <v>102</v>
      </c>
      <c r="E375" s="2" t="s">
        <v>34</v>
      </c>
      <c r="F375" s="2">
        <v>105</v>
      </c>
      <c r="G375" s="44"/>
      <c r="H375" s="44"/>
      <c r="I375" s="30">
        <v>18418</v>
      </c>
      <c r="J375" s="29">
        <f>VLOOKUP(Table2[[#This Row],[Visitor]],Table1[],2,FALSE)</f>
        <v>4</v>
      </c>
      <c r="K375" s="29">
        <f>VLOOKUP(Table2[[#This Row],[Home]],Table1[],2,FALSE)</f>
        <v>2</v>
      </c>
      <c r="L375" s="29"/>
      <c r="M375" s="29"/>
      <c r="N375" s="37"/>
      <c r="O375" s="37"/>
      <c r="P375" s="37"/>
      <c r="Q375" s="37"/>
    </row>
    <row r="376" spans="1:17" ht="25.5" customHeight="1">
      <c r="A376" s="1" t="s">
        <v>105</v>
      </c>
      <c r="B376" s="11" t="s">
        <v>49</v>
      </c>
      <c r="C376" s="2" t="s">
        <v>20</v>
      </c>
      <c r="D376" s="2">
        <v>112</v>
      </c>
      <c r="E376" s="2" t="s">
        <v>44</v>
      </c>
      <c r="F376" s="2">
        <v>113</v>
      </c>
      <c r="G376" s="44"/>
      <c r="H376" s="44"/>
      <c r="I376" s="30">
        <v>15739</v>
      </c>
      <c r="J376" s="29">
        <f>VLOOKUP(Table2[[#This Row],[Visitor]],Table1[],2,FALSE)</f>
        <v>9</v>
      </c>
      <c r="K376" s="29">
        <f>VLOOKUP(Table2[[#This Row],[Home]],Table1[],2,FALSE)</f>
        <v>6</v>
      </c>
      <c r="L376" s="29"/>
      <c r="M376" s="29"/>
      <c r="N376" s="37"/>
      <c r="O376" s="37"/>
      <c r="P376" s="37"/>
      <c r="Q376" s="37"/>
    </row>
    <row r="377" spans="1:17" ht="25.5" customHeight="1">
      <c r="A377" s="1" t="s">
        <v>105</v>
      </c>
      <c r="B377" s="11" t="s">
        <v>59</v>
      </c>
      <c r="C377" s="2" t="s">
        <v>17</v>
      </c>
      <c r="D377" s="2">
        <v>101</v>
      </c>
      <c r="E377" s="2" t="s">
        <v>15</v>
      </c>
      <c r="F377" s="2">
        <v>89</v>
      </c>
      <c r="G377" s="44"/>
      <c r="H377" s="44"/>
      <c r="I377" s="30">
        <v>19777</v>
      </c>
      <c r="J377" s="29">
        <f>VLOOKUP(Table2[[#This Row],[Visitor]],Table1[],2,FALSE)</f>
        <v>17</v>
      </c>
      <c r="K377" s="29">
        <f>VLOOKUP(Table2[[#This Row],[Home]],Table1[],2,FALSE)</f>
        <v>30</v>
      </c>
      <c r="L377" s="29"/>
      <c r="M377" s="29"/>
      <c r="N377" s="37"/>
      <c r="O377" s="37"/>
      <c r="P377" s="37"/>
      <c r="Q377" s="37"/>
    </row>
    <row r="378" spans="1:17" ht="25.5" customHeight="1">
      <c r="A378" s="1" t="s">
        <v>105</v>
      </c>
      <c r="B378" s="11" t="s">
        <v>12</v>
      </c>
      <c r="C378" s="2" t="s">
        <v>45</v>
      </c>
      <c r="D378" s="2">
        <v>110</v>
      </c>
      <c r="E378" s="2" t="s">
        <v>13</v>
      </c>
      <c r="F378" s="2">
        <v>99</v>
      </c>
      <c r="G378" s="44"/>
      <c r="H378" s="44"/>
      <c r="I378" s="30">
        <v>19320</v>
      </c>
      <c r="J378" s="29">
        <f>VLOOKUP(Table2[[#This Row],[Visitor]],Table1[],2,FALSE)</f>
        <v>28</v>
      </c>
      <c r="K378" s="29">
        <f>VLOOKUP(Table2[[#This Row],[Home]],Table1[],2,FALSE)</f>
        <v>20</v>
      </c>
      <c r="L378" s="29"/>
      <c r="M378" s="29"/>
      <c r="N378" s="37"/>
      <c r="O378" s="37"/>
      <c r="P378" s="37"/>
      <c r="Q378" s="37"/>
    </row>
    <row r="379" spans="1:17" ht="25.5" customHeight="1">
      <c r="A379" s="1" t="s">
        <v>105</v>
      </c>
      <c r="B379" s="11" t="s">
        <v>21</v>
      </c>
      <c r="C379" s="2" t="s">
        <v>18</v>
      </c>
      <c r="D379" s="2">
        <v>110</v>
      </c>
      <c r="E379" s="2" t="s">
        <v>27</v>
      </c>
      <c r="F379" s="2">
        <v>117</v>
      </c>
      <c r="G379" s="44"/>
      <c r="H379" s="44"/>
      <c r="I379" s="30">
        <v>12719</v>
      </c>
      <c r="J379" s="29">
        <f>VLOOKUP(Table2[[#This Row],[Visitor]],Table1[],2,FALSE)</f>
        <v>26</v>
      </c>
      <c r="K379" s="29">
        <f>VLOOKUP(Table2[[#This Row],[Home]],Table1[],2,FALSE)</f>
        <v>11</v>
      </c>
      <c r="L379" s="29"/>
      <c r="M379" s="29"/>
      <c r="N379" s="37"/>
      <c r="O379" s="37"/>
      <c r="P379" s="37"/>
      <c r="Q379" s="37"/>
    </row>
    <row r="380" spans="1:17" ht="25.5" customHeight="1">
      <c r="A380" s="1" t="s">
        <v>105</v>
      </c>
      <c r="B380" s="11" t="s">
        <v>23</v>
      </c>
      <c r="C380" s="2" t="s">
        <v>42</v>
      </c>
      <c r="D380" s="2">
        <v>102</v>
      </c>
      <c r="E380" s="2" t="s">
        <v>40</v>
      </c>
      <c r="F380" s="2">
        <v>104</v>
      </c>
      <c r="G380" s="44"/>
      <c r="H380" s="44"/>
      <c r="I380" s="30">
        <v>20149</v>
      </c>
      <c r="J380" s="29">
        <f>VLOOKUP(Table2[[#This Row],[Visitor]],Table1[],2,FALSE)</f>
        <v>25</v>
      </c>
      <c r="K380" s="29">
        <f>VLOOKUP(Table2[[#This Row],[Home]],Table1[],2,FALSE)</f>
        <v>15</v>
      </c>
      <c r="L380" s="29"/>
      <c r="M380" s="29"/>
      <c r="N380" s="37"/>
      <c r="O380" s="37"/>
      <c r="P380" s="37"/>
      <c r="Q380" s="37"/>
    </row>
    <row r="381" spans="1:17" ht="25.5" customHeight="1">
      <c r="A381" s="1" t="s">
        <v>105</v>
      </c>
      <c r="B381" s="11" t="s">
        <v>23</v>
      </c>
      <c r="C381" s="2" t="s">
        <v>19</v>
      </c>
      <c r="D381" s="2">
        <v>98</v>
      </c>
      <c r="E381" s="2" t="s">
        <v>6</v>
      </c>
      <c r="F381" s="2">
        <v>105</v>
      </c>
      <c r="G381" s="44"/>
      <c r="H381" s="44"/>
      <c r="I381" s="30">
        <v>20562</v>
      </c>
      <c r="J381" s="29">
        <f>VLOOKUP(Table2[[#This Row],[Visitor]],Table1[],2,FALSE)</f>
        <v>27</v>
      </c>
      <c r="K381" s="29">
        <f>VLOOKUP(Table2[[#This Row],[Home]],Table1[],2,FALSE)</f>
        <v>5</v>
      </c>
      <c r="L381" s="29"/>
      <c r="M381" s="29"/>
      <c r="N381" s="37"/>
      <c r="O381" s="37"/>
      <c r="P381" s="37"/>
      <c r="Q381" s="37"/>
    </row>
    <row r="382" spans="1:17" ht="25.5" customHeight="1">
      <c r="A382" s="1" t="s">
        <v>105</v>
      </c>
      <c r="B382" s="11" t="s">
        <v>26</v>
      </c>
      <c r="C382" s="2" t="s">
        <v>31</v>
      </c>
      <c r="D382" s="2">
        <v>100</v>
      </c>
      <c r="E382" s="2" t="s">
        <v>22</v>
      </c>
      <c r="F382" s="2">
        <v>117</v>
      </c>
      <c r="G382" s="44"/>
      <c r="H382" s="44"/>
      <c r="I382" s="30">
        <v>16675</v>
      </c>
      <c r="J382" s="29">
        <f>VLOOKUP(Table2[[#This Row],[Visitor]],Table1[],2,FALSE)</f>
        <v>8</v>
      </c>
      <c r="K382" s="29">
        <f>VLOOKUP(Table2[[#This Row],[Home]],Table1[],2,FALSE)</f>
        <v>14</v>
      </c>
      <c r="L382" s="29"/>
      <c r="M382" s="29"/>
      <c r="N382" s="37"/>
      <c r="O382" s="37"/>
      <c r="P382" s="37"/>
      <c r="Q382" s="37"/>
    </row>
    <row r="383" spans="1:17" ht="25.5" customHeight="1">
      <c r="A383" s="1" t="s">
        <v>105</v>
      </c>
      <c r="B383" s="11" t="s">
        <v>29</v>
      </c>
      <c r="C383" s="2" t="s">
        <v>43</v>
      </c>
      <c r="D383" s="2">
        <v>102</v>
      </c>
      <c r="E383" s="2" t="s">
        <v>25</v>
      </c>
      <c r="F383" s="2">
        <v>101</v>
      </c>
      <c r="G383" s="44"/>
      <c r="H383" s="44"/>
      <c r="I383" s="30">
        <v>17794</v>
      </c>
      <c r="J383" s="29">
        <f>VLOOKUP(Table2[[#This Row],[Visitor]],Table1[],2,FALSE)</f>
        <v>10</v>
      </c>
      <c r="K383" s="29">
        <f>VLOOKUP(Table2[[#This Row],[Home]],Table1[],2,FALSE)</f>
        <v>12</v>
      </c>
      <c r="L383" s="29"/>
      <c r="M383" s="29"/>
      <c r="N383" s="37"/>
      <c r="O383" s="37"/>
      <c r="P383" s="37"/>
      <c r="Q383" s="37"/>
    </row>
    <row r="384" spans="1:17" ht="25.5" customHeight="1">
      <c r="A384" s="1" t="s">
        <v>105</v>
      </c>
      <c r="B384" s="11" t="s">
        <v>29</v>
      </c>
      <c r="C384" s="2" t="s">
        <v>34</v>
      </c>
      <c r="D384" s="2">
        <v>104</v>
      </c>
      <c r="E384" s="2" t="s">
        <v>37</v>
      </c>
      <c r="F384" s="2">
        <v>101</v>
      </c>
      <c r="G384" s="44"/>
      <c r="H384" s="44"/>
      <c r="I384" s="30">
        <v>16575</v>
      </c>
      <c r="J384" s="29">
        <f>VLOOKUP(Table2[[#This Row],[Visitor]],Table1[],2,FALSE)</f>
        <v>2</v>
      </c>
      <c r="K384" s="29">
        <f>VLOOKUP(Table2[[#This Row],[Home]],Table1[],2,FALSE)</f>
        <v>29</v>
      </c>
      <c r="L384" s="29"/>
      <c r="M384" s="29"/>
      <c r="N384" s="37"/>
      <c r="O384" s="37"/>
      <c r="P384" s="37"/>
      <c r="Q384" s="37"/>
    </row>
    <row r="385" spans="1:17" ht="25.5" customHeight="1">
      <c r="A385" s="1" t="s">
        <v>105</v>
      </c>
      <c r="B385" s="11" t="s">
        <v>35</v>
      </c>
      <c r="C385" s="2" t="s">
        <v>9</v>
      </c>
      <c r="D385" s="2">
        <v>124</v>
      </c>
      <c r="E385" s="2" t="s">
        <v>36</v>
      </c>
      <c r="F385" s="2">
        <v>117</v>
      </c>
      <c r="G385" s="44"/>
      <c r="H385" s="44"/>
      <c r="I385" s="30">
        <v>19503</v>
      </c>
      <c r="J385" s="29">
        <f>VLOOKUP(Table2[[#This Row],[Visitor]],Table1[],2,FALSE)</f>
        <v>3</v>
      </c>
      <c r="K385" s="29">
        <f>VLOOKUP(Table2[[#This Row],[Home]],Table1[],2,FALSE)</f>
        <v>16</v>
      </c>
      <c r="L385" s="29"/>
      <c r="M385" s="29"/>
      <c r="N385" s="37"/>
      <c r="O385" s="37"/>
      <c r="P385" s="37"/>
      <c r="Q385" s="37"/>
    </row>
    <row r="386" spans="1:17" ht="25.5" customHeight="1">
      <c r="A386" s="1" t="s">
        <v>106</v>
      </c>
      <c r="B386" s="11" t="s">
        <v>49</v>
      </c>
      <c r="C386" s="2" t="s">
        <v>41</v>
      </c>
      <c r="D386" s="2">
        <v>102</v>
      </c>
      <c r="E386" s="2" t="s">
        <v>38</v>
      </c>
      <c r="F386" s="2">
        <v>87</v>
      </c>
      <c r="G386" s="44"/>
      <c r="H386" s="44"/>
      <c r="I386" s="30">
        <v>17583</v>
      </c>
      <c r="J386" s="29">
        <f>VLOOKUP(Table2[[#This Row],[Visitor]],Table1[],2,FALSE)</f>
        <v>7</v>
      </c>
      <c r="K386" s="29">
        <f>VLOOKUP(Table2[[#This Row],[Home]],Table1[],2,FALSE)</f>
        <v>23</v>
      </c>
      <c r="L386" s="29"/>
      <c r="M386" s="29"/>
      <c r="N386" s="37"/>
      <c r="O386" s="37"/>
      <c r="P386" s="37"/>
      <c r="Q386" s="37"/>
    </row>
    <row r="387" spans="1:17" ht="25.5" customHeight="1">
      <c r="A387" s="1" t="s">
        <v>106</v>
      </c>
      <c r="B387" s="11" t="s">
        <v>75</v>
      </c>
      <c r="C387" s="2" t="s">
        <v>5</v>
      </c>
      <c r="D387" s="2">
        <v>91</v>
      </c>
      <c r="E387" s="2" t="s">
        <v>14</v>
      </c>
      <c r="F387" s="2">
        <v>81</v>
      </c>
      <c r="G387" s="44"/>
      <c r="H387" s="44"/>
      <c r="I387" s="30">
        <v>18776</v>
      </c>
      <c r="J387" s="29">
        <f>VLOOKUP(Table2[[#This Row],[Visitor]],Table1[],2,FALSE)</f>
        <v>4</v>
      </c>
      <c r="K387" s="29">
        <f>VLOOKUP(Table2[[#This Row],[Home]],Table1[],2,FALSE)</f>
        <v>19</v>
      </c>
      <c r="L387" s="29"/>
      <c r="M387" s="29"/>
      <c r="N387" s="37"/>
      <c r="O387" s="37"/>
      <c r="P387" s="37"/>
      <c r="Q387" s="37"/>
    </row>
    <row r="388" spans="1:17" ht="25.5" customHeight="1">
      <c r="A388" s="1" t="s">
        <v>106</v>
      </c>
      <c r="B388" s="11" t="s">
        <v>83</v>
      </c>
      <c r="C388" s="2" t="s">
        <v>30</v>
      </c>
      <c r="D388" s="2">
        <v>116</v>
      </c>
      <c r="E388" s="2" t="s">
        <v>16</v>
      </c>
      <c r="F388" s="2">
        <v>126</v>
      </c>
      <c r="G388" s="44"/>
      <c r="H388" s="44"/>
      <c r="I388" s="30">
        <v>14587</v>
      </c>
      <c r="J388" s="29">
        <f>VLOOKUP(Table2[[#This Row],[Visitor]],Table1[],2,FALSE)</f>
        <v>18</v>
      </c>
      <c r="K388" s="29">
        <f>VLOOKUP(Table2[[#This Row],[Home]],Table1[],2,FALSE)</f>
        <v>13</v>
      </c>
      <c r="L388" s="29"/>
      <c r="M388" s="29"/>
      <c r="N388" s="37"/>
      <c r="O388" s="37"/>
      <c r="P388" s="37"/>
      <c r="Q388" s="37"/>
    </row>
    <row r="389" spans="1:17" ht="25.5" customHeight="1">
      <c r="A389" s="1" t="s">
        <v>106</v>
      </c>
      <c r="B389" s="11" t="s">
        <v>12</v>
      </c>
      <c r="C389" s="2" t="s">
        <v>28</v>
      </c>
      <c r="D389" s="2">
        <v>92</v>
      </c>
      <c r="E389" s="2" t="s">
        <v>33</v>
      </c>
      <c r="F389" s="2">
        <v>97</v>
      </c>
      <c r="G389" s="44"/>
      <c r="H389" s="44"/>
      <c r="I389" s="30">
        <v>13094</v>
      </c>
      <c r="J389" s="29">
        <f>VLOOKUP(Table2[[#This Row],[Visitor]],Table1[],2,FALSE)</f>
        <v>22</v>
      </c>
      <c r="K389" s="29">
        <f>VLOOKUP(Table2[[#This Row],[Home]],Table1[],2,FALSE)</f>
        <v>24</v>
      </c>
      <c r="L389" s="29"/>
      <c r="M389" s="29"/>
      <c r="N389" s="37"/>
      <c r="O389" s="37"/>
      <c r="P389" s="37"/>
      <c r="Q389" s="37"/>
    </row>
    <row r="390" spans="1:17" ht="25.5" customHeight="1">
      <c r="A390" s="1" t="s">
        <v>106</v>
      </c>
      <c r="B390" s="11" t="s">
        <v>12</v>
      </c>
      <c r="C390" s="2" t="s">
        <v>19</v>
      </c>
      <c r="D390" s="2">
        <v>124</v>
      </c>
      <c r="E390" s="2" t="s">
        <v>24</v>
      </c>
      <c r="F390" s="2">
        <v>131</v>
      </c>
      <c r="G390" s="44"/>
      <c r="H390" s="44"/>
      <c r="I390" s="30">
        <v>16878</v>
      </c>
      <c r="J390" s="29">
        <f>VLOOKUP(Table2[[#This Row],[Visitor]],Table1[],2,FALSE)</f>
        <v>27</v>
      </c>
      <c r="K390" s="29">
        <f>VLOOKUP(Table2[[#This Row],[Home]],Table1[],2,FALSE)</f>
        <v>21</v>
      </c>
      <c r="L390" s="29"/>
      <c r="M390" s="29"/>
      <c r="N390" s="37"/>
      <c r="O390" s="37"/>
      <c r="P390" s="37"/>
      <c r="Q390" s="37"/>
    </row>
    <row r="391" spans="1:17" ht="25.5" customHeight="1">
      <c r="A391" s="1" t="s">
        <v>106</v>
      </c>
      <c r="B391" s="11" t="s">
        <v>21</v>
      </c>
      <c r="C391" s="2" t="s">
        <v>27</v>
      </c>
      <c r="D391" s="2">
        <v>107</v>
      </c>
      <c r="E391" s="2" t="s">
        <v>42</v>
      </c>
      <c r="F391" s="2">
        <v>111</v>
      </c>
      <c r="G391" s="44"/>
      <c r="H391" s="44"/>
      <c r="I391" s="30">
        <v>19189</v>
      </c>
      <c r="J391" s="29">
        <f>VLOOKUP(Table2[[#This Row],[Visitor]],Table1[],2,FALSE)</f>
        <v>11</v>
      </c>
      <c r="K391" s="29">
        <f>VLOOKUP(Table2[[#This Row],[Home]],Table1[],2,FALSE)</f>
        <v>25</v>
      </c>
      <c r="L391" s="29"/>
      <c r="M391" s="29"/>
      <c r="N391" s="37"/>
      <c r="O391" s="37"/>
      <c r="P391" s="37"/>
      <c r="Q391" s="37"/>
    </row>
    <row r="392" spans="1:17" ht="25.5" customHeight="1">
      <c r="A392" s="1" t="s">
        <v>107</v>
      </c>
      <c r="B392" s="11" t="s">
        <v>23</v>
      </c>
      <c r="C392" s="2" t="s">
        <v>5</v>
      </c>
      <c r="D392" s="2">
        <v>85</v>
      </c>
      <c r="E392" s="2" t="s">
        <v>40</v>
      </c>
      <c r="F392" s="2">
        <v>108</v>
      </c>
      <c r="G392" s="44"/>
      <c r="H392" s="44"/>
      <c r="I392" s="30">
        <v>19617</v>
      </c>
      <c r="J392" s="29">
        <f>VLOOKUP(Table2[[#This Row],[Visitor]],Table1[],2,FALSE)</f>
        <v>4</v>
      </c>
      <c r="K392" s="29">
        <f>VLOOKUP(Table2[[#This Row],[Home]],Table1[],2,FALSE)</f>
        <v>15</v>
      </c>
      <c r="L392" s="29"/>
      <c r="M392" s="29"/>
      <c r="N392" s="37"/>
      <c r="O392" s="37"/>
      <c r="P392" s="37"/>
      <c r="Q392" s="37"/>
    </row>
    <row r="393" spans="1:17" ht="25.5" customHeight="1">
      <c r="A393" s="1" t="s">
        <v>107</v>
      </c>
      <c r="B393" s="11" t="s">
        <v>23</v>
      </c>
      <c r="C393" s="2" t="s">
        <v>24</v>
      </c>
      <c r="D393" s="2">
        <v>123</v>
      </c>
      <c r="E393" s="2" t="s">
        <v>9</v>
      </c>
      <c r="F393" s="2">
        <v>130</v>
      </c>
      <c r="G393" s="44"/>
      <c r="H393" s="44"/>
      <c r="I393" s="30">
        <v>18055</v>
      </c>
      <c r="J393" s="29">
        <f>VLOOKUP(Table2[[#This Row],[Visitor]],Table1[],2,FALSE)</f>
        <v>21</v>
      </c>
      <c r="K393" s="29">
        <f>VLOOKUP(Table2[[#This Row],[Home]],Table1[],2,FALSE)</f>
        <v>3</v>
      </c>
      <c r="L393" s="29"/>
      <c r="M393" s="29"/>
      <c r="N393" s="37"/>
      <c r="O393" s="37"/>
      <c r="P393" s="37"/>
      <c r="Q393" s="37"/>
    </row>
    <row r="394" spans="1:17" ht="25.5" customHeight="1">
      <c r="A394" s="1" t="s">
        <v>107</v>
      </c>
      <c r="B394" s="11" t="s">
        <v>23</v>
      </c>
      <c r="C394" s="2" t="s">
        <v>17</v>
      </c>
      <c r="D394" s="2">
        <v>107</v>
      </c>
      <c r="E394" s="2" t="s">
        <v>25</v>
      </c>
      <c r="F394" s="2">
        <v>82</v>
      </c>
      <c r="G394" s="44"/>
      <c r="H394" s="44"/>
      <c r="I394" s="30">
        <v>14857</v>
      </c>
      <c r="J394" s="29">
        <f>VLOOKUP(Table2[[#This Row],[Visitor]],Table1[],2,FALSE)</f>
        <v>17</v>
      </c>
      <c r="K394" s="29">
        <f>VLOOKUP(Table2[[#This Row],[Home]],Table1[],2,FALSE)</f>
        <v>12</v>
      </c>
      <c r="L394" s="29"/>
      <c r="M394" s="29"/>
      <c r="N394" s="37"/>
      <c r="O394" s="37"/>
      <c r="P394" s="37"/>
      <c r="Q394" s="37"/>
    </row>
    <row r="395" spans="1:17" ht="25.5" customHeight="1">
      <c r="A395" s="1" t="s">
        <v>107</v>
      </c>
      <c r="B395" s="11" t="s">
        <v>23</v>
      </c>
      <c r="C395" s="2" t="s">
        <v>13</v>
      </c>
      <c r="D395" s="2">
        <v>116</v>
      </c>
      <c r="E395" s="2" t="s">
        <v>43</v>
      </c>
      <c r="F395" s="2">
        <v>103</v>
      </c>
      <c r="G395" s="44"/>
      <c r="H395" s="44"/>
      <c r="I395" s="30">
        <v>18203</v>
      </c>
      <c r="J395" s="29">
        <f>VLOOKUP(Table2[[#This Row],[Visitor]],Table1[],2,FALSE)</f>
        <v>20</v>
      </c>
      <c r="K395" s="29">
        <f>VLOOKUP(Table2[[#This Row],[Home]],Table1[],2,FALSE)</f>
        <v>10</v>
      </c>
      <c r="L395" s="29"/>
      <c r="M395" s="29"/>
      <c r="N395" s="37"/>
      <c r="O395" s="37"/>
      <c r="P395" s="37"/>
      <c r="Q395" s="37"/>
    </row>
    <row r="396" spans="1:17" ht="25.5" customHeight="1">
      <c r="A396" s="1" t="s">
        <v>107</v>
      </c>
      <c r="B396" s="11" t="s">
        <v>8</v>
      </c>
      <c r="C396" s="2" t="s">
        <v>36</v>
      </c>
      <c r="D396" s="2">
        <v>104</v>
      </c>
      <c r="E396" s="2" t="s">
        <v>10</v>
      </c>
      <c r="F396" s="2">
        <v>111</v>
      </c>
      <c r="G396" s="44"/>
      <c r="H396" s="44"/>
      <c r="I396" s="30">
        <v>19596</v>
      </c>
      <c r="J396" s="29">
        <f>VLOOKUP(Table2[[#This Row],[Visitor]],Table1[],2,FALSE)</f>
        <v>16</v>
      </c>
      <c r="K396" s="29">
        <f>VLOOKUP(Table2[[#This Row],[Home]],Table1[],2,FALSE)</f>
        <v>1</v>
      </c>
      <c r="L396" s="29"/>
      <c r="M396" s="29"/>
      <c r="N396" s="37"/>
      <c r="O396" s="37"/>
      <c r="P396" s="37"/>
      <c r="Q396" s="37"/>
    </row>
    <row r="397" spans="1:17" ht="25.5" customHeight="1">
      <c r="A397" s="1" t="s">
        <v>107</v>
      </c>
      <c r="B397" s="11" t="s">
        <v>8</v>
      </c>
      <c r="C397" s="2" t="s">
        <v>41</v>
      </c>
      <c r="D397" s="2">
        <v>91</v>
      </c>
      <c r="E397" s="2" t="s">
        <v>44</v>
      </c>
      <c r="F397" s="2">
        <v>96</v>
      </c>
      <c r="G397" s="44"/>
      <c r="H397" s="44"/>
      <c r="I397" s="30">
        <v>16658</v>
      </c>
      <c r="J397" s="29">
        <f>VLOOKUP(Table2[[#This Row],[Visitor]],Table1[],2,FALSE)</f>
        <v>7</v>
      </c>
      <c r="K397" s="29">
        <f>VLOOKUP(Table2[[#This Row],[Home]],Table1[],2,FALSE)</f>
        <v>6</v>
      </c>
      <c r="L397" s="29"/>
      <c r="M397" s="29"/>
      <c r="N397" s="37"/>
      <c r="O397" s="37"/>
      <c r="P397" s="37"/>
      <c r="Q397" s="37"/>
    </row>
    <row r="398" spans="1:17" ht="25.5" customHeight="1">
      <c r="A398" s="1" t="s">
        <v>108</v>
      </c>
      <c r="B398" s="11" t="s">
        <v>12</v>
      </c>
      <c r="C398" s="2" t="s">
        <v>27</v>
      </c>
      <c r="D398" s="2">
        <v>114</v>
      </c>
      <c r="E398" s="2" t="s">
        <v>6</v>
      </c>
      <c r="F398" s="2">
        <v>123</v>
      </c>
      <c r="G398" s="44"/>
      <c r="H398" s="44"/>
      <c r="I398" s="30">
        <v>20562</v>
      </c>
      <c r="J398" s="29">
        <f>VLOOKUP(Table2[[#This Row],[Visitor]],Table1[],2,FALSE)</f>
        <v>11</v>
      </c>
      <c r="K398" s="29">
        <f>VLOOKUP(Table2[[#This Row],[Home]],Table1[],2,FALSE)</f>
        <v>5</v>
      </c>
      <c r="L398" s="29"/>
      <c r="M398" s="29"/>
      <c r="N398" s="37"/>
      <c r="O398" s="37"/>
      <c r="P398" s="37"/>
      <c r="Q398" s="37"/>
    </row>
    <row r="399" spans="1:17" ht="25.5" customHeight="1">
      <c r="A399" s="1" t="s">
        <v>108</v>
      </c>
      <c r="B399" s="11" t="s">
        <v>12</v>
      </c>
      <c r="C399" s="2" t="s">
        <v>30</v>
      </c>
      <c r="D399" s="2">
        <v>103</v>
      </c>
      <c r="E399" s="2" t="s">
        <v>14</v>
      </c>
      <c r="F399" s="2">
        <v>84</v>
      </c>
      <c r="G399" s="44"/>
      <c r="H399" s="44"/>
      <c r="I399" s="30">
        <v>15480</v>
      </c>
      <c r="J399" s="29">
        <f>VLOOKUP(Table2[[#This Row],[Visitor]],Table1[],2,FALSE)</f>
        <v>18</v>
      </c>
      <c r="K399" s="29">
        <f>VLOOKUP(Table2[[#This Row],[Home]],Table1[],2,FALSE)</f>
        <v>19</v>
      </c>
      <c r="L399" s="29"/>
      <c r="M399" s="29"/>
      <c r="N399" s="37"/>
      <c r="O399" s="37"/>
      <c r="P399" s="37"/>
      <c r="Q399" s="37"/>
    </row>
    <row r="400" spans="1:17" ht="25.5" customHeight="1">
      <c r="A400" s="1" t="s">
        <v>108</v>
      </c>
      <c r="B400" s="11" t="s">
        <v>12</v>
      </c>
      <c r="C400" s="2" t="s">
        <v>45</v>
      </c>
      <c r="D400" s="2">
        <v>109</v>
      </c>
      <c r="E400" s="2" t="s">
        <v>42</v>
      </c>
      <c r="F400" s="2">
        <v>113</v>
      </c>
      <c r="G400" s="44"/>
      <c r="H400" s="44"/>
      <c r="I400" s="30">
        <v>19359</v>
      </c>
      <c r="J400" s="29">
        <f>VLOOKUP(Table2[[#This Row],[Visitor]],Table1[],2,FALSE)</f>
        <v>28</v>
      </c>
      <c r="K400" s="29">
        <f>VLOOKUP(Table2[[#This Row],[Home]],Table1[],2,FALSE)</f>
        <v>25</v>
      </c>
      <c r="L400" s="29"/>
      <c r="M400" s="29"/>
      <c r="N400" s="37"/>
      <c r="O400" s="37"/>
      <c r="P400" s="37"/>
      <c r="Q400" s="37"/>
    </row>
    <row r="401" spans="1:17" ht="25.5" customHeight="1">
      <c r="A401" s="1" t="s">
        <v>108</v>
      </c>
      <c r="B401" s="11" t="s">
        <v>21</v>
      </c>
      <c r="C401" s="2" t="s">
        <v>20</v>
      </c>
      <c r="D401" s="2">
        <v>98</v>
      </c>
      <c r="E401" s="2" t="s">
        <v>15</v>
      </c>
      <c r="F401" s="2">
        <v>103</v>
      </c>
      <c r="G401" s="44"/>
      <c r="H401" s="44"/>
      <c r="I401" s="30">
        <v>14515</v>
      </c>
      <c r="J401" s="29">
        <f>VLOOKUP(Table2[[#This Row],[Visitor]],Table1[],2,FALSE)</f>
        <v>9</v>
      </c>
      <c r="K401" s="29">
        <f>VLOOKUP(Table2[[#This Row],[Home]],Table1[],2,FALSE)</f>
        <v>30</v>
      </c>
      <c r="L401" s="29"/>
      <c r="M401" s="29"/>
      <c r="N401" s="37"/>
      <c r="O401" s="37"/>
      <c r="P401" s="37"/>
      <c r="Q401" s="37"/>
    </row>
    <row r="402" spans="1:17" ht="25.5" customHeight="1">
      <c r="A402" s="1" t="s">
        <v>108</v>
      </c>
      <c r="B402" s="11" t="s">
        <v>26</v>
      </c>
      <c r="C402" s="2" t="s">
        <v>34</v>
      </c>
      <c r="D402" s="2">
        <v>89</v>
      </c>
      <c r="E402" s="2" t="s">
        <v>28</v>
      </c>
      <c r="F402" s="2">
        <v>95</v>
      </c>
      <c r="G402" s="44"/>
      <c r="H402" s="44"/>
      <c r="I402" s="30">
        <v>19874</v>
      </c>
      <c r="J402" s="29">
        <f>VLOOKUP(Table2[[#This Row],[Visitor]],Table1[],2,FALSE)</f>
        <v>2</v>
      </c>
      <c r="K402" s="29">
        <f>VLOOKUP(Table2[[#This Row],[Home]],Table1[],2,FALSE)</f>
        <v>22</v>
      </c>
      <c r="L402" s="29"/>
      <c r="M402" s="29"/>
      <c r="N402" s="37"/>
      <c r="O402" s="37"/>
      <c r="P402" s="37"/>
      <c r="Q402" s="37"/>
    </row>
    <row r="403" spans="1:17" ht="25.5" customHeight="1">
      <c r="A403" s="1" t="s">
        <v>108</v>
      </c>
      <c r="B403" s="11" t="s">
        <v>32</v>
      </c>
      <c r="C403" s="2" t="s">
        <v>19</v>
      </c>
      <c r="D403" s="2">
        <v>118</v>
      </c>
      <c r="E403" s="2" t="s">
        <v>33</v>
      </c>
      <c r="F403" s="2">
        <v>112</v>
      </c>
      <c r="G403" s="44"/>
      <c r="H403" s="44"/>
      <c r="I403" s="30">
        <v>14659</v>
      </c>
      <c r="J403" s="29">
        <f>VLOOKUP(Table2[[#This Row],[Visitor]],Table1[],2,FALSE)</f>
        <v>27</v>
      </c>
      <c r="K403" s="29">
        <f>VLOOKUP(Table2[[#This Row],[Home]],Table1[],2,FALSE)</f>
        <v>24</v>
      </c>
      <c r="L403" s="29"/>
      <c r="M403" s="29"/>
      <c r="N403" s="37"/>
      <c r="O403" s="37"/>
      <c r="P403" s="37"/>
      <c r="Q403" s="37"/>
    </row>
    <row r="404" spans="1:17" ht="25.5" customHeight="1">
      <c r="A404" s="1" t="s">
        <v>108</v>
      </c>
      <c r="B404" s="11" t="s">
        <v>35</v>
      </c>
      <c r="C404" s="2" t="s">
        <v>37</v>
      </c>
      <c r="D404" s="2">
        <v>92</v>
      </c>
      <c r="E404" s="2" t="s">
        <v>38</v>
      </c>
      <c r="F404" s="2">
        <v>99</v>
      </c>
      <c r="G404" s="44"/>
      <c r="H404" s="44"/>
      <c r="I404" s="30">
        <v>17583</v>
      </c>
      <c r="J404" s="29">
        <f>VLOOKUP(Table2[[#This Row],[Visitor]],Table1[],2,FALSE)</f>
        <v>29</v>
      </c>
      <c r="K404" s="29">
        <f>VLOOKUP(Table2[[#This Row],[Home]],Table1[],2,FALSE)</f>
        <v>23</v>
      </c>
      <c r="L404" s="29"/>
      <c r="M404" s="29"/>
      <c r="N404" s="37"/>
      <c r="O404" s="37"/>
      <c r="P404" s="37"/>
      <c r="Q404" s="37"/>
    </row>
    <row r="405" spans="1:17" ht="25.5" customHeight="1">
      <c r="A405" s="1" t="s">
        <v>109</v>
      </c>
      <c r="B405" s="11" t="s">
        <v>12</v>
      </c>
      <c r="C405" s="2" t="s">
        <v>43</v>
      </c>
      <c r="D405" s="2">
        <v>100</v>
      </c>
      <c r="E405" s="2" t="s">
        <v>16</v>
      </c>
      <c r="F405" s="2">
        <v>95</v>
      </c>
      <c r="G405" s="44"/>
      <c r="H405" s="44"/>
      <c r="I405" s="30">
        <v>17923</v>
      </c>
      <c r="J405" s="29">
        <f>VLOOKUP(Table2[[#This Row],[Visitor]],Table1[],2,FALSE)</f>
        <v>10</v>
      </c>
      <c r="K405" s="29">
        <f>VLOOKUP(Table2[[#This Row],[Home]],Table1[],2,FALSE)</f>
        <v>13</v>
      </c>
      <c r="L405" s="29"/>
      <c r="M405" s="29"/>
      <c r="N405" s="37"/>
      <c r="O405" s="37"/>
      <c r="P405" s="37"/>
      <c r="Q405" s="37"/>
    </row>
    <row r="406" spans="1:17" ht="25.5" customHeight="1">
      <c r="A406" s="1" t="s">
        <v>109</v>
      </c>
      <c r="B406" s="11" t="s">
        <v>12</v>
      </c>
      <c r="C406" s="2" t="s">
        <v>44</v>
      </c>
      <c r="D406" s="2">
        <v>106</v>
      </c>
      <c r="E406" s="2" t="s">
        <v>18</v>
      </c>
      <c r="F406" s="2">
        <v>95</v>
      </c>
      <c r="G406" s="44"/>
      <c r="H406" s="44"/>
      <c r="I406" s="30">
        <v>16011</v>
      </c>
      <c r="J406" s="29">
        <f>VLOOKUP(Table2[[#This Row],[Visitor]],Table1[],2,FALSE)</f>
        <v>6</v>
      </c>
      <c r="K406" s="29">
        <f>VLOOKUP(Table2[[#This Row],[Home]],Table1[],2,FALSE)</f>
        <v>26</v>
      </c>
      <c r="L406" s="29"/>
      <c r="M406" s="29"/>
      <c r="N406" s="37"/>
      <c r="O406" s="37"/>
      <c r="P406" s="37"/>
      <c r="Q406" s="37"/>
    </row>
    <row r="407" spans="1:17" ht="25.5" customHeight="1">
      <c r="A407" s="1" t="s">
        <v>109</v>
      </c>
      <c r="B407" s="11" t="s">
        <v>12</v>
      </c>
      <c r="C407" s="2" t="s">
        <v>25</v>
      </c>
      <c r="D407" s="2">
        <v>87</v>
      </c>
      <c r="E407" s="2" t="s">
        <v>20</v>
      </c>
      <c r="F407" s="2">
        <v>93</v>
      </c>
      <c r="G407" s="44"/>
      <c r="H407" s="44"/>
      <c r="I407" s="30">
        <v>15297</v>
      </c>
      <c r="J407" s="29">
        <f>VLOOKUP(Table2[[#This Row],[Visitor]],Table1[],2,FALSE)</f>
        <v>12</v>
      </c>
      <c r="K407" s="29">
        <f>VLOOKUP(Table2[[#This Row],[Home]],Table1[],2,FALSE)</f>
        <v>9</v>
      </c>
      <c r="L407" s="29"/>
      <c r="M407" s="29"/>
      <c r="N407" s="37"/>
      <c r="O407" s="37"/>
      <c r="P407" s="37"/>
      <c r="Q407" s="37"/>
    </row>
    <row r="408" spans="1:17" ht="25.5" customHeight="1">
      <c r="A408" s="1" t="s">
        <v>109</v>
      </c>
      <c r="B408" s="11" t="s">
        <v>21</v>
      </c>
      <c r="C408" s="2" t="s">
        <v>30</v>
      </c>
      <c r="D408" s="2">
        <v>118</v>
      </c>
      <c r="E408" s="2" t="s">
        <v>5</v>
      </c>
      <c r="F408" s="2">
        <v>124</v>
      </c>
      <c r="G408" s="44"/>
      <c r="H408" s="44"/>
      <c r="I408" s="30">
        <v>18624</v>
      </c>
      <c r="J408" s="29">
        <f>VLOOKUP(Table2[[#This Row],[Visitor]],Table1[],2,FALSE)</f>
        <v>18</v>
      </c>
      <c r="K408" s="29">
        <f>VLOOKUP(Table2[[#This Row],[Home]],Table1[],2,FALSE)</f>
        <v>4</v>
      </c>
      <c r="L408" s="29"/>
      <c r="M408" s="29"/>
      <c r="N408" s="37"/>
      <c r="O408" s="37"/>
      <c r="P408" s="37"/>
      <c r="Q408" s="37"/>
    </row>
    <row r="409" spans="1:17" ht="25.5" customHeight="1">
      <c r="A409" s="1" t="s">
        <v>109</v>
      </c>
      <c r="B409" s="11" t="s">
        <v>21</v>
      </c>
      <c r="C409" s="2" t="s">
        <v>36</v>
      </c>
      <c r="D409" s="2">
        <v>102</v>
      </c>
      <c r="E409" s="2" t="s">
        <v>17</v>
      </c>
      <c r="F409" s="2">
        <v>95</v>
      </c>
      <c r="G409" s="44"/>
      <c r="H409" s="44"/>
      <c r="I409" s="30">
        <v>19600</v>
      </c>
      <c r="J409" s="29">
        <f>VLOOKUP(Table2[[#This Row],[Visitor]],Table1[],2,FALSE)</f>
        <v>16</v>
      </c>
      <c r="K409" s="29">
        <f>VLOOKUP(Table2[[#This Row],[Home]],Table1[],2,FALSE)</f>
        <v>17</v>
      </c>
      <c r="L409" s="29"/>
      <c r="M409" s="29"/>
      <c r="N409" s="37"/>
      <c r="O409" s="37"/>
      <c r="P409" s="37"/>
      <c r="Q409" s="37"/>
    </row>
    <row r="410" spans="1:17" ht="25.5" customHeight="1">
      <c r="A410" s="1" t="s">
        <v>109</v>
      </c>
      <c r="B410" s="11" t="s">
        <v>23</v>
      </c>
      <c r="C410" s="2" t="s">
        <v>31</v>
      </c>
      <c r="D410" s="2">
        <v>100</v>
      </c>
      <c r="E410" s="2" t="s">
        <v>40</v>
      </c>
      <c r="F410" s="2">
        <v>103</v>
      </c>
      <c r="G410" s="44"/>
      <c r="H410" s="44"/>
      <c r="I410" s="30">
        <v>18102</v>
      </c>
      <c r="J410" s="29">
        <f>VLOOKUP(Table2[[#This Row],[Visitor]],Table1[],2,FALSE)</f>
        <v>8</v>
      </c>
      <c r="K410" s="29">
        <f>VLOOKUP(Table2[[#This Row],[Home]],Table1[],2,FALSE)</f>
        <v>15</v>
      </c>
      <c r="L410" s="29"/>
      <c r="M410" s="29"/>
      <c r="N410" s="37"/>
      <c r="O410" s="37"/>
      <c r="P410" s="37"/>
      <c r="Q410" s="37"/>
    </row>
    <row r="411" spans="1:17" ht="25.5" customHeight="1">
      <c r="A411" s="1" t="s">
        <v>109</v>
      </c>
      <c r="B411" s="11" t="s">
        <v>23</v>
      </c>
      <c r="C411" s="2" t="s">
        <v>22</v>
      </c>
      <c r="D411" s="2">
        <v>108</v>
      </c>
      <c r="E411" s="2" t="s">
        <v>24</v>
      </c>
      <c r="F411" s="2">
        <v>115</v>
      </c>
      <c r="G411" s="44"/>
      <c r="H411" s="44"/>
      <c r="I411" s="30">
        <v>16863</v>
      </c>
      <c r="J411" s="29">
        <f>VLOOKUP(Table2[[#This Row],[Visitor]],Table1[],2,FALSE)</f>
        <v>14</v>
      </c>
      <c r="K411" s="29">
        <f>VLOOKUP(Table2[[#This Row],[Home]],Table1[],2,FALSE)</f>
        <v>21</v>
      </c>
      <c r="L411" s="29"/>
      <c r="M411" s="29"/>
      <c r="N411" s="37"/>
      <c r="O411" s="37"/>
      <c r="P411" s="37"/>
      <c r="Q411" s="37"/>
    </row>
    <row r="412" spans="1:17" ht="25.5" customHeight="1">
      <c r="A412" s="1" t="s">
        <v>109</v>
      </c>
      <c r="B412" s="11" t="s">
        <v>29</v>
      </c>
      <c r="C412" s="2" t="s">
        <v>41</v>
      </c>
      <c r="D412" s="2">
        <v>115</v>
      </c>
      <c r="E412" s="2" t="s">
        <v>37</v>
      </c>
      <c r="F412" s="2">
        <v>109</v>
      </c>
      <c r="G412" s="44"/>
      <c r="H412" s="44"/>
      <c r="I412" s="30">
        <v>15517</v>
      </c>
      <c r="J412" s="29">
        <f>VLOOKUP(Table2[[#This Row],[Visitor]],Table1[],2,FALSE)</f>
        <v>7</v>
      </c>
      <c r="K412" s="29">
        <f>VLOOKUP(Table2[[#This Row],[Home]],Table1[],2,FALSE)</f>
        <v>29</v>
      </c>
      <c r="L412" s="29"/>
      <c r="M412" s="29"/>
      <c r="N412" s="37"/>
      <c r="O412" s="37"/>
      <c r="P412" s="37"/>
      <c r="Q412" s="37"/>
    </row>
    <row r="413" spans="1:17" ht="25.5" customHeight="1">
      <c r="A413" s="1" t="s">
        <v>109</v>
      </c>
      <c r="B413" s="11" t="s">
        <v>32</v>
      </c>
      <c r="C413" s="2" t="s">
        <v>13</v>
      </c>
      <c r="D413" s="2">
        <v>96</v>
      </c>
      <c r="E413" s="2" t="s">
        <v>9</v>
      </c>
      <c r="F413" s="2">
        <v>108</v>
      </c>
      <c r="G413" s="44"/>
      <c r="H413" s="44"/>
      <c r="I413" s="30">
        <v>16509</v>
      </c>
      <c r="J413" s="29">
        <f>VLOOKUP(Table2[[#This Row],[Visitor]],Table1[],2,FALSE)</f>
        <v>20</v>
      </c>
      <c r="K413" s="29">
        <f>VLOOKUP(Table2[[#This Row],[Home]],Table1[],2,FALSE)</f>
        <v>3</v>
      </c>
      <c r="L413" s="29"/>
      <c r="M413" s="29"/>
      <c r="N413" s="37"/>
      <c r="O413" s="37"/>
      <c r="P413" s="37"/>
      <c r="Q413" s="37"/>
    </row>
    <row r="414" spans="1:17" ht="25.5" customHeight="1">
      <c r="A414" s="1" t="s">
        <v>110</v>
      </c>
      <c r="B414" s="11" t="s">
        <v>21</v>
      </c>
      <c r="C414" s="2" t="s">
        <v>14</v>
      </c>
      <c r="D414" s="2">
        <v>105</v>
      </c>
      <c r="E414" s="2" t="s">
        <v>27</v>
      </c>
      <c r="F414" s="2">
        <v>91</v>
      </c>
      <c r="G414" s="44"/>
      <c r="H414" s="44"/>
      <c r="I414" s="30">
        <v>13548</v>
      </c>
      <c r="J414" s="29">
        <f>VLOOKUP(Table2[[#This Row],[Visitor]],Table1[],2,FALSE)</f>
        <v>19</v>
      </c>
      <c r="K414" s="29">
        <f>VLOOKUP(Table2[[#This Row],[Home]],Table1[],2,FALSE)</f>
        <v>11</v>
      </c>
      <c r="L414" s="29"/>
      <c r="M414" s="29"/>
      <c r="N414" s="37"/>
      <c r="O414" s="37"/>
      <c r="P414" s="37"/>
      <c r="Q414" s="37"/>
    </row>
    <row r="415" spans="1:17" ht="25.5" customHeight="1">
      <c r="A415" s="1" t="s">
        <v>110</v>
      </c>
      <c r="B415" s="11" t="s">
        <v>21</v>
      </c>
      <c r="C415" s="2" t="s">
        <v>42</v>
      </c>
      <c r="D415" s="2">
        <v>111</v>
      </c>
      <c r="E415" s="2" t="s">
        <v>15</v>
      </c>
      <c r="F415" s="2">
        <v>104</v>
      </c>
      <c r="G415" s="44"/>
      <c r="H415" s="44"/>
      <c r="I415" s="30">
        <v>17732</v>
      </c>
      <c r="J415" s="29">
        <f>VLOOKUP(Table2[[#This Row],[Visitor]],Table1[],2,FALSE)</f>
        <v>25</v>
      </c>
      <c r="K415" s="29">
        <f>VLOOKUP(Table2[[#This Row],[Home]],Table1[],2,FALSE)</f>
        <v>30</v>
      </c>
      <c r="L415" s="29"/>
      <c r="M415" s="29"/>
      <c r="N415" s="37"/>
      <c r="O415" s="37"/>
      <c r="P415" s="37"/>
      <c r="Q415" s="37"/>
    </row>
    <row r="416" spans="1:17" ht="25.5" customHeight="1">
      <c r="A416" s="1" t="s">
        <v>110</v>
      </c>
      <c r="B416" s="11" t="s">
        <v>23</v>
      </c>
      <c r="C416" s="2" t="s">
        <v>45</v>
      </c>
      <c r="D416" s="2">
        <v>112</v>
      </c>
      <c r="E416" s="2" t="s">
        <v>6</v>
      </c>
      <c r="F416" s="2">
        <v>121</v>
      </c>
      <c r="G416" s="44"/>
      <c r="H416" s="44"/>
      <c r="I416" s="30">
        <v>20562</v>
      </c>
      <c r="J416" s="29">
        <f>VLOOKUP(Table2[[#This Row],[Visitor]],Table1[],2,FALSE)</f>
        <v>28</v>
      </c>
      <c r="K416" s="29">
        <f>VLOOKUP(Table2[[#This Row],[Home]],Table1[],2,FALSE)</f>
        <v>5</v>
      </c>
      <c r="L416" s="29"/>
      <c r="M416" s="29"/>
      <c r="N416" s="37"/>
      <c r="O416" s="37"/>
      <c r="P416" s="37"/>
      <c r="Q416" s="37"/>
    </row>
    <row r="417" spans="1:17" ht="25.5" customHeight="1">
      <c r="A417" s="1" t="s">
        <v>110</v>
      </c>
      <c r="B417" s="11" t="s">
        <v>23</v>
      </c>
      <c r="C417" s="2" t="s">
        <v>38</v>
      </c>
      <c r="D417" s="2">
        <v>96</v>
      </c>
      <c r="E417" s="2" t="s">
        <v>33</v>
      </c>
      <c r="F417" s="2">
        <v>119</v>
      </c>
      <c r="G417" s="44"/>
      <c r="H417" s="44"/>
      <c r="I417" s="30">
        <v>11126</v>
      </c>
      <c r="J417" s="29">
        <f>VLOOKUP(Table2[[#This Row],[Visitor]],Table1[],2,FALSE)</f>
        <v>23</v>
      </c>
      <c r="K417" s="29">
        <f>VLOOKUP(Table2[[#This Row],[Home]],Table1[],2,FALSE)</f>
        <v>24</v>
      </c>
      <c r="L417" s="29"/>
      <c r="M417" s="29"/>
      <c r="N417" s="37"/>
      <c r="O417" s="37"/>
      <c r="P417" s="37"/>
      <c r="Q417" s="37"/>
    </row>
    <row r="418" spans="1:17" ht="25.5" customHeight="1">
      <c r="A418" s="1" t="s">
        <v>110</v>
      </c>
      <c r="B418" s="11" t="s">
        <v>8</v>
      </c>
      <c r="C418" s="2" t="s">
        <v>28</v>
      </c>
      <c r="D418" s="2">
        <v>97</v>
      </c>
      <c r="E418" s="2" t="s">
        <v>10</v>
      </c>
      <c r="F418" s="2">
        <v>112</v>
      </c>
      <c r="G418" s="44"/>
      <c r="H418" s="44"/>
      <c r="I418" s="30">
        <v>19596</v>
      </c>
      <c r="J418" s="29">
        <f>VLOOKUP(Table2[[#This Row],[Visitor]],Table1[],2,FALSE)</f>
        <v>22</v>
      </c>
      <c r="K418" s="29">
        <f>VLOOKUP(Table2[[#This Row],[Home]],Table1[],2,FALSE)</f>
        <v>1</v>
      </c>
      <c r="L418" s="29"/>
      <c r="M418" s="29"/>
      <c r="N418" s="37"/>
      <c r="O418" s="37"/>
      <c r="P418" s="37"/>
      <c r="Q418" s="37"/>
    </row>
    <row r="419" spans="1:17" ht="25.5" customHeight="1">
      <c r="A419" s="1" t="s">
        <v>111</v>
      </c>
      <c r="B419" s="11" t="s">
        <v>12</v>
      </c>
      <c r="C419" s="2" t="s">
        <v>17</v>
      </c>
      <c r="D419" s="2">
        <v>104</v>
      </c>
      <c r="E419" s="2" t="s">
        <v>13</v>
      </c>
      <c r="F419" s="2">
        <v>98</v>
      </c>
      <c r="G419" s="44"/>
      <c r="H419" s="44"/>
      <c r="I419" s="30">
        <v>15565</v>
      </c>
      <c r="J419" s="29">
        <f>VLOOKUP(Table2[[#This Row],[Visitor]],Table1[],2,FALSE)</f>
        <v>17</v>
      </c>
      <c r="K419" s="29">
        <f>VLOOKUP(Table2[[#This Row],[Home]],Table1[],2,FALSE)</f>
        <v>20</v>
      </c>
      <c r="L419" s="29"/>
      <c r="M419" s="29"/>
      <c r="N419" s="37"/>
      <c r="O419" s="37"/>
      <c r="P419" s="37"/>
      <c r="Q419" s="37"/>
    </row>
    <row r="420" spans="1:17" ht="25.5" customHeight="1">
      <c r="A420" s="1" t="s">
        <v>111</v>
      </c>
      <c r="B420" s="11" t="s">
        <v>12</v>
      </c>
      <c r="C420" s="2" t="s">
        <v>14</v>
      </c>
      <c r="D420" s="2">
        <v>104</v>
      </c>
      <c r="E420" s="2" t="s">
        <v>16</v>
      </c>
      <c r="F420" s="2">
        <v>98</v>
      </c>
      <c r="G420" s="44"/>
      <c r="H420" s="44"/>
      <c r="I420" s="30">
        <v>14687</v>
      </c>
      <c r="J420" s="29">
        <f>VLOOKUP(Table2[[#This Row],[Visitor]],Table1[],2,FALSE)</f>
        <v>19</v>
      </c>
      <c r="K420" s="29">
        <f>VLOOKUP(Table2[[#This Row],[Home]],Table1[],2,FALSE)</f>
        <v>13</v>
      </c>
      <c r="L420" s="29"/>
      <c r="M420" s="29"/>
      <c r="N420" s="37"/>
      <c r="O420" s="37"/>
      <c r="P420" s="37"/>
      <c r="Q420" s="37"/>
    </row>
    <row r="421" spans="1:17" ht="25.5" customHeight="1">
      <c r="A421" s="1" t="s">
        <v>111</v>
      </c>
      <c r="B421" s="11" t="s">
        <v>12</v>
      </c>
      <c r="C421" s="2" t="s">
        <v>36</v>
      </c>
      <c r="D421" s="2">
        <v>95</v>
      </c>
      <c r="E421" s="2" t="s">
        <v>18</v>
      </c>
      <c r="F421" s="2">
        <v>88</v>
      </c>
      <c r="G421" s="44"/>
      <c r="H421" s="44"/>
      <c r="I421" s="30">
        <v>16963</v>
      </c>
      <c r="J421" s="29">
        <f>VLOOKUP(Table2[[#This Row],[Visitor]],Table1[],2,FALSE)</f>
        <v>16</v>
      </c>
      <c r="K421" s="29">
        <f>VLOOKUP(Table2[[#This Row],[Home]],Table1[],2,FALSE)</f>
        <v>26</v>
      </c>
      <c r="L421" s="29"/>
      <c r="M421" s="29"/>
      <c r="N421" s="37"/>
      <c r="O421" s="37"/>
      <c r="P421" s="37"/>
      <c r="Q421" s="37"/>
    </row>
    <row r="422" spans="1:17" ht="25.5" customHeight="1">
      <c r="A422" s="1" t="s">
        <v>111</v>
      </c>
      <c r="B422" s="11" t="s">
        <v>12</v>
      </c>
      <c r="C422" s="2" t="s">
        <v>43</v>
      </c>
      <c r="D422" s="2">
        <v>119</v>
      </c>
      <c r="E422" s="2" t="s">
        <v>19</v>
      </c>
      <c r="F422" s="2">
        <v>117</v>
      </c>
      <c r="G422" s="44"/>
      <c r="H422" s="44"/>
      <c r="I422" s="30">
        <v>20612</v>
      </c>
      <c r="J422" s="29">
        <f>VLOOKUP(Table2[[#This Row],[Visitor]],Table1[],2,FALSE)</f>
        <v>10</v>
      </c>
      <c r="K422" s="29">
        <f>VLOOKUP(Table2[[#This Row],[Home]],Table1[],2,FALSE)</f>
        <v>27</v>
      </c>
      <c r="L422" s="29"/>
      <c r="M422" s="29"/>
      <c r="N422" s="37"/>
      <c r="O422" s="37"/>
      <c r="P422" s="37"/>
      <c r="Q422" s="37"/>
    </row>
    <row r="423" spans="1:17" ht="25.5" customHeight="1">
      <c r="A423" s="1" t="s">
        <v>111</v>
      </c>
      <c r="B423" s="11" t="s">
        <v>12</v>
      </c>
      <c r="C423" s="2" t="s">
        <v>44</v>
      </c>
      <c r="D423" s="2">
        <v>91</v>
      </c>
      <c r="E423" s="2" t="s">
        <v>20</v>
      </c>
      <c r="F423" s="2">
        <v>100</v>
      </c>
      <c r="G423" s="44"/>
      <c r="H423" s="44"/>
      <c r="I423" s="30">
        <v>15442</v>
      </c>
      <c r="J423" s="29">
        <f>VLOOKUP(Table2[[#This Row],[Visitor]],Table1[],2,FALSE)</f>
        <v>6</v>
      </c>
      <c r="K423" s="29">
        <f>VLOOKUP(Table2[[#This Row],[Home]],Table1[],2,FALSE)</f>
        <v>9</v>
      </c>
      <c r="L423" s="29"/>
      <c r="M423" s="29"/>
      <c r="N423" s="37"/>
      <c r="O423" s="37"/>
      <c r="P423" s="37"/>
      <c r="Q423" s="37"/>
    </row>
    <row r="424" spans="1:17" ht="25.5" customHeight="1">
      <c r="A424" s="1" t="s">
        <v>111</v>
      </c>
      <c r="B424" s="11" t="s">
        <v>21</v>
      </c>
      <c r="C424" s="2" t="s">
        <v>31</v>
      </c>
      <c r="D424" s="2">
        <v>107</v>
      </c>
      <c r="E424" s="2" t="s">
        <v>5</v>
      </c>
      <c r="F424" s="2">
        <v>95</v>
      </c>
      <c r="G424" s="44"/>
      <c r="H424" s="44"/>
      <c r="I424" s="30">
        <v>18624</v>
      </c>
      <c r="J424" s="29">
        <f>VLOOKUP(Table2[[#This Row],[Visitor]],Table1[],2,FALSE)</f>
        <v>8</v>
      </c>
      <c r="K424" s="29">
        <f>VLOOKUP(Table2[[#This Row],[Home]],Table1[],2,FALSE)</f>
        <v>4</v>
      </c>
      <c r="L424" s="29"/>
      <c r="M424" s="29"/>
      <c r="N424" s="37"/>
      <c r="O424" s="37"/>
      <c r="P424" s="37"/>
      <c r="Q424" s="37"/>
    </row>
    <row r="425" spans="1:17" ht="25.5" customHeight="1">
      <c r="A425" s="1" t="s">
        <v>111</v>
      </c>
      <c r="B425" s="11" t="s">
        <v>21</v>
      </c>
      <c r="C425" s="2" t="s">
        <v>15</v>
      </c>
      <c r="D425" s="2">
        <v>87</v>
      </c>
      <c r="E425" s="2" t="s">
        <v>41</v>
      </c>
      <c r="F425" s="2">
        <v>120</v>
      </c>
      <c r="G425" s="44"/>
      <c r="H425" s="44"/>
      <c r="I425" s="30">
        <v>19800</v>
      </c>
      <c r="J425" s="29">
        <f>VLOOKUP(Table2[[#This Row],[Visitor]],Table1[],2,FALSE)</f>
        <v>30</v>
      </c>
      <c r="K425" s="29">
        <f>VLOOKUP(Table2[[#This Row],[Home]],Table1[],2,FALSE)</f>
        <v>7</v>
      </c>
      <c r="L425" s="29"/>
      <c r="M425" s="29"/>
      <c r="N425" s="37"/>
      <c r="O425" s="37"/>
      <c r="P425" s="37"/>
      <c r="Q425" s="37"/>
    </row>
    <row r="426" spans="1:17" ht="25.5" customHeight="1">
      <c r="A426" s="1" t="s">
        <v>111</v>
      </c>
      <c r="B426" s="11" t="s">
        <v>23</v>
      </c>
      <c r="C426" s="2" t="s">
        <v>27</v>
      </c>
      <c r="D426" s="2">
        <v>94</v>
      </c>
      <c r="E426" s="2" t="s">
        <v>25</v>
      </c>
      <c r="F426" s="2">
        <v>96</v>
      </c>
      <c r="G426" s="44"/>
      <c r="H426" s="44"/>
      <c r="I426" s="30">
        <v>15803</v>
      </c>
      <c r="J426" s="29">
        <f>VLOOKUP(Table2[[#This Row],[Visitor]],Table1[],2,FALSE)</f>
        <v>11</v>
      </c>
      <c r="K426" s="29">
        <f>VLOOKUP(Table2[[#This Row],[Home]],Table1[],2,FALSE)</f>
        <v>12</v>
      </c>
      <c r="L426" s="29"/>
      <c r="M426" s="29"/>
      <c r="N426" s="37"/>
      <c r="O426" s="37"/>
      <c r="P426" s="37"/>
      <c r="Q426" s="37"/>
    </row>
    <row r="427" spans="1:17" ht="25.5" customHeight="1">
      <c r="A427" s="1" t="s">
        <v>111</v>
      </c>
      <c r="B427" s="11" t="s">
        <v>23</v>
      </c>
      <c r="C427" s="2" t="s">
        <v>40</v>
      </c>
      <c r="D427" s="2">
        <v>115</v>
      </c>
      <c r="E427" s="2" t="s">
        <v>22</v>
      </c>
      <c r="F427" s="2">
        <v>109</v>
      </c>
      <c r="G427" s="44"/>
      <c r="H427" s="44"/>
      <c r="I427" s="30">
        <v>16921</v>
      </c>
      <c r="J427" s="29">
        <f>VLOOKUP(Table2[[#This Row],[Visitor]],Table1[],2,FALSE)</f>
        <v>15</v>
      </c>
      <c r="K427" s="29">
        <f>VLOOKUP(Table2[[#This Row],[Home]],Table1[],2,FALSE)</f>
        <v>14</v>
      </c>
      <c r="L427" s="29"/>
      <c r="M427" s="29"/>
      <c r="N427" s="37"/>
      <c r="O427" s="37"/>
      <c r="P427" s="37"/>
      <c r="Q427" s="37"/>
    </row>
    <row r="428" spans="1:17" ht="25.5" customHeight="1">
      <c r="A428" s="1" t="s">
        <v>111</v>
      </c>
      <c r="B428" s="11" t="s">
        <v>29</v>
      </c>
      <c r="C428" s="2" t="s">
        <v>24</v>
      </c>
      <c r="D428" s="2">
        <v>111</v>
      </c>
      <c r="E428" s="2" t="s">
        <v>30</v>
      </c>
      <c r="F428" s="2">
        <v>117</v>
      </c>
      <c r="G428" s="44"/>
      <c r="H428" s="44"/>
      <c r="I428" s="30">
        <v>17584</v>
      </c>
      <c r="J428" s="29">
        <f>VLOOKUP(Table2[[#This Row],[Visitor]],Table1[],2,FALSE)</f>
        <v>21</v>
      </c>
      <c r="K428" s="29">
        <f>VLOOKUP(Table2[[#This Row],[Home]],Table1[],2,FALSE)</f>
        <v>18</v>
      </c>
      <c r="L428" s="29"/>
      <c r="M428" s="29"/>
      <c r="N428" s="37"/>
      <c r="O428" s="37"/>
      <c r="P428" s="37"/>
      <c r="Q428" s="37"/>
    </row>
    <row r="429" spans="1:17" ht="25.5" customHeight="1">
      <c r="A429" s="1" t="s">
        <v>111</v>
      </c>
      <c r="B429" s="11" t="s">
        <v>32</v>
      </c>
      <c r="C429" s="2" t="s">
        <v>34</v>
      </c>
      <c r="D429" s="2">
        <v>109</v>
      </c>
      <c r="E429" s="2" t="s">
        <v>9</v>
      </c>
      <c r="F429" s="2">
        <v>124</v>
      </c>
      <c r="G429" s="44"/>
      <c r="H429" s="44"/>
      <c r="I429" s="30">
        <v>18055</v>
      </c>
      <c r="J429" s="29">
        <f>VLOOKUP(Table2[[#This Row],[Visitor]],Table1[],2,FALSE)</f>
        <v>2</v>
      </c>
      <c r="K429" s="29">
        <f>VLOOKUP(Table2[[#This Row],[Home]],Table1[],2,FALSE)</f>
        <v>3</v>
      </c>
      <c r="L429" s="29"/>
      <c r="M429" s="29"/>
      <c r="N429" s="37"/>
      <c r="O429" s="37"/>
      <c r="P429" s="37"/>
      <c r="Q429" s="37"/>
    </row>
    <row r="430" spans="1:17" ht="25.5" customHeight="1">
      <c r="A430" s="1" t="s">
        <v>112</v>
      </c>
      <c r="B430" s="11" t="s">
        <v>12</v>
      </c>
      <c r="C430" s="2" t="s">
        <v>36</v>
      </c>
      <c r="D430" s="2">
        <v>93</v>
      </c>
      <c r="E430" s="2" t="s">
        <v>13</v>
      </c>
      <c r="F430" s="2">
        <v>91</v>
      </c>
      <c r="G430" s="44"/>
      <c r="H430" s="44"/>
      <c r="I430" s="30">
        <v>16687</v>
      </c>
      <c r="J430" s="29">
        <f>VLOOKUP(Table2[[#This Row],[Visitor]],Table1[],2,FALSE)</f>
        <v>16</v>
      </c>
      <c r="K430" s="29">
        <f>VLOOKUP(Table2[[#This Row],[Home]],Table1[],2,FALSE)</f>
        <v>20</v>
      </c>
      <c r="L430" s="29"/>
      <c r="M430" s="29"/>
      <c r="N430" s="37"/>
      <c r="O430" s="37"/>
      <c r="P430" s="37"/>
      <c r="Q430" s="37"/>
    </row>
    <row r="431" spans="1:17" ht="25.5" customHeight="1">
      <c r="A431" s="1" t="s">
        <v>112</v>
      </c>
      <c r="B431" s="11" t="s">
        <v>21</v>
      </c>
      <c r="C431" s="2" t="s">
        <v>31</v>
      </c>
      <c r="D431" s="2">
        <v>100</v>
      </c>
      <c r="E431" s="2" t="s">
        <v>6</v>
      </c>
      <c r="F431" s="2">
        <v>109</v>
      </c>
      <c r="G431" s="44"/>
      <c r="H431" s="44"/>
      <c r="I431" s="30">
        <v>20562</v>
      </c>
      <c r="J431" s="29">
        <f>VLOOKUP(Table2[[#This Row],[Visitor]],Table1[],2,FALSE)</f>
        <v>8</v>
      </c>
      <c r="K431" s="29">
        <f>VLOOKUP(Table2[[#This Row],[Home]],Table1[],2,FALSE)</f>
        <v>5</v>
      </c>
      <c r="L431" s="29"/>
      <c r="M431" s="29"/>
      <c r="N431" s="37"/>
      <c r="O431" s="37"/>
      <c r="P431" s="37"/>
      <c r="Q431" s="37"/>
    </row>
    <row r="432" spans="1:17" ht="25.5" customHeight="1">
      <c r="A432" s="1" t="s">
        <v>112</v>
      </c>
      <c r="B432" s="11" t="s">
        <v>21</v>
      </c>
      <c r="C432" s="2" t="s">
        <v>43</v>
      </c>
      <c r="D432" s="2">
        <v>96</v>
      </c>
      <c r="E432" s="2" t="s">
        <v>42</v>
      </c>
      <c r="F432" s="2">
        <v>111</v>
      </c>
      <c r="G432" s="44"/>
      <c r="H432" s="44"/>
      <c r="I432" s="30">
        <v>19812</v>
      </c>
      <c r="J432" s="29">
        <f>VLOOKUP(Table2[[#This Row],[Visitor]],Table1[],2,FALSE)</f>
        <v>10</v>
      </c>
      <c r="K432" s="29">
        <f>VLOOKUP(Table2[[#This Row],[Home]],Table1[],2,FALSE)</f>
        <v>25</v>
      </c>
      <c r="L432" s="29"/>
      <c r="M432" s="29"/>
      <c r="N432" s="37"/>
      <c r="O432" s="37"/>
      <c r="P432" s="37"/>
      <c r="Q432" s="37"/>
    </row>
    <row r="433" spans="1:17" ht="25.5" customHeight="1">
      <c r="A433" s="1" t="s">
        <v>112</v>
      </c>
      <c r="B433" s="11" t="s">
        <v>23</v>
      </c>
      <c r="C433" s="2" t="s">
        <v>22</v>
      </c>
      <c r="D433" s="2">
        <v>111</v>
      </c>
      <c r="E433" s="2" t="s">
        <v>9</v>
      </c>
      <c r="F433" s="2">
        <v>115</v>
      </c>
      <c r="G433" s="44"/>
      <c r="H433" s="44"/>
      <c r="I433" s="30">
        <v>18055</v>
      </c>
      <c r="J433" s="29">
        <f>VLOOKUP(Table2[[#This Row],[Visitor]],Table1[],2,FALSE)</f>
        <v>14</v>
      </c>
      <c r="K433" s="29">
        <f>VLOOKUP(Table2[[#This Row],[Home]],Table1[],2,FALSE)</f>
        <v>3</v>
      </c>
      <c r="L433" s="29"/>
      <c r="M433" s="29"/>
      <c r="N433" s="37"/>
      <c r="O433" s="37"/>
      <c r="P433" s="37"/>
      <c r="Q433" s="37"/>
    </row>
    <row r="434" spans="1:17" ht="25.5" customHeight="1">
      <c r="A434" s="1" t="s">
        <v>112</v>
      </c>
      <c r="B434" s="11" t="s">
        <v>23</v>
      </c>
      <c r="C434" s="2" t="s">
        <v>44</v>
      </c>
      <c r="D434" s="2">
        <v>85</v>
      </c>
      <c r="E434" s="2" t="s">
        <v>17</v>
      </c>
      <c r="F434" s="2">
        <v>90</v>
      </c>
      <c r="G434" s="44"/>
      <c r="H434" s="44"/>
      <c r="I434" s="30">
        <v>19600</v>
      </c>
      <c r="J434" s="29">
        <f>VLOOKUP(Table2[[#This Row],[Visitor]],Table1[],2,FALSE)</f>
        <v>6</v>
      </c>
      <c r="K434" s="29">
        <f>VLOOKUP(Table2[[#This Row],[Home]],Table1[],2,FALSE)</f>
        <v>17</v>
      </c>
      <c r="L434" s="29"/>
      <c r="M434" s="29"/>
      <c r="N434" s="37"/>
      <c r="O434" s="37"/>
      <c r="P434" s="37"/>
      <c r="Q434" s="37"/>
    </row>
    <row r="435" spans="1:17" ht="25.5" customHeight="1">
      <c r="A435" s="1" t="s">
        <v>112</v>
      </c>
      <c r="B435" s="11" t="s">
        <v>23</v>
      </c>
      <c r="C435" s="2" t="s">
        <v>37</v>
      </c>
      <c r="D435" s="2">
        <v>108</v>
      </c>
      <c r="E435" s="2" t="s">
        <v>33</v>
      </c>
      <c r="F435" s="2">
        <v>106</v>
      </c>
      <c r="G435" s="44"/>
      <c r="H435" s="44"/>
      <c r="I435" s="30">
        <v>18109</v>
      </c>
      <c r="J435" s="29">
        <f>VLOOKUP(Table2[[#This Row],[Visitor]],Table1[],2,FALSE)</f>
        <v>29</v>
      </c>
      <c r="K435" s="29">
        <f>VLOOKUP(Table2[[#This Row],[Home]],Table1[],2,FALSE)</f>
        <v>24</v>
      </c>
      <c r="L435" s="29"/>
      <c r="M435" s="29"/>
      <c r="N435" s="37"/>
      <c r="O435" s="37"/>
      <c r="P435" s="37"/>
      <c r="Q435" s="37"/>
    </row>
    <row r="436" spans="1:17" ht="25.5" customHeight="1">
      <c r="A436" s="1" t="s">
        <v>112</v>
      </c>
      <c r="B436" s="11" t="s">
        <v>26</v>
      </c>
      <c r="C436" s="2" t="s">
        <v>28</v>
      </c>
      <c r="D436" s="2">
        <v>96</v>
      </c>
      <c r="E436" s="2" t="s">
        <v>34</v>
      </c>
      <c r="F436" s="2">
        <v>98</v>
      </c>
      <c r="G436" s="44"/>
      <c r="H436" s="44"/>
      <c r="I436" s="30">
        <v>18418</v>
      </c>
      <c r="J436" s="29">
        <f>VLOOKUP(Table2[[#This Row],[Visitor]],Table1[],2,FALSE)</f>
        <v>22</v>
      </c>
      <c r="K436" s="29">
        <f>VLOOKUP(Table2[[#This Row],[Home]],Table1[],2,FALSE)</f>
        <v>2</v>
      </c>
      <c r="L436" s="29"/>
      <c r="M436" s="29"/>
      <c r="N436" s="37"/>
      <c r="O436" s="37"/>
      <c r="P436" s="37"/>
      <c r="Q436" s="37"/>
    </row>
    <row r="437" spans="1:17" ht="25.5" customHeight="1">
      <c r="A437" s="1" t="s">
        <v>112</v>
      </c>
      <c r="B437" s="11" t="s">
        <v>29</v>
      </c>
      <c r="C437" s="2" t="s">
        <v>5</v>
      </c>
      <c r="D437" s="2">
        <v>102</v>
      </c>
      <c r="E437" s="2" t="s">
        <v>25</v>
      </c>
      <c r="F437" s="2">
        <v>93</v>
      </c>
      <c r="G437" s="44"/>
      <c r="H437" s="44"/>
      <c r="I437" s="30">
        <v>17794</v>
      </c>
      <c r="J437" s="29">
        <f>VLOOKUP(Table2[[#This Row],[Visitor]],Table1[],2,FALSE)</f>
        <v>4</v>
      </c>
      <c r="K437" s="29">
        <f>VLOOKUP(Table2[[#This Row],[Home]],Table1[],2,FALSE)</f>
        <v>12</v>
      </c>
      <c r="L437" s="29"/>
      <c r="M437" s="29"/>
      <c r="N437" s="37"/>
      <c r="O437" s="37"/>
      <c r="P437" s="37"/>
      <c r="Q437" s="37"/>
    </row>
    <row r="438" spans="1:17" ht="25.5" customHeight="1">
      <c r="A438" s="1" t="s">
        <v>113</v>
      </c>
      <c r="B438" s="11" t="s">
        <v>49</v>
      </c>
      <c r="C438" s="2" t="s">
        <v>38</v>
      </c>
      <c r="D438" s="2">
        <v>93</v>
      </c>
      <c r="E438" s="2" t="s">
        <v>41</v>
      </c>
      <c r="F438" s="2">
        <v>108</v>
      </c>
      <c r="G438" s="44"/>
      <c r="H438" s="44"/>
      <c r="I438" s="30">
        <v>19800</v>
      </c>
      <c r="J438" s="29">
        <f>VLOOKUP(Table2[[#This Row],[Visitor]],Table1[],2,FALSE)</f>
        <v>23</v>
      </c>
      <c r="K438" s="29">
        <f>VLOOKUP(Table2[[#This Row],[Home]],Table1[],2,FALSE)</f>
        <v>7</v>
      </c>
      <c r="L438" s="29"/>
      <c r="M438" s="29"/>
      <c r="N438" s="37"/>
      <c r="O438" s="37"/>
      <c r="P438" s="37"/>
      <c r="Q438" s="37"/>
    </row>
    <row r="439" spans="1:17" ht="25.5" customHeight="1">
      <c r="A439" s="1" t="s">
        <v>113</v>
      </c>
      <c r="B439" s="11" t="s">
        <v>75</v>
      </c>
      <c r="C439" s="2" t="s">
        <v>18</v>
      </c>
      <c r="D439" s="2">
        <v>110</v>
      </c>
      <c r="E439" s="2" t="s">
        <v>14</v>
      </c>
      <c r="F439" s="2">
        <v>114</v>
      </c>
      <c r="G439" s="44"/>
      <c r="H439" s="44"/>
      <c r="I439" s="30">
        <v>16312</v>
      </c>
      <c r="J439" s="29">
        <f>VLOOKUP(Table2[[#This Row],[Visitor]],Table1[],2,FALSE)</f>
        <v>26</v>
      </c>
      <c r="K439" s="29">
        <f>VLOOKUP(Table2[[#This Row],[Home]],Table1[],2,FALSE)</f>
        <v>19</v>
      </c>
      <c r="L439" s="29"/>
      <c r="M439" s="29"/>
      <c r="N439" s="37"/>
      <c r="O439" s="37"/>
      <c r="P439" s="37"/>
      <c r="Q439" s="37"/>
    </row>
    <row r="440" spans="1:17" ht="25.5" customHeight="1">
      <c r="A440" s="1" t="s">
        <v>113</v>
      </c>
      <c r="B440" s="11" t="s">
        <v>59</v>
      </c>
      <c r="C440" s="2" t="s">
        <v>16</v>
      </c>
      <c r="D440" s="2">
        <v>109</v>
      </c>
      <c r="E440" s="2" t="s">
        <v>15</v>
      </c>
      <c r="F440" s="2">
        <v>97</v>
      </c>
      <c r="G440" s="44"/>
      <c r="H440" s="44"/>
      <c r="I440" s="30">
        <v>13934</v>
      </c>
      <c r="J440" s="29">
        <f>VLOOKUP(Table2[[#This Row],[Visitor]],Table1[],2,FALSE)</f>
        <v>13</v>
      </c>
      <c r="K440" s="29">
        <f>VLOOKUP(Table2[[#This Row],[Home]],Table1[],2,FALSE)</f>
        <v>30</v>
      </c>
      <c r="L440" s="29"/>
      <c r="M440" s="29"/>
      <c r="N440" s="37"/>
      <c r="O440" s="37"/>
      <c r="P440" s="37"/>
      <c r="Q440" s="37"/>
    </row>
    <row r="441" spans="1:17" ht="25.5" customHeight="1">
      <c r="A441" s="1" t="s">
        <v>113</v>
      </c>
      <c r="B441" s="11" t="s">
        <v>59</v>
      </c>
      <c r="C441" s="2" t="s">
        <v>6</v>
      </c>
      <c r="D441" s="2">
        <v>106</v>
      </c>
      <c r="E441" s="2" t="s">
        <v>20</v>
      </c>
      <c r="F441" s="2">
        <v>99</v>
      </c>
      <c r="G441" s="44"/>
      <c r="H441" s="44"/>
      <c r="I441" s="30">
        <v>20356</v>
      </c>
      <c r="J441" s="29">
        <f>VLOOKUP(Table2[[#This Row],[Visitor]],Table1[],2,FALSE)</f>
        <v>5</v>
      </c>
      <c r="K441" s="29">
        <f>VLOOKUP(Table2[[#This Row],[Home]],Table1[],2,FALSE)</f>
        <v>9</v>
      </c>
      <c r="L441" s="29"/>
      <c r="M441" s="29"/>
      <c r="N441" s="37"/>
      <c r="O441" s="37"/>
      <c r="P441" s="37"/>
      <c r="Q441" s="37"/>
    </row>
    <row r="442" spans="1:17" ht="25.5" customHeight="1">
      <c r="A442" s="1" t="s">
        <v>114</v>
      </c>
      <c r="B442" s="11" t="s">
        <v>12</v>
      </c>
      <c r="C442" s="2" t="s">
        <v>42</v>
      </c>
      <c r="D442" s="2">
        <v>91</v>
      </c>
      <c r="E442" s="2" t="s">
        <v>13</v>
      </c>
      <c r="F442" s="2">
        <v>109</v>
      </c>
      <c r="G442" s="44"/>
      <c r="H442" s="44"/>
      <c r="I442" s="30">
        <v>15386</v>
      </c>
      <c r="J442" s="29">
        <f>VLOOKUP(Table2[[#This Row],[Visitor]],Table1[],2,FALSE)</f>
        <v>25</v>
      </c>
      <c r="K442" s="29">
        <f>VLOOKUP(Table2[[#This Row],[Home]],Table1[],2,FALSE)</f>
        <v>20</v>
      </c>
      <c r="L442" s="29"/>
      <c r="M442" s="29"/>
      <c r="N442" s="37"/>
      <c r="O442" s="37"/>
      <c r="P442" s="37"/>
      <c r="Q442" s="37"/>
    </row>
    <row r="443" spans="1:17" ht="25.5" customHeight="1">
      <c r="A443" s="1" t="s">
        <v>114</v>
      </c>
      <c r="B443" s="11" t="s">
        <v>12</v>
      </c>
      <c r="C443" s="2" t="s">
        <v>5</v>
      </c>
      <c r="D443" s="2">
        <v>112</v>
      </c>
      <c r="E443" s="2" t="s">
        <v>16</v>
      </c>
      <c r="F443" s="2">
        <v>111</v>
      </c>
      <c r="G443" s="44"/>
      <c r="H443" s="44"/>
      <c r="I443" s="30">
        <v>16055</v>
      </c>
      <c r="J443" s="29">
        <f>VLOOKUP(Table2[[#This Row],[Visitor]],Table1[],2,FALSE)</f>
        <v>4</v>
      </c>
      <c r="K443" s="29">
        <f>VLOOKUP(Table2[[#This Row],[Home]],Table1[],2,FALSE)</f>
        <v>13</v>
      </c>
      <c r="L443" s="29"/>
      <c r="M443" s="29"/>
      <c r="N443" s="37"/>
      <c r="O443" s="37"/>
      <c r="P443" s="37"/>
      <c r="Q443" s="37"/>
    </row>
    <row r="444" spans="1:17" ht="25.5" customHeight="1">
      <c r="A444" s="1" t="s">
        <v>114</v>
      </c>
      <c r="B444" s="11" t="s">
        <v>21</v>
      </c>
      <c r="C444" s="2" t="s">
        <v>17</v>
      </c>
      <c r="D444" s="2">
        <v>104</v>
      </c>
      <c r="E444" s="2" t="s">
        <v>27</v>
      </c>
      <c r="F444" s="2">
        <v>110</v>
      </c>
      <c r="G444" s="44"/>
      <c r="H444" s="44"/>
      <c r="I444" s="30">
        <v>14227</v>
      </c>
      <c r="J444" s="29">
        <f>VLOOKUP(Table2[[#This Row],[Visitor]],Table1[],2,FALSE)</f>
        <v>17</v>
      </c>
      <c r="K444" s="29">
        <f>VLOOKUP(Table2[[#This Row],[Home]],Table1[],2,FALSE)</f>
        <v>11</v>
      </c>
      <c r="L444" s="29"/>
      <c r="M444" s="29"/>
      <c r="N444" s="37"/>
      <c r="O444" s="37"/>
      <c r="P444" s="37"/>
      <c r="Q444" s="37"/>
    </row>
    <row r="445" spans="1:17" ht="25.5" customHeight="1">
      <c r="A445" s="1" t="s">
        <v>114</v>
      </c>
      <c r="B445" s="11" t="s">
        <v>23</v>
      </c>
      <c r="C445" s="2" t="s">
        <v>19</v>
      </c>
      <c r="D445" s="2">
        <v>115</v>
      </c>
      <c r="E445" s="2" t="s">
        <v>40</v>
      </c>
      <c r="F445" s="2">
        <v>117</v>
      </c>
      <c r="G445" s="44"/>
      <c r="H445" s="44"/>
      <c r="I445" s="30">
        <v>20796</v>
      </c>
      <c r="J445" s="29">
        <f>VLOOKUP(Table2[[#This Row],[Visitor]],Table1[],2,FALSE)</f>
        <v>27</v>
      </c>
      <c r="K445" s="29">
        <f>VLOOKUP(Table2[[#This Row],[Home]],Table1[],2,FALSE)</f>
        <v>15</v>
      </c>
      <c r="L445" s="29"/>
      <c r="M445" s="29"/>
      <c r="N445" s="37"/>
      <c r="O445" s="37"/>
      <c r="P445" s="37"/>
      <c r="Q445" s="37"/>
    </row>
    <row r="446" spans="1:17" ht="25.5" customHeight="1">
      <c r="A446" s="1" t="s">
        <v>114</v>
      </c>
      <c r="B446" s="11" t="s">
        <v>23</v>
      </c>
      <c r="C446" s="2" t="s">
        <v>31</v>
      </c>
      <c r="D446" s="2">
        <v>99</v>
      </c>
      <c r="E446" s="2" t="s">
        <v>9</v>
      </c>
      <c r="F446" s="2">
        <v>120</v>
      </c>
      <c r="G446" s="44"/>
      <c r="H446" s="44"/>
      <c r="I446" s="30">
        <v>18055</v>
      </c>
      <c r="J446" s="29">
        <f>VLOOKUP(Table2[[#This Row],[Visitor]],Table1[],2,FALSE)</f>
        <v>8</v>
      </c>
      <c r="K446" s="29">
        <f>VLOOKUP(Table2[[#This Row],[Home]],Table1[],2,FALSE)</f>
        <v>3</v>
      </c>
      <c r="L446" s="29"/>
      <c r="M446" s="29"/>
      <c r="N446" s="37"/>
      <c r="O446" s="37"/>
      <c r="P446" s="37"/>
      <c r="Q446" s="37"/>
    </row>
    <row r="447" spans="1:17" ht="25.5" customHeight="1">
      <c r="A447" s="1" t="s">
        <v>114</v>
      </c>
      <c r="B447" s="11" t="s">
        <v>23</v>
      </c>
      <c r="C447" s="2" t="s">
        <v>36</v>
      </c>
      <c r="D447" s="2">
        <v>107</v>
      </c>
      <c r="E447" s="2" t="s">
        <v>33</v>
      </c>
      <c r="F447" s="2">
        <v>108</v>
      </c>
      <c r="G447" s="44"/>
      <c r="H447" s="44"/>
      <c r="I447" s="30">
        <v>14187</v>
      </c>
      <c r="J447" s="29">
        <f>VLOOKUP(Table2[[#This Row],[Visitor]],Table1[],2,FALSE)</f>
        <v>16</v>
      </c>
      <c r="K447" s="29">
        <f>VLOOKUP(Table2[[#This Row],[Home]],Table1[],2,FALSE)</f>
        <v>24</v>
      </c>
      <c r="L447" s="29"/>
      <c r="M447" s="29"/>
      <c r="N447" s="37"/>
      <c r="O447" s="37"/>
      <c r="P447" s="37"/>
      <c r="Q447" s="37"/>
    </row>
    <row r="448" spans="1:17" ht="25.5" customHeight="1">
      <c r="A448" s="1" t="s">
        <v>114</v>
      </c>
      <c r="B448" s="11" t="s">
        <v>23</v>
      </c>
      <c r="C448" s="2" t="s">
        <v>30</v>
      </c>
      <c r="D448" s="2">
        <v>94</v>
      </c>
      <c r="E448" s="2" t="s">
        <v>43</v>
      </c>
      <c r="F448" s="2">
        <v>95</v>
      </c>
      <c r="G448" s="44"/>
      <c r="H448" s="44"/>
      <c r="I448" s="30">
        <v>18203</v>
      </c>
      <c r="J448" s="29">
        <f>VLOOKUP(Table2[[#This Row],[Visitor]],Table1[],2,FALSE)</f>
        <v>18</v>
      </c>
      <c r="K448" s="29">
        <f>VLOOKUP(Table2[[#This Row],[Home]],Table1[],2,FALSE)</f>
        <v>10</v>
      </c>
      <c r="L448" s="29"/>
      <c r="M448" s="29"/>
      <c r="N448" s="37"/>
      <c r="O448" s="37"/>
      <c r="P448" s="37"/>
      <c r="Q448" s="37"/>
    </row>
    <row r="449" spans="1:17" ht="25.5" customHeight="1">
      <c r="A449" s="1" t="s">
        <v>114</v>
      </c>
      <c r="B449" s="11" t="s">
        <v>26</v>
      </c>
      <c r="C449" s="2" t="s">
        <v>37</v>
      </c>
      <c r="D449" s="2">
        <v>97</v>
      </c>
      <c r="E449" s="2" t="s">
        <v>28</v>
      </c>
      <c r="F449" s="2">
        <v>91</v>
      </c>
      <c r="G449" s="44"/>
      <c r="H449" s="44"/>
      <c r="I449" s="30">
        <v>19245</v>
      </c>
      <c r="J449" s="29">
        <f>VLOOKUP(Table2[[#This Row],[Visitor]],Table1[],2,FALSE)</f>
        <v>29</v>
      </c>
      <c r="K449" s="29">
        <f>VLOOKUP(Table2[[#This Row],[Home]],Table1[],2,FALSE)</f>
        <v>22</v>
      </c>
      <c r="L449" s="29"/>
      <c r="M449" s="29"/>
      <c r="N449" s="37"/>
      <c r="O449" s="37"/>
      <c r="P449" s="37"/>
      <c r="Q449" s="37"/>
    </row>
    <row r="450" spans="1:17" ht="25.5" customHeight="1">
      <c r="A450" s="1" t="s">
        <v>114</v>
      </c>
      <c r="B450" s="11" t="s">
        <v>26</v>
      </c>
      <c r="C450" s="2" t="s">
        <v>44</v>
      </c>
      <c r="D450" s="2">
        <v>91</v>
      </c>
      <c r="E450" s="2" t="s">
        <v>34</v>
      </c>
      <c r="F450" s="2">
        <v>109</v>
      </c>
      <c r="G450" s="44"/>
      <c r="H450" s="44"/>
      <c r="I450" s="30">
        <v>18418</v>
      </c>
      <c r="J450" s="29">
        <f>VLOOKUP(Table2[[#This Row],[Visitor]],Table1[],2,FALSE)</f>
        <v>6</v>
      </c>
      <c r="K450" s="29">
        <f>VLOOKUP(Table2[[#This Row],[Home]],Table1[],2,FALSE)</f>
        <v>2</v>
      </c>
      <c r="L450" s="29"/>
      <c r="M450" s="29"/>
      <c r="N450" s="37"/>
      <c r="O450" s="37"/>
      <c r="P450" s="37"/>
      <c r="Q450" s="37"/>
    </row>
    <row r="451" spans="1:17" ht="25.5" customHeight="1">
      <c r="A451" s="1" t="s">
        <v>114</v>
      </c>
      <c r="B451" s="11" t="s">
        <v>8</v>
      </c>
      <c r="C451" s="2" t="s">
        <v>10</v>
      </c>
      <c r="D451" s="2">
        <v>116</v>
      </c>
      <c r="E451" s="2" t="s">
        <v>45</v>
      </c>
      <c r="F451" s="2">
        <v>114</v>
      </c>
      <c r="G451" s="44"/>
      <c r="H451" s="44"/>
      <c r="I451" s="30">
        <v>18997</v>
      </c>
      <c r="J451" s="29">
        <f>VLOOKUP(Table2[[#This Row],[Visitor]],Table1[],2,FALSE)</f>
        <v>1</v>
      </c>
      <c r="K451" s="29">
        <f>VLOOKUP(Table2[[#This Row],[Home]],Table1[],2,FALSE)</f>
        <v>28</v>
      </c>
      <c r="L451" s="29"/>
      <c r="M451" s="29"/>
      <c r="N451" s="37"/>
      <c r="O451" s="37"/>
      <c r="P451" s="37"/>
      <c r="Q451" s="37"/>
    </row>
    <row r="452" spans="1:17" ht="25.5" customHeight="1">
      <c r="A452" s="1" t="s">
        <v>115</v>
      </c>
      <c r="B452" s="11" t="s">
        <v>12</v>
      </c>
      <c r="C452" s="2" t="s">
        <v>38</v>
      </c>
      <c r="D452" s="2">
        <v>101</v>
      </c>
      <c r="E452" s="2" t="s">
        <v>19</v>
      </c>
      <c r="F452" s="2">
        <v>95</v>
      </c>
      <c r="G452" s="44"/>
      <c r="H452" s="44"/>
      <c r="I452" s="30">
        <v>20558</v>
      </c>
      <c r="J452" s="29">
        <f>VLOOKUP(Table2[[#This Row],[Visitor]],Table1[],2,FALSE)</f>
        <v>23</v>
      </c>
      <c r="K452" s="29">
        <f>VLOOKUP(Table2[[#This Row],[Home]],Table1[],2,FALSE)</f>
        <v>27</v>
      </c>
      <c r="L452" s="29"/>
      <c r="M452" s="29"/>
      <c r="N452" s="37"/>
      <c r="O452" s="37"/>
      <c r="P452" s="37"/>
      <c r="Q452" s="37"/>
    </row>
    <row r="453" spans="1:17" ht="25.5" customHeight="1">
      <c r="A453" s="1" t="s">
        <v>115</v>
      </c>
      <c r="B453" s="11" t="s">
        <v>12</v>
      </c>
      <c r="C453" s="2" t="s">
        <v>24</v>
      </c>
      <c r="D453" s="2">
        <v>106</v>
      </c>
      <c r="E453" s="2" t="s">
        <v>20</v>
      </c>
      <c r="F453" s="2">
        <v>116</v>
      </c>
      <c r="G453" s="44"/>
      <c r="H453" s="44"/>
      <c r="I453" s="30">
        <v>16529</v>
      </c>
      <c r="J453" s="29">
        <f>VLOOKUP(Table2[[#This Row],[Visitor]],Table1[],2,FALSE)</f>
        <v>21</v>
      </c>
      <c r="K453" s="29">
        <f>VLOOKUP(Table2[[#This Row],[Home]],Table1[],2,FALSE)</f>
        <v>9</v>
      </c>
      <c r="L453" s="29"/>
      <c r="M453" s="29"/>
      <c r="N453" s="37"/>
      <c r="O453" s="37"/>
      <c r="P453" s="37"/>
      <c r="Q453" s="37"/>
    </row>
    <row r="454" spans="1:17" ht="25.5" customHeight="1">
      <c r="A454" s="1" t="s">
        <v>115</v>
      </c>
      <c r="B454" s="11" t="s">
        <v>23</v>
      </c>
      <c r="C454" s="2" t="s">
        <v>6</v>
      </c>
      <c r="D454" s="2">
        <v>116</v>
      </c>
      <c r="E454" s="2" t="s">
        <v>22</v>
      </c>
      <c r="F454" s="2">
        <v>119</v>
      </c>
      <c r="G454" s="44"/>
      <c r="H454" s="44"/>
      <c r="I454" s="30">
        <v>18717</v>
      </c>
      <c r="J454" s="29">
        <f>VLOOKUP(Table2[[#This Row],[Visitor]],Table1[],2,FALSE)</f>
        <v>5</v>
      </c>
      <c r="K454" s="29">
        <f>VLOOKUP(Table2[[#This Row],[Home]],Table1[],2,FALSE)</f>
        <v>14</v>
      </c>
      <c r="L454" s="29"/>
      <c r="M454" s="29"/>
      <c r="N454" s="37"/>
      <c r="O454" s="37"/>
      <c r="P454" s="37"/>
      <c r="Q454" s="37"/>
    </row>
    <row r="455" spans="1:17" ht="25.5" customHeight="1">
      <c r="A455" s="1" t="s">
        <v>116</v>
      </c>
      <c r="B455" s="11" t="s">
        <v>12</v>
      </c>
      <c r="C455" s="2" t="s">
        <v>41</v>
      </c>
      <c r="D455" s="2">
        <v>129</v>
      </c>
      <c r="E455" s="2" t="s">
        <v>13</v>
      </c>
      <c r="F455" s="2">
        <v>111</v>
      </c>
      <c r="G455" s="44"/>
      <c r="H455" s="44"/>
      <c r="I455" s="30">
        <v>15023</v>
      </c>
      <c r="J455" s="29">
        <f>VLOOKUP(Table2[[#This Row],[Visitor]],Table1[],2,FALSE)</f>
        <v>7</v>
      </c>
      <c r="K455" s="29">
        <f>VLOOKUP(Table2[[#This Row],[Home]],Table1[],2,FALSE)</f>
        <v>20</v>
      </c>
      <c r="L455" s="29"/>
      <c r="M455" s="29"/>
      <c r="N455" s="37"/>
      <c r="O455" s="37"/>
      <c r="P455" s="37"/>
      <c r="Q455" s="37"/>
    </row>
    <row r="456" spans="1:17" ht="25.5" customHeight="1">
      <c r="A456" s="1" t="s">
        <v>116</v>
      </c>
      <c r="B456" s="11" t="s">
        <v>21</v>
      </c>
      <c r="C456" s="2" t="s">
        <v>16</v>
      </c>
      <c r="D456" s="2">
        <v>105</v>
      </c>
      <c r="E456" s="2" t="s">
        <v>27</v>
      </c>
      <c r="F456" s="2">
        <v>95</v>
      </c>
      <c r="G456" s="44"/>
      <c r="H456" s="44"/>
      <c r="I456" s="30">
        <v>14830</v>
      </c>
      <c r="J456" s="29">
        <f>VLOOKUP(Table2[[#This Row],[Visitor]],Table1[],2,FALSE)</f>
        <v>13</v>
      </c>
      <c r="K456" s="29">
        <f>VLOOKUP(Table2[[#This Row],[Home]],Table1[],2,FALSE)</f>
        <v>11</v>
      </c>
      <c r="L456" s="29"/>
      <c r="M456" s="29"/>
      <c r="N456" s="37"/>
      <c r="O456" s="37"/>
      <c r="P456" s="37"/>
      <c r="Q456" s="37"/>
    </row>
    <row r="457" spans="1:17" ht="25.5" customHeight="1">
      <c r="A457" s="1" t="s">
        <v>116</v>
      </c>
      <c r="B457" s="11" t="s">
        <v>21</v>
      </c>
      <c r="C457" s="2" t="s">
        <v>17</v>
      </c>
      <c r="D457" s="2">
        <v>90</v>
      </c>
      <c r="E457" s="2" t="s">
        <v>5</v>
      </c>
      <c r="F457" s="2">
        <v>89</v>
      </c>
      <c r="G457" s="44"/>
      <c r="H457" s="44"/>
      <c r="I457" s="30">
        <v>18624</v>
      </c>
      <c r="J457" s="29">
        <f>VLOOKUP(Table2[[#This Row],[Visitor]],Table1[],2,FALSE)</f>
        <v>17</v>
      </c>
      <c r="K457" s="29">
        <f>VLOOKUP(Table2[[#This Row],[Home]],Table1[],2,FALSE)</f>
        <v>4</v>
      </c>
      <c r="L457" s="29"/>
      <c r="M457" s="29"/>
      <c r="N457" s="37"/>
      <c r="O457" s="37"/>
      <c r="P457" s="37"/>
      <c r="Q457" s="37"/>
    </row>
    <row r="458" spans="1:17" ht="25.5" customHeight="1">
      <c r="A458" s="1" t="s">
        <v>116</v>
      </c>
      <c r="B458" s="11" t="s">
        <v>21</v>
      </c>
      <c r="C458" s="2" t="s">
        <v>38</v>
      </c>
      <c r="D458" s="2">
        <v>104</v>
      </c>
      <c r="E458" s="2" t="s">
        <v>15</v>
      </c>
      <c r="F458" s="2">
        <v>99</v>
      </c>
      <c r="G458" s="44"/>
      <c r="H458" s="44"/>
      <c r="I458" s="30">
        <v>13179</v>
      </c>
      <c r="J458" s="29">
        <f>VLOOKUP(Table2[[#This Row],[Visitor]],Table1[],2,FALSE)</f>
        <v>23</v>
      </c>
      <c r="K458" s="29">
        <f>VLOOKUP(Table2[[#This Row],[Home]],Table1[],2,FALSE)</f>
        <v>30</v>
      </c>
      <c r="L458" s="29"/>
      <c r="M458" s="29"/>
      <c r="N458" s="37"/>
      <c r="O458" s="37"/>
      <c r="P458" s="37"/>
      <c r="Q458" s="37"/>
    </row>
    <row r="459" spans="1:17" ht="25.5" customHeight="1">
      <c r="A459" s="1" t="s">
        <v>116</v>
      </c>
      <c r="B459" s="11" t="s">
        <v>23</v>
      </c>
      <c r="C459" s="2" t="s">
        <v>18</v>
      </c>
      <c r="D459" s="2">
        <v>94</v>
      </c>
      <c r="E459" s="2" t="s">
        <v>40</v>
      </c>
      <c r="F459" s="2">
        <v>112</v>
      </c>
      <c r="G459" s="44"/>
      <c r="H459" s="44"/>
      <c r="I459" s="30">
        <v>20285</v>
      </c>
      <c r="J459" s="29">
        <f>VLOOKUP(Table2[[#This Row],[Visitor]],Table1[],2,FALSE)</f>
        <v>26</v>
      </c>
      <c r="K459" s="29">
        <f>VLOOKUP(Table2[[#This Row],[Home]],Table1[],2,FALSE)</f>
        <v>15</v>
      </c>
      <c r="L459" s="29"/>
      <c r="M459" s="29"/>
      <c r="N459" s="37"/>
      <c r="O459" s="37"/>
      <c r="P459" s="37"/>
      <c r="Q459" s="37"/>
    </row>
    <row r="460" spans="1:17" ht="25.5" customHeight="1">
      <c r="A460" s="1" t="s">
        <v>116</v>
      </c>
      <c r="B460" s="11" t="s">
        <v>23</v>
      </c>
      <c r="C460" s="2" t="s">
        <v>45</v>
      </c>
      <c r="D460" s="2">
        <v>122</v>
      </c>
      <c r="E460" s="2" t="s">
        <v>9</v>
      </c>
      <c r="F460" s="2">
        <v>116</v>
      </c>
      <c r="G460" s="44"/>
      <c r="H460" s="44"/>
      <c r="I460" s="30">
        <v>18055</v>
      </c>
      <c r="J460" s="29">
        <f>VLOOKUP(Table2[[#This Row],[Visitor]],Table1[],2,FALSE)</f>
        <v>28</v>
      </c>
      <c r="K460" s="29">
        <f>VLOOKUP(Table2[[#This Row],[Home]],Table1[],2,FALSE)</f>
        <v>3</v>
      </c>
      <c r="L460" s="29"/>
      <c r="M460" s="29"/>
      <c r="N460" s="37"/>
      <c r="O460" s="37"/>
      <c r="P460" s="37"/>
      <c r="Q460" s="37"/>
    </row>
    <row r="461" spans="1:17" ht="25.5" customHeight="1">
      <c r="A461" s="1" t="s">
        <v>116</v>
      </c>
      <c r="B461" s="11" t="s">
        <v>23</v>
      </c>
      <c r="C461" s="2" t="s">
        <v>31</v>
      </c>
      <c r="D461" s="2">
        <v>79</v>
      </c>
      <c r="E461" s="2" t="s">
        <v>43</v>
      </c>
      <c r="F461" s="2">
        <v>107</v>
      </c>
      <c r="G461" s="44"/>
      <c r="H461" s="44"/>
      <c r="I461" s="30">
        <v>18203</v>
      </c>
      <c r="J461" s="29">
        <f>VLOOKUP(Table2[[#This Row],[Visitor]],Table1[],2,FALSE)</f>
        <v>8</v>
      </c>
      <c r="K461" s="29">
        <f>VLOOKUP(Table2[[#This Row],[Home]],Table1[],2,FALSE)</f>
        <v>10</v>
      </c>
      <c r="L461" s="29"/>
      <c r="M461" s="29"/>
      <c r="N461" s="37"/>
      <c r="O461" s="37"/>
      <c r="P461" s="37"/>
      <c r="Q461" s="37"/>
    </row>
    <row r="462" spans="1:17" ht="25.5" customHeight="1">
      <c r="A462" s="1" t="s">
        <v>116</v>
      </c>
      <c r="B462" s="11" t="s">
        <v>26</v>
      </c>
      <c r="C462" s="2" t="s">
        <v>14</v>
      </c>
      <c r="D462" s="2">
        <v>93</v>
      </c>
      <c r="E462" s="2" t="s">
        <v>28</v>
      </c>
      <c r="F462" s="2">
        <v>110</v>
      </c>
      <c r="G462" s="44"/>
      <c r="H462" s="44"/>
      <c r="I462" s="30">
        <v>19580</v>
      </c>
      <c r="J462" s="29">
        <f>VLOOKUP(Table2[[#This Row],[Visitor]],Table1[],2,FALSE)</f>
        <v>19</v>
      </c>
      <c r="K462" s="29">
        <f>VLOOKUP(Table2[[#This Row],[Home]],Table1[],2,FALSE)</f>
        <v>22</v>
      </c>
      <c r="L462" s="29"/>
      <c r="M462" s="29"/>
      <c r="N462" s="37"/>
      <c r="O462" s="37"/>
      <c r="P462" s="37"/>
      <c r="Q462" s="37"/>
    </row>
    <row r="463" spans="1:17" ht="25.5" customHeight="1">
      <c r="A463" s="1" t="s">
        <v>116</v>
      </c>
      <c r="B463" s="11" t="s">
        <v>29</v>
      </c>
      <c r="C463" s="2" t="s">
        <v>33</v>
      </c>
      <c r="D463" s="2">
        <v>112</v>
      </c>
      <c r="E463" s="2" t="s">
        <v>30</v>
      </c>
      <c r="F463" s="2">
        <v>104</v>
      </c>
      <c r="G463" s="44"/>
      <c r="H463" s="44"/>
      <c r="I463" s="30">
        <v>17002</v>
      </c>
      <c r="J463" s="29">
        <f>VLOOKUP(Table2[[#This Row],[Visitor]],Table1[],2,FALSE)</f>
        <v>24</v>
      </c>
      <c r="K463" s="29">
        <f>VLOOKUP(Table2[[#This Row],[Home]],Table1[],2,FALSE)</f>
        <v>18</v>
      </c>
      <c r="L463" s="29"/>
      <c r="M463" s="29"/>
      <c r="N463" s="37"/>
      <c r="O463" s="37"/>
      <c r="P463" s="37"/>
      <c r="Q463" s="37"/>
    </row>
    <row r="464" spans="1:17" ht="25.5" customHeight="1">
      <c r="A464" s="1" t="s">
        <v>116</v>
      </c>
      <c r="B464" s="11" t="s">
        <v>35</v>
      </c>
      <c r="C464" s="2" t="s">
        <v>34</v>
      </c>
      <c r="D464" s="2">
        <v>93</v>
      </c>
      <c r="E464" s="2" t="s">
        <v>36</v>
      </c>
      <c r="F464" s="2">
        <v>91</v>
      </c>
      <c r="G464" s="44"/>
      <c r="H464" s="44"/>
      <c r="I464" s="30">
        <v>19393</v>
      </c>
      <c r="J464" s="29">
        <f>VLOOKUP(Table2[[#This Row],[Visitor]],Table1[],2,FALSE)</f>
        <v>2</v>
      </c>
      <c r="K464" s="29">
        <f>VLOOKUP(Table2[[#This Row],[Home]],Table1[],2,FALSE)</f>
        <v>16</v>
      </c>
      <c r="L464" s="29"/>
      <c r="M464" s="29"/>
      <c r="N464" s="37"/>
      <c r="O464" s="37"/>
      <c r="P464" s="37"/>
      <c r="Q464" s="37"/>
    </row>
    <row r="465" spans="1:17" ht="25.5" customHeight="1">
      <c r="A465" s="1" t="s">
        <v>116</v>
      </c>
      <c r="B465" s="11" t="s">
        <v>8</v>
      </c>
      <c r="C465" s="2" t="s">
        <v>25</v>
      </c>
      <c r="D465" s="2">
        <v>84</v>
      </c>
      <c r="E465" s="2" t="s">
        <v>10</v>
      </c>
      <c r="F465" s="2">
        <v>97</v>
      </c>
      <c r="G465" s="44"/>
      <c r="H465" s="44"/>
      <c r="I465" s="30">
        <v>19596</v>
      </c>
      <c r="J465" s="29">
        <f>VLOOKUP(Table2[[#This Row],[Visitor]],Table1[],2,FALSE)</f>
        <v>12</v>
      </c>
      <c r="K465" s="29">
        <f>VLOOKUP(Table2[[#This Row],[Home]],Table1[],2,FALSE)</f>
        <v>1</v>
      </c>
      <c r="L465" s="29"/>
      <c r="M465" s="29"/>
      <c r="N465" s="37"/>
      <c r="O465" s="37"/>
      <c r="P465" s="37"/>
      <c r="Q465" s="37"/>
    </row>
    <row r="466" spans="1:17" ht="25.5" customHeight="1">
      <c r="A466" s="1" t="s">
        <v>116</v>
      </c>
      <c r="B466" s="11" t="s">
        <v>8</v>
      </c>
      <c r="C466" s="2" t="s">
        <v>37</v>
      </c>
      <c r="D466" s="2">
        <v>95</v>
      </c>
      <c r="E466" s="2" t="s">
        <v>44</v>
      </c>
      <c r="F466" s="2">
        <v>108</v>
      </c>
      <c r="G466" s="44"/>
      <c r="H466" s="44"/>
      <c r="I466" s="30">
        <v>17151</v>
      </c>
      <c r="J466" s="29">
        <f>VLOOKUP(Table2[[#This Row],[Visitor]],Table1[],2,FALSE)</f>
        <v>29</v>
      </c>
      <c r="K466" s="29">
        <f>VLOOKUP(Table2[[#This Row],[Home]],Table1[],2,FALSE)</f>
        <v>6</v>
      </c>
      <c r="L466" s="29"/>
      <c r="M466" s="29"/>
      <c r="N466" s="37"/>
      <c r="O466" s="37"/>
      <c r="P466" s="37"/>
      <c r="Q466" s="37"/>
    </row>
    <row r="467" spans="1:17" ht="25.5" customHeight="1">
      <c r="A467" s="1" t="s">
        <v>117</v>
      </c>
      <c r="B467" s="11" t="s">
        <v>12</v>
      </c>
      <c r="C467" s="2" t="s">
        <v>40</v>
      </c>
      <c r="D467" s="2">
        <v>112</v>
      </c>
      <c r="E467" s="2" t="s">
        <v>6</v>
      </c>
      <c r="F467" s="2">
        <v>115</v>
      </c>
      <c r="G467" s="44"/>
      <c r="H467" s="44"/>
      <c r="I467" s="30">
        <v>20562</v>
      </c>
      <c r="J467" s="29">
        <f>VLOOKUP(Table2[[#This Row],[Visitor]],Table1[],2,FALSE)</f>
        <v>15</v>
      </c>
      <c r="K467" s="29">
        <f>VLOOKUP(Table2[[#This Row],[Home]],Table1[],2,FALSE)</f>
        <v>5</v>
      </c>
      <c r="L467" s="29"/>
      <c r="M467" s="29"/>
      <c r="N467" s="37"/>
      <c r="O467" s="37"/>
      <c r="P467" s="37"/>
      <c r="Q467" s="37"/>
    </row>
    <row r="468" spans="1:17" ht="25.5" customHeight="1">
      <c r="A468" s="1" t="s">
        <v>117</v>
      </c>
      <c r="B468" s="11" t="s">
        <v>12</v>
      </c>
      <c r="C468" s="2" t="s">
        <v>41</v>
      </c>
      <c r="D468" s="2">
        <v>114</v>
      </c>
      <c r="E468" s="2" t="s">
        <v>19</v>
      </c>
      <c r="F468" s="2">
        <v>109</v>
      </c>
      <c r="G468" s="44"/>
      <c r="H468" s="44"/>
      <c r="I468" s="30">
        <v>20680</v>
      </c>
      <c r="J468" s="29">
        <f>VLOOKUP(Table2[[#This Row],[Visitor]],Table1[],2,FALSE)</f>
        <v>7</v>
      </c>
      <c r="K468" s="29">
        <f>VLOOKUP(Table2[[#This Row],[Home]],Table1[],2,FALSE)</f>
        <v>27</v>
      </c>
      <c r="L468" s="29"/>
      <c r="M468" s="29"/>
      <c r="N468" s="37"/>
      <c r="O468" s="37"/>
      <c r="P468" s="37"/>
      <c r="Q468" s="37"/>
    </row>
    <row r="469" spans="1:17" ht="25.5" customHeight="1">
      <c r="A469" s="1" t="s">
        <v>117</v>
      </c>
      <c r="B469" s="11" t="s">
        <v>23</v>
      </c>
      <c r="C469" s="2" t="s">
        <v>5</v>
      </c>
      <c r="D469" s="2">
        <v>93</v>
      </c>
      <c r="E469" s="2" t="s">
        <v>42</v>
      </c>
      <c r="F469" s="2">
        <v>102</v>
      </c>
      <c r="G469" s="44"/>
      <c r="H469" s="44"/>
      <c r="I469" s="30">
        <v>19812</v>
      </c>
      <c r="J469" s="29">
        <f>VLOOKUP(Table2[[#This Row],[Visitor]],Table1[],2,FALSE)</f>
        <v>4</v>
      </c>
      <c r="K469" s="29">
        <f>VLOOKUP(Table2[[#This Row],[Home]],Table1[],2,FALSE)</f>
        <v>25</v>
      </c>
      <c r="L469" s="29"/>
      <c r="M469" s="29"/>
      <c r="N469" s="37"/>
      <c r="O469" s="37"/>
      <c r="P469" s="37"/>
      <c r="Q469" s="37"/>
    </row>
    <row r="470" spans="1:17" ht="25.5" customHeight="1">
      <c r="A470" s="1" t="s">
        <v>117</v>
      </c>
      <c r="B470" s="11" t="s">
        <v>29</v>
      </c>
      <c r="C470" s="2" t="s">
        <v>25</v>
      </c>
      <c r="D470" s="2">
        <v>95</v>
      </c>
      <c r="E470" s="2" t="s">
        <v>37</v>
      </c>
      <c r="F470" s="2">
        <v>97</v>
      </c>
      <c r="G470" s="44"/>
      <c r="H470" s="44"/>
      <c r="I470" s="30">
        <v>16339</v>
      </c>
      <c r="J470" s="29">
        <f>VLOOKUP(Table2[[#This Row],[Visitor]],Table1[],2,FALSE)</f>
        <v>12</v>
      </c>
      <c r="K470" s="29">
        <f>VLOOKUP(Table2[[#This Row],[Home]],Table1[],2,FALSE)</f>
        <v>29</v>
      </c>
      <c r="L470" s="29"/>
      <c r="M470" s="29"/>
      <c r="N470" s="37"/>
      <c r="O470" s="37"/>
      <c r="P470" s="37"/>
      <c r="Q470" s="37"/>
    </row>
    <row r="471" spans="1:17" ht="25.5" customHeight="1">
      <c r="A471" s="1" t="s">
        <v>117</v>
      </c>
      <c r="B471" s="11" t="s">
        <v>8</v>
      </c>
      <c r="C471" s="2" t="s">
        <v>34</v>
      </c>
      <c r="D471" s="2">
        <v>89</v>
      </c>
      <c r="E471" s="2" t="s">
        <v>31</v>
      </c>
      <c r="F471" s="2">
        <v>100</v>
      </c>
      <c r="G471" s="44"/>
      <c r="H471" s="44"/>
      <c r="I471" s="30">
        <v>18306</v>
      </c>
      <c r="J471" s="29">
        <f>VLOOKUP(Table2[[#This Row],[Visitor]],Table1[],2,FALSE)</f>
        <v>2</v>
      </c>
      <c r="K471" s="29">
        <f>VLOOKUP(Table2[[#This Row],[Home]],Table1[],2,FALSE)</f>
        <v>8</v>
      </c>
      <c r="L471" s="29"/>
      <c r="M471" s="29"/>
      <c r="N471" s="37"/>
      <c r="O471" s="37"/>
      <c r="P471" s="37"/>
      <c r="Q471" s="37"/>
    </row>
    <row r="472" spans="1:17" ht="25.5" customHeight="1">
      <c r="A472" s="1" t="s">
        <v>118</v>
      </c>
      <c r="B472" s="11" t="s">
        <v>12</v>
      </c>
      <c r="C472" s="2" t="s">
        <v>42</v>
      </c>
      <c r="D472" s="2">
        <v>101</v>
      </c>
      <c r="E472" s="2" t="s">
        <v>14</v>
      </c>
      <c r="F472" s="2">
        <v>104</v>
      </c>
      <c r="G472" s="44"/>
      <c r="H472" s="44"/>
      <c r="I472" s="30">
        <v>16922</v>
      </c>
      <c r="J472" s="29">
        <f>VLOOKUP(Table2[[#This Row],[Visitor]],Table1[],2,FALSE)</f>
        <v>25</v>
      </c>
      <c r="K472" s="29">
        <f>VLOOKUP(Table2[[#This Row],[Home]],Table1[],2,FALSE)</f>
        <v>19</v>
      </c>
      <c r="L472" s="29"/>
      <c r="M472" s="29"/>
      <c r="N472" s="37"/>
      <c r="O472" s="37"/>
      <c r="P472" s="37"/>
      <c r="Q472" s="37"/>
    </row>
    <row r="473" spans="1:17" ht="25.5" customHeight="1">
      <c r="A473" s="1" t="s">
        <v>118</v>
      </c>
      <c r="B473" s="11" t="s">
        <v>12</v>
      </c>
      <c r="C473" s="2" t="s">
        <v>24</v>
      </c>
      <c r="D473" s="2">
        <v>111</v>
      </c>
      <c r="E473" s="2" t="s">
        <v>18</v>
      </c>
      <c r="F473" s="2">
        <v>97</v>
      </c>
      <c r="G473" s="44"/>
      <c r="H473" s="44"/>
      <c r="I473" s="30">
        <v>18846</v>
      </c>
      <c r="J473" s="29">
        <f>VLOOKUP(Table2[[#This Row],[Visitor]],Table1[],2,FALSE)</f>
        <v>21</v>
      </c>
      <c r="K473" s="29">
        <f>VLOOKUP(Table2[[#This Row],[Home]],Table1[],2,FALSE)</f>
        <v>26</v>
      </c>
      <c r="L473" s="29"/>
      <c r="M473" s="29"/>
      <c r="N473" s="37"/>
      <c r="O473" s="37"/>
      <c r="P473" s="37"/>
      <c r="Q473" s="37"/>
    </row>
    <row r="474" spans="1:17" ht="25.5" customHeight="1">
      <c r="A474" s="1" t="s">
        <v>118</v>
      </c>
      <c r="B474" s="11" t="s">
        <v>21</v>
      </c>
      <c r="C474" s="2" t="s">
        <v>20</v>
      </c>
      <c r="D474" s="2">
        <v>84</v>
      </c>
      <c r="E474" s="2" t="s">
        <v>15</v>
      </c>
      <c r="F474" s="2">
        <v>119</v>
      </c>
      <c r="G474" s="44"/>
      <c r="H474" s="44"/>
      <c r="I474" s="30">
        <v>15589</v>
      </c>
      <c r="J474" s="29">
        <f>VLOOKUP(Table2[[#This Row],[Visitor]],Table1[],2,FALSE)</f>
        <v>9</v>
      </c>
      <c r="K474" s="29">
        <f>VLOOKUP(Table2[[#This Row],[Home]],Table1[],2,FALSE)</f>
        <v>30</v>
      </c>
      <c r="L474" s="29"/>
      <c r="M474" s="29"/>
      <c r="N474" s="37"/>
      <c r="O474" s="37"/>
      <c r="P474" s="37"/>
      <c r="Q474" s="37"/>
    </row>
    <row r="475" spans="1:17" ht="25.5" customHeight="1">
      <c r="A475" s="1" t="s">
        <v>118</v>
      </c>
      <c r="B475" s="11" t="s">
        <v>23</v>
      </c>
      <c r="C475" s="2" t="s">
        <v>44</v>
      </c>
      <c r="D475" s="2">
        <v>128</v>
      </c>
      <c r="E475" s="2" t="s">
        <v>9</v>
      </c>
      <c r="F475" s="2">
        <v>118</v>
      </c>
      <c r="G475" s="44"/>
      <c r="H475" s="44"/>
      <c r="I475" s="30">
        <v>18055</v>
      </c>
      <c r="J475" s="29">
        <f>VLOOKUP(Table2[[#This Row],[Visitor]],Table1[],2,FALSE)</f>
        <v>6</v>
      </c>
      <c r="K475" s="29">
        <f>VLOOKUP(Table2[[#This Row],[Home]],Table1[],2,FALSE)</f>
        <v>3</v>
      </c>
      <c r="L475" s="29"/>
      <c r="M475" s="29"/>
      <c r="N475" s="37"/>
      <c r="O475" s="37"/>
      <c r="P475" s="37"/>
      <c r="Q475" s="37"/>
    </row>
    <row r="476" spans="1:17" ht="25.5" customHeight="1">
      <c r="A476" s="1" t="s">
        <v>118</v>
      </c>
      <c r="B476" s="11" t="s">
        <v>23</v>
      </c>
      <c r="C476" s="2" t="s">
        <v>28</v>
      </c>
      <c r="D476" s="2">
        <v>101</v>
      </c>
      <c r="E476" s="2" t="s">
        <v>17</v>
      </c>
      <c r="F476" s="2">
        <v>113</v>
      </c>
      <c r="G476" s="44"/>
      <c r="H476" s="44"/>
      <c r="I476" s="30">
        <v>19600</v>
      </c>
      <c r="J476" s="29">
        <f>VLOOKUP(Table2[[#This Row],[Visitor]],Table1[],2,FALSE)</f>
        <v>22</v>
      </c>
      <c r="K476" s="29">
        <f>VLOOKUP(Table2[[#This Row],[Home]],Table1[],2,FALSE)</f>
        <v>17</v>
      </c>
      <c r="L476" s="29"/>
      <c r="M476" s="29"/>
      <c r="N476" s="37"/>
      <c r="O476" s="37"/>
      <c r="P476" s="37"/>
      <c r="Q476" s="37"/>
    </row>
    <row r="477" spans="1:17" ht="25.5" customHeight="1">
      <c r="A477" s="1" t="s">
        <v>118</v>
      </c>
      <c r="B477" s="11" t="s">
        <v>23</v>
      </c>
      <c r="C477" s="2" t="s">
        <v>13</v>
      </c>
      <c r="D477" s="2">
        <v>104</v>
      </c>
      <c r="E477" s="2" t="s">
        <v>22</v>
      </c>
      <c r="F477" s="2">
        <v>109</v>
      </c>
      <c r="G477" s="44"/>
      <c r="H477" s="44"/>
      <c r="I477" s="30">
        <v>17018</v>
      </c>
      <c r="J477" s="29">
        <f>VLOOKUP(Table2[[#This Row],[Visitor]],Table1[],2,FALSE)</f>
        <v>20</v>
      </c>
      <c r="K477" s="29">
        <f>VLOOKUP(Table2[[#This Row],[Home]],Table1[],2,FALSE)</f>
        <v>14</v>
      </c>
      <c r="L477" s="29"/>
      <c r="M477" s="29"/>
      <c r="N477" s="37"/>
      <c r="O477" s="37"/>
      <c r="P477" s="37"/>
      <c r="Q477" s="37"/>
    </row>
    <row r="478" spans="1:17" ht="25.5" customHeight="1">
      <c r="A478" s="1" t="s">
        <v>118</v>
      </c>
      <c r="B478" s="11" t="s">
        <v>23</v>
      </c>
      <c r="C478" s="2" t="s">
        <v>27</v>
      </c>
      <c r="D478" s="2">
        <v>117</v>
      </c>
      <c r="E478" s="2" t="s">
        <v>43</v>
      </c>
      <c r="F478" s="2">
        <v>120</v>
      </c>
      <c r="G478" s="44"/>
      <c r="H478" s="44"/>
      <c r="I478" s="30">
        <v>18203</v>
      </c>
      <c r="J478" s="29">
        <f>VLOOKUP(Table2[[#This Row],[Visitor]],Table1[],2,FALSE)</f>
        <v>11</v>
      </c>
      <c r="K478" s="29">
        <f>VLOOKUP(Table2[[#This Row],[Home]],Table1[],2,FALSE)</f>
        <v>10</v>
      </c>
      <c r="L478" s="29"/>
      <c r="M478" s="29"/>
      <c r="N478" s="37"/>
      <c r="O478" s="37"/>
      <c r="P478" s="37"/>
      <c r="Q478" s="37"/>
    </row>
    <row r="479" spans="1:17" ht="25.5" customHeight="1">
      <c r="A479" s="1" t="s">
        <v>118</v>
      </c>
      <c r="B479" s="11" t="s">
        <v>35</v>
      </c>
      <c r="C479" s="2" t="s">
        <v>30</v>
      </c>
      <c r="D479" s="2">
        <v>102</v>
      </c>
      <c r="E479" s="2" t="s">
        <v>36</v>
      </c>
      <c r="F479" s="2">
        <v>85</v>
      </c>
      <c r="G479" s="44"/>
      <c r="H479" s="44"/>
      <c r="I479" s="30">
        <v>19473</v>
      </c>
      <c r="J479" s="29">
        <f>VLOOKUP(Table2[[#This Row],[Visitor]],Table1[],2,FALSE)</f>
        <v>18</v>
      </c>
      <c r="K479" s="29">
        <f>VLOOKUP(Table2[[#This Row],[Home]],Table1[],2,FALSE)</f>
        <v>16</v>
      </c>
      <c r="L479" s="29"/>
      <c r="M479" s="29"/>
      <c r="N479" s="37"/>
      <c r="O479" s="37"/>
      <c r="P479" s="37"/>
      <c r="Q479" s="37"/>
    </row>
    <row r="480" spans="1:17" ht="25.5" customHeight="1">
      <c r="A480" s="1" t="s">
        <v>118</v>
      </c>
      <c r="B480" s="11" t="s">
        <v>8</v>
      </c>
      <c r="C480" s="2" t="s">
        <v>45</v>
      </c>
      <c r="D480" s="2">
        <v>106</v>
      </c>
      <c r="E480" s="2" t="s">
        <v>10</v>
      </c>
      <c r="F480" s="2">
        <v>113</v>
      </c>
      <c r="G480" s="44"/>
      <c r="H480" s="44"/>
      <c r="I480" s="30">
        <v>19596</v>
      </c>
      <c r="J480" s="29">
        <f>VLOOKUP(Table2[[#This Row],[Visitor]],Table1[],2,FALSE)</f>
        <v>28</v>
      </c>
      <c r="K480" s="29">
        <f>VLOOKUP(Table2[[#This Row],[Home]],Table1[],2,FALSE)</f>
        <v>1</v>
      </c>
      <c r="L480" s="29"/>
      <c r="M480" s="29"/>
      <c r="N480" s="37"/>
      <c r="O480" s="37"/>
      <c r="P480" s="37"/>
      <c r="Q480" s="37"/>
    </row>
    <row r="481" spans="1:17" ht="25.5" customHeight="1">
      <c r="A481" s="1" t="s">
        <v>119</v>
      </c>
      <c r="B481" s="11" t="s">
        <v>83</v>
      </c>
      <c r="C481" s="2" t="s">
        <v>19</v>
      </c>
      <c r="D481" s="2">
        <v>86</v>
      </c>
      <c r="E481" s="2" t="s">
        <v>41</v>
      </c>
      <c r="F481" s="2">
        <v>102</v>
      </c>
      <c r="G481" s="44"/>
      <c r="H481" s="44"/>
      <c r="I481" s="30">
        <v>19800</v>
      </c>
      <c r="J481" s="29">
        <f>VLOOKUP(Table2[[#This Row],[Visitor]],Table1[],2,FALSE)</f>
        <v>27</v>
      </c>
      <c r="K481" s="29">
        <f>VLOOKUP(Table2[[#This Row],[Home]],Table1[],2,FALSE)</f>
        <v>7</v>
      </c>
      <c r="L481" s="29"/>
      <c r="M481" s="29"/>
      <c r="N481" s="37"/>
      <c r="O481" s="37"/>
      <c r="P481" s="37"/>
      <c r="Q481" s="37"/>
    </row>
    <row r="482" spans="1:17" ht="25.5" customHeight="1">
      <c r="A482" s="1" t="s">
        <v>119</v>
      </c>
      <c r="B482" s="11" t="s">
        <v>12</v>
      </c>
      <c r="C482" s="2" t="s">
        <v>22</v>
      </c>
      <c r="D482" s="2">
        <v>106</v>
      </c>
      <c r="E482" s="2" t="s">
        <v>13</v>
      </c>
      <c r="F482" s="2">
        <v>111</v>
      </c>
      <c r="G482" s="44"/>
      <c r="H482" s="44"/>
      <c r="I482" s="30">
        <v>18363</v>
      </c>
      <c r="J482" s="29">
        <f>VLOOKUP(Table2[[#This Row],[Visitor]],Table1[],2,FALSE)</f>
        <v>14</v>
      </c>
      <c r="K482" s="29">
        <f>VLOOKUP(Table2[[#This Row],[Home]],Table1[],2,FALSE)</f>
        <v>20</v>
      </c>
      <c r="L482" s="29"/>
      <c r="M482" s="29"/>
      <c r="N482" s="37"/>
      <c r="O482" s="37"/>
      <c r="P482" s="37"/>
      <c r="Q482" s="37"/>
    </row>
    <row r="483" spans="1:17" ht="25.5" customHeight="1">
      <c r="A483" s="1" t="s">
        <v>119</v>
      </c>
      <c r="B483" s="11" t="s">
        <v>12</v>
      </c>
      <c r="C483" s="2" t="s">
        <v>15</v>
      </c>
      <c r="D483" s="2">
        <v>119</v>
      </c>
      <c r="E483" s="2" t="s">
        <v>16</v>
      </c>
      <c r="F483" s="2">
        <v>123</v>
      </c>
      <c r="G483" s="44"/>
      <c r="H483" s="44"/>
      <c r="I483" s="30">
        <v>17107</v>
      </c>
      <c r="J483" s="29">
        <f>VLOOKUP(Table2[[#This Row],[Visitor]],Table1[],2,FALSE)</f>
        <v>30</v>
      </c>
      <c r="K483" s="29">
        <f>VLOOKUP(Table2[[#This Row],[Home]],Table1[],2,FALSE)</f>
        <v>13</v>
      </c>
      <c r="L483" s="29"/>
      <c r="M483" s="29"/>
      <c r="N483" s="37"/>
      <c r="O483" s="37"/>
      <c r="P483" s="37"/>
      <c r="Q483" s="37"/>
    </row>
    <row r="484" spans="1:17" ht="25.5" customHeight="1">
      <c r="A484" s="1" t="s">
        <v>119</v>
      </c>
      <c r="B484" s="11" t="s">
        <v>12</v>
      </c>
      <c r="C484" s="2" t="s">
        <v>18</v>
      </c>
      <c r="D484" s="2">
        <v>103</v>
      </c>
      <c r="E484" s="2" t="s">
        <v>20</v>
      </c>
      <c r="F484" s="2">
        <v>130</v>
      </c>
      <c r="G484" s="44"/>
      <c r="H484" s="44"/>
      <c r="I484" s="30">
        <v>17218</v>
      </c>
      <c r="J484" s="29">
        <f>VLOOKUP(Table2[[#This Row],[Visitor]],Table1[],2,FALSE)</f>
        <v>26</v>
      </c>
      <c r="K484" s="29">
        <f>VLOOKUP(Table2[[#This Row],[Home]],Table1[],2,FALSE)</f>
        <v>9</v>
      </c>
      <c r="L484" s="29"/>
      <c r="M484" s="29"/>
      <c r="N484" s="37"/>
      <c r="O484" s="37"/>
      <c r="P484" s="37"/>
      <c r="Q484" s="37"/>
    </row>
    <row r="485" spans="1:17" ht="25.5" customHeight="1">
      <c r="A485" s="1" t="s">
        <v>119</v>
      </c>
      <c r="B485" s="11" t="s">
        <v>21</v>
      </c>
      <c r="C485" s="2" t="s">
        <v>28</v>
      </c>
      <c r="D485" s="2">
        <v>107</v>
      </c>
      <c r="E485" s="2" t="s">
        <v>27</v>
      </c>
      <c r="F485" s="2">
        <v>112</v>
      </c>
      <c r="G485" s="44"/>
      <c r="H485" s="44"/>
      <c r="I485" s="30">
        <v>13402</v>
      </c>
      <c r="J485" s="29">
        <f>VLOOKUP(Table2[[#This Row],[Visitor]],Table1[],2,FALSE)</f>
        <v>22</v>
      </c>
      <c r="K485" s="29">
        <f>VLOOKUP(Table2[[#This Row],[Home]],Table1[],2,FALSE)</f>
        <v>11</v>
      </c>
      <c r="L485" s="29"/>
      <c r="M485" s="29"/>
      <c r="N485" s="37"/>
      <c r="O485" s="37"/>
      <c r="P485" s="37"/>
      <c r="Q485" s="37"/>
    </row>
    <row r="486" spans="1:17" ht="25.5" customHeight="1">
      <c r="A486" s="1" t="s">
        <v>119</v>
      </c>
      <c r="B486" s="11" t="s">
        <v>21</v>
      </c>
      <c r="C486" s="2" t="s">
        <v>40</v>
      </c>
      <c r="D486" s="2">
        <v>92</v>
      </c>
      <c r="E486" s="2" t="s">
        <v>5</v>
      </c>
      <c r="F486" s="2">
        <v>117</v>
      </c>
      <c r="G486" s="44"/>
      <c r="H486" s="44"/>
      <c r="I486" s="30">
        <v>18624</v>
      </c>
      <c r="J486" s="29">
        <f>VLOOKUP(Table2[[#This Row],[Visitor]],Table1[],2,FALSE)</f>
        <v>15</v>
      </c>
      <c r="K486" s="29">
        <f>VLOOKUP(Table2[[#This Row],[Home]],Table1[],2,FALSE)</f>
        <v>4</v>
      </c>
      <c r="L486" s="29"/>
      <c r="M486" s="29"/>
      <c r="N486" s="37"/>
      <c r="O486" s="37"/>
      <c r="P486" s="37"/>
      <c r="Q486" s="37"/>
    </row>
    <row r="487" spans="1:17" ht="25.5" customHeight="1">
      <c r="A487" s="1" t="s">
        <v>119</v>
      </c>
      <c r="B487" s="11" t="s">
        <v>23</v>
      </c>
      <c r="C487" s="2" t="s">
        <v>44</v>
      </c>
      <c r="D487" s="2">
        <v>112</v>
      </c>
      <c r="E487" s="2" t="s">
        <v>25</v>
      </c>
      <c r="F487" s="2">
        <v>115</v>
      </c>
      <c r="G487" s="44"/>
      <c r="H487" s="44"/>
      <c r="I487" s="30">
        <v>16844</v>
      </c>
      <c r="J487" s="29">
        <f>VLOOKUP(Table2[[#This Row],[Visitor]],Table1[],2,FALSE)</f>
        <v>6</v>
      </c>
      <c r="K487" s="29">
        <f>VLOOKUP(Table2[[#This Row],[Home]],Table1[],2,FALSE)</f>
        <v>12</v>
      </c>
      <c r="L487" s="29"/>
      <c r="M487" s="29"/>
      <c r="N487" s="37"/>
      <c r="O487" s="37"/>
      <c r="P487" s="37"/>
      <c r="Q487" s="37"/>
    </row>
    <row r="488" spans="1:17" ht="25.5" customHeight="1">
      <c r="A488" s="1" t="s">
        <v>119</v>
      </c>
      <c r="B488" s="11" t="s">
        <v>23</v>
      </c>
      <c r="C488" s="2" t="s">
        <v>24</v>
      </c>
      <c r="D488" s="2">
        <v>109</v>
      </c>
      <c r="E488" s="2" t="s">
        <v>17</v>
      </c>
      <c r="F488" s="2">
        <v>94</v>
      </c>
      <c r="G488" s="44"/>
      <c r="H488" s="44"/>
      <c r="I488" s="30">
        <v>19600</v>
      </c>
      <c r="J488" s="29">
        <f>VLOOKUP(Table2[[#This Row],[Visitor]],Table1[],2,FALSE)</f>
        <v>21</v>
      </c>
      <c r="K488" s="29">
        <f>VLOOKUP(Table2[[#This Row],[Home]],Table1[],2,FALSE)</f>
        <v>17</v>
      </c>
      <c r="L488" s="29"/>
      <c r="M488" s="29"/>
      <c r="N488" s="37"/>
      <c r="O488" s="37"/>
      <c r="P488" s="37"/>
      <c r="Q488" s="37"/>
    </row>
    <row r="489" spans="1:17" ht="25.5" customHeight="1">
      <c r="A489" s="1" t="s">
        <v>119</v>
      </c>
      <c r="B489" s="11" t="s">
        <v>23</v>
      </c>
      <c r="C489" s="2" t="s">
        <v>43</v>
      </c>
      <c r="D489" s="2">
        <v>103</v>
      </c>
      <c r="E489" s="2" t="s">
        <v>31</v>
      </c>
      <c r="F489" s="2">
        <v>89</v>
      </c>
      <c r="G489" s="44"/>
      <c r="H489" s="44"/>
      <c r="I489" s="30">
        <v>18306</v>
      </c>
      <c r="J489" s="29">
        <f>VLOOKUP(Table2[[#This Row],[Visitor]],Table1[],2,FALSE)</f>
        <v>10</v>
      </c>
      <c r="K489" s="29">
        <f>VLOOKUP(Table2[[#This Row],[Home]],Table1[],2,FALSE)</f>
        <v>8</v>
      </c>
      <c r="L489" s="29"/>
      <c r="M489" s="29"/>
      <c r="N489" s="37"/>
      <c r="O489" s="37"/>
      <c r="P489" s="37"/>
      <c r="Q489" s="37"/>
    </row>
    <row r="490" spans="1:17" ht="25.5" customHeight="1">
      <c r="A490" s="1" t="s">
        <v>119</v>
      </c>
      <c r="B490" s="11" t="s">
        <v>26</v>
      </c>
      <c r="C490" s="2" t="s">
        <v>30</v>
      </c>
      <c r="D490" s="2">
        <v>96</v>
      </c>
      <c r="E490" s="2" t="s">
        <v>10</v>
      </c>
      <c r="F490" s="2">
        <v>81</v>
      </c>
      <c r="G490" s="44"/>
      <c r="H490" s="44"/>
      <c r="I490" s="30">
        <v>19596</v>
      </c>
      <c r="J490" s="29">
        <f>VLOOKUP(Table2[[#This Row],[Visitor]],Table1[],2,FALSE)</f>
        <v>18</v>
      </c>
      <c r="K490" s="29">
        <f>VLOOKUP(Table2[[#This Row],[Home]],Table1[],2,FALSE)</f>
        <v>1</v>
      </c>
      <c r="L490" s="29"/>
      <c r="M490" s="29"/>
      <c r="N490" s="37"/>
      <c r="O490" s="37"/>
      <c r="P490" s="37"/>
      <c r="Q490" s="37"/>
    </row>
    <row r="491" spans="1:17" ht="25.5" customHeight="1">
      <c r="A491" s="1" t="s">
        <v>119</v>
      </c>
      <c r="B491" s="11" t="s">
        <v>29</v>
      </c>
      <c r="C491" s="2" t="s">
        <v>33</v>
      </c>
      <c r="D491" s="2">
        <v>115</v>
      </c>
      <c r="E491" s="2" t="s">
        <v>37</v>
      </c>
      <c r="F491" s="2">
        <v>106</v>
      </c>
      <c r="G491" s="44"/>
      <c r="H491" s="44"/>
      <c r="I491" s="30">
        <v>16482</v>
      </c>
      <c r="J491" s="29">
        <f>VLOOKUP(Table2[[#This Row],[Visitor]],Table1[],2,FALSE)</f>
        <v>24</v>
      </c>
      <c r="K491" s="29">
        <f>VLOOKUP(Table2[[#This Row],[Home]],Table1[],2,FALSE)</f>
        <v>29</v>
      </c>
      <c r="L491" s="29"/>
      <c r="M491" s="29"/>
      <c r="N491" s="37"/>
      <c r="O491" s="37"/>
      <c r="P491" s="37"/>
      <c r="Q491" s="37"/>
    </row>
    <row r="492" spans="1:17" ht="25.5" customHeight="1">
      <c r="A492" s="1" t="s">
        <v>119</v>
      </c>
      <c r="B492" s="11" t="s">
        <v>32</v>
      </c>
      <c r="C492" s="2" t="s">
        <v>36</v>
      </c>
      <c r="D492" s="2">
        <v>95</v>
      </c>
      <c r="E492" s="2" t="s">
        <v>45</v>
      </c>
      <c r="F492" s="2">
        <v>92</v>
      </c>
      <c r="G492" s="44"/>
      <c r="H492" s="44"/>
      <c r="I492" s="30">
        <v>18997</v>
      </c>
      <c r="J492" s="29">
        <f>VLOOKUP(Table2[[#This Row],[Visitor]],Table1[],2,FALSE)</f>
        <v>16</v>
      </c>
      <c r="K492" s="29">
        <f>VLOOKUP(Table2[[#This Row],[Home]],Table1[],2,FALSE)</f>
        <v>28</v>
      </c>
      <c r="L492" s="29"/>
      <c r="M492" s="29"/>
      <c r="N492" s="37"/>
      <c r="O492" s="37"/>
      <c r="P492" s="37"/>
      <c r="Q492" s="37"/>
    </row>
    <row r="493" spans="1:17" ht="25.5" customHeight="1">
      <c r="A493" s="1" t="s">
        <v>119</v>
      </c>
      <c r="B493" s="11" t="s">
        <v>35</v>
      </c>
      <c r="C493" s="2" t="s">
        <v>34</v>
      </c>
      <c r="D493" s="2">
        <v>108</v>
      </c>
      <c r="E493" s="2" t="s">
        <v>38</v>
      </c>
      <c r="F493" s="2">
        <v>99</v>
      </c>
      <c r="G493" s="44"/>
      <c r="H493" s="44"/>
      <c r="I493" s="30">
        <v>17583</v>
      </c>
      <c r="J493" s="29">
        <f>VLOOKUP(Table2[[#This Row],[Visitor]],Table1[],2,FALSE)</f>
        <v>2</v>
      </c>
      <c r="K493" s="29">
        <f>VLOOKUP(Table2[[#This Row],[Home]],Table1[],2,FALSE)</f>
        <v>23</v>
      </c>
      <c r="L493" s="29"/>
      <c r="M493" s="29"/>
      <c r="N493" s="37"/>
      <c r="O493" s="37"/>
      <c r="P493" s="37"/>
      <c r="Q493" s="37"/>
    </row>
    <row r="494" spans="1:17" ht="25.5" customHeight="1">
      <c r="A494" s="1" t="s">
        <v>120</v>
      </c>
      <c r="B494" s="11" t="s">
        <v>88</v>
      </c>
      <c r="C494" s="2" t="s">
        <v>19</v>
      </c>
      <c r="D494" s="2">
        <v>105</v>
      </c>
      <c r="E494" s="2" t="s">
        <v>42</v>
      </c>
      <c r="F494" s="2">
        <v>98</v>
      </c>
      <c r="G494" s="44"/>
      <c r="H494" s="44"/>
      <c r="I494" s="30">
        <v>19812</v>
      </c>
      <c r="J494" s="29">
        <f>VLOOKUP(Table2[[#This Row],[Visitor]],Table1[],2,FALSE)</f>
        <v>27</v>
      </c>
      <c r="K494" s="29">
        <f>VLOOKUP(Table2[[#This Row],[Home]],Table1[],2,FALSE)</f>
        <v>25</v>
      </c>
      <c r="L494" s="29"/>
      <c r="M494" s="29"/>
      <c r="N494" s="37"/>
      <c r="O494" s="37"/>
      <c r="P494" s="37"/>
      <c r="Q494" s="37"/>
    </row>
    <row r="495" spans="1:17" ht="25.5" customHeight="1">
      <c r="A495" s="1" t="s">
        <v>120</v>
      </c>
      <c r="B495" s="11" t="s">
        <v>67</v>
      </c>
      <c r="C495" s="2" t="s">
        <v>6</v>
      </c>
      <c r="D495" s="2">
        <v>92</v>
      </c>
      <c r="E495" s="2" t="s">
        <v>10</v>
      </c>
      <c r="F495" s="2">
        <v>99</v>
      </c>
      <c r="G495" s="44"/>
      <c r="H495" s="44"/>
      <c r="I495" s="30">
        <v>19596</v>
      </c>
      <c r="J495" s="29">
        <f>VLOOKUP(Table2[[#This Row],[Visitor]],Table1[],2,FALSE)</f>
        <v>5</v>
      </c>
      <c r="K495" s="29">
        <f>VLOOKUP(Table2[[#This Row],[Home]],Table1[],2,FALSE)</f>
        <v>1</v>
      </c>
      <c r="L495" s="29"/>
      <c r="M495" s="29"/>
      <c r="N495" s="37"/>
      <c r="O495" s="37"/>
      <c r="P495" s="37"/>
      <c r="Q495" s="37"/>
    </row>
    <row r="496" spans="1:17" ht="25.5" customHeight="1">
      <c r="A496" s="1" t="s">
        <v>120</v>
      </c>
      <c r="B496" s="11" t="s">
        <v>121</v>
      </c>
      <c r="C496" s="2" t="s">
        <v>20</v>
      </c>
      <c r="D496" s="2">
        <v>111</v>
      </c>
      <c r="E496" s="2" t="s">
        <v>5</v>
      </c>
      <c r="F496" s="2">
        <v>103</v>
      </c>
      <c r="G496" s="44"/>
      <c r="H496" s="44"/>
      <c r="I496" s="30">
        <v>18624</v>
      </c>
      <c r="J496" s="29">
        <f>VLOOKUP(Table2[[#This Row],[Visitor]],Table1[],2,FALSE)</f>
        <v>9</v>
      </c>
      <c r="K496" s="29">
        <f>VLOOKUP(Table2[[#This Row],[Home]],Table1[],2,FALSE)</f>
        <v>4</v>
      </c>
      <c r="L496" s="29"/>
      <c r="M496" s="29"/>
      <c r="N496" s="37"/>
      <c r="O496" s="37"/>
      <c r="P496" s="37"/>
      <c r="Q496" s="37"/>
    </row>
    <row r="497" spans="1:17" ht="25.5" customHeight="1">
      <c r="A497" s="1" t="s">
        <v>120</v>
      </c>
      <c r="B497" s="11" t="s">
        <v>23</v>
      </c>
      <c r="C497" s="2" t="s">
        <v>9</v>
      </c>
      <c r="D497" s="2">
        <v>107</v>
      </c>
      <c r="E497" s="2" t="s">
        <v>43</v>
      </c>
      <c r="F497" s="2">
        <v>112</v>
      </c>
      <c r="G497" s="44"/>
      <c r="H497" s="44"/>
      <c r="I497" s="30">
        <v>18203</v>
      </c>
      <c r="J497" s="29">
        <f>VLOOKUP(Table2[[#This Row],[Visitor]],Table1[],2,FALSE)</f>
        <v>3</v>
      </c>
      <c r="K497" s="29">
        <f>VLOOKUP(Table2[[#This Row],[Home]],Table1[],2,FALSE)</f>
        <v>10</v>
      </c>
      <c r="L497" s="29"/>
      <c r="M497" s="29"/>
      <c r="N497" s="37"/>
      <c r="O497" s="37"/>
      <c r="P497" s="37"/>
      <c r="Q497" s="37"/>
    </row>
    <row r="498" spans="1:17" ht="25.5" customHeight="1">
      <c r="A498" s="1" t="s">
        <v>120</v>
      </c>
      <c r="B498" s="11" t="s">
        <v>8</v>
      </c>
      <c r="C498" s="2" t="s">
        <v>33</v>
      </c>
      <c r="D498" s="2">
        <v>121</v>
      </c>
      <c r="E498" s="2" t="s">
        <v>45</v>
      </c>
      <c r="F498" s="2">
        <v>104</v>
      </c>
      <c r="G498" s="44"/>
      <c r="H498" s="44"/>
      <c r="I498" s="30">
        <v>18997</v>
      </c>
      <c r="J498" s="29">
        <f>VLOOKUP(Table2[[#This Row],[Visitor]],Table1[],2,FALSE)</f>
        <v>24</v>
      </c>
      <c r="K498" s="29">
        <f>VLOOKUP(Table2[[#This Row],[Home]],Table1[],2,FALSE)</f>
        <v>28</v>
      </c>
      <c r="L498" s="29"/>
      <c r="M498" s="29"/>
      <c r="N498" s="37"/>
      <c r="O498" s="37"/>
      <c r="P498" s="37"/>
      <c r="Q498" s="37"/>
    </row>
    <row r="499" spans="1:17" ht="25.5" customHeight="1">
      <c r="A499" s="1" t="s">
        <v>122</v>
      </c>
      <c r="B499" s="11" t="s">
        <v>12</v>
      </c>
      <c r="C499" s="2" t="s">
        <v>41</v>
      </c>
      <c r="D499" s="2">
        <v>93</v>
      </c>
      <c r="E499" s="2" t="s">
        <v>28</v>
      </c>
      <c r="F499" s="2">
        <v>98</v>
      </c>
      <c r="G499" s="44"/>
      <c r="H499" s="44"/>
      <c r="I499" s="30">
        <v>20005</v>
      </c>
      <c r="J499" s="29">
        <f>VLOOKUP(Table2[[#This Row],[Visitor]],Table1[],2,FALSE)</f>
        <v>7</v>
      </c>
      <c r="K499" s="29">
        <f>VLOOKUP(Table2[[#This Row],[Home]],Table1[],2,FALSE)</f>
        <v>22</v>
      </c>
      <c r="L499" s="29"/>
      <c r="M499" s="29"/>
      <c r="N499" s="37"/>
      <c r="O499" s="37"/>
      <c r="P499" s="37"/>
      <c r="Q499" s="37"/>
    </row>
    <row r="500" spans="1:17" ht="25.5" customHeight="1">
      <c r="A500" s="1" t="s">
        <v>122</v>
      </c>
      <c r="B500" s="11" t="s">
        <v>12</v>
      </c>
      <c r="C500" s="2" t="s">
        <v>16</v>
      </c>
      <c r="D500" s="2">
        <v>83</v>
      </c>
      <c r="E500" s="2" t="s">
        <v>14</v>
      </c>
      <c r="F500" s="2">
        <v>107</v>
      </c>
      <c r="G500" s="44"/>
      <c r="H500" s="44"/>
      <c r="I500" s="30">
        <v>20491</v>
      </c>
      <c r="J500" s="29">
        <f>VLOOKUP(Table2[[#This Row],[Visitor]],Table1[],2,FALSE)</f>
        <v>13</v>
      </c>
      <c r="K500" s="29">
        <f>VLOOKUP(Table2[[#This Row],[Home]],Table1[],2,FALSE)</f>
        <v>19</v>
      </c>
      <c r="L500" s="29"/>
      <c r="M500" s="29"/>
      <c r="N500" s="37"/>
      <c r="O500" s="37"/>
      <c r="P500" s="37"/>
      <c r="Q500" s="37"/>
    </row>
    <row r="501" spans="1:17" ht="25.5" customHeight="1">
      <c r="A501" s="1" t="s">
        <v>122</v>
      </c>
      <c r="B501" s="11" t="s">
        <v>21</v>
      </c>
      <c r="C501" s="2" t="s">
        <v>18</v>
      </c>
      <c r="D501" s="2">
        <v>89</v>
      </c>
      <c r="E501" s="2" t="s">
        <v>17</v>
      </c>
      <c r="F501" s="2">
        <v>107</v>
      </c>
      <c r="G501" s="44"/>
      <c r="H501" s="44"/>
      <c r="I501" s="30">
        <v>19600</v>
      </c>
      <c r="J501" s="29">
        <f>VLOOKUP(Table2[[#This Row],[Visitor]],Table1[],2,FALSE)</f>
        <v>26</v>
      </c>
      <c r="K501" s="29">
        <f>VLOOKUP(Table2[[#This Row],[Home]],Table1[],2,FALSE)</f>
        <v>17</v>
      </c>
      <c r="L501" s="29"/>
      <c r="M501" s="29"/>
      <c r="N501" s="37"/>
      <c r="O501" s="37"/>
      <c r="P501" s="37"/>
      <c r="Q501" s="37"/>
    </row>
    <row r="502" spans="1:17" ht="25.5" customHeight="1">
      <c r="A502" s="1" t="s">
        <v>122</v>
      </c>
      <c r="B502" s="11" t="s">
        <v>23</v>
      </c>
      <c r="C502" s="2" t="s">
        <v>40</v>
      </c>
      <c r="D502" s="2">
        <v>115</v>
      </c>
      <c r="E502" s="2" t="s">
        <v>22</v>
      </c>
      <c r="F502" s="2">
        <v>106</v>
      </c>
      <c r="G502" s="44"/>
      <c r="H502" s="44"/>
      <c r="I502" s="30">
        <v>18717</v>
      </c>
      <c r="J502" s="29">
        <f>VLOOKUP(Table2[[#This Row],[Visitor]],Table1[],2,FALSE)</f>
        <v>15</v>
      </c>
      <c r="K502" s="29">
        <f>VLOOKUP(Table2[[#This Row],[Home]],Table1[],2,FALSE)</f>
        <v>14</v>
      </c>
      <c r="L502" s="29"/>
      <c r="M502" s="29"/>
      <c r="N502" s="37"/>
      <c r="O502" s="37"/>
      <c r="P502" s="37"/>
      <c r="Q502" s="37"/>
    </row>
    <row r="503" spans="1:17" ht="25.5" customHeight="1">
      <c r="A503" s="1" t="s">
        <v>122</v>
      </c>
      <c r="B503" s="11" t="s">
        <v>26</v>
      </c>
      <c r="C503" s="2" t="s">
        <v>15</v>
      </c>
      <c r="D503" s="2">
        <v>97</v>
      </c>
      <c r="E503" s="2" t="s">
        <v>34</v>
      </c>
      <c r="F503" s="2">
        <v>109</v>
      </c>
      <c r="G503" s="44"/>
      <c r="H503" s="44"/>
      <c r="I503" s="30">
        <v>18492</v>
      </c>
      <c r="J503" s="29">
        <f>VLOOKUP(Table2[[#This Row],[Visitor]],Table1[],2,FALSE)</f>
        <v>30</v>
      </c>
      <c r="K503" s="29">
        <f>VLOOKUP(Table2[[#This Row],[Home]],Table1[],2,FALSE)</f>
        <v>2</v>
      </c>
      <c r="L503" s="29"/>
      <c r="M503" s="29"/>
      <c r="N503" s="37"/>
      <c r="O503" s="37"/>
      <c r="P503" s="37"/>
      <c r="Q503" s="37"/>
    </row>
    <row r="504" spans="1:17" ht="25.5" customHeight="1">
      <c r="A504" s="1" t="s">
        <v>122</v>
      </c>
      <c r="B504" s="11" t="s">
        <v>29</v>
      </c>
      <c r="C504" s="2" t="s">
        <v>31</v>
      </c>
      <c r="D504" s="2">
        <v>83</v>
      </c>
      <c r="E504" s="2" t="s">
        <v>30</v>
      </c>
      <c r="F504" s="2">
        <v>107</v>
      </c>
      <c r="G504" s="44"/>
      <c r="H504" s="44"/>
      <c r="I504" s="30">
        <v>17104</v>
      </c>
      <c r="J504" s="29">
        <f>VLOOKUP(Table2[[#This Row],[Visitor]],Table1[],2,FALSE)</f>
        <v>8</v>
      </c>
      <c r="K504" s="29">
        <f>VLOOKUP(Table2[[#This Row],[Home]],Table1[],2,FALSE)</f>
        <v>18</v>
      </c>
      <c r="L504" s="29"/>
      <c r="M504" s="29"/>
      <c r="N504" s="37"/>
      <c r="O504" s="37"/>
      <c r="P504" s="37"/>
      <c r="Q504" s="37"/>
    </row>
    <row r="505" spans="1:17" ht="25.5" customHeight="1">
      <c r="A505" s="1" t="s">
        <v>122</v>
      </c>
      <c r="B505" s="11" t="s">
        <v>29</v>
      </c>
      <c r="C505" s="2" t="s">
        <v>25</v>
      </c>
      <c r="D505" s="2">
        <v>97</v>
      </c>
      <c r="E505" s="2" t="s">
        <v>37</v>
      </c>
      <c r="F505" s="2">
        <v>99</v>
      </c>
      <c r="G505" s="44"/>
      <c r="H505" s="44"/>
      <c r="I505" s="30">
        <v>17105</v>
      </c>
      <c r="J505" s="29">
        <f>VLOOKUP(Table2[[#This Row],[Visitor]],Table1[],2,FALSE)</f>
        <v>12</v>
      </c>
      <c r="K505" s="29">
        <f>VLOOKUP(Table2[[#This Row],[Home]],Table1[],2,FALSE)</f>
        <v>29</v>
      </c>
      <c r="L505" s="29"/>
      <c r="M505" s="29"/>
      <c r="N505" s="37"/>
      <c r="O505" s="37"/>
      <c r="P505" s="37"/>
      <c r="Q505" s="37"/>
    </row>
    <row r="506" spans="1:17" ht="25.5" customHeight="1">
      <c r="A506" s="1" t="s">
        <v>122</v>
      </c>
      <c r="B506" s="11" t="s">
        <v>8</v>
      </c>
      <c r="C506" s="2" t="s">
        <v>38</v>
      </c>
      <c r="D506" s="2">
        <v>95</v>
      </c>
      <c r="E506" s="2" t="s">
        <v>44</v>
      </c>
      <c r="F506" s="2">
        <v>122</v>
      </c>
      <c r="G506" s="44"/>
      <c r="H506" s="44"/>
      <c r="I506" s="30">
        <v>16393</v>
      </c>
      <c r="J506" s="29">
        <f>VLOOKUP(Table2[[#This Row],[Visitor]],Table1[],2,FALSE)</f>
        <v>23</v>
      </c>
      <c r="K506" s="29">
        <f>VLOOKUP(Table2[[#This Row],[Home]],Table1[],2,FALSE)</f>
        <v>6</v>
      </c>
      <c r="L506" s="29"/>
      <c r="M506" s="29"/>
      <c r="N506" s="37"/>
      <c r="O506" s="37"/>
      <c r="P506" s="37"/>
      <c r="Q506" s="37"/>
    </row>
    <row r="507" spans="1:17" ht="25.5" customHeight="1">
      <c r="A507" s="1" t="s">
        <v>123</v>
      </c>
      <c r="B507" s="11" t="s">
        <v>12</v>
      </c>
      <c r="C507" s="2" t="s">
        <v>5</v>
      </c>
      <c r="D507" s="2">
        <v>102</v>
      </c>
      <c r="E507" s="2" t="s">
        <v>13</v>
      </c>
      <c r="F507" s="2">
        <v>91</v>
      </c>
      <c r="G507" s="44"/>
      <c r="H507" s="44"/>
      <c r="I507" s="30">
        <v>19611</v>
      </c>
      <c r="J507" s="29">
        <f>VLOOKUP(Table2[[#This Row],[Visitor]],Table1[],2,FALSE)</f>
        <v>4</v>
      </c>
      <c r="K507" s="29">
        <f>VLOOKUP(Table2[[#This Row],[Home]],Table1[],2,FALSE)</f>
        <v>20</v>
      </c>
      <c r="L507" s="29"/>
      <c r="M507" s="29"/>
      <c r="N507" s="37"/>
      <c r="O507" s="37"/>
      <c r="P507" s="37"/>
      <c r="Q507" s="37"/>
    </row>
    <row r="508" spans="1:17" ht="25.5" customHeight="1">
      <c r="A508" s="1" t="s">
        <v>123</v>
      </c>
      <c r="B508" s="11" t="s">
        <v>12</v>
      </c>
      <c r="C508" s="2" t="s">
        <v>28</v>
      </c>
      <c r="D508" s="2">
        <v>98</v>
      </c>
      <c r="E508" s="2" t="s">
        <v>16</v>
      </c>
      <c r="F508" s="2">
        <v>94</v>
      </c>
      <c r="G508" s="44"/>
      <c r="H508" s="44"/>
      <c r="I508" s="30">
        <v>17923</v>
      </c>
      <c r="J508" s="29">
        <f>VLOOKUP(Table2[[#This Row],[Visitor]],Table1[],2,FALSE)</f>
        <v>22</v>
      </c>
      <c r="K508" s="29">
        <f>VLOOKUP(Table2[[#This Row],[Home]],Table1[],2,FALSE)</f>
        <v>13</v>
      </c>
      <c r="L508" s="29"/>
      <c r="M508" s="29"/>
      <c r="N508" s="37"/>
      <c r="O508" s="37"/>
      <c r="P508" s="37"/>
      <c r="Q508" s="37"/>
    </row>
    <row r="509" spans="1:17" ht="25.5" customHeight="1">
      <c r="A509" s="1" t="s">
        <v>123</v>
      </c>
      <c r="B509" s="11" t="s">
        <v>21</v>
      </c>
      <c r="C509" s="2" t="s">
        <v>20</v>
      </c>
      <c r="D509" s="2">
        <v>99</v>
      </c>
      <c r="E509" s="2" t="s">
        <v>27</v>
      </c>
      <c r="F509" s="2">
        <v>113</v>
      </c>
      <c r="G509" s="44"/>
      <c r="H509" s="44"/>
      <c r="I509" s="30">
        <v>15763</v>
      </c>
      <c r="J509" s="29">
        <f>VLOOKUP(Table2[[#This Row],[Visitor]],Table1[],2,FALSE)</f>
        <v>9</v>
      </c>
      <c r="K509" s="29">
        <f>VLOOKUP(Table2[[#This Row],[Home]],Table1[],2,FALSE)</f>
        <v>11</v>
      </c>
      <c r="L509" s="29"/>
      <c r="M509" s="29"/>
      <c r="N509" s="37"/>
      <c r="O509" s="37"/>
      <c r="P509" s="37"/>
      <c r="Q509" s="37"/>
    </row>
    <row r="510" spans="1:17" ht="25.5" customHeight="1">
      <c r="A510" s="1" t="s">
        <v>123</v>
      </c>
      <c r="B510" s="11" t="s">
        <v>23</v>
      </c>
      <c r="C510" s="2" t="s">
        <v>42</v>
      </c>
      <c r="D510" s="2">
        <v>87</v>
      </c>
      <c r="E510" s="2" t="s">
        <v>40</v>
      </c>
      <c r="F510" s="2">
        <v>92</v>
      </c>
      <c r="G510" s="44"/>
      <c r="H510" s="44"/>
      <c r="I510" s="30">
        <v>21883</v>
      </c>
      <c r="J510" s="29">
        <f>VLOOKUP(Table2[[#This Row],[Visitor]],Table1[],2,FALSE)</f>
        <v>25</v>
      </c>
      <c r="K510" s="29">
        <f>VLOOKUP(Table2[[#This Row],[Home]],Table1[],2,FALSE)</f>
        <v>15</v>
      </c>
      <c r="L510" s="29"/>
      <c r="M510" s="29"/>
      <c r="N510" s="37"/>
      <c r="O510" s="37"/>
      <c r="P510" s="37"/>
      <c r="Q510" s="37"/>
    </row>
    <row r="511" spans="1:17" ht="25.5" customHeight="1">
      <c r="A511" s="1" t="s">
        <v>123</v>
      </c>
      <c r="B511" s="11" t="s">
        <v>23</v>
      </c>
      <c r="C511" s="2" t="s">
        <v>30</v>
      </c>
      <c r="D511" s="2">
        <v>125</v>
      </c>
      <c r="E511" s="2" t="s">
        <v>33</v>
      </c>
      <c r="F511" s="2">
        <v>128</v>
      </c>
      <c r="G511" s="44"/>
      <c r="H511" s="44"/>
      <c r="I511" s="30">
        <v>18978</v>
      </c>
      <c r="J511" s="29">
        <f>VLOOKUP(Table2[[#This Row],[Visitor]],Table1[],2,FALSE)</f>
        <v>18</v>
      </c>
      <c r="K511" s="29">
        <f>VLOOKUP(Table2[[#This Row],[Home]],Table1[],2,FALSE)</f>
        <v>24</v>
      </c>
      <c r="L511" s="29"/>
      <c r="M511" s="29"/>
      <c r="N511" s="37"/>
      <c r="O511" s="37"/>
      <c r="P511" s="37"/>
      <c r="Q511" s="37"/>
    </row>
    <row r="512" spans="1:17" ht="25.5" customHeight="1">
      <c r="A512" s="1" t="s">
        <v>123</v>
      </c>
      <c r="B512" s="11" t="s">
        <v>23</v>
      </c>
      <c r="C512" s="2" t="s">
        <v>15</v>
      </c>
      <c r="D512" s="2">
        <v>113</v>
      </c>
      <c r="E512" s="2" t="s">
        <v>24</v>
      </c>
      <c r="F512" s="2">
        <v>128</v>
      </c>
      <c r="G512" s="44"/>
      <c r="H512" s="44"/>
      <c r="I512" s="30">
        <v>16707</v>
      </c>
      <c r="J512" s="29">
        <f>VLOOKUP(Table2[[#This Row],[Visitor]],Table1[],2,FALSE)</f>
        <v>30</v>
      </c>
      <c r="K512" s="29">
        <f>VLOOKUP(Table2[[#This Row],[Home]],Table1[],2,FALSE)</f>
        <v>21</v>
      </c>
      <c r="L512" s="29"/>
      <c r="M512" s="29"/>
      <c r="N512" s="37"/>
      <c r="O512" s="37"/>
      <c r="P512" s="37"/>
      <c r="Q512" s="37"/>
    </row>
    <row r="513" spans="1:17" ht="25.5" customHeight="1">
      <c r="A513" s="1" t="s">
        <v>123</v>
      </c>
      <c r="B513" s="11" t="s">
        <v>23</v>
      </c>
      <c r="C513" s="2" t="s">
        <v>41</v>
      </c>
      <c r="D513" s="2">
        <v>107</v>
      </c>
      <c r="E513" s="2" t="s">
        <v>43</v>
      </c>
      <c r="F513" s="2">
        <v>124</v>
      </c>
      <c r="G513" s="44"/>
      <c r="H513" s="44"/>
      <c r="I513" s="30">
        <v>18203</v>
      </c>
      <c r="J513" s="29">
        <f>VLOOKUP(Table2[[#This Row],[Visitor]],Table1[],2,FALSE)</f>
        <v>7</v>
      </c>
      <c r="K513" s="29">
        <f>VLOOKUP(Table2[[#This Row],[Home]],Table1[],2,FALSE)</f>
        <v>10</v>
      </c>
      <c r="L513" s="29"/>
      <c r="M513" s="29"/>
      <c r="N513" s="37"/>
      <c r="O513" s="37"/>
      <c r="P513" s="37"/>
      <c r="Q513" s="37"/>
    </row>
    <row r="514" spans="1:17" ht="25.5" customHeight="1">
      <c r="A514" s="1" t="s">
        <v>123</v>
      </c>
      <c r="B514" s="11" t="s">
        <v>35</v>
      </c>
      <c r="C514" s="2" t="s">
        <v>6</v>
      </c>
      <c r="D514" s="2">
        <v>95</v>
      </c>
      <c r="E514" s="2" t="s">
        <v>38</v>
      </c>
      <c r="F514" s="2">
        <v>109</v>
      </c>
      <c r="G514" s="44"/>
      <c r="H514" s="44"/>
      <c r="I514" s="30">
        <v>17583</v>
      </c>
      <c r="J514" s="29">
        <f>VLOOKUP(Table2[[#This Row],[Visitor]],Table1[],2,FALSE)</f>
        <v>5</v>
      </c>
      <c r="K514" s="29">
        <f>VLOOKUP(Table2[[#This Row],[Home]],Table1[],2,FALSE)</f>
        <v>23</v>
      </c>
      <c r="L514" s="29"/>
      <c r="M514" s="29"/>
      <c r="N514" s="37"/>
      <c r="O514" s="37"/>
      <c r="P514" s="37"/>
      <c r="Q514" s="37"/>
    </row>
    <row r="515" spans="1:17" ht="25.5" customHeight="1">
      <c r="A515" s="1" t="s">
        <v>123</v>
      </c>
      <c r="B515" s="11" t="s">
        <v>8</v>
      </c>
      <c r="C515" s="2" t="s">
        <v>31</v>
      </c>
      <c r="D515" s="2">
        <v>101</v>
      </c>
      <c r="E515" s="2" t="s">
        <v>10</v>
      </c>
      <c r="F515" s="2">
        <v>126</v>
      </c>
      <c r="G515" s="44"/>
      <c r="H515" s="44"/>
      <c r="I515" s="30">
        <v>19596</v>
      </c>
      <c r="J515" s="29">
        <f>VLOOKUP(Table2[[#This Row],[Visitor]],Table1[],2,FALSE)</f>
        <v>8</v>
      </c>
      <c r="K515" s="29">
        <f>VLOOKUP(Table2[[#This Row],[Home]],Table1[],2,FALSE)</f>
        <v>1</v>
      </c>
      <c r="L515" s="29"/>
      <c r="M515" s="29"/>
      <c r="N515" s="37"/>
      <c r="O515" s="37"/>
      <c r="P515" s="37"/>
      <c r="Q515" s="37"/>
    </row>
    <row r="516" spans="1:17" ht="25.5" customHeight="1">
      <c r="A516" s="1" t="s">
        <v>123</v>
      </c>
      <c r="B516" s="11" t="s">
        <v>8</v>
      </c>
      <c r="C516" s="2" t="s">
        <v>25</v>
      </c>
      <c r="D516" s="2">
        <v>109</v>
      </c>
      <c r="E516" s="2" t="s">
        <v>45</v>
      </c>
      <c r="F516" s="2">
        <v>99</v>
      </c>
      <c r="G516" s="44"/>
      <c r="H516" s="44"/>
      <c r="I516" s="30">
        <v>18997</v>
      </c>
      <c r="J516" s="29">
        <f>VLOOKUP(Table2[[#This Row],[Visitor]],Table1[],2,FALSE)</f>
        <v>12</v>
      </c>
      <c r="K516" s="29">
        <f>VLOOKUP(Table2[[#This Row],[Home]],Table1[],2,FALSE)</f>
        <v>28</v>
      </c>
      <c r="L516" s="29"/>
      <c r="M516" s="29"/>
      <c r="N516" s="37"/>
      <c r="O516" s="37"/>
      <c r="P516" s="37"/>
      <c r="Q516" s="37"/>
    </row>
    <row r="517" spans="1:17" ht="25.5" customHeight="1">
      <c r="A517" s="1" t="s">
        <v>124</v>
      </c>
      <c r="B517" s="11" t="s">
        <v>12</v>
      </c>
      <c r="C517" s="2" t="s">
        <v>14</v>
      </c>
      <c r="D517" s="2">
        <v>89</v>
      </c>
      <c r="E517" s="2" t="s">
        <v>18</v>
      </c>
      <c r="F517" s="2">
        <v>102</v>
      </c>
      <c r="G517" s="44"/>
      <c r="H517" s="44"/>
      <c r="I517" s="30">
        <v>18846</v>
      </c>
      <c r="J517" s="29">
        <f>VLOOKUP(Table2[[#This Row],[Visitor]],Table1[],2,FALSE)</f>
        <v>19</v>
      </c>
      <c r="K517" s="29">
        <f>VLOOKUP(Table2[[#This Row],[Home]],Table1[],2,FALSE)</f>
        <v>26</v>
      </c>
      <c r="L517" s="29"/>
      <c r="M517" s="29"/>
      <c r="N517" s="37"/>
      <c r="O517" s="37"/>
      <c r="P517" s="37"/>
      <c r="Q517" s="37"/>
    </row>
    <row r="518" spans="1:17" ht="25.5" customHeight="1">
      <c r="A518" s="1" t="s">
        <v>124</v>
      </c>
      <c r="B518" s="11" t="s">
        <v>23</v>
      </c>
      <c r="C518" s="2" t="s">
        <v>9</v>
      </c>
      <c r="D518" s="2">
        <v>98</v>
      </c>
      <c r="E518" s="2" t="s">
        <v>5</v>
      </c>
      <c r="F518" s="2">
        <v>99</v>
      </c>
      <c r="G518" s="44"/>
      <c r="H518" s="44"/>
      <c r="I518" s="30">
        <v>18624</v>
      </c>
      <c r="J518" s="29">
        <f>VLOOKUP(Table2[[#This Row],[Visitor]],Table1[],2,FALSE)</f>
        <v>3</v>
      </c>
      <c r="K518" s="29">
        <f>VLOOKUP(Table2[[#This Row],[Home]],Table1[],2,FALSE)</f>
        <v>4</v>
      </c>
      <c r="L518" s="29"/>
      <c r="M518" s="29"/>
      <c r="N518" s="37"/>
      <c r="O518" s="37"/>
      <c r="P518" s="37"/>
      <c r="Q518" s="37"/>
    </row>
    <row r="519" spans="1:17" ht="25.5" customHeight="1">
      <c r="A519" s="1" t="s">
        <v>124</v>
      </c>
      <c r="B519" s="11" t="s">
        <v>23</v>
      </c>
      <c r="C519" s="2" t="s">
        <v>33</v>
      </c>
      <c r="D519" s="2">
        <v>96</v>
      </c>
      <c r="E519" s="2" t="s">
        <v>22</v>
      </c>
      <c r="F519" s="2">
        <v>102</v>
      </c>
      <c r="G519" s="44"/>
      <c r="H519" s="44"/>
      <c r="I519" s="30">
        <v>18717</v>
      </c>
      <c r="J519" s="29">
        <f>VLOOKUP(Table2[[#This Row],[Visitor]],Table1[],2,FALSE)</f>
        <v>24</v>
      </c>
      <c r="K519" s="29">
        <f>VLOOKUP(Table2[[#This Row],[Home]],Table1[],2,FALSE)</f>
        <v>14</v>
      </c>
      <c r="L519" s="29"/>
      <c r="M519" s="29"/>
      <c r="N519" s="37"/>
      <c r="O519" s="37"/>
      <c r="P519" s="37"/>
      <c r="Q519" s="37"/>
    </row>
    <row r="520" spans="1:17" ht="25.5" customHeight="1">
      <c r="A520" s="1" t="s">
        <v>124</v>
      </c>
      <c r="B520" s="11" t="s">
        <v>26</v>
      </c>
      <c r="C520" s="2" t="s">
        <v>42</v>
      </c>
      <c r="D520" s="2">
        <v>107</v>
      </c>
      <c r="E520" s="2" t="s">
        <v>34</v>
      </c>
      <c r="F520" s="2">
        <v>119</v>
      </c>
      <c r="G520" s="44"/>
      <c r="H520" s="44"/>
      <c r="I520" s="30">
        <v>18935</v>
      </c>
      <c r="J520" s="29">
        <f>VLOOKUP(Table2[[#This Row],[Visitor]],Table1[],2,FALSE)</f>
        <v>25</v>
      </c>
      <c r="K520" s="29">
        <f>VLOOKUP(Table2[[#This Row],[Home]],Table1[],2,FALSE)</f>
        <v>2</v>
      </c>
      <c r="L520" s="29"/>
      <c r="M520" s="29"/>
      <c r="N520" s="37"/>
      <c r="O520" s="37"/>
      <c r="P520" s="37"/>
      <c r="Q520" s="37"/>
    </row>
    <row r="521" spans="1:17" ht="25.5" customHeight="1">
      <c r="A521" s="1" t="s">
        <v>124</v>
      </c>
      <c r="B521" s="11" t="s">
        <v>8</v>
      </c>
      <c r="C521" s="2" t="s">
        <v>19</v>
      </c>
      <c r="D521" s="2">
        <v>110</v>
      </c>
      <c r="E521" s="2" t="s">
        <v>36</v>
      </c>
      <c r="F521" s="2">
        <v>114</v>
      </c>
      <c r="G521" s="44"/>
      <c r="H521" s="44"/>
      <c r="I521" s="30">
        <v>20104</v>
      </c>
      <c r="J521" s="29">
        <f>VLOOKUP(Table2[[#This Row],[Visitor]],Table1[],2,FALSE)</f>
        <v>27</v>
      </c>
      <c r="K521" s="29">
        <f>VLOOKUP(Table2[[#This Row],[Home]],Table1[],2,FALSE)</f>
        <v>16</v>
      </c>
      <c r="L521" s="29"/>
      <c r="M521" s="29"/>
      <c r="N521" s="37"/>
      <c r="O521" s="37"/>
      <c r="P521" s="37"/>
      <c r="Q521" s="37"/>
    </row>
    <row r="522" spans="1:17" ht="25.5" customHeight="1">
      <c r="A522" s="1" t="s">
        <v>125</v>
      </c>
      <c r="B522" s="11" t="s">
        <v>12</v>
      </c>
      <c r="C522" s="2" t="s">
        <v>9</v>
      </c>
      <c r="D522" s="2">
        <v>103</v>
      </c>
      <c r="E522" s="2" t="s">
        <v>20</v>
      </c>
      <c r="F522" s="2">
        <v>121</v>
      </c>
      <c r="G522" s="44"/>
      <c r="H522" s="44"/>
      <c r="I522" s="30">
        <v>20356</v>
      </c>
      <c r="J522" s="29">
        <f>VLOOKUP(Table2[[#This Row],[Visitor]],Table1[],2,FALSE)</f>
        <v>3</v>
      </c>
      <c r="K522" s="29">
        <f>VLOOKUP(Table2[[#This Row],[Home]],Table1[],2,FALSE)</f>
        <v>9</v>
      </c>
      <c r="L522" s="29"/>
      <c r="M522" s="29"/>
      <c r="N522" s="37"/>
      <c r="O522" s="37"/>
      <c r="P522" s="37"/>
      <c r="Q522" s="37"/>
    </row>
    <row r="523" spans="1:17" ht="25.5" customHeight="1">
      <c r="A523" s="1" t="s">
        <v>125</v>
      </c>
      <c r="B523" s="11" t="s">
        <v>21</v>
      </c>
      <c r="C523" s="2" t="s">
        <v>27</v>
      </c>
      <c r="D523" s="2">
        <v>98</v>
      </c>
      <c r="E523" s="2" t="s">
        <v>41</v>
      </c>
      <c r="F523" s="2">
        <v>111</v>
      </c>
      <c r="G523" s="44"/>
      <c r="H523" s="44"/>
      <c r="I523" s="30">
        <v>19800</v>
      </c>
      <c r="J523" s="29">
        <f>VLOOKUP(Table2[[#This Row],[Visitor]],Table1[],2,FALSE)</f>
        <v>11</v>
      </c>
      <c r="K523" s="29">
        <f>VLOOKUP(Table2[[#This Row],[Home]],Table1[],2,FALSE)</f>
        <v>7</v>
      </c>
      <c r="L523" s="29"/>
      <c r="M523" s="29"/>
      <c r="N523" s="37"/>
      <c r="O523" s="37"/>
      <c r="P523" s="37"/>
      <c r="Q523" s="37"/>
    </row>
    <row r="524" spans="1:17" ht="25.5" customHeight="1">
      <c r="A524" s="1" t="s">
        <v>125</v>
      </c>
      <c r="B524" s="11" t="s">
        <v>23</v>
      </c>
      <c r="C524" s="2" t="s">
        <v>16</v>
      </c>
      <c r="D524" s="2">
        <v>107</v>
      </c>
      <c r="E524" s="2" t="s">
        <v>40</v>
      </c>
      <c r="F524" s="2">
        <v>119</v>
      </c>
      <c r="G524" s="44"/>
      <c r="H524" s="44"/>
      <c r="I524" s="30">
        <v>21178</v>
      </c>
      <c r="J524" s="29">
        <f>VLOOKUP(Table2[[#This Row],[Visitor]],Table1[],2,FALSE)</f>
        <v>13</v>
      </c>
      <c r="K524" s="29">
        <f>VLOOKUP(Table2[[#This Row],[Home]],Table1[],2,FALSE)</f>
        <v>15</v>
      </c>
      <c r="L524" s="29"/>
      <c r="M524" s="29"/>
      <c r="N524" s="37"/>
      <c r="O524" s="37"/>
      <c r="P524" s="37"/>
      <c r="Q524" s="37"/>
    </row>
    <row r="525" spans="1:17" ht="25.5" customHeight="1">
      <c r="A525" s="1" t="s">
        <v>125</v>
      </c>
      <c r="B525" s="11" t="s">
        <v>23</v>
      </c>
      <c r="C525" s="2" t="s">
        <v>15</v>
      </c>
      <c r="D525" s="2">
        <v>111</v>
      </c>
      <c r="E525" s="2" t="s">
        <v>17</v>
      </c>
      <c r="F525" s="2">
        <v>87</v>
      </c>
      <c r="G525" s="44"/>
      <c r="H525" s="44"/>
      <c r="I525" s="30">
        <v>19600</v>
      </c>
      <c r="J525" s="29">
        <f>VLOOKUP(Table2[[#This Row],[Visitor]],Table1[],2,FALSE)</f>
        <v>30</v>
      </c>
      <c r="K525" s="29">
        <f>VLOOKUP(Table2[[#This Row],[Home]],Table1[],2,FALSE)</f>
        <v>17</v>
      </c>
      <c r="L525" s="29"/>
      <c r="M525" s="29"/>
      <c r="N525" s="37"/>
      <c r="O525" s="37"/>
      <c r="P525" s="37"/>
      <c r="Q525" s="37"/>
    </row>
    <row r="526" spans="1:17" ht="25.5" customHeight="1">
      <c r="A526" s="1" t="s">
        <v>125</v>
      </c>
      <c r="B526" s="11" t="s">
        <v>23</v>
      </c>
      <c r="C526" s="2" t="s">
        <v>28</v>
      </c>
      <c r="D526" s="2">
        <v>128</v>
      </c>
      <c r="E526" s="2" t="s">
        <v>24</v>
      </c>
      <c r="F526" s="2">
        <v>120</v>
      </c>
      <c r="G526" s="44"/>
      <c r="H526" s="44"/>
      <c r="I526" s="30">
        <v>16878</v>
      </c>
      <c r="J526" s="29">
        <f>VLOOKUP(Table2[[#This Row],[Visitor]],Table1[],2,FALSE)</f>
        <v>22</v>
      </c>
      <c r="K526" s="29">
        <f>VLOOKUP(Table2[[#This Row],[Home]],Table1[],2,FALSE)</f>
        <v>21</v>
      </c>
      <c r="L526" s="29"/>
      <c r="M526" s="29"/>
      <c r="N526" s="37"/>
      <c r="O526" s="37"/>
      <c r="P526" s="37"/>
      <c r="Q526" s="37"/>
    </row>
    <row r="527" spans="1:17" ht="25.5" customHeight="1">
      <c r="A527" s="1" t="s">
        <v>125</v>
      </c>
      <c r="B527" s="11" t="s">
        <v>23</v>
      </c>
      <c r="C527" s="2" t="s">
        <v>22</v>
      </c>
      <c r="D527" s="2">
        <v>97</v>
      </c>
      <c r="E527" s="2" t="s">
        <v>43</v>
      </c>
      <c r="F527" s="2">
        <v>95</v>
      </c>
      <c r="G527" s="44"/>
      <c r="H527" s="44"/>
      <c r="I527" s="30">
        <v>18203</v>
      </c>
      <c r="J527" s="29">
        <f>VLOOKUP(Table2[[#This Row],[Visitor]],Table1[],2,FALSE)</f>
        <v>14</v>
      </c>
      <c r="K527" s="29">
        <f>VLOOKUP(Table2[[#This Row],[Home]],Table1[],2,FALSE)</f>
        <v>10</v>
      </c>
      <c r="L527" s="29"/>
      <c r="M527" s="29"/>
      <c r="N527" s="37"/>
      <c r="O527" s="37"/>
      <c r="P527" s="37"/>
      <c r="Q527" s="37"/>
    </row>
    <row r="528" spans="1:17" ht="25.5" customHeight="1">
      <c r="A528" s="1" t="s">
        <v>125</v>
      </c>
      <c r="B528" s="11" t="s">
        <v>35</v>
      </c>
      <c r="C528" s="2" t="s">
        <v>37</v>
      </c>
      <c r="D528" s="2">
        <v>111</v>
      </c>
      <c r="E528" s="2" t="s">
        <v>38</v>
      </c>
      <c r="F528" s="2">
        <v>101</v>
      </c>
      <c r="G528" s="44"/>
      <c r="H528" s="44"/>
      <c r="I528" s="30">
        <v>17583</v>
      </c>
      <c r="J528" s="29">
        <f>VLOOKUP(Table2[[#This Row],[Visitor]],Table1[],2,FALSE)</f>
        <v>29</v>
      </c>
      <c r="K528" s="29">
        <f>VLOOKUP(Table2[[#This Row],[Home]],Table1[],2,FALSE)</f>
        <v>23</v>
      </c>
      <c r="L528" s="29"/>
      <c r="M528" s="29"/>
      <c r="N528" s="37"/>
      <c r="O528" s="37"/>
      <c r="P528" s="37"/>
      <c r="Q528" s="37"/>
    </row>
    <row r="529" spans="1:17" ht="25.5" customHeight="1">
      <c r="A529" s="1" t="s">
        <v>125</v>
      </c>
      <c r="B529" s="11" t="s">
        <v>8</v>
      </c>
      <c r="C529" s="2" t="s">
        <v>13</v>
      </c>
      <c r="D529" s="2">
        <v>111</v>
      </c>
      <c r="E529" s="2" t="s">
        <v>10</v>
      </c>
      <c r="F529" s="2">
        <v>100</v>
      </c>
      <c r="G529" s="44"/>
      <c r="H529" s="44"/>
      <c r="I529" s="30">
        <v>19596</v>
      </c>
      <c r="J529" s="29">
        <f>VLOOKUP(Table2[[#This Row],[Visitor]],Table1[],2,FALSE)</f>
        <v>20</v>
      </c>
      <c r="K529" s="29">
        <f>VLOOKUP(Table2[[#This Row],[Home]],Table1[],2,FALSE)</f>
        <v>1</v>
      </c>
      <c r="L529" s="29"/>
      <c r="M529" s="29"/>
      <c r="N529" s="37"/>
      <c r="O529" s="37"/>
      <c r="P529" s="37"/>
      <c r="Q529" s="37"/>
    </row>
    <row r="530" spans="1:17" ht="25.5" customHeight="1">
      <c r="A530" s="1" t="s">
        <v>125</v>
      </c>
      <c r="B530" s="11" t="s">
        <v>8</v>
      </c>
      <c r="C530" s="2" t="s">
        <v>44</v>
      </c>
      <c r="D530" s="2">
        <v>121</v>
      </c>
      <c r="E530" s="2" t="s">
        <v>45</v>
      </c>
      <c r="F530" s="2">
        <v>106</v>
      </c>
      <c r="G530" s="44"/>
      <c r="H530" s="44"/>
      <c r="I530" s="30">
        <v>18997</v>
      </c>
      <c r="J530" s="29">
        <f>VLOOKUP(Table2[[#This Row],[Visitor]],Table1[],2,FALSE)</f>
        <v>6</v>
      </c>
      <c r="K530" s="29">
        <f>VLOOKUP(Table2[[#This Row],[Home]],Table1[],2,FALSE)</f>
        <v>28</v>
      </c>
      <c r="L530" s="29"/>
      <c r="M530" s="29"/>
      <c r="N530" s="37"/>
      <c r="O530" s="37"/>
      <c r="P530" s="37"/>
      <c r="Q530" s="37"/>
    </row>
    <row r="531" spans="1:17" ht="25.5" customHeight="1">
      <c r="A531" s="1" t="s">
        <v>126</v>
      </c>
      <c r="B531" s="11" t="s">
        <v>12</v>
      </c>
      <c r="C531" s="2" t="s">
        <v>34</v>
      </c>
      <c r="D531" s="2">
        <v>79</v>
      </c>
      <c r="E531" s="2" t="s">
        <v>14</v>
      </c>
      <c r="F531" s="2">
        <v>93</v>
      </c>
      <c r="G531" s="44"/>
      <c r="H531" s="44"/>
      <c r="I531" s="30">
        <v>19671</v>
      </c>
      <c r="J531" s="29">
        <f>VLOOKUP(Table2[[#This Row],[Visitor]],Table1[],2,FALSE)</f>
        <v>2</v>
      </c>
      <c r="K531" s="29">
        <f>VLOOKUP(Table2[[#This Row],[Home]],Table1[],2,FALSE)</f>
        <v>19</v>
      </c>
      <c r="L531" s="29"/>
      <c r="M531" s="29"/>
      <c r="N531" s="37"/>
      <c r="O531" s="37"/>
      <c r="P531" s="37"/>
      <c r="Q531" s="37"/>
    </row>
    <row r="532" spans="1:17" ht="25.5" customHeight="1">
      <c r="A532" s="1" t="s">
        <v>126</v>
      </c>
      <c r="B532" s="11" t="s">
        <v>12</v>
      </c>
      <c r="C532" s="2" t="s">
        <v>42</v>
      </c>
      <c r="D532" s="2">
        <v>105</v>
      </c>
      <c r="E532" s="2" t="s">
        <v>24</v>
      </c>
      <c r="F532" s="2">
        <v>103</v>
      </c>
      <c r="G532" s="44"/>
      <c r="H532" s="44"/>
      <c r="I532" s="30">
        <v>16947</v>
      </c>
      <c r="J532" s="29">
        <f>VLOOKUP(Table2[[#This Row],[Visitor]],Table1[],2,FALSE)</f>
        <v>25</v>
      </c>
      <c r="K532" s="29">
        <f>VLOOKUP(Table2[[#This Row],[Home]],Table1[],2,FALSE)</f>
        <v>21</v>
      </c>
      <c r="L532" s="29"/>
      <c r="M532" s="29"/>
      <c r="N532" s="37"/>
      <c r="O532" s="37"/>
      <c r="P532" s="37"/>
      <c r="Q532" s="37"/>
    </row>
    <row r="533" spans="1:17" ht="25.5" customHeight="1">
      <c r="A533" s="1" t="s">
        <v>126</v>
      </c>
      <c r="B533" s="11" t="s">
        <v>12</v>
      </c>
      <c r="C533" s="2" t="s">
        <v>17</v>
      </c>
      <c r="D533" s="2">
        <v>117</v>
      </c>
      <c r="E533" s="2" t="s">
        <v>18</v>
      </c>
      <c r="F533" s="2">
        <v>111</v>
      </c>
      <c r="G533" s="44"/>
      <c r="H533" s="44"/>
      <c r="I533" s="30">
        <v>18846</v>
      </c>
      <c r="J533" s="29">
        <f>VLOOKUP(Table2[[#This Row],[Visitor]],Table1[],2,FALSE)</f>
        <v>17</v>
      </c>
      <c r="K533" s="29">
        <f>VLOOKUP(Table2[[#This Row],[Home]],Table1[],2,FALSE)</f>
        <v>26</v>
      </c>
      <c r="L533" s="29"/>
      <c r="M533" s="29"/>
      <c r="N533" s="37"/>
      <c r="O533" s="37"/>
      <c r="P533" s="37"/>
      <c r="Q533" s="37"/>
    </row>
    <row r="534" spans="1:17" ht="25.5" customHeight="1">
      <c r="A534" s="1" t="s">
        <v>126</v>
      </c>
      <c r="B534" s="11" t="s">
        <v>21</v>
      </c>
      <c r="C534" s="2" t="s">
        <v>36</v>
      </c>
      <c r="D534" s="2">
        <v>89</v>
      </c>
      <c r="E534" s="2" t="s">
        <v>27</v>
      </c>
      <c r="F534" s="2">
        <v>104</v>
      </c>
      <c r="G534" s="44"/>
      <c r="H534" s="44"/>
      <c r="I534" s="30">
        <v>15877</v>
      </c>
      <c r="J534" s="29">
        <f>VLOOKUP(Table2[[#This Row],[Visitor]],Table1[],2,FALSE)</f>
        <v>16</v>
      </c>
      <c r="K534" s="29">
        <f>VLOOKUP(Table2[[#This Row],[Home]],Table1[],2,FALSE)</f>
        <v>11</v>
      </c>
      <c r="L534" s="29"/>
      <c r="M534" s="29"/>
      <c r="N534" s="37"/>
      <c r="O534" s="37"/>
      <c r="P534" s="37"/>
      <c r="Q534" s="37"/>
    </row>
    <row r="535" spans="1:17" ht="25.5" customHeight="1">
      <c r="A535" s="1" t="s">
        <v>126</v>
      </c>
      <c r="B535" s="11" t="s">
        <v>23</v>
      </c>
      <c r="C535" s="2" t="s">
        <v>6</v>
      </c>
      <c r="D535" s="2">
        <v>101</v>
      </c>
      <c r="E535" s="2" t="s">
        <v>31</v>
      </c>
      <c r="F535" s="2">
        <v>104</v>
      </c>
      <c r="G535" s="44"/>
      <c r="H535" s="44"/>
      <c r="I535" s="30">
        <v>18306</v>
      </c>
      <c r="J535" s="29">
        <f>VLOOKUP(Table2[[#This Row],[Visitor]],Table1[],2,FALSE)</f>
        <v>5</v>
      </c>
      <c r="K535" s="29">
        <f>VLOOKUP(Table2[[#This Row],[Home]],Table1[],2,FALSE)</f>
        <v>8</v>
      </c>
      <c r="L535" s="29"/>
      <c r="M535" s="29"/>
      <c r="N535" s="37"/>
      <c r="O535" s="37"/>
      <c r="P535" s="37"/>
      <c r="Q535" s="37"/>
    </row>
    <row r="536" spans="1:17" ht="25.5" customHeight="1">
      <c r="A536" s="1" t="s">
        <v>126</v>
      </c>
      <c r="B536" s="11" t="s">
        <v>26</v>
      </c>
      <c r="C536" s="2" t="s">
        <v>25</v>
      </c>
      <c r="D536" s="2">
        <v>128</v>
      </c>
      <c r="E536" s="2" t="s">
        <v>10</v>
      </c>
      <c r="F536" s="2">
        <v>141</v>
      </c>
      <c r="G536" s="44"/>
      <c r="H536" s="44"/>
      <c r="I536" s="30">
        <v>19596</v>
      </c>
      <c r="J536" s="29">
        <f>VLOOKUP(Table2[[#This Row],[Visitor]],Table1[],2,FALSE)</f>
        <v>12</v>
      </c>
      <c r="K536" s="29">
        <f>VLOOKUP(Table2[[#This Row],[Home]],Table1[],2,FALSE)</f>
        <v>1</v>
      </c>
      <c r="L536" s="29"/>
      <c r="M536" s="29"/>
      <c r="N536" s="37"/>
      <c r="O536" s="37"/>
      <c r="P536" s="37"/>
      <c r="Q536" s="37"/>
    </row>
    <row r="537" spans="1:17" ht="25.5" customHeight="1">
      <c r="A537" s="1" t="s">
        <v>126</v>
      </c>
      <c r="B537" s="11" t="s">
        <v>29</v>
      </c>
      <c r="C537" s="2" t="s">
        <v>19</v>
      </c>
      <c r="D537" s="2">
        <v>107</v>
      </c>
      <c r="E537" s="2" t="s">
        <v>30</v>
      </c>
      <c r="F537" s="2">
        <v>102</v>
      </c>
      <c r="G537" s="44"/>
      <c r="H537" s="44"/>
      <c r="I537" s="30">
        <v>19599</v>
      </c>
      <c r="J537" s="29">
        <f>VLOOKUP(Table2[[#This Row],[Visitor]],Table1[],2,FALSE)</f>
        <v>27</v>
      </c>
      <c r="K537" s="29">
        <f>VLOOKUP(Table2[[#This Row],[Home]],Table1[],2,FALSE)</f>
        <v>18</v>
      </c>
      <c r="L537" s="29"/>
      <c r="M537" s="29"/>
      <c r="N537" s="37"/>
      <c r="O537" s="37"/>
      <c r="P537" s="37"/>
      <c r="Q537" s="37"/>
    </row>
    <row r="538" spans="1:17" ht="25.5" customHeight="1">
      <c r="A538" s="1" t="s">
        <v>127</v>
      </c>
      <c r="B538" s="11" t="s">
        <v>49</v>
      </c>
      <c r="C538" s="2" t="s">
        <v>40</v>
      </c>
      <c r="D538" s="2">
        <v>110</v>
      </c>
      <c r="E538" s="2" t="s">
        <v>20</v>
      </c>
      <c r="F538" s="2">
        <v>114</v>
      </c>
      <c r="G538" s="44"/>
      <c r="H538" s="44"/>
      <c r="I538" s="30">
        <v>20356</v>
      </c>
      <c r="J538" s="29">
        <f>VLOOKUP(Table2[[#This Row],[Visitor]],Table1[],2,FALSE)</f>
        <v>15</v>
      </c>
      <c r="K538" s="29">
        <f>VLOOKUP(Table2[[#This Row],[Home]],Table1[],2,FALSE)</f>
        <v>9</v>
      </c>
      <c r="L538" s="29"/>
      <c r="M538" s="29"/>
      <c r="N538" s="37"/>
      <c r="O538" s="37"/>
      <c r="P538" s="37"/>
      <c r="Q538" s="37"/>
    </row>
    <row r="539" spans="1:17" ht="25.5" customHeight="1">
      <c r="A539" s="1" t="s">
        <v>127</v>
      </c>
      <c r="B539" s="11" t="s">
        <v>83</v>
      </c>
      <c r="C539" s="2" t="s">
        <v>33</v>
      </c>
      <c r="D539" s="2">
        <v>107</v>
      </c>
      <c r="E539" s="2" t="s">
        <v>16</v>
      </c>
      <c r="F539" s="2">
        <v>90</v>
      </c>
      <c r="G539" s="44"/>
      <c r="H539" s="44"/>
      <c r="I539" s="30">
        <v>17923</v>
      </c>
      <c r="J539" s="29">
        <f>VLOOKUP(Table2[[#This Row],[Visitor]],Table1[],2,FALSE)</f>
        <v>24</v>
      </c>
      <c r="K539" s="29">
        <f>VLOOKUP(Table2[[#This Row],[Home]],Table1[],2,FALSE)</f>
        <v>13</v>
      </c>
      <c r="L539" s="29"/>
      <c r="M539" s="29"/>
      <c r="N539" s="37"/>
      <c r="O539" s="37"/>
      <c r="P539" s="37"/>
      <c r="Q539" s="37"/>
    </row>
    <row r="540" spans="1:17" ht="25.5" customHeight="1">
      <c r="A540" s="1" t="s">
        <v>127</v>
      </c>
      <c r="B540" s="11" t="s">
        <v>121</v>
      </c>
      <c r="C540" s="2" t="s">
        <v>15</v>
      </c>
      <c r="D540" s="2">
        <v>105</v>
      </c>
      <c r="E540" s="2" t="s">
        <v>5</v>
      </c>
      <c r="F540" s="2">
        <v>108</v>
      </c>
      <c r="G540" s="44"/>
      <c r="H540" s="44"/>
      <c r="I540" s="30">
        <v>18624</v>
      </c>
      <c r="J540" s="29">
        <f>VLOOKUP(Table2[[#This Row],[Visitor]],Table1[],2,FALSE)</f>
        <v>30</v>
      </c>
      <c r="K540" s="29">
        <f>VLOOKUP(Table2[[#This Row],[Home]],Table1[],2,FALSE)</f>
        <v>4</v>
      </c>
      <c r="L540" s="29"/>
      <c r="M540" s="29"/>
      <c r="N540" s="37"/>
      <c r="O540" s="37"/>
      <c r="P540" s="37"/>
      <c r="Q540" s="37"/>
    </row>
    <row r="541" spans="1:17" ht="25.5" customHeight="1">
      <c r="A541" s="1" t="s">
        <v>127</v>
      </c>
      <c r="B541" s="11" t="s">
        <v>12</v>
      </c>
      <c r="C541" s="2" t="s">
        <v>45</v>
      </c>
      <c r="D541" s="2">
        <v>142</v>
      </c>
      <c r="E541" s="2" t="s">
        <v>9</v>
      </c>
      <c r="F541" s="2">
        <v>148</v>
      </c>
      <c r="G541" s="44"/>
      <c r="H541" s="44"/>
      <c r="I541" s="30">
        <v>18179</v>
      </c>
      <c r="J541" s="29">
        <f>VLOOKUP(Table2[[#This Row],[Visitor]],Table1[],2,FALSE)</f>
        <v>28</v>
      </c>
      <c r="K541" s="29">
        <f>VLOOKUP(Table2[[#This Row],[Home]],Table1[],2,FALSE)</f>
        <v>3</v>
      </c>
      <c r="L541" s="29"/>
      <c r="M541" s="29"/>
      <c r="N541" s="37"/>
      <c r="O541" s="37"/>
      <c r="P541" s="37"/>
      <c r="Q541" s="37"/>
    </row>
    <row r="542" spans="1:17" ht="25.5" customHeight="1">
      <c r="A542" s="1" t="s">
        <v>127</v>
      </c>
      <c r="B542" s="11" t="s">
        <v>12</v>
      </c>
      <c r="C542" s="2" t="s">
        <v>13</v>
      </c>
      <c r="D542" s="2">
        <v>98</v>
      </c>
      <c r="E542" s="2" t="s">
        <v>44</v>
      </c>
      <c r="F542" s="2">
        <v>106</v>
      </c>
      <c r="G542" s="44"/>
      <c r="H542" s="44"/>
      <c r="I542" s="30">
        <v>17348</v>
      </c>
      <c r="J542" s="29">
        <f>VLOOKUP(Table2[[#This Row],[Visitor]],Table1[],2,FALSE)</f>
        <v>20</v>
      </c>
      <c r="K542" s="29">
        <f>VLOOKUP(Table2[[#This Row],[Home]],Table1[],2,FALSE)</f>
        <v>6</v>
      </c>
      <c r="L542" s="29"/>
      <c r="M542" s="29"/>
      <c r="N542" s="37"/>
      <c r="O542" s="37"/>
      <c r="P542" s="37"/>
      <c r="Q542" s="37"/>
    </row>
    <row r="543" spans="1:17" ht="25.5" customHeight="1">
      <c r="A543" s="1" t="s">
        <v>127</v>
      </c>
      <c r="B543" s="11" t="s">
        <v>12</v>
      </c>
      <c r="C543" s="2" t="s">
        <v>28</v>
      </c>
      <c r="D543" s="2">
        <v>116</v>
      </c>
      <c r="E543" s="2" t="s">
        <v>43</v>
      </c>
      <c r="F543" s="2">
        <v>113</v>
      </c>
      <c r="G543" s="44"/>
      <c r="H543" s="44"/>
      <c r="I543" s="30">
        <v>18203</v>
      </c>
      <c r="J543" s="29">
        <f>VLOOKUP(Table2[[#This Row],[Visitor]],Table1[],2,FALSE)</f>
        <v>22</v>
      </c>
      <c r="K543" s="29">
        <f>VLOOKUP(Table2[[#This Row],[Home]],Table1[],2,FALSE)</f>
        <v>10</v>
      </c>
      <c r="L543" s="29"/>
      <c r="M543" s="29"/>
      <c r="N543" s="37"/>
      <c r="O543" s="37"/>
      <c r="P543" s="37"/>
      <c r="Q543" s="37"/>
    </row>
    <row r="544" spans="1:17" ht="25.5" customHeight="1">
      <c r="A544" s="1" t="s">
        <v>127</v>
      </c>
      <c r="B544" s="11" t="s">
        <v>12</v>
      </c>
      <c r="C544" s="2" t="s">
        <v>25</v>
      </c>
      <c r="D544" s="2">
        <v>114</v>
      </c>
      <c r="E544" s="2" t="s">
        <v>38</v>
      </c>
      <c r="F544" s="2">
        <v>96</v>
      </c>
      <c r="G544" s="44"/>
      <c r="H544" s="44"/>
      <c r="I544" s="30">
        <v>17583</v>
      </c>
      <c r="J544" s="29">
        <f>VLOOKUP(Table2[[#This Row],[Visitor]],Table1[],2,FALSE)</f>
        <v>12</v>
      </c>
      <c r="K544" s="29">
        <f>VLOOKUP(Table2[[#This Row],[Home]],Table1[],2,FALSE)</f>
        <v>23</v>
      </c>
      <c r="L544" s="29"/>
      <c r="M544" s="29"/>
      <c r="N544" s="37"/>
      <c r="O544" s="37"/>
      <c r="P544" s="37"/>
      <c r="Q544" s="37"/>
    </row>
    <row r="545" spans="1:17" ht="25.5" customHeight="1">
      <c r="A545" s="1" t="s">
        <v>127</v>
      </c>
      <c r="B545" s="11" t="s">
        <v>23</v>
      </c>
      <c r="C545" s="2" t="s">
        <v>19</v>
      </c>
      <c r="D545" s="2">
        <v>123</v>
      </c>
      <c r="E545" s="2" t="s">
        <v>37</v>
      </c>
      <c r="F545" s="2">
        <v>110</v>
      </c>
      <c r="G545" s="44"/>
      <c r="H545" s="44"/>
      <c r="I545" s="30">
        <v>16983</v>
      </c>
      <c r="J545" s="29">
        <f>VLOOKUP(Table2[[#This Row],[Visitor]],Table1[],2,FALSE)</f>
        <v>27</v>
      </c>
      <c r="K545" s="29">
        <f>VLOOKUP(Table2[[#This Row],[Home]],Table1[],2,FALSE)</f>
        <v>29</v>
      </c>
      <c r="L545" s="29"/>
      <c r="M545" s="29"/>
      <c r="N545" s="37"/>
      <c r="O545" s="37"/>
      <c r="P545" s="37"/>
      <c r="Q545" s="37"/>
    </row>
    <row r="546" spans="1:17" ht="25.5" customHeight="1">
      <c r="A546" s="1" t="s">
        <v>129</v>
      </c>
      <c r="B546" s="11" t="s">
        <v>21</v>
      </c>
      <c r="C546" s="2" t="s">
        <v>18</v>
      </c>
      <c r="D546" s="2">
        <v>95</v>
      </c>
      <c r="E546" s="2" t="s">
        <v>15</v>
      </c>
      <c r="F546" s="2">
        <v>98</v>
      </c>
      <c r="G546" s="44"/>
      <c r="H546" s="44"/>
      <c r="I546" s="30">
        <v>16164</v>
      </c>
      <c r="J546" s="29">
        <f>VLOOKUP(Table2[[#This Row],[Visitor]],Table1[],2,FALSE)</f>
        <v>26</v>
      </c>
      <c r="K546" s="29">
        <f>VLOOKUP(Table2[[#This Row],[Home]],Table1[],2,FALSE)</f>
        <v>30</v>
      </c>
      <c r="L546" s="29"/>
      <c r="M546" s="29"/>
      <c r="N546" s="37"/>
      <c r="O546" s="37"/>
      <c r="P546" s="37"/>
      <c r="Q546" s="37"/>
    </row>
    <row r="547" spans="1:17" ht="25.5" customHeight="1">
      <c r="A547" s="1" t="s">
        <v>129</v>
      </c>
      <c r="B547" s="11" t="s">
        <v>21</v>
      </c>
      <c r="C547" s="2" t="s">
        <v>22</v>
      </c>
      <c r="D547" s="2">
        <v>127</v>
      </c>
      <c r="E547" s="2" t="s">
        <v>41</v>
      </c>
      <c r="F547" s="2">
        <v>131</v>
      </c>
      <c r="G547" s="44"/>
      <c r="H547" s="44"/>
      <c r="I547" s="30">
        <v>19800</v>
      </c>
      <c r="J547" s="29">
        <f>VLOOKUP(Table2[[#This Row],[Visitor]],Table1[],2,FALSE)</f>
        <v>14</v>
      </c>
      <c r="K547" s="29">
        <f>VLOOKUP(Table2[[#This Row],[Home]],Table1[],2,FALSE)</f>
        <v>7</v>
      </c>
      <c r="L547" s="29"/>
      <c r="M547" s="29"/>
      <c r="N547" s="37"/>
      <c r="O547" s="37"/>
      <c r="P547" s="37"/>
      <c r="Q547" s="37"/>
    </row>
    <row r="548" spans="1:17" ht="25.5" customHeight="1">
      <c r="A548" s="1" t="s">
        <v>129</v>
      </c>
      <c r="B548" s="11" t="s">
        <v>23</v>
      </c>
      <c r="C548" s="2" t="s">
        <v>36</v>
      </c>
      <c r="D548" s="2">
        <v>124</v>
      </c>
      <c r="E548" s="2" t="s">
        <v>40</v>
      </c>
      <c r="F548" s="2">
        <v>120</v>
      </c>
      <c r="G548" s="44"/>
      <c r="H548" s="44"/>
      <c r="I548" s="30">
        <v>20860</v>
      </c>
      <c r="J548" s="29">
        <f>VLOOKUP(Table2[[#This Row],[Visitor]],Table1[],2,FALSE)</f>
        <v>16</v>
      </c>
      <c r="K548" s="29">
        <f>VLOOKUP(Table2[[#This Row],[Home]],Table1[],2,FALSE)</f>
        <v>15</v>
      </c>
      <c r="L548" s="29"/>
      <c r="M548" s="29"/>
      <c r="N548" s="37"/>
      <c r="O548" s="37"/>
      <c r="P548" s="37"/>
      <c r="Q548" s="37"/>
    </row>
    <row r="549" spans="1:17" ht="25.5" customHeight="1">
      <c r="A549" s="1" t="s">
        <v>129</v>
      </c>
      <c r="B549" s="11" t="s">
        <v>23</v>
      </c>
      <c r="C549" s="2" t="s">
        <v>45</v>
      </c>
      <c r="D549" s="2">
        <v>96</v>
      </c>
      <c r="E549" s="2" t="s">
        <v>33</v>
      </c>
      <c r="F549" s="2">
        <v>114</v>
      </c>
      <c r="G549" s="44"/>
      <c r="H549" s="44"/>
      <c r="I549" s="30">
        <v>18978</v>
      </c>
      <c r="J549" s="29">
        <f>VLOOKUP(Table2[[#This Row],[Visitor]],Table1[],2,FALSE)</f>
        <v>28</v>
      </c>
      <c r="K549" s="29">
        <f>VLOOKUP(Table2[[#This Row],[Home]],Table1[],2,FALSE)</f>
        <v>24</v>
      </c>
      <c r="L549" s="29"/>
      <c r="M549" s="29"/>
      <c r="N549" s="37"/>
      <c r="O549" s="37"/>
      <c r="P549" s="37"/>
      <c r="Q549" s="37"/>
    </row>
    <row r="550" spans="1:17" ht="25.5" customHeight="1">
      <c r="A550" s="1" t="s">
        <v>130</v>
      </c>
      <c r="B550" s="11" t="s">
        <v>12</v>
      </c>
      <c r="C550" s="2" t="s">
        <v>36</v>
      </c>
      <c r="D550" s="2">
        <v>110</v>
      </c>
      <c r="E550" s="2" t="s">
        <v>6</v>
      </c>
      <c r="F550" s="2">
        <v>127</v>
      </c>
      <c r="G550" s="44"/>
      <c r="H550" s="44"/>
      <c r="I550" s="30">
        <v>20562</v>
      </c>
      <c r="J550" s="29">
        <f>VLOOKUP(Table2[[#This Row],[Visitor]],Table1[],2,FALSE)</f>
        <v>16</v>
      </c>
      <c r="K550" s="29">
        <f>VLOOKUP(Table2[[#This Row],[Home]],Table1[],2,FALSE)</f>
        <v>5</v>
      </c>
      <c r="L550" s="29"/>
      <c r="M550" s="29"/>
      <c r="N550" s="37"/>
      <c r="O550" s="37"/>
      <c r="P550" s="37"/>
      <c r="Q550" s="37"/>
    </row>
    <row r="551" spans="1:17" ht="25.5" customHeight="1">
      <c r="A551" s="1" t="s">
        <v>130</v>
      </c>
      <c r="B551" s="11" t="s">
        <v>21</v>
      </c>
      <c r="C551" s="2" t="s">
        <v>34</v>
      </c>
      <c r="D551" s="2">
        <v>100</v>
      </c>
      <c r="E551" s="2" t="s">
        <v>42</v>
      </c>
      <c r="F551" s="2">
        <v>91</v>
      </c>
      <c r="G551" s="44"/>
      <c r="H551" s="44"/>
      <c r="I551" s="30">
        <v>19812</v>
      </c>
      <c r="J551" s="29">
        <f>VLOOKUP(Table2[[#This Row],[Visitor]],Table1[],2,FALSE)</f>
        <v>2</v>
      </c>
      <c r="K551" s="29">
        <f>VLOOKUP(Table2[[#This Row],[Home]],Table1[],2,FALSE)</f>
        <v>25</v>
      </c>
      <c r="L551" s="29"/>
      <c r="M551" s="29"/>
      <c r="N551" s="37"/>
      <c r="O551" s="37"/>
      <c r="P551" s="37"/>
      <c r="Q551" s="37"/>
    </row>
    <row r="552" spans="1:17" ht="25.5" customHeight="1">
      <c r="A552" s="1" t="s">
        <v>130</v>
      </c>
      <c r="B552" s="11" t="s">
        <v>29</v>
      </c>
      <c r="C552" s="2" t="s">
        <v>27</v>
      </c>
      <c r="D552" s="2">
        <v>103</v>
      </c>
      <c r="E552" s="2" t="s">
        <v>37</v>
      </c>
      <c r="F552" s="2">
        <v>104</v>
      </c>
      <c r="G552" s="44"/>
      <c r="H552" s="44"/>
      <c r="I552" s="30">
        <v>15921</v>
      </c>
      <c r="J552" s="29">
        <f>VLOOKUP(Table2[[#This Row],[Visitor]],Table1[],2,FALSE)</f>
        <v>11</v>
      </c>
      <c r="K552" s="29">
        <f>VLOOKUP(Table2[[#This Row],[Home]],Table1[],2,FALSE)</f>
        <v>29</v>
      </c>
      <c r="L552" s="29"/>
      <c r="M552" s="29"/>
      <c r="N552" s="37"/>
      <c r="O552" s="37"/>
      <c r="P552" s="37"/>
      <c r="Q552" s="37"/>
    </row>
    <row r="553" spans="1:17" ht="25.5" customHeight="1">
      <c r="A553" s="1" t="s">
        <v>130</v>
      </c>
      <c r="B553" s="11" t="s">
        <v>35</v>
      </c>
      <c r="C553" s="2" t="s">
        <v>13</v>
      </c>
      <c r="D553" s="2">
        <v>131</v>
      </c>
      <c r="E553" s="2" t="s">
        <v>38</v>
      </c>
      <c r="F553" s="2">
        <v>111</v>
      </c>
      <c r="G553" s="44"/>
      <c r="H553" s="44"/>
      <c r="I553" s="30">
        <v>17583</v>
      </c>
      <c r="J553" s="29">
        <f>VLOOKUP(Table2[[#This Row],[Visitor]],Table1[],2,FALSE)</f>
        <v>20</v>
      </c>
      <c r="K553" s="29">
        <f>VLOOKUP(Table2[[#This Row],[Home]],Table1[],2,FALSE)</f>
        <v>23</v>
      </c>
      <c r="L553" s="29"/>
      <c r="M553" s="29"/>
      <c r="N553" s="37"/>
      <c r="O553" s="37"/>
      <c r="P553" s="37"/>
      <c r="Q553" s="37"/>
    </row>
    <row r="554" spans="1:17" ht="25.5" customHeight="1">
      <c r="A554" s="1" t="s">
        <v>130</v>
      </c>
      <c r="B554" s="11" t="s">
        <v>8</v>
      </c>
      <c r="C554" s="2" t="s">
        <v>25</v>
      </c>
      <c r="D554" s="2">
        <v>105</v>
      </c>
      <c r="E554" s="2" t="s">
        <v>44</v>
      </c>
      <c r="F554" s="2">
        <v>113</v>
      </c>
      <c r="G554" s="44"/>
      <c r="H554" s="44"/>
      <c r="I554" s="30">
        <v>15711</v>
      </c>
      <c r="J554" s="29">
        <f>VLOOKUP(Table2[[#This Row],[Visitor]],Table1[],2,FALSE)</f>
        <v>12</v>
      </c>
      <c r="K554" s="29">
        <f>VLOOKUP(Table2[[#This Row],[Home]],Table1[],2,FALSE)</f>
        <v>6</v>
      </c>
      <c r="L554" s="29"/>
      <c r="M554" s="29"/>
      <c r="N554" s="37"/>
      <c r="O554" s="37"/>
      <c r="P554" s="37"/>
      <c r="Q554" s="37"/>
    </row>
    <row r="555" spans="1:17" ht="25.5" customHeight="1">
      <c r="A555" s="1" t="s">
        <v>131</v>
      </c>
      <c r="B555" s="11" t="s">
        <v>12</v>
      </c>
      <c r="C555" s="2" t="s">
        <v>9</v>
      </c>
      <c r="D555" s="2">
        <v>116</v>
      </c>
      <c r="E555" s="2" t="s">
        <v>18</v>
      </c>
      <c r="F555" s="2">
        <v>98</v>
      </c>
      <c r="G555" s="44"/>
      <c r="H555" s="44"/>
      <c r="I555" s="30">
        <v>18588</v>
      </c>
      <c r="J555" s="29">
        <f>VLOOKUP(Table2[[#This Row],[Visitor]],Table1[],2,FALSE)</f>
        <v>3</v>
      </c>
      <c r="K555" s="29">
        <f>VLOOKUP(Table2[[#This Row],[Home]],Table1[],2,FALSE)</f>
        <v>26</v>
      </c>
      <c r="L555" s="29"/>
      <c r="M555" s="29"/>
      <c r="N555" s="37"/>
      <c r="O555" s="37"/>
      <c r="P555" s="37"/>
      <c r="Q555" s="37"/>
    </row>
    <row r="556" spans="1:17" ht="25.5" customHeight="1">
      <c r="A556" s="1" t="s">
        <v>131</v>
      </c>
      <c r="B556" s="11" t="s">
        <v>12</v>
      </c>
      <c r="C556" s="2" t="s">
        <v>34</v>
      </c>
      <c r="D556" s="2">
        <v>106</v>
      </c>
      <c r="E556" s="2" t="s">
        <v>19</v>
      </c>
      <c r="F556" s="2">
        <v>112</v>
      </c>
      <c r="G556" s="44"/>
      <c r="H556" s="44"/>
      <c r="I556" s="30">
        <v>20642</v>
      </c>
      <c r="J556" s="29">
        <f>VLOOKUP(Table2[[#This Row],[Visitor]],Table1[],2,FALSE)</f>
        <v>2</v>
      </c>
      <c r="K556" s="29">
        <f>VLOOKUP(Table2[[#This Row],[Home]],Table1[],2,FALSE)</f>
        <v>27</v>
      </c>
      <c r="L556" s="29"/>
      <c r="M556" s="29"/>
      <c r="N556" s="37"/>
      <c r="O556" s="37"/>
      <c r="P556" s="37"/>
      <c r="Q556" s="37"/>
    </row>
    <row r="557" spans="1:17" ht="25.5" customHeight="1">
      <c r="A557" s="1" t="s">
        <v>131</v>
      </c>
      <c r="B557" s="11" t="s">
        <v>12</v>
      </c>
      <c r="C557" s="2" t="s">
        <v>42</v>
      </c>
      <c r="D557" s="2">
        <v>103</v>
      </c>
      <c r="E557" s="2" t="s">
        <v>20</v>
      </c>
      <c r="F557" s="2">
        <v>121</v>
      </c>
      <c r="G557" s="44"/>
      <c r="H557" s="44"/>
      <c r="I557" s="30">
        <v>17206</v>
      </c>
      <c r="J557" s="29">
        <f>VLOOKUP(Table2[[#This Row],[Visitor]],Table1[],2,FALSE)</f>
        <v>25</v>
      </c>
      <c r="K557" s="29">
        <f>VLOOKUP(Table2[[#This Row],[Home]],Table1[],2,FALSE)</f>
        <v>9</v>
      </c>
      <c r="L557" s="29"/>
      <c r="M557" s="29"/>
      <c r="N557" s="37"/>
      <c r="O557" s="37"/>
      <c r="P557" s="37"/>
      <c r="Q557" s="37"/>
    </row>
    <row r="558" spans="1:17" ht="25.5" customHeight="1">
      <c r="A558" s="1" t="s">
        <v>131</v>
      </c>
      <c r="B558" s="11" t="s">
        <v>21</v>
      </c>
      <c r="C558" s="2" t="s">
        <v>33</v>
      </c>
      <c r="D558" s="2">
        <v>97</v>
      </c>
      <c r="E558" s="2" t="s">
        <v>15</v>
      </c>
      <c r="F558" s="2">
        <v>98</v>
      </c>
      <c r="G558" s="44"/>
      <c r="H558" s="44"/>
      <c r="I558" s="30">
        <v>16215</v>
      </c>
      <c r="J558" s="29">
        <f>VLOOKUP(Table2[[#This Row],[Visitor]],Table1[],2,FALSE)</f>
        <v>24</v>
      </c>
      <c r="K558" s="29">
        <f>VLOOKUP(Table2[[#This Row],[Home]],Table1[],2,FALSE)</f>
        <v>30</v>
      </c>
      <c r="L558" s="29"/>
      <c r="M558" s="29"/>
      <c r="N558" s="37"/>
      <c r="O558" s="37"/>
      <c r="P558" s="37"/>
      <c r="Q558" s="37"/>
    </row>
    <row r="559" spans="1:17" ht="25.5" customHeight="1">
      <c r="A559" s="1" t="s">
        <v>131</v>
      </c>
      <c r="B559" s="11" t="s">
        <v>21</v>
      </c>
      <c r="C559" s="2" t="s">
        <v>14</v>
      </c>
      <c r="D559" s="2">
        <v>104</v>
      </c>
      <c r="E559" s="2" t="s">
        <v>17</v>
      </c>
      <c r="F559" s="2">
        <v>111</v>
      </c>
      <c r="G559" s="44"/>
      <c r="H559" s="44"/>
      <c r="I559" s="30">
        <v>19600</v>
      </c>
      <c r="J559" s="29">
        <f>VLOOKUP(Table2[[#This Row],[Visitor]],Table1[],2,FALSE)</f>
        <v>19</v>
      </c>
      <c r="K559" s="29">
        <f>VLOOKUP(Table2[[#This Row],[Home]],Table1[],2,FALSE)</f>
        <v>17</v>
      </c>
      <c r="L559" s="29"/>
      <c r="M559" s="29"/>
      <c r="N559" s="37"/>
      <c r="O559" s="37"/>
      <c r="P559" s="37"/>
      <c r="Q559" s="37"/>
    </row>
    <row r="560" spans="1:17" ht="25.5" customHeight="1">
      <c r="A560" s="1" t="s">
        <v>131</v>
      </c>
      <c r="B560" s="11" t="s">
        <v>23</v>
      </c>
      <c r="C560" s="2" t="s">
        <v>6</v>
      </c>
      <c r="D560" s="2">
        <v>88</v>
      </c>
      <c r="E560" s="2" t="s">
        <v>5</v>
      </c>
      <c r="F560" s="2">
        <v>102</v>
      </c>
      <c r="G560" s="44"/>
      <c r="H560" s="44"/>
      <c r="I560" s="30">
        <v>18624</v>
      </c>
      <c r="J560" s="29">
        <f>VLOOKUP(Table2[[#This Row],[Visitor]],Table1[],2,FALSE)</f>
        <v>5</v>
      </c>
      <c r="K560" s="29">
        <f>VLOOKUP(Table2[[#This Row],[Home]],Table1[],2,FALSE)</f>
        <v>4</v>
      </c>
      <c r="L560" s="29"/>
      <c r="M560" s="29"/>
      <c r="N560" s="37"/>
      <c r="O560" s="37"/>
      <c r="P560" s="37"/>
      <c r="Q560" s="37"/>
    </row>
    <row r="561" spans="1:17" ht="25.5" customHeight="1">
      <c r="A561" s="1" t="s">
        <v>131</v>
      </c>
      <c r="B561" s="11" t="s">
        <v>23</v>
      </c>
      <c r="C561" s="2" t="s">
        <v>41</v>
      </c>
      <c r="D561" s="2">
        <v>124</v>
      </c>
      <c r="E561" s="2" t="s">
        <v>40</v>
      </c>
      <c r="F561" s="2">
        <v>115</v>
      </c>
      <c r="G561" s="44"/>
      <c r="H561" s="44"/>
      <c r="I561" s="30">
        <v>20056</v>
      </c>
      <c r="J561" s="29">
        <f>VLOOKUP(Table2[[#This Row],[Visitor]],Table1[],2,FALSE)</f>
        <v>7</v>
      </c>
      <c r="K561" s="29">
        <f>VLOOKUP(Table2[[#This Row],[Home]],Table1[],2,FALSE)</f>
        <v>15</v>
      </c>
      <c r="L561" s="29"/>
      <c r="M561" s="29"/>
      <c r="N561" s="37"/>
      <c r="O561" s="37"/>
      <c r="P561" s="37"/>
      <c r="Q561" s="37"/>
    </row>
    <row r="562" spans="1:17" ht="25.5" customHeight="1">
      <c r="A562" s="1" t="s">
        <v>131</v>
      </c>
      <c r="B562" s="11" t="s">
        <v>23</v>
      </c>
      <c r="C562" s="2" t="s">
        <v>16</v>
      </c>
      <c r="D562" s="2">
        <v>101</v>
      </c>
      <c r="E562" s="2" t="s">
        <v>22</v>
      </c>
      <c r="F562" s="2">
        <v>122</v>
      </c>
      <c r="G562" s="44"/>
      <c r="H562" s="44"/>
      <c r="I562" s="30">
        <v>15613</v>
      </c>
      <c r="J562" s="29">
        <f>VLOOKUP(Table2[[#This Row],[Visitor]],Table1[],2,FALSE)</f>
        <v>13</v>
      </c>
      <c r="K562" s="29">
        <f>VLOOKUP(Table2[[#This Row],[Home]],Table1[],2,FALSE)</f>
        <v>14</v>
      </c>
      <c r="L562" s="29"/>
      <c r="M562" s="29"/>
      <c r="N562" s="37"/>
      <c r="O562" s="37"/>
      <c r="P562" s="37"/>
      <c r="Q562" s="37"/>
    </row>
    <row r="563" spans="1:17" ht="25.5" customHeight="1">
      <c r="A563" s="1" t="s">
        <v>131</v>
      </c>
      <c r="B563" s="11" t="s">
        <v>26</v>
      </c>
      <c r="C563" s="2" t="s">
        <v>10</v>
      </c>
      <c r="D563" s="2">
        <v>125</v>
      </c>
      <c r="E563" s="2" t="s">
        <v>28</v>
      </c>
      <c r="F563" s="2">
        <v>122</v>
      </c>
      <c r="G563" s="44"/>
      <c r="H563" s="44"/>
      <c r="I563" s="30">
        <v>20212</v>
      </c>
      <c r="J563" s="29">
        <f>VLOOKUP(Table2[[#This Row],[Visitor]],Table1[],2,FALSE)</f>
        <v>1</v>
      </c>
      <c r="K563" s="29">
        <f>VLOOKUP(Table2[[#This Row],[Home]],Table1[],2,FALSE)</f>
        <v>22</v>
      </c>
      <c r="L563" s="29"/>
      <c r="M563" s="29"/>
      <c r="N563" s="37"/>
      <c r="O563" s="37"/>
      <c r="P563" s="37"/>
      <c r="Q563" s="37"/>
    </row>
    <row r="564" spans="1:17" ht="25.5" customHeight="1">
      <c r="A564" s="1" t="s">
        <v>131</v>
      </c>
      <c r="B564" s="11" t="s">
        <v>29</v>
      </c>
      <c r="C564" s="2" t="s">
        <v>37</v>
      </c>
      <c r="D564" s="2">
        <v>111</v>
      </c>
      <c r="E564" s="2" t="s">
        <v>30</v>
      </c>
      <c r="F564" s="2">
        <v>134</v>
      </c>
      <c r="G564" s="44"/>
      <c r="H564" s="44"/>
      <c r="I564" s="30">
        <v>14079</v>
      </c>
      <c r="J564" s="29">
        <f>VLOOKUP(Table2[[#This Row],[Visitor]],Table1[],2,FALSE)</f>
        <v>29</v>
      </c>
      <c r="K564" s="29">
        <f>VLOOKUP(Table2[[#This Row],[Home]],Table1[],2,FALSE)</f>
        <v>18</v>
      </c>
      <c r="L564" s="29"/>
      <c r="M564" s="29"/>
      <c r="N564" s="37"/>
      <c r="O564" s="37"/>
      <c r="P564" s="37"/>
      <c r="Q564" s="37"/>
    </row>
    <row r="565" spans="1:17" ht="25.5" customHeight="1">
      <c r="A565" s="1" t="s">
        <v>131</v>
      </c>
      <c r="B565" s="11" t="s">
        <v>29</v>
      </c>
      <c r="C565" s="2" t="s">
        <v>24</v>
      </c>
      <c r="D565" s="2">
        <v>108</v>
      </c>
      <c r="E565" s="2" t="s">
        <v>31</v>
      </c>
      <c r="F565" s="2">
        <v>98</v>
      </c>
      <c r="G565" s="44"/>
      <c r="H565" s="44"/>
      <c r="I565" s="30">
        <v>18306</v>
      </c>
      <c r="J565" s="29">
        <f>VLOOKUP(Table2[[#This Row],[Visitor]],Table1[],2,FALSE)</f>
        <v>21</v>
      </c>
      <c r="K565" s="29">
        <f>VLOOKUP(Table2[[#This Row],[Home]],Table1[],2,FALSE)</f>
        <v>8</v>
      </c>
      <c r="L565" s="29"/>
      <c r="M565" s="29"/>
      <c r="N565" s="37"/>
      <c r="O565" s="37"/>
      <c r="P565" s="37"/>
      <c r="Q565" s="37"/>
    </row>
    <row r="566" spans="1:17" ht="25.5" customHeight="1">
      <c r="A566" s="1" t="s">
        <v>131</v>
      </c>
      <c r="B566" s="11" t="s">
        <v>8</v>
      </c>
      <c r="C566" s="2" t="s">
        <v>43</v>
      </c>
      <c r="D566" s="2">
        <v>133</v>
      </c>
      <c r="E566" s="2" t="s">
        <v>45</v>
      </c>
      <c r="F566" s="2">
        <v>96</v>
      </c>
      <c r="G566" s="44"/>
      <c r="H566" s="44"/>
      <c r="I566" s="30">
        <v>18997</v>
      </c>
      <c r="J566" s="29">
        <f>VLOOKUP(Table2[[#This Row],[Visitor]],Table1[],2,FALSE)</f>
        <v>10</v>
      </c>
      <c r="K566" s="29">
        <f>VLOOKUP(Table2[[#This Row],[Home]],Table1[],2,FALSE)</f>
        <v>28</v>
      </c>
      <c r="L566" s="29"/>
      <c r="M566" s="29"/>
      <c r="N566" s="37"/>
      <c r="O566" s="37"/>
      <c r="P566" s="37"/>
      <c r="Q566" s="37"/>
    </row>
    <row r="567" spans="1:17" ht="25.5" customHeight="1">
      <c r="A567" s="1" t="s">
        <v>132</v>
      </c>
      <c r="B567" s="11" t="s">
        <v>23</v>
      </c>
      <c r="C567" s="2" t="s">
        <v>10</v>
      </c>
      <c r="D567" s="2">
        <v>124</v>
      </c>
      <c r="E567" s="2" t="s">
        <v>9</v>
      </c>
      <c r="F567" s="2">
        <v>114</v>
      </c>
      <c r="G567" s="44"/>
      <c r="H567" s="44"/>
      <c r="I567" s="30">
        <v>18055</v>
      </c>
      <c r="J567" s="29">
        <f>VLOOKUP(Table2[[#This Row],[Visitor]],Table1[],2,FALSE)</f>
        <v>1</v>
      </c>
      <c r="K567" s="29">
        <f>VLOOKUP(Table2[[#This Row],[Home]],Table1[],2,FALSE)</f>
        <v>3</v>
      </c>
      <c r="L567" s="29"/>
      <c r="M567" s="29"/>
      <c r="N567" s="37"/>
      <c r="O567" s="37"/>
      <c r="P567" s="37"/>
      <c r="Q567" s="37"/>
    </row>
    <row r="568" spans="1:17" ht="25.5" customHeight="1">
      <c r="A568" s="1" t="s">
        <v>132</v>
      </c>
      <c r="B568" s="11" t="s">
        <v>8</v>
      </c>
      <c r="C568" s="2" t="s">
        <v>43</v>
      </c>
      <c r="D568" s="2">
        <v>127</v>
      </c>
      <c r="E568" s="2" t="s">
        <v>44</v>
      </c>
      <c r="F568" s="2">
        <v>117</v>
      </c>
      <c r="G568" s="44"/>
      <c r="H568" s="44"/>
      <c r="I568" s="30">
        <v>19068</v>
      </c>
      <c r="J568" s="29">
        <f>VLOOKUP(Table2[[#This Row],[Visitor]],Table1[],2,FALSE)</f>
        <v>10</v>
      </c>
      <c r="K568" s="29">
        <f>VLOOKUP(Table2[[#This Row],[Home]],Table1[],2,FALSE)</f>
        <v>6</v>
      </c>
      <c r="L568" s="29"/>
      <c r="M568" s="29"/>
      <c r="N568" s="37"/>
      <c r="O568" s="37"/>
      <c r="P568" s="37"/>
      <c r="Q568" s="37"/>
    </row>
    <row r="569" spans="1:17" ht="25.5" customHeight="1">
      <c r="A569" s="1" t="s">
        <v>133</v>
      </c>
      <c r="B569" s="11" t="s">
        <v>12</v>
      </c>
      <c r="C569" s="2" t="s">
        <v>33</v>
      </c>
      <c r="D569" s="2">
        <v>84</v>
      </c>
      <c r="E569" s="2" t="s">
        <v>5</v>
      </c>
      <c r="F569" s="2">
        <v>91</v>
      </c>
      <c r="G569" s="44"/>
      <c r="H569" s="44"/>
      <c r="I569" s="30">
        <v>18624</v>
      </c>
      <c r="J569" s="29">
        <f>VLOOKUP(Table2[[#This Row],[Visitor]],Table1[],2,FALSE)</f>
        <v>24</v>
      </c>
      <c r="K569" s="29">
        <f>VLOOKUP(Table2[[#This Row],[Home]],Table1[],2,FALSE)</f>
        <v>4</v>
      </c>
      <c r="L569" s="29"/>
      <c r="M569" s="29"/>
      <c r="N569" s="37"/>
      <c r="O569" s="37"/>
      <c r="P569" s="37"/>
      <c r="Q569" s="37"/>
    </row>
    <row r="570" spans="1:17" ht="25.5" customHeight="1">
      <c r="A570" s="1" t="s">
        <v>133</v>
      </c>
      <c r="B570" s="11" t="s">
        <v>12</v>
      </c>
      <c r="C570" s="2" t="s">
        <v>14</v>
      </c>
      <c r="D570" s="2">
        <v>78</v>
      </c>
      <c r="E570" s="2" t="s">
        <v>19</v>
      </c>
      <c r="F570" s="2">
        <v>114</v>
      </c>
      <c r="G570" s="44"/>
      <c r="H570" s="44"/>
      <c r="I570" s="30">
        <v>20592</v>
      </c>
      <c r="J570" s="29">
        <f>VLOOKUP(Table2[[#This Row],[Visitor]],Table1[],2,FALSE)</f>
        <v>19</v>
      </c>
      <c r="K570" s="29">
        <f>VLOOKUP(Table2[[#This Row],[Home]],Table1[],2,FALSE)</f>
        <v>27</v>
      </c>
      <c r="L570" s="29"/>
      <c r="M570" s="29"/>
      <c r="N570" s="37"/>
      <c r="O570" s="37"/>
      <c r="P570" s="37"/>
      <c r="Q570" s="37"/>
    </row>
    <row r="571" spans="1:17" ht="25.5" customHeight="1">
      <c r="A571" s="1" t="s">
        <v>133</v>
      </c>
      <c r="B571" s="11" t="s">
        <v>23</v>
      </c>
      <c r="C571" s="2" t="s">
        <v>42</v>
      </c>
      <c r="D571" s="2">
        <v>103</v>
      </c>
      <c r="E571" s="2" t="s">
        <v>17</v>
      </c>
      <c r="F571" s="2">
        <v>107</v>
      </c>
      <c r="G571" s="44"/>
      <c r="H571" s="44"/>
      <c r="I571" s="30">
        <v>19600</v>
      </c>
      <c r="J571" s="29">
        <f>VLOOKUP(Table2[[#This Row],[Visitor]],Table1[],2,FALSE)</f>
        <v>25</v>
      </c>
      <c r="K571" s="29">
        <f>VLOOKUP(Table2[[#This Row],[Home]],Table1[],2,FALSE)</f>
        <v>17</v>
      </c>
      <c r="L571" s="29"/>
      <c r="M571" s="29"/>
      <c r="N571" s="37"/>
      <c r="O571" s="37"/>
      <c r="P571" s="37"/>
      <c r="Q571" s="37"/>
    </row>
    <row r="572" spans="1:17" ht="25.5" customHeight="1">
      <c r="A572" s="1" t="s">
        <v>133</v>
      </c>
      <c r="B572" s="11" t="s">
        <v>23</v>
      </c>
      <c r="C572" s="2" t="s">
        <v>41</v>
      </c>
      <c r="D572" s="2">
        <v>129</v>
      </c>
      <c r="E572" s="2" t="s">
        <v>22</v>
      </c>
      <c r="F572" s="2">
        <v>110</v>
      </c>
      <c r="G572" s="44"/>
      <c r="H572" s="44"/>
      <c r="I572" s="30">
        <v>18717</v>
      </c>
      <c r="J572" s="29">
        <f>VLOOKUP(Table2[[#This Row],[Visitor]],Table1[],2,FALSE)</f>
        <v>7</v>
      </c>
      <c r="K572" s="29">
        <f>VLOOKUP(Table2[[#This Row],[Home]],Table1[],2,FALSE)</f>
        <v>14</v>
      </c>
      <c r="L572" s="29"/>
      <c r="M572" s="29"/>
      <c r="N572" s="37"/>
      <c r="O572" s="37"/>
      <c r="P572" s="37"/>
      <c r="Q572" s="37"/>
    </row>
    <row r="573" spans="1:17" ht="25.5" customHeight="1">
      <c r="A573" s="1" t="s">
        <v>133</v>
      </c>
      <c r="B573" s="11" t="s">
        <v>26</v>
      </c>
      <c r="C573" s="2" t="s">
        <v>40</v>
      </c>
      <c r="D573" s="2">
        <v>127</v>
      </c>
      <c r="E573" s="2" t="s">
        <v>28</v>
      </c>
      <c r="F573" s="2">
        <v>124</v>
      </c>
      <c r="G573" s="44"/>
      <c r="H573" s="44"/>
      <c r="I573" s="30">
        <v>20073</v>
      </c>
      <c r="J573" s="29">
        <f>VLOOKUP(Table2[[#This Row],[Visitor]],Table1[],2,FALSE)</f>
        <v>15</v>
      </c>
      <c r="K573" s="29">
        <f>VLOOKUP(Table2[[#This Row],[Home]],Table1[],2,FALSE)</f>
        <v>22</v>
      </c>
      <c r="L573" s="29"/>
      <c r="M573" s="29"/>
      <c r="N573" s="37"/>
      <c r="O573" s="37"/>
      <c r="P573" s="37"/>
      <c r="Q573" s="37"/>
    </row>
    <row r="574" spans="1:17" ht="25.5" customHeight="1">
      <c r="A574" s="1" t="s">
        <v>133</v>
      </c>
      <c r="B574" s="11" t="s">
        <v>26</v>
      </c>
      <c r="C574" s="2" t="s">
        <v>37</v>
      </c>
      <c r="D574" s="2">
        <v>89</v>
      </c>
      <c r="E574" s="2" t="s">
        <v>34</v>
      </c>
      <c r="F574" s="2">
        <v>103</v>
      </c>
      <c r="G574" s="44"/>
      <c r="H574" s="44"/>
      <c r="I574" s="30">
        <v>18501</v>
      </c>
      <c r="J574" s="29">
        <f>VLOOKUP(Table2[[#This Row],[Visitor]],Table1[],2,FALSE)</f>
        <v>29</v>
      </c>
      <c r="K574" s="29">
        <f>VLOOKUP(Table2[[#This Row],[Home]],Table1[],2,FALSE)</f>
        <v>2</v>
      </c>
      <c r="L574" s="29"/>
      <c r="M574" s="29"/>
      <c r="N574" s="37"/>
      <c r="O574" s="37"/>
      <c r="P574" s="37"/>
      <c r="Q574" s="37"/>
    </row>
    <row r="575" spans="1:17" ht="25.5" customHeight="1">
      <c r="A575" s="1" t="s">
        <v>133</v>
      </c>
      <c r="B575" s="11" t="s">
        <v>29</v>
      </c>
      <c r="C575" s="2" t="s">
        <v>31</v>
      </c>
      <c r="D575" s="2">
        <v>91</v>
      </c>
      <c r="E575" s="2" t="s">
        <v>30</v>
      </c>
      <c r="F575" s="2">
        <v>99</v>
      </c>
      <c r="G575" s="44"/>
      <c r="H575" s="44"/>
      <c r="I575" s="30">
        <v>15557</v>
      </c>
      <c r="J575" s="29">
        <f>VLOOKUP(Table2[[#This Row],[Visitor]],Table1[],2,FALSE)</f>
        <v>8</v>
      </c>
      <c r="K575" s="29">
        <f>VLOOKUP(Table2[[#This Row],[Home]],Table1[],2,FALSE)</f>
        <v>18</v>
      </c>
      <c r="L575" s="29"/>
      <c r="M575" s="29"/>
      <c r="N575" s="37"/>
      <c r="O575" s="37"/>
      <c r="P575" s="37"/>
      <c r="Q575" s="37"/>
    </row>
    <row r="576" spans="1:17" ht="25.5" customHeight="1">
      <c r="A576" s="1" t="s">
        <v>133</v>
      </c>
      <c r="B576" s="11" t="s">
        <v>32</v>
      </c>
      <c r="C576" s="2" t="s">
        <v>20</v>
      </c>
      <c r="D576" s="2">
        <v>102</v>
      </c>
      <c r="E576" s="2" t="s">
        <v>25</v>
      </c>
      <c r="F576" s="2">
        <v>100</v>
      </c>
      <c r="G576" s="44"/>
      <c r="H576" s="44"/>
      <c r="I576" s="30">
        <v>16988</v>
      </c>
      <c r="J576" s="29">
        <f>VLOOKUP(Table2[[#This Row],[Visitor]],Table1[],2,FALSE)</f>
        <v>9</v>
      </c>
      <c r="K576" s="29">
        <f>VLOOKUP(Table2[[#This Row],[Home]],Table1[],2,FALSE)</f>
        <v>12</v>
      </c>
      <c r="L576" s="29"/>
      <c r="M576" s="29"/>
      <c r="N576" s="37"/>
      <c r="O576" s="37"/>
      <c r="P576" s="37"/>
      <c r="Q576" s="37"/>
    </row>
    <row r="577" spans="1:17" ht="25.5" customHeight="1">
      <c r="A577" s="1" t="s">
        <v>133</v>
      </c>
      <c r="B577" s="11" t="s">
        <v>35</v>
      </c>
      <c r="C577" s="2" t="s">
        <v>27</v>
      </c>
      <c r="D577" s="2">
        <v>89</v>
      </c>
      <c r="E577" s="2" t="s">
        <v>36</v>
      </c>
      <c r="F577" s="2">
        <v>110</v>
      </c>
      <c r="G577" s="44"/>
      <c r="H577" s="44"/>
      <c r="I577" s="30">
        <v>19393</v>
      </c>
      <c r="J577" s="29">
        <f>VLOOKUP(Table2[[#This Row],[Visitor]],Table1[],2,FALSE)</f>
        <v>11</v>
      </c>
      <c r="K577" s="29">
        <f>VLOOKUP(Table2[[#This Row],[Home]],Table1[],2,FALSE)</f>
        <v>16</v>
      </c>
      <c r="L577" s="29"/>
      <c r="M577" s="29"/>
      <c r="N577" s="37"/>
      <c r="O577" s="37"/>
      <c r="P577" s="37"/>
      <c r="Q577" s="37"/>
    </row>
    <row r="578" spans="1:17" ht="25.5" customHeight="1">
      <c r="A578" s="1" t="s">
        <v>133</v>
      </c>
      <c r="B578" s="11" t="s">
        <v>8</v>
      </c>
      <c r="C578" s="2" t="s">
        <v>13</v>
      </c>
      <c r="D578" s="2">
        <v>108</v>
      </c>
      <c r="E578" s="2" t="s">
        <v>45</v>
      </c>
      <c r="F578" s="2">
        <v>94</v>
      </c>
      <c r="G578" s="44"/>
      <c r="H578" s="44"/>
      <c r="I578" s="30">
        <v>18997</v>
      </c>
      <c r="J578" s="29">
        <f>VLOOKUP(Table2[[#This Row],[Visitor]],Table1[],2,FALSE)</f>
        <v>20</v>
      </c>
      <c r="K578" s="29">
        <f>VLOOKUP(Table2[[#This Row],[Home]],Table1[],2,FALSE)</f>
        <v>28</v>
      </c>
      <c r="L578" s="29"/>
      <c r="M578" s="29"/>
      <c r="N578" s="37"/>
      <c r="O578" s="37"/>
      <c r="P578" s="37"/>
      <c r="Q578" s="37"/>
    </row>
    <row r="579" spans="1:17" ht="25.5" customHeight="1">
      <c r="A579" s="1" t="s">
        <v>134</v>
      </c>
      <c r="B579" s="11" t="s">
        <v>49</v>
      </c>
      <c r="C579" s="2" t="s">
        <v>10</v>
      </c>
      <c r="D579" s="2">
        <v>121</v>
      </c>
      <c r="E579" s="2" t="s">
        <v>44</v>
      </c>
      <c r="F579" s="2">
        <v>105</v>
      </c>
      <c r="G579" s="44"/>
      <c r="H579" s="44"/>
      <c r="I579" s="30">
        <v>19068</v>
      </c>
      <c r="J579" s="29">
        <f>VLOOKUP(Table2[[#This Row],[Visitor]],Table1[],2,FALSE)</f>
        <v>1</v>
      </c>
      <c r="K579" s="29">
        <f>VLOOKUP(Table2[[#This Row],[Home]],Table1[],2,FALSE)</f>
        <v>6</v>
      </c>
      <c r="L579" s="29"/>
      <c r="M579" s="29"/>
      <c r="N579" s="37"/>
      <c r="O579" s="37"/>
      <c r="P579" s="37"/>
      <c r="Q579" s="37"/>
    </row>
    <row r="580" spans="1:17" ht="25.5" customHeight="1">
      <c r="A580" s="1" t="s">
        <v>134</v>
      </c>
      <c r="B580" s="11" t="s">
        <v>59</v>
      </c>
      <c r="C580" s="2" t="s">
        <v>5</v>
      </c>
      <c r="D580" s="2">
        <v>87</v>
      </c>
      <c r="E580" s="2" t="s">
        <v>15</v>
      </c>
      <c r="F580" s="2">
        <v>85</v>
      </c>
      <c r="G580" s="44"/>
      <c r="H580" s="44"/>
      <c r="I580" s="30">
        <v>17732</v>
      </c>
      <c r="J580" s="29">
        <f>VLOOKUP(Table2[[#This Row],[Visitor]],Table1[],2,FALSE)</f>
        <v>4</v>
      </c>
      <c r="K580" s="29">
        <f>VLOOKUP(Table2[[#This Row],[Home]],Table1[],2,FALSE)</f>
        <v>30</v>
      </c>
      <c r="L580" s="29"/>
      <c r="M580" s="29"/>
      <c r="N580" s="37"/>
      <c r="O580" s="37"/>
      <c r="P580" s="37"/>
      <c r="Q580" s="37"/>
    </row>
    <row r="581" spans="1:17" ht="25.5" customHeight="1">
      <c r="A581" s="1" t="s">
        <v>134</v>
      </c>
      <c r="B581" s="11" t="s">
        <v>12</v>
      </c>
      <c r="C581" s="2" t="s">
        <v>9</v>
      </c>
      <c r="D581" s="2">
        <v>101</v>
      </c>
      <c r="E581" s="2" t="s">
        <v>14</v>
      </c>
      <c r="F581" s="2">
        <v>108</v>
      </c>
      <c r="G581" s="44"/>
      <c r="H581" s="44"/>
      <c r="I581" s="30">
        <v>18046</v>
      </c>
      <c r="J581" s="29">
        <f>VLOOKUP(Table2[[#This Row],[Visitor]],Table1[],2,FALSE)</f>
        <v>3</v>
      </c>
      <c r="K581" s="29">
        <f>VLOOKUP(Table2[[#This Row],[Home]],Table1[],2,FALSE)</f>
        <v>19</v>
      </c>
      <c r="L581" s="29"/>
      <c r="M581" s="29"/>
      <c r="N581" s="37"/>
      <c r="O581" s="37"/>
      <c r="P581" s="37"/>
      <c r="Q581" s="37"/>
    </row>
    <row r="582" spans="1:17" ht="25.5" customHeight="1">
      <c r="A582" s="1" t="s">
        <v>134</v>
      </c>
      <c r="B582" s="11" t="s">
        <v>12</v>
      </c>
      <c r="C582" s="2" t="s">
        <v>40</v>
      </c>
      <c r="D582" s="2">
        <v>86</v>
      </c>
      <c r="E582" s="2" t="s">
        <v>16</v>
      </c>
      <c r="F582" s="2">
        <v>125</v>
      </c>
      <c r="G582" s="44"/>
      <c r="H582" s="44"/>
      <c r="I582" s="30">
        <v>17923</v>
      </c>
      <c r="J582" s="29">
        <f>VLOOKUP(Table2[[#This Row],[Visitor]],Table1[],2,FALSE)</f>
        <v>15</v>
      </c>
      <c r="K582" s="29">
        <f>VLOOKUP(Table2[[#This Row],[Home]],Table1[],2,FALSE)</f>
        <v>13</v>
      </c>
      <c r="L582" s="29"/>
      <c r="M582" s="29"/>
      <c r="N582" s="37"/>
      <c r="O582" s="37"/>
      <c r="P582" s="37"/>
      <c r="Q582" s="37"/>
    </row>
    <row r="583" spans="1:17" ht="25.5" customHeight="1">
      <c r="A583" s="1" t="s">
        <v>134</v>
      </c>
      <c r="B583" s="11" t="s">
        <v>12</v>
      </c>
      <c r="C583" s="2" t="s">
        <v>6</v>
      </c>
      <c r="D583" s="2">
        <v>131</v>
      </c>
      <c r="E583" s="2" t="s">
        <v>18</v>
      </c>
      <c r="F583" s="2">
        <v>127</v>
      </c>
      <c r="G583" s="44"/>
      <c r="H583" s="44"/>
      <c r="I583" s="30">
        <v>18997</v>
      </c>
      <c r="J583" s="29">
        <f>VLOOKUP(Table2[[#This Row],[Visitor]],Table1[],2,FALSE)</f>
        <v>5</v>
      </c>
      <c r="K583" s="29">
        <f>VLOOKUP(Table2[[#This Row],[Home]],Table1[],2,FALSE)</f>
        <v>26</v>
      </c>
      <c r="L583" s="29"/>
      <c r="M583" s="29"/>
      <c r="N583" s="37"/>
      <c r="O583" s="37"/>
      <c r="P583" s="37"/>
      <c r="Q583" s="37"/>
    </row>
    <row r="584" spans="1:17" ht="25.5" customHeight="1">
      <c r="A584" s="1" t="s">
        <v>134</v>
      </c>
      <c r="B584" s="11" t="s">
        <v>23</v>
      </c>
      <c r="C584" s="2" t="s">
        <v>22</v>
      </c>
      <c r="D584" s="2">
        <v>110</v>
      </c>
      <c r="E584" s="2" t="s">
        <v>20</v>
      </c>
      <c r="F584" s="2">
        <v>103</v>
      </c>
      <c r="G584" s="44"/>
      <c r="H584" s="44"/>
      <c r="I584" s="30">
        <v>18762</v>
      </c>
      <c r="J584" s="29">
        <f>VLOOKUP(Table2[[#This Row],[Visitor]],Table1[],2,FALSE)</f>
        <v>14</v>
      </c>
      <c r="K584" s="29">
        <f>VLOOKUP(Table2[[#This Row],[Home]],Table1[],2,FALSE)</f>
        <v>9</v>
      </c>
      <c r="L584" s="29"/>
      <c r="M584" s="29"/>
      <c r="N584" s="37"/>
      <c r="O584" s="37"/>
      <c r="P584" s="37"/>
      <c r="Q584" s="37"/>
    </row>
    <row r="585" spans="1:17" ht="25.5" customHeight="1">
      <c r="A585" s="1" t="s">
        <v>134</v>
      </c>
      <c r="B585" s="11" t="s">
        <v>29</v>
      </c>
      <c r="C585" s="2" t="s">
        <v>24</v>
      </c>
      <c r="D585" s="2">
        <v>98</v>
      </c>
      <c r="E585" s="2" t="s">
        <v>33</v>
      </c>
      <c r="F585" s="2">
        <v>116</v>
      </c>
      <c r="G585" s="44"/>
      <c r="H585" s="44"/>
      <c r="I585" s="30">
        <v>18978</v>
      </c>
      <c r="J585" s="29">
        <f>VLOOKUP(Table2[[#This Row],[Visitor]],Table1[],2,FALSE)</f>
        <v>21</v>
      </c>
      <c r="K585" s="29">
        <f>VLOOKUP(Table2[[#This Row],[Home]],Table1[],2,FALSE)</f>
        <v>24</v>
      </c>
      <c r="L585" s="29"/>
      <c r="M585" s="29"/>
      <c r="N585" s="37"/>
      <c r="O585" s="37"/>
      <c r="P585" s="37"/>
      <c r="Q585" s="37"/>
    </row>
    <row r="586" spans="1:17" ht="25.5" customHeight="1">
      <c r="A586" s="1" t="s">
        <v>134</v>
      </c>
      <c r="B586" s="11" t="s">
        <v>35</v>
      </c>
      <c r="C586" s="2" t="s">
        <v>30</v>
      </c>
      <c r="D586" s="2">
        <v>98</v>
      </c>
      <c r="E586" s="2" t="s">
        <v>38</v>
      </c>
      <c r="F586" s="2">
        <v>106</v>
      </c>
      <c r="G586" s="44"/>
      <c r="H586" s="44"/>
      <c r="I586" s="30">
        <v>17583</v>
      </c>
      <c r="J586" s="29">
        <f>VLOOKUP(Table2[[#This Row],[Visitor]],Table1[],2,FALSE)</f>
        <v>18</v>
      </c>
      <c r="K586" s="29">
        <f>VLOOKUP(Table2[[#This Row],[Home]],Table1[],2,FALSE)</f>
        <v>23</v>
      </c>
      <c r="L586" s="29"/>
      <c r="M586" s="29"/>
      <c r="N586" s="37"/>
      <c r="O586" s="37"/>
      <c r="P586" s="37"/>
      <c r="Q586" s="37"/>
    </row>
    <row r="587" spans="1:17" ht="25.5" customHeight="1">
      <c r="A587" s="1" t="s">
        <v>135</v>
      </c>
      <c r="B587" s="11" t="s">
        <v>49</v>
      </c>
      <c r="C587" s="2" t="s">
        <v>31</v>
      </c>
      <c r="D587" s="2">
        <v>102</v>
      </c>
      <c r="E587" s="2" t="s">
        <v>17</v>
      </c>
      <c r="F587" s="2">
        <v>103</v>
      </c>
      <c r="G587" s="44"/>
      <c r="H587" s="44"/>
      <c r="I587" s="30">
        <v>19600</v>
      </c>
      <c r="J587" s="29">
        <f>VLOOKUP(Table2[[#This Row],[Visitor]],Table1[],2,FALSE)</f>
        <v>8</v>
      </c>
      <c r="K587" s="29">
        <f>VLOOKUP(Table2[[#This Row],[Home]],Table1[],2,FALSE)</f>
        <v>17</v>
      </c>
      <c r="L587" s="29"/>
      <c r="M587" s="29"/>
      <c r="N587" s="37"/>
      <c r="O587" s="37"/>
      <c r="P587" s="37"/>
      <c r="Q587" s="37"/>
    </row>
    <row r="588" spans="1:17" ht="25.5" customHeight="1">
      <c r="A588" s="1" t="s">
        <v>135</v>
      </c>
      <c r="B588" s="11" t="s">
        <v>12</v>
      </c>
      <c r="C588" s="2" t="s">
        <v>42</v>
      </c>
      <c r="D588" s="2">
        <v>100</v>
      </c>
      <c r="E588" s="2" t="s">
        <v>28</v>
      </c>
      <c r="F588" s="2">
        <v>96</v>
      </c>
      <c r="G588" s="44"/>
      <c r="H588" s="44"/>
      <c r="I588" s="30">
        <v>20171</v>
      </c>
      <c r="J588" s="29">
        <f>VLOOKUP(Table2[[#This Row],[Visitor]],Table1[],2,FALSE)</f>
        <v>25</v>
      </c>
      <c r="K588" s="29">
        <f>VLOOKUP(Table2[[#This Row],[Home]],Table1[],2,FALSE)</f>
        <v>22</v>
      </c>
      <c r="L588" s="29"/>
      <c r="M588" s="29"/>
      <c r="N588" s="37"/>
      <c r="O588" s="37"/>
      <c r="P588" s="37"/>
      <c r="Q588" s="37"/>
    </row>
    <row r="589" spans="1:17" ht="25.5" customHeight="1">
      <c r="A589" s="1" t="s">
        <v>135</v>
      </c>
      <c r="B589" s="11" t="s">
        <v>23</v>
      </c>
      <c r="C589" s="2" t="s">
        <v>43</v>
      </c>
      <c r="D589" s="2">
        <v>100</v>
      </c>
      <c r="E589" s="2" t="s">
        <v>37</v>
      </c>
      <c r="F589" s="2">
        <v>114</v>
      </c>
      <c r="G589" s="44"/>
      <c r="H589" s="44"/>
      <c r="I589" s="30">
        <v>18055</v>
      </c>
      <c r="J589" s="29">
        <f>VLOOKUP(Table2[[#This Row],[Visitor]],Table1[],2,FALSE)</f>
        <v>10</v>
      </c>
      <c r="K589" s="29">
        <f>VLOOKUP(Table2[[#This Row],[Home]],Table1[],2,FALSE)</f>
        <v>29</v>
      </c>
      <c r="L589" s="29"/>
      <c r="M589" s="29"/>
      <c r="N589" s="37"/>
      <c r="O589" s="37"/>
      <c r="P589" s="37"/>
      <c r="Q589" s="37"/>
    </row>
    <row r="590" spans="1:17" ht="25.5" customHeight="1">
      <c r="A590" s="1" t="s">
        <v>135</v>
      </c>
      <c r="B590" s="11" t="s">
        <v>29</v>
      </c>
      <c r="C590" s="2" t="s">
        <v>34</v>
      </c>
      <c r="D590" s="2">
        <v>110</v>
      </c>
      <c r="E590" s="2" t="s">
        <v>36</v>
      </c>
      <c r="F590" s="2">
        <v>111</v>
      </c>
      <c r="G590" s="44"/>
      <c r="H590" s="44"/>
      <c r="I590" s="30">
        <v>19393</v>
      </c>
      <c r="J590" s="29">
        <f>VLOOKUP(Table2[[#This Row],[Visitor]],Table1[],2,FALSE)</f>
        <v>2</v>
      </c>
      <c r="K590" s="29">
        <f>VLOOKUP(Table2[[#This Row],[Home]],Table1[],2,FALSE)</f>
        <v>16</v>
      </c>
      <c r="L590" s="29"/>
      <c r="M590" s="29"/>
      <c r="N590" s="37"/>
      <c r="O590" s="37"/>
      <c r="P590" s="37"/>
      <c r="Q590" s="37"/>
    </row>
    <row r="591" spans="1:17" ht="25.5" customHeight="1">
      <c r="A591" s="1" t="s">
        <v>135</v>
      </c>
      <c r="B591" s="11" t="s">
        <v>32</v>
      </c>
      <c r="C591" s="2" t="s">
        <v>27</v>
      </c>
      <c r="D591" s="2">
        <v>113</v>
      </c>
      <c r="E591" s="2" t="s">
        <v>45</v>
      </c>
      <c r="F591" s="2">
        <v>132</v>
      </c>
      <c r="G591" s="44"/>
      <c r="H591" s="44"/>
      <c r="I591" s="30">
        <v>18997</v>
      </c>
      <c r="J591" s="29">
        <f>VLOOKUP(Table2[[#This Row],[Visitor]],Table1[],2,FALSE)</f>
        <v>11</v>
      </c>
      <c r="K591" s="29">
        <f>VLOOKUP(Table2[[#This Row],[Home]],Table1[],2,FALSE)</f>
        <v>28</v>
      </c>
      <c r="L591" s="29"/>
      <c r="M591" s="29"/>
      <c r="N591" s="37"/>
      <c r="O591" s="37"/>
      <c r="P591" s="37"/>
      <c r="Q591" s="37"/>
    </row>
    <row r="592" spans="1:17" ht="25.5" customHeight="1">
      <c r="A592" s="1" t="s">
        <v>136</v>
      </c>
      <c r="B592" s="11" t="s">
        <v>12</v>
      </c>
      <c r="C592" s="2" t="s">
        <v>22</v>
      </c>
      <c r="D592" s="2">
        <v>96</v>
      </c>
      <c r="E592" s="2" t="s">
        <v>16</v>
      </c>
      <c r="F592" s="2">
        <v>109</v>
      </c>
      <c r="G592" s="44"/>
      <c r="H592" s="44"/>
      <c r="I592" s="30">
        <v>14670</v>
      </c>
      <c r="J592" s="29">
        <f>VLOOKUP(Table2[[#This Row],[Visitor]],Table1[],2,FALSE)</f>
        <v>14</v>
      </c>
      <c r="K592" s="29">
        <f>VLOOKUP(Table2[[#This Row],[Home]],Table1[],2,FALSE)</f>
        <v>13</v>
      </c>
      <c r="L592" s="29"/>
      <c r="M592" s="29"/>
      <c r="N592" s="37"/>
      <c r="O592" s="37"/>
      <c r="P592" s="37"/>
      <c r="Q592" s="37"/>
    </row>
    <row r="593" spans="1:17" ht="25.5" customHeight="1">
      <c r="A593" s="1" t="s">
        <v>136</v>
      </c>
      <c r="B593" s="11" t="s">
        <v>21</v>
      </c>
      <c r="C593" s="2" t="s">
        <v>41</v>
      </c>
      <c r="D593" s="2">
        <v>114</v>
      </c>
      <c r="E593" s="2" t="s">
        <v>15</v>
      </c>
      <c r="F593" s="2">
        <v>113</v>
      </c>
      <c r="G593" s="44"/>
      <c r="H593" s="44"/>
      <c r="I593" s="30">
        <v>13681</v>
      </c>
      <c r="J593" s="29">
        <f>VLOOKUP(Table2[[#This Row],[Visitor]],Table1[],2,FALSE)</f>
        <v>7</v>
      </c>
      <c r="K593" s="29">
        <f>VLOOKUP(Table2[[#This Row],[Home]],Table1[],2,FALSE)</f>
        <v>30</v>
      </c>
      <c r="L593" s="29"/>
      <c r="M593" s="29"/>
      <c r="N593" s="37"/>
      <c r="O593" s="37"/>
      <c r="P593" s="37"/>
      <c r="Q593" s="37"/>
    </row>
    <row r="594" spans="1:17" ht="25.5" customHeight="1">
      <c r="A594" s="1" t="s">
        <v>136</v>
      </c>
      <c r="B594" s="11" t="s">
        <v>23</v>
      </c>
      <c r="C594" s="2" t="s">
        <v>9</v>
      </c>
      <c r="D594" s="2">
        <v>116</v>
      </c>
      <c r="E594" s="2" t="s">
        <v>40</v>
      </c>
      <c r="F594" s="2">
        <v>107</v>
      </c>
      <c r="G594" s="44"/>
      <c r="H594" s="44"/>
      <c r="I594" s="30">
        <v>17462</v>
      </c>
      <c r="J594" s="29">
        <f>VLOOKUP(Table2[[#This Row],[Visitor]],Table1[],2,FALSE)</f>
        <v>3</v>
      </c>
      <c r="K594" s="29">
        <f>VLOOKUP(Table2[[#This Row],[Home]],Table1[],2,FALSE)</f>
        <v>15</v>
      </c>
      <c r="L594" s="29"/>
      <c r="M594" s="29"/>
      <c r="N594" s="37"/>
      <c r="O594" s="37"/>
      <c r="P594" s="37"/>
      <c r="Q594" s="37"/>
    </row>
    <row r="595" spans="1:17" ht="25.5" customHeight="1">
      <c r="A595" s="1" t="s">
        <v>136</v>
      </c>
      <c r="B595" s="11" t="s">
        <v>23</v>
      </c>
      <c r="C595" s="2" t="s">
        <v>6</v>
      </c>
      <c r="D595" s="2">
        <v>99</v>
      </c>
      <c r="E595" s="2" t="s">
        <v>33</v>
      </c>
      <c r="F595" s="2">
        <v>127</v>
      </c>
      <c r="G595" s="44"/>
      <c r="H595" s="44"/>
      <c r="I595" s="30">
        <v>18978</v>
      </c>
      <c r="J595" s="29">
        <f>VLOOKUP(Table2[[#This Row],[Visitor]],Table1[],2,FALSE)</f>
        <v>5</v>
      </c>
      <c r="K595" s="29">
        <f>VLOOKUP(Table2[[#This Row],[Home]],Table1[],2,FALSE)</f>
        <v>24</v>
      </c>
      <c r="L595" s="29"/>
      <c r="M595" s="29"/>
      <c r="N595" s="37"/>
      <c r="O595" s="37"/>
      <c r="P595" s="37"/>
      <c r="Q595" s="37"/>
    </row>
    <row r="596" spans="1:17" ht="25.5" customHeight="1">
      <c r="A596" s="1" t="s">
        <v>136</v>
      </c>
      <c r="B596" s="11" t="s">
        <v>23</v>
      </c>
      <c r="C596" s="2" t="s">
        <v>14</v>
      </c>
      <c r="D596" s="2">
        <v>109</v>
      </c>
      <c r="E596" s="2" t="s">
        <v>24</v>
      </c>
      <c r="F596" s="2">
        <v>112</v>
      </c>
      <c r="G596" s="44"/>
      <c r="H596" s="44"/>
      <c r="I596" s="30">
        <v>12874</v>
      </c>
      <c r="J596" s="29">
        <f>VLOOKUP(Table2[[#This Row],[Visitor]],Table1[],2,FALSE)</f>
        <v>19</v>
      </c>
      <c r="K596" s="29">
        <f>VLOOKUP(Table2[[#This Row],[Home]],Table1[],2,FALSE)</f>
        <v>21</v>
      </c>
      <c r="L596" s="29"/>
      <c r="M596" s="29"/>
      <c r="N596" s="37"/>
      <c r="O596" s="37"/>
      <c r="P596" s="37"/>
      <c r="Q596" s="37"/>
    </row>
    <row r="597" spans="1:17" ht="25.5" customHeight="1">
      <c r="A597" s="1" t="s">
        <v>136</v>
      </c>
      <c r="B597" s="11" t="s">
        <v>35</v>
      </c>
      <c r="C597" s="2" t="s">
        <v>34</v>
      </c>
      <c r="D597" s="2">
        <v>107</v>
      </c>
      <c r="E597" s="2" t="s">
        <v>38</v>
      </c>
      <c r="F597" s="2">
        <v>100</v>
      </c>
      <c r="G597" s="44"/>
      <c r="H597" s="44"/>
      <c r="I597" s="30">
        <v>17583</v>
      </c>
      <c r="J597" s="29">
        <f>VLOOKUP(Table2[[#This Row],[Visitor]],Table1[],2,FALSE)</f>
        <v>2</v>
      </c>
      <c r="K597" s="29">
        <f>VLOOKUP(Table2[[#This Row],[Home]],Table1[],2,FALSE)</f>
        <v>23</v>
      </c>
      <c r="L597" s="29"/>
      <c r="M597" s="29"/>
      <c r="N597" s="37"/>
      <c r="O597" s="37"/>
      <c r="P597" s="37"/>
      <c r="Q597" s="37"/>
    </row>
    <row r="598" spans="1:17" ht="25.5" customHeight="1">
      <c r="A598" s="1" t="s">
        <v>136</v>
      </c>
      <c r="B598" s="11" t="s">
        <v>8</v>
      </c>
      <c r="C598" s="2" t="s">
        <v>30</v>
      </c>
      <c r="D598" s="2">
        <v>114</v>
      </c>
      <c r="E598" s="2" t="s">
        <v>10</v>
      </c>
      <c r="F598" s="2">
        <v>124</v>
      </c>
      <c r="G598" s="44"/>
      <c r="H598" s="44"/>
      <c r="I598" s="30">
        <v>19596</v>
      </c>
      <c r="J598" s="29">
        <f>VLOOKUP(Table2[[#This Row],[Visitor]],Table1[],2,FALSE)</f>
        <v>18</v>
      </c>
      <c r="K598" s="29">
        <f>VLOOKUP(Table2[[#This Row],[Home]],Table1[],2,FALSE)</f>
        <v>1</v>
      </c>
      <c r="L598" s="29"/>
      <c r="M598" s="29"/>
      <c r="N598" s="37"/>
      <c r="O598" s="37"/>
      <c r="P598" s="37"/>
      <c r="Q598" s="37"/>
    </row>
    <row r="599" spans="1:17" ht="25.5" customHeight="1">
      <c r="A599" s="1" t="s">
        <v>136</v>
      </c>
      <c r="B599" s="11" t="s">
        <v>8</v>
      </c>
      <c r="C599" s="2" t="s">
        <v>27</v>
      </c>
      <c r="D599" s="2">
        <v>107</v>
      </c>
      <c r="E599" s="2" t="s">
        <v>44</v>
      </c>
      <c r="F599" s="2">
        <v>108</v>
      </c>
      <c r="G599" s="44"/>
      <c r="H599" s="44"/>
      <c r="I599" s="30">
        <v>14624</v>
      </c>
      <c r="J599" s="29">
        <f>VLOOKUP(Table2[[#This Row],[Visitor]],Table1[],2,FALSE)</f>
        <v>11</v>
      </c>
      <c r="K599" s="29">
        <f>VLOOKUP(Table2[[#This Row],[Home]],Table1[],2,FALSE)</f>
        <v>6</v>
      </c>
      <c r="L599" s="29"/>
      <c r="M599" s="29"/>
      <c r="N599" s="37"/>
      <c r="O599" s="37"/>
      <c r="P599" s="37"/>
      <c r="Q599" s="37"/>
    </row>
    <row r="600" spans="1:17" ht="25.5" customHeight="1">
      <c r="A600" s="1" t="s">
        <v>137</v>
      </c>
      <c r="B600" s="11" t="s">
        <v>21</v>
      </c>
      <c r="C600" s="2" t="s">
        <v>17</v>
      </c>
      <c r="D600" s="2">
        <v>90</v>
      </c>
      <c r="E600" s="2" t="s">
        <v>41</v>
      </c>
      <c r="F600" s="2">
        <v>89</v>
      </c>
      <c r="G600" s="44"/>
      <c r="H600" s="44"/>
      <c r="I600" s="30">
        <v>19800</v>
      </c>
      <c r="J600" s="29">
        <f>VLOOKUP(Table2[[#This Row],[Visitor]],Table1[],2,FALSE)</f>
        <v>17</v>
      </c>
      <c r="K600" s="29">
        <f>VLOOKUP(Table2[[#This Row],[Home]],Table1[],2,FALSE)</f>
        <v>7</v>
      </c>
      <c r="L600" s="29"/>
      <c r="M600" s="29"/>
      <c r="N600" s="37"/>
      <c r="O600" s="37"/>
      <c r="P600" s="37"/>
      <c r="Q600" s="37"/>
    </row>
    <row r="601" spans="1:17" ht="25.5" customHeight="1">
      <c r="A601" s="1" t="s">
        <v>137</v>
      </c>
      <c r="B601" s="11" t="s">
        <v>23</v>
      </c>
      <c r="C601" s="2" t="s">
        <v>36</v>
      </c>
      <c r="D601" s="2">
        <v>117</v>
      </c>
      <c r="E601" s="2" t="s">
        <v>43</v>
      </c>
      <c r="F601" s="2">
        <v>106</v>
      </c>
      <c r="G601" s="44"/>
      <c r="H601" s="44"/>
      <c r="I601" s="30">
        <v>18203</v>
      </c>
      <c r="J601" s="29">
        <f>VLOOKUP(Table2[[#This Row],[Visitor]],Table1[],2,FALSE)</f>
        <v>16</v>
      </c>
      <c r="K601" s="29">
        <f>VLOOKUP(Table2[[#This Row],[Home]],Table1[],2,FALSE)</f>
        <v>10</v>
      </c>
      <c r="L601" s="29"/>
      <c r="M601" s="29"/>
      <c r="N601" s="37"/>
      <c r="O601" s="37"/>
      <c r="P601" s="37"/>
      <c r="Q601" s="37"/>
    </row>
    <row r="602" spans="1:17" ht="25.5" customHeight="1">
      <c r="A602" s="1" t="s">
        <v>137</v>
      </c>
      <c r="B602" s="11" t="s">
        <v>26</v>
      </c>
      <c r="C602" s="2" t="s">
        <v>18</v>
      </c>
      <c r="D602" s="2">
        <v>99</v>
      </c>
      <c r="E602" s="2" t="s">
        <v>28</v>
      </c>
      <c r="F602" s="2">
        <v>114</v>
      </c>
      <c r="G602" s="44"/>
      <c r="H602" s="44"/>
      <c r="I602" s="30">
        <v>19306</v>
      </c>
      <c r="J602" s="29">
        <f>VLOOKUP(Table2[[#This Row],[Visitor]],Table1[],2,FALSE)</f>
        <v>26</v>
      </c>
      <c r="K602" s="29">
        <f>VLOOKUP(Table2[[#This Row],[Home]],Table1[],2,FALSE)</f>
        <v>22</v>
      </c>
      <c r="L602" s="29"/>
      <c r="M602" s="29"/>
      <c r="N602" s="37"/>
      <c r="O602" s="37"/>
      <c r="P602" s="37"/>
      <c r="Q602" s="37"/>
    </row>
    <row r="603" spans="1:17" ht="25.5" customHeight="1">
      <c r="A603" s="1" t="s">
        <v>137</v>
      </c>
      <c r="B603" s="11" t="s">
        <v>8</v>
      </c>
      <c r="C603" s="2" t="s">
        <v>38</v>
      </c>
      <c r="D603" s="2">
        <v>86</v>
      </c>
      <c r="E603" s="2" t="s">
        <v>45</v>
      </c>
      <c r="F603" s="2">
        <v>99</v>
      </c>
      <c r="G603" s="44"/>
      <c r="H603" s="44"/>
      <c r="I603" s="30">
        <v>18997</v>
      </c>
      <c r="J603" s="29">
        <f>VLOOKUP(Table2[[#This Row],[Visitor]],Table1[],2,FALSE)</f>
        <v>23</v>
      </c>
      <c r="K603" s="29">
        <f>VLOOKUP(Table2[[#This Row],[Home]],Table1[],2,FALSE)</f>
        <v>28</v>
      </c>
      <c r="L603" s="29"/>
      <c r="M603" s="29"/>
      <c r="N603" s="37"/>
      <c r="O603" s="37"/>
      <c r="P603" s="37"/>
      <c r="Q603" s="37"/>
    </row>
    <row r="604" spans="1:17" ht="25.5" customHeight="1">
      <c r="A604" s="1" t="s">
        <v>138</v>
      </c>
      <c r="B604" s="11" t="s">
        <v>12</v>
      </c>
      <c r="C604" s="2" t="s">
        <v>28</v>
      </c>
      <c r="D604" s="2">
        <v>115</v>
      </c>
      <c r="E604" s="2" t="s">
        <v>13</v>
      </c>
      <c r="F604" s="2">
        <v>111</v>
      </c>
      <c r="G604" s="44"/>
      <c r="H604" s="44"/>
      <c r="I604" s="30">
        <v>14462</v>
      </c>
      <c r="J604" s="29">
        <f>VLOOKUP(Table2[[#This Row],[Visitor]],Table1[],2,FALSE)</f>
        <v>22</v>
      </c>
      <c r="K604" s="29">
        <f>VLOOKUP(Table2[[#This Row],[Home]],Table1[],2,FALSE)</f>
        <v>20</v>
      </c>
      <c r="L604" s="29"/>
      <c r="M604" s="29"/>
      <c r="N604" s="37"/>
      <c r="O604" s="37"/>
      <c r="P604" s="37"/>
      <c r="Q604" s="37"/>
    </row>
    <row r="605" spans="1:17" ht="25.5" customHeight="1">
      <c r="A605" s="1" t="s">
        <v>138</v>
      </c>
      <c r="B605" s="11" t="s">
        <v>12</v>
      </c>
      <c r="C605" s="2" t="s">
        <v>17</v>
      </c>
      <c r="D605" s="2">
        <v>114</v>
      </c>
      <c r="E605" s="2" t="s">
        <v>16</v>
      </c>
      <c r="F605" s="2">
        <v>106</v>
      </c>
      <c r="G605" s="44"/>
      <c r="H605" s="44"/>
      <c r="I605" s="30">
        <v>14540</v>
      </c>
      <c r="J605" s="29">
        <f>VLOOKUP(Table2[[#This Row],[Visitor]],Table1[],2,FALSE)</f>
        <v>17</v>
      </c>
      <c r="K605" s="29">
        <f>VLOOKUP(Table2[[#This Row],[Home]],Table1[],2,FALSE)</f>
        <v>13</v>
      </c>
      <c r="L605" s="29"/>
      <c r="M605" s="29"/>
      <c r="N605" s="37"/>
      <c r="O605" s="37"/>
      <c r="P605" s="37"/>
      <c r="Q605" s="37"/>
    </row>
    <row r="606" spans="1:17" ht="25.5" customHeight="1">
      <c r="A606" s="1" t="s">
        <v>138</v>
      </c>
      <c r="B606" s="11" t="s">
        <v>12</v>
      </c>
      <c r="C606" s="2" t="s">
        <v>31</v>
      </c>
      <c r="D606" s="2">
        <v>107</v>
      </c>
      <c r="E606" s="2" t="s">
        <v>20</v>
      </c>
      <c r="F606" s="2">
        <v>104</v>
      </c>
      <c r="G606" s="44"/>
      <c r="H606" s="44"/>
      <c r="I606" s="30">
        <v>15640</v>
      </c>
      <c r="J606" s="29">
        <f>VLOOKUP(Table2[[#This Row],[Visitor]],Table1[],2,FALSE)</f>
        <v>8</v>
      </c>
      <c r="K606" s="29">
        <f>VLOOKUP(Table2[[#This Row],[Home]],Table1[],2,FALSE)</f>
        <v>9</v>
      </c>
      <c r="L606" s="29"/>
      <c r="M606" s="29"/>
      <c r="N606" s="37"/>
      <c r="O606" s="37"/>
      <c r="P606" s="37"/>
      <c r="Q606" s="37"/>
    </row>
    <row r="607" spans="1:17" ht="25.5" customHeight="1">
      <c r="A607" s="1" t="s">
        <v>138</v>
      </c>
      <c r="B607" s="11" t="s">
        <v>21</v>
      </c>
      <c r="C607" s="2" t="s">
        <v>14</v>
      </c>
      <c r="D607" s="2">
        <v>114</v>
      </c>
      <c r="E607" s="2" t="s">
        <v>15</v>
      </c>
      <c r="F607" s="2">
        <v>80</v>
      </c>
      <c r="G607" s="44"/>
      <c r="H607" s="44"/>
      <c r="I607" s="30">
        <v>13457</v>
      </c>
      <c r="J607" s="29">
        <f>VLOOKUP(Table2[[#This Row],[Visitor]],Table1[],2,FALSE)</f>
        <v>19</v>
      </c>
      <c r="K607" s="29">
        <f>VLOOKUP(Table2[[#This Row],[Home]],Table1[],2,FALSE)</f>
        <v>30</v>
      </c>
      <c r="L607" s="29"/>
      <c r="M607" s="29"/>
      <c r="N607" s="37"/>
      <c r="O607" s="37"/>
      <c r="P607" s="37"/>
      <c r="Q607" s="37"/>
    </row>
    <row r="608" spans="1:17" ht="25.5" customHeight="1">
      <c r="A608" s="1" t="s">
        <v>138</v>
      </c>
      <c r="B608" s="11" t="s">
        <v>21</v>
      </c>
      <c r="C608" s="2" t="s">
        <v>40</v>
      </c>
      <c r="D608" s="2">
        <v>122</v>
      </c>
      <c r="E608" s="2" t="s">
        <v>42</v>
      </c>
      <c r="F608" s="2">
        <v>119</v>
      </c>
      <c r="G608" s="44"/>
      <c r="H608" s="44"/>
      <c r="I608" s="30">
        <v>19812</v>
      </c>
      <c r="J608" s="29">
        <f>VLOOKUP(Table2[[#This Row],[Visitor]],Table1[],2,FALSE)</f>
        <v>15</v>
      </c>
      <c r="K608" s="29">
        <f>VLOOKUP(Table2[[#This Row],[Home]],Table1[],2,FALSE)</f>
        <v>25</v>
      </c>
      <c r="L608" s="29"/>
      <c r="M608" s="29"/>
      <c r="N608" s="37"/>
      <c r="O608" s="37"/>
      <c r="P608" s="37"/>
      <c r="Q608" s="37"/>
    </row>
    <row r="609" spans="1:17" ht="25.5" customHeight="1">
      <c r="A609" s="1" t="s">
        <v>138</v>
      </c>
      <c r="B609" s="11" t="s">
        <v>23</v>
      </c>
      <c r="C609" s="2" t="s">
        <v>36</v>
      </c>
      <c r="D609" s="2">
        <v>112</v>
      </c>
      <c r="E609" s="2" t="s">
        <v>9</v>
      </c>
      <c r="F609" s="2">
        <v>121</v>
      </c>
      <c r="G609" s="44"/>
      <c r="H609" s="44"/>
      <c r="I609" s="30">
        <v>18055</v>
      </c>
      <c r="J609" s="29">
        <f>VLOOKUP(Table2[[#This Row],[Visitor]],Table1[],2,FALSE)</f>
        <v>16</v>
      </c>
      <c r="K609" s="29">
        <f>VLOOKUP(Table2[[#This Row],[Home]],Table1[],2,FALSE)</f>
        <v>3</v>
      </c>
      <c r="L609" s="29"/>
      <c r="M609" s="29"/>
      <c r="N609" s="37"/>
      <c r="O609" s="37"/>
      <c r="P609" s="37"/>
      <c r="Q609" s="37"/>
    </row>
    <row r="610" spans="1:17" ht="25.5" customHeight="1">
      <c r="A610" s="1" t="s">
        <v>138</v>
      </c>
      <c r="B610" s="11" t="s">
        <v>23</v>
      </c>
      <c r="C610" s="2" t="s">
        <v>24</v>
      </c>
      <c r="D610" s="2">
        <v>102</v>
      </c>
      <c r="E610" s="2" t="s">
        <v>25</v>
      </c>
      <c r="F610" s="2">
        <v>105</v>
      </c>
      <c r="G610" s="44"/>
      <c r="H610" s="44"/>
      <c r="I610" s="30">
        <v>14312</v>
      </c>
      <c r="J610" s="29">
        <f>VLOOKUP(Table2[[#This Row],[Visitor]],Table1[],2,FALSE)</f>
        <v>21</v>
      </c>
      <c r="K610" s="29">
        <f>VLOOKUP(Table2[[#This Row],[Home]],Table1[],2,FALSE)</f>
        <v>12</v>
      </c>
      <c r="L610" s="29"/>
      <c r="M610" s="29"/>
      <c r="N610" s="37"/>
      <c r="O610" s="37"/>
      <c r="P610" s="37"/>
      <c r="Q610" s="37"/>
    </row>
    <row r="611" spans="1:17" ht="25.5" customHeight="1">
      <c r="A611" s="1" t="s">
        <v>138</v>
      </c>
      <c r="B611" s="11" t="s">
        <v>23</v>
      </c>
      <c r="C611" s="2" t="s">
        <v>18</v>
      </c>
      <c r="D611" s="2">
        <v>103</v>
      </c>
      <c r="E611" s="2" t="s">
        <v>22</v>
      </c>
      <c r="F611" s="2">
        <v>110</v>
      </c>
      <c r="G611" s="44"/>
      <c r="H611" s="44"/>
      <c r="I611" s="30">
        <v>14543</v>
      </c>
      <c r="J611" s="29">
        <f>VLOOKUP(Table2[[#This Row],[Visitor]],Table1[],2,FALSE)</f>
        <v>26</v>
      </c>
      <c r="K611" s="29">
        <f>VLOOKUP(Table2[[#This Row],[Home]],Table1[],2,FALSE)</f>
        <v>14</v>
      </c>
      <c r="L611" s="29"/>
      <c r="M611" s="29"/>
      <c r="N611" s="37"/>
      <c r="O611" s="37"/>
      <c r="P611" s="37"/>
      <c r="Q611" s="37"/>
    </row>
    <row r="612" spans="1:17" ht="25.5" customHeight="1">
      <c r="A612" s="1" t="s">
        <v>138</v>
      </c>
      <c r="B612" s="11" t="s">
        <v>23</v>
      </c>
      <c r="C612" s="2" t="s">
        <v>43</v>
      </c>
      <c r="D612" s="2">
        <v>88</v>
      </c>
      <c r="E612" s="2" t="s">
        <v>33</v>
      </c>
      <c r="F612" s="2">
        <v>104</v>
      </c>
      <c r="G612" s="44"/>
      <c r="H612" s="44"/>
      <c r="I612" s="30">
        <v>18978</v>
      </c>
      <c r="J612" s="29">
        <f>VLOOKUP(Table2[[#This Row],[Visitor]],Table1[],2,FALSE)</f>
        <v>10</v>
      </c>
      <c r="K612" s="29">
        <f>VLOOKUP(Table2[[#This Row],[Home]],Table1[],2,FALSE)</f>
        <v>24</v>
      </c>
      <c r="L612" s="29"/>
      <c r="M612" s="29"/>
      <c r="N612" s="37"/>
      <c r="O612" s="37"/>
      <c r="P612" s="37"/>
      <c r="Q612" s="37"/>
    </row>
    <row r="613" spans="1:17" ht="25.5" customHeight="1">
      <c r="A613" s="1" t="s">
        <v>138</v>
      </c>
      <c r="B613" s="11" t="s">
        <v>29</v>
      </c>
      <c r="C613" s="2" t="s">
        <v>27</v>
      </c>
      <c r="D613" s="2">
        <v>110</v>
      </c>
      <c r="E613" s="2" t="s">
        <v>30</v>
      </c>
      <c r="F613" s="2">
        <v>97</v>
      </c>
      <c r="G613" s="44"/>
      <c r="H613" s="44"/>
      <c r="I613" s="30">
        <v>14182</v>
      </c>
      <c r="J613" s="29">
        <f>VLOOKUP(Table2[[#This Row],[Visitor]],Table1[],2,FALSE)</f>
        <v>11</v>
      </c>
      <c r="K613" s="29">
        <f>VLOOKUP(Table2[[#This Row],[Home]],Table1[],2,FALSE)</f>
        <v>18</v>
      </c>
      <c r="L613" s="29"/>
      <c r="M613" s="29"/>
      <c r="N613" s="37"/>
      <c r="O613" s="37"/>
      <c r="P613" s="37"/>
      <c r="Q613" s="37"/>
    </row>
    <row r="614" spans="1:17" ht="25.5" customHeight="1">
      <c r="A614" s="1" t="s">
        <v>138</v>
      </c>
      <c r="B614" s="11" t="s">
        <v>8</v>
      </c>
      <c r="C614" s="2" t="s">
        <v>44</v>
      </c>
      <c r="D614" s="2">
        <v>125</v>
      </c>
      <c r="E614" s="2" t="s">
        <v>10</v>
      </c>
      <c r="F614" s="2">
        <v>106</v>
      </c>
      <c r="G614" s="44"/>
      <c r="H614" s="44"/>
      <c r="I614" s="30">
        <v>19596</v>
      </c>
      <c r="J614" s="29">
        <f>VLOOKUP(Table2[[#This Row],[Visitor]],Table1[],2,FALSE)</f>
        <v>6</v>
      </c>
      <c r="K614" s="29">
        <f>VLOOKUP(Table2[[#This Row],[Home]],Table1[],2,FALSE)</f>
        <v>1</v>
      </c>
      <c r="L614" s="29"/>
      <c r="M614" s="29"/>
      <c r="N614" s="37"/>
      <c r="O614" s="37"/>
      <c r="P614" s="37"/>
      <c r="Q614" s="37"/>
    </row>
    <row r="615" spans="1:17" ht="25.5" customHeight="1">
      <c r="A615" s="1" t="s">
        <v>139</v>
      </c>
      <c r="B615" s="11" t="s">
        <v>67</v>
      </c>
      <c r="C615" s="2" t="s">
        <v>5</v>
      </c>
      <c r="D615" s="2">
        <v>114</v>
      </c>
      <c r="E615" s="2" t="s">
        <v>19</v>
      </c>
      <c r="F615" s="2">
        <v>103</v>
      </c>
      <c r="G615" s="44"/>
      <c r="H615" s="44"/>
      <c r="I615" s="30">
        <v>19078</v>
      </c>
      <c r="J615" s="29">
        <f>VLOOKUP(Table2[[#This Row],[Visitor]],Table1[],2,FALSE)</f>
        <v>4</v>
      </c>
      <c r="K615" s="29">
        <f>VLOOKUP(Table2[[#This Row],[Home]],Table1[],2,FALSE)</f>
        <v>27</v>
      </c>
      <c r="L615" s="29"/>
      <c r="M615" s="29"/>
      <c r="N615" s="37"/>
      <c r="O615" s="37"/>
      <c r="P615" s="37"/>
      <c r="Q615" s="37"/>
    </row>
    <row r="616" spans="1:17" ht="25.5" customHeight="1">
      <c r="A616" s="1" t="s">
        <v>139</v>
      </c>
      <c r="B616" s="11" t="s">
        <v>23</v>
      </c>
      <c r="C616" s="2" t="s">
        <v>6</v>
      </c>
      <c r="D616" s="2">
        <v>99</v>
      </c>
      <c r="E616" s="2" t="s">
        <v>41</v>
      </c>
      <c r="F616" s="2">
        <v>133</v>
      </c>
      <c r="G616" s="44"/>
      <c r="H616" s="44"/>
      <c r="I616" s="30">
        <v>19923</v>
      </c>
      <c r="J616" s="29">
        <f>VLOOKUP(Table2[[#This Row],[Visitor]],Table1[],2,FALSE)</f>
        <v>5</v>
      </c>
      <c r="K616" s="29">
        <f>VLOOKUP(Table2[[#This Row],[Home]],Table1[],2,FALSE)</f>
        <v>7</v>
      </c>
      <c r="L616" s="29"/>
      <c r="M616" s="29"/>
      <c r="N616" s="37"/>
      <c r="O616" s="37"/>
      <c r="P616" s="37"/>
      <c r="Q616" s="37"/>
    </row>
    <row r="617" spans="1:17" ht="25.5" customHeight="1">
      <c r="A617" s="1" t="s">
        <v>139</v>
      </c>
      <c r="B617" s="11" t="s">
        <v>35</v>
      </c>
      <c r="C617" s="2" t="s">
        <v>44</v>
      </c>
      <c r="D617" s="2">
        <v>121</v>
      </c>
      <c r="E617" s="2" t="s">
        <v>38</v>
      </c>
      <c r="F617" s="2">
        <v>115</v>
      </c>
      <c r="G617" s="44"/>
      <c r="H617" s="44"/>
      <c r="I617" s="30">
        <v>17583</v>
      </c>
      <c r="J617" s="29">
        <f>VLOOKUP(Table2[[#This Row],[Visitor]],Table1[],2,FALSE)</f>
        <v>6</v>
      </c>
      <c r="K617" s="29">
        <f>VLOOKUP(Table2[[#This Row],[Home]],Table1[],2,FALSE)</f>
        <v>23</v>
      </c>
      <c r="L617" s="29"/>
      <c r="M617" s="29"/>
      <c r="N617" s="37"/>
      <c r="O617" s="37"/>
      <c r="P617" s="37"/>
      <c r="Q617" s="37"/>
    </row>
    <row r="618" spans="1:17" ht="25.5" customHeight="1">
      <c r="A618" s="1" t="s">
        <v>139</v>
      </c>
      <c r="B618" s="11" t="s">
        <v>8</v>
      </c>
      <c r="C618" s="2" t="s">
        <v>34</v>
      </c>
      <c r="D618" s="2">
        <v>81</v>
      </c>
      <c r="E618" s="2" t="s">
        <v>45</v>
      </c>
      <c r="F618" s="2">
        <v>93</v>
      </c>
      <c r="G618" s="44"/>
      <c r="H618" s="44"/>
      <c r="I618" s="30">
        <v>18997</v>
      </c>
      <c r="J618" s="29">
        <f>VLOOKUP(Table2[[#This Row],[Visitor]],Table1[],2,FALSE)</f>
        <v>2</v>
      </c>
      <c r="K618" s="29">
        <f>VLOOKUP(Table2[[#This Row],[Home]],Table1[],2,FALSE)</f>
        <v>28</v>
      </c>
      <c r="L618" s="29"/>
      <c r="M618" s="29"/>
      <c r="N618" s="37"/>
      <c r="O618" s="37"/>
      <c r="P618" s="37"/>
      <c r="Q618" s="37"/>
    </row>
    <row r="619" spans="1:17" ht="25.5" customHeight="1">
      <c r="A619" s="1" t="s">
        <v>140</v>
      </c>
      <c r="B619" s="11" t="s">
        <v>12</v>
      </c>
      <c r="C619" s="2" t="s">
        <v>31</v>
      </c>
      <c r="D619" s="2">
        <v>88</v>
      </c>
      <c r="E619" s="2" t="s">
        <v>13</v>
      </c>
      <c r="F619" s="2">
        <v>99</v>
      </c>
      <c r="G619" s="44"/>
      <c r="H619" s="44"/>
      <c r="I619" s="30">
        <v>14848</v>
      </c>
      <c r="J619" s="29">
        <f>VLOOKUP(Table2[[#This Row],[Visitor]],Table1[],2,FALSE)</f>
        <v>8</v>
      </c>
      <c r="K619" s="29">
        <f>VLOOKUP(Table2[[#This Row],[Home]],Table1[],2,FALSE)</f>
        <v>20</v>
      </c>
      <c r="L619" s="29"/>
      <c r="M619" s="29"/>
      <c r="N619" s="37"/>
      <c r="O619" s="37"/>
      <c r="P619" s="37"/>
      <c r="Q619" s="37"/>
    </row>
    <row r="620" spans="1:17" ht="25.5" customHeight="1">
      <c r="A620" s="1" t="s">
        <v>140</v>
      </c>
      <c r="B620" s="11" t="s">
        <v>12</v>
      </c>
      <c r="C620" s="2" t="s">
        <v>6</v>
      </c>
      <c r="D620" s="2">
        <v>95</v>
      </c>
      <c r="E620" s="2" t="s">
        <v>16</v>
      </c>
      <c r="F620" s="2">
        <v>97</v>
      </c>
      <c r="G620" s="44"/>
      <c r="H620" s="44"/>
      <c r="I620" s="30">
        <v>17923</v>
      </c>
      <c r="J620" s="29">
        <f>VLOOKUP(Table2[[#This Row],[Visitor]],Table1[],2,FALSE)</f>
        <v>5</v>
      </c>
      <c r="K620" s="29">
        <f>VLOOKUP(Table2[[#This Row],[Home]],Table1[],2,FALSE)</f>
        <v>13</v>
      </c>
      <c r="L620" s="29"/>
      <c r="M620" s="29"/>
      <c r="N620" s="37"/>
      <c r="O620" s="37"/>
      <c r="P620" s="37"/>
      <c r="Q620" s="37"/>
    </row>
    <row r="621" spans="1:17" ht="25.5" customHeight="1">
      <c r="A621" s="1" t="s">
        <v>140</v>
      </c>
      <c r="B621" s="11" t="s">
        <v>12</v>
      </c>
      <c r="C621" s="2" t="s">
        <v>18</v>
      </c>
      <c r="D621" s="2">
        <v>119</v>
      </c>
      <c r="E621" s="2" t="s">
        <v>20</v>
      </c>
      <c r="F621" s="2">
        <v>125</v>
      </c>
      <c r="G621" s="44"/>
      <c r="H621" s="44"/>
      <c r="I621" s="30">
        <v>18171</v>
      </c>
      <c r="J621" s="29">
        <f>VLOOKUP(Table2[[#This Row],[Visitor]],Table1[],2,FALSE)</f>
        <v>26</v>
      </c>
      <c r="K621" s="29">
        <f>VLOOKUP(Table2[[#This Row],[Home]],Table1[],2,FALSE)</f>
        <v>9</v>
      </c>
      <c r="L621" s="29"/>
      <c r="M621" s="29"/>
      <c r="N621" s="37"/>
      <c r="O621" s="37"/>
      <c r="P621" s="37"/>
      <c r="Q621" s="37"/>
    </row>
    <row r="622" spans="1:17" ht="25.5" customHeight="1">
      <c r="A622" s="1" t="s">
        <v>140</v>
      </c>
      <c r="B622" s="11" t="s">
        <v>21</v>
      </c>
      <c r="C622" s="2" t="s">
        <v>15</v>
      </c>
      <c r="D622" s="2">
        <v>110</v>
      </c>
      <c r="E622" s="2" t="s">
        <v>27</v>
      </c>
      <c r="F622" s="2">
        <v>105</v>
      </c>
      <c r="G622" s="44"/>
      <c r="H622" s="44"/>
      <c r="I622" s="30">
        <v>13093</v>
      </c>
      <c r="J622" s="29">
        <f>VLOOKUP(Table2[[#This Row],[Visitor]],Table1[],2,FALSE)</f>
        <v>30</v>
      </c>
      <c r="K622" s="29">
        <f>VLOOKUP(Table2[[#This Row],[Home]],Table1[],2,FALSE)</f>
        <v>11</v>
      </c>
      <c r="L622" s="29"/>
      <c r="M622" s="29"/>
      <c r="N622" s="37"/>
      <c r="O622" s="37"/>
      <c r="P622" s="37"/>
      <c r="Q622" s="37"/>
    </row>
    <row r="623" spans="1:17" ht="25.5" customHeight="1">
      <c r="A623" s="1" t="s">
        <v>140</v>
      </c>
      <c r="B623" s="11" t="s">
        <v>23</v>
      </c>
      <c r="C623" s="2" t="s">
        <v>10</v>
      </c>
      <c r="D623" s="2">
        <v>108</v>
      </c>
      <c r="E623" s="2" t="s">
        <v>22</v>
      </c>
      <c r="F623" s="2">
        <v>94</v>
      </c>
      <c r="G623" s="44"/>
      <c r="H623" s="44"/>
      <c r="I623" s="30">
        <v>18717</v>
      </c>
      <c r="J623" s="29">
        <f>VLOOKUP(Table2[[#This Row],[Visitor]],Table1[],2,FALSE)</f>
        <v>1</v>
      </c>
      <c r="K623" s="29">
        <f>VLOOKUP(Table2[[#This Row],[Home]],Table1[],2,FALSE)</f>
        <v>14</v>
      </c>
      <c r="L623" s="29"/>
      <c r="M623" s="29"/>
      <c r="N623" s="37"/>
      <c r="O623" s="37"/>
      <c r="P623" s="37"/>
      <c r="Q623" s="37"/>
    </row>
    <row r="624" spans="1:17" ht="25.5" customHeight="1">
      <c r="A624" s="1" t="s">
        <v>140</v>
      </c>
      <c r="B624" s="11" t="s">
        <v>23</v>
      </c>
      <c r="C624" s="2" t="s">
        <v>42</v>
      </c>
      <c r="D624" s="2">
        <v>108</v>
      </c>
      <c r="E624" s="2" t="s">
        <v>33</v>
      </c>
      <c r="F624" s="2">
        <v>118</v>
      </c>
      <c r="G624" s="44"/>
      <c r="H624" s="44"/>
      <c r="I624" s="30">
        <v>18978</v>
      </c>
      <c r="J624" s="29">
        <f>VLOOKUP(Table2[[#This Row],[Visitor]],Table1[],2,FALSE)</f>
        <v>25</v>
      </c>
      <c r="K624" s="29">
        <f>VLOOKUP(Table2[[#This Row],[Home]],Table1[],2,FALSE)</f>
        <v>24</v>
      </c>
      <c r="L624" s="29"/>
      <c r="M624" s="29"/>
      <c r="N624" s="37"/>
      <c r="O624" s="37"/>
      <c r="P624" s="37"/>
      <c r="Q624" s="37"/>
    </row>
    <row r="625" spans="1:17" ht="25.5" customHeight="1">
      <c r="A625" s="1" t="s">
        <v>140</v>
      </c>
      <c r="B625" s="11" t="s">
        <v>23</v>
      </c>
      <c r="C625" s="2" t="s">
        <v>36</v>
      </c>
      <c r="D625" s="2">
        <v>113</v>
      </c>
      <c r="E625" s="2" t="s">
        <v>24</v>
      </c>
      <c r="F625" s="2">
        <v>119</v>
      </c>
      <c r="G625" s="44"/>
      <c r="H625" s="44"/>
      <c r="I625" s="30">
        <v>17003</v>
      </c>
      <c r="J625" s="29">
        <f>VLOOKUP(Table2[[#This Row],[Visitor]],Table1[],2,FALSE)</f>
        <v>16</v>
      </c>
      <c r="K625" s="29">
        <f>VLOOKUP(Table2[[#This Row],[Home]],Table1[],2,FALSE)</f>
        <v>21</v>
      </c>
      <c r="L625" s="29"/>
      <c r="M625" s="29"/>
      <c r="N625" s="37"/>
      <c r="O625" s="37"/>
      <c r="P625" s="37"/>
      <c r="Q625" s="37"/>
    </row>
    <row r="626" spans="1:17" ht="25.5" customHeight="1">
      <c r="A626" s="1" t="s">
        <v>140</v>
      </c>
      <c r="B626" s="11" t="s">
        <v>29</v>
      </c>
      <c r="C626" s="2" t="s">
        <v>25</v>
      </c>
      <c r="D626" s="2">
        <v>78</v>
      </c>
      <c r="E626" s="2" t="s">
        <v>30</v>
      </c>
      <c r="F626" s="2">
        <v>87</v>
      </c>
      <c r="G626" s="44"/>
      <c r="H626" s="44"/>
      <c r="I626" s="30">
        <v>15607</v>
      </c>
      <c r="J626" s="29">
        <f>VLOOKUP(Table2[[#This Row],[Visitor]],Table1[],2,FALSE)</f>
        <v>12</v>
      </c>
      <c r="K626" s="29">
        <f>VLOOKUP(Table2[[#This Row],[Home]],Table1[],2,FALSE)</f>
        <v>18</v>
      </c>
      <c r="L626" s="29"/>
      <c r="M626" s="29"/>
      <c r="N626" s="37"/>
      <c r="O626" s="37"/>
      <c r="P626" s="37"/>
      <c r="Q626" s="37"/>
    </row>
    <row r="627" spans="1:17" ht="25.5" customHeight="1">
      <c r="A627" s="1" t="s">
        <v>140</v>
      </c>
      <c r="B627" s="11" t="s">
        <v>8</v>
      </c>
      <c r="C627" s="2" t="s">
        <v>9</v>
      </c>
      <c r="D627" s="2">
        <v>112</v>
      </c>
      <c r="E627" s="2" t="s">
        <v>37</v>
      </c>
      <c r="F627" s="2">
        <v>95</v>
      </c>
      <c r="G627" s="44"/>
      <c r="H627" s="44"/>
      <c r="I627" s="30">
        <v>18055</v>
      </c>
      <c r="J627" s="29">
        <f>VLOOKUP(Table2[[#This Row],[Visitor]],Table1[],2,FALSE)</f>
        <v>3</v>
      </c>
      <c r="K627" s="29">
        <f>VLOOKUP(Table2[[#This Row],[Home]],Table1[],2,FALSE)</f>
        <v>29</v>
      </c>
      <c r="L627" s="29"/>
      <c r="M627" s="29"/>
      <c r="N627" s="37"/>
      <c r="O627" s="37"/>
      <c r="P627" s="37"/>
      <c r="Q627" s="37"/>
    </row>
    <row r="628" spans="1:17" ht="25.5" customHeight="1">
      <c r="A628" s="1" t="s">
        <v>141</v>
      </c>
      <c r="B628" s="11" t="s">
        <v>98</v>
      </c>
      <c r="C628" s="2" t="s">
        <v>45</v>
      </c>
      <c r="D628" s="2">
        <v>107</v>
      </c>
      <c r="E628" s="2" t="s">
        <v>28</v>
      </c>
      <c r="F628" s="2">
        <v>101</v>
      </c>
      <c r="G628" s="44"/>
      <c r="H628" s="44"/>
      <c r="I628" s="30">
        <v>20209</v>
      </c>
      <c r="J628" s="29">
        <f>VLOOKUP(Table2[[#This Row],[Visitor]],Table1[],2,FALSE)</f>
        <v>28</v>
      </c>
      <c r="K628" s="29">
        <f>VLOOKUP(Table2[[#This Row],[Home]],Table1[],2,FALSE)</f>
        <v>22</v>
      </c>
      <c r="L628" s="29"/>
      <c r="M628" s="29"/>
      <c r="N628" s="37"/>
      <c r="O628" s="37"/>
      <c r="P628" s="37"/>
      <c r="Q628" s="37"/>
    </row>
    <row r="629" spans="1:17" ht="25.5" customHeight="1">
      <c r="A629" s="1" t="s">
        <v>141</v>
      </c>
      <c r="B629" s="11" t="s">
        <v>49</v>
      </c>
      <c r="C629" s="2" t="s">
        <v>38</v>
      </c>
      <c r="D629" s="2">
        <v>105</v>
      </c>
      <c r="E629" s="2" t="s">
        <v>44</v>
      </c>
      <c r="F629" s="2">
        <v>126</v>
      </c>
      <c r="G629" s="44"/>
      <c r="H629" s="44"/>
      <c r="I629" s="30">
        <v>16656</v>
      </c>
      <c r="J629" s="29">
        <f>VLOOKUP(Table2[[#This Row],[Visitor]],Table1[],2,FALSE)</f>
        <v>23</v>
      </c>
      <c r="K629" s="29">
        <f>VLOOKUP(Table2[[#This Row],[Home]],Table1[],2,FALSE)</f>
        <v>6</v>
      </c>
      <c r="L629" s="29"/>
      <c r="M629" s="29"/>
      <c r="N629" s="37"/>
      <c r="O629" s="37"/>
      <c r="P629" s="37"/>
      <c r="Q629" s="37"/>
    </row>
    <row r="630" spans="1:17" ht="25.5" customHeight="1">
      <c r="A630" s="1" t="s">
        <v>141</v>
      </c>
      <c r="B630" s="11" t="s">
        <v>83</v>
      </c>
      <c r="C630" s="2" t="s">
        <v>43</v>
      </c>
      <c r="D630" s="2">
        <v>101</v>
      </c>
      <c r="E630" s="2" t="s">
        <v>13</v>
      </c>
      <c r="F630" s="2">
        <v>91</v>
      </c>
      <c r="G630" s="44"/>
      <c r="H630" s="44"/>
      <c r="I630" s="30">
        <v>19624</v>
      </c>
      <c r="J630" s="29">
        <f>VLOOKUP(Table2[[#This Row],[Visitor]],Table1[],2,FALSE)</f>
        <v>10</v>
      </c>
      <c r="K630" s="29">
        <f>VLOOKUP(Table2[[#This Row],[Home]],Table1[],2,FALSE)</f>
        <v>20</v>
      </c>
      <c r="L630" s="29"/>
      <c r="M630" s="29"/>
      <c r="N630" s="37"/>
      <c r="O630" s="37"/>
      <c r="P630" s="37"/>
      <c r="Q630" s="37"/>
    </row>
    <row r="631" spans="1:17" ht="25.5" customHeight="1">
      <c r="A631" s="1" t="s">
        <v>141</v>
      </c>
      <c r="B631" s="11" t="s">
        <v>12</v>
      </c>
      <c r="C631" s="2" t="s">
        <v>15</v>
      </c>
      <c r="D631" s="2">
        <v>113</v>
      </c>
      <c r="E631" s="2" t="s">
        <v>20</v>
      </c>
      <c r="F631" s="2">
        <v>119</v>
      </c>
      <c r="G631" s="44"/>
      <c r="H631" s="44"/>
      <c r="I631" s="30">
        <v>18354</v>
      </c>
      <c r="J631" s="29">
        <f>VLOOKUP(Table2[[#This Row],[Visitor]],Table1[],2,FALSE)</f>
        <v>30</v>
      </c>
      <c r="K631" s="29">
        <f>VLOOKUP(Table2[[#This Row],[Home]],Table1[],2,FALSE)</f>
        <v>9</v>
      </c>
      <c r="L631" s="29"/>
      <c r="M631" s="29"/>
      <c r="N631" s="37"/>
      <c r="O631" s="37"/>
      <c r="P631" s="37"/>
      <c r="Q631" s="37"/>
    </row>
    <row r="632" spans="1:17" ht="25.5" customHeight="1">
      <c r="A632" s="1" t="s">
        <v>141</v>
      </c>
      <c r="B632" s="11" t="s">
        <v>21</v>
      </c>
      <c r="C632" s="2" t="s">
        <v>10</v>
      </c>
      <c r="D632" s="2">
        <v>127</v>
      </c>
      <c r="E632" s="2" t="s">
        <v>41</v>
      </c>
      <c r="F632" s="2">
        <v>125</v>
      </c>
      <c r="G632" s="44"/>
      <c r="H632" s="44"/>
      <c r="I632" s="30">
        <v>20078</v>
      </c>
      <c r="J632" s="29">
        <f>VLOOKUP(Table2[[#This Row],[Visitor]],Table1[],2,FALSE)</f>
        <v>1</v>
      </c>
      <c r="K632" s="29">
        <f>VLOOKUP(Table2[[#This Row],[Home]],Table1[],2,FALSE)</f>
        <v>7</v>
      </c>
      <c r="L632" s="29"/>
      <c r="M632" s="29"/>
      <c r="N632" s="37"/>
      <c r="O632" s="37"/>
      <c r="P632" s="37"/>
      <c r="Q632" s="37"/>
    </row>
    <row r="633" spans="1:17" ht="25.5" customHeight="1">
      <c r="A633" s="1" t="s">
        <v>141</v>
      </c>
      <c r="B633" s="11" t="s">
        <v>23</v>
      </c>
      <c r="C633" s="2" t="s">
        <v>14</v>
      </c>
      <c r="D633" s="2">
        <v>105</v>
      </c>
      <c r="E633" s="2" t="s">
        <v>40</v>
      </c>
      <c r="F633" s="2">
        <v>107</v>
      </c>
      <c r="G633" s="44"/>
      <c r="H633" s="44"/>
      <c r="I633" s="30">
        <v>21613</v>
      </c>
      <c r="J633" s="29">
        <f>VLOOKUP(Table2[[#This Row],[Visitor]],Table1[],2,FALSE)</f>
        <v>19</v>
      </c>
      <c r="K633" s="29">
        <f>VLOOKUP(Table2[[#This Row],[Home]],Table1[],2,FALSE)</f>
        <v>15</v>
      </c>
      <c r="L633" s="29"/>
      <c r="M633" s="29"/>
      <c r="N633" s="37"/>
      <c r="O633" s="37"/>
      <c r="P633" s="37"/>
      <c r="Q633" s="37"/>
    </row>
    <row r="634" spans="1:17" ht="25.5" customHeight="1">
      <c r="A634" s="1" t="s">
        <v>141</v>
      </c>
      <c r="B634" s="11" t="s">
        <v>26</v>
      </c>
      <c r="C634" s="2" t="s">
        <v>30</v>
      </c>
      <c r="D634" s="2">
        <v>80</v>
      </c>
      <c r="E634" s="2" t="s">
        <v>34</v>
      </c>
      <c r="F634" s="2">
        <v>112</v>
      </c>
      <c r="G634" s="44"/>
      <c r="H634" s="44"/>
      <c r="I634" s="30">
        <v>18418</v>
      </c>
      <c r="J634" s="29">
        <f>VLOOKUP(Table2[[#This Row],[Visitor]],Table1[],2,FALSE)</f>
        <v>18</v>
      </c>
      <c r="K634" s="29">
        <f>VLOOKUP(Table2[[#This Row],[Home]],Table1[],2,FALSE)</f>
        <v>2</v>
      </c>
      <c r="L634" s="29"/>
      <c r="M634" s="29"/>
      <c r="N634" s="37"/>
      <c r="O634" s="37"/>
      <c r="P634" s="37"/>
      <c r="Q634" s="37"/>
    </row>
    <row r="635" spans="1:17" ht="25.5" customHeight="1">
      <c r="A635" s="1" t="s">
        <v>142</v>
      </c>
      <c r="B635" s="11" t="s">
        <v>97</v>
      </c>
      <c r="C635" s="2" t="s">
        <v>22</v>
      </c>
      <c r="D635" s="2">
        <v>79</v>
      </c>
      <c r="E635" s="2" t="s">
        <v>17</v>
      </c>
      <c r="F635" s="2">
        <v>97</v>
      </c>
      <c r="G635" s="44"/>
      <c r="H635" s="44"/>
      <c r="I635" s="30">
        <v>19600</v>
      </c>
      <c r="J635" s="29">
        <f>VLOOKUP(Table2[[#This Row],[Visitor]],Table1[],2,FALSE)</f>
        <v>14</v>
      </c>
      <c r="K635" s="29">
        <f>VLOOKUP(Table2[[#This Row],[Home]],Table1[],2,FALSE)</f>
        <v>17</v>
      </c>
      <c r="L635" s="29"/>
      <c r="M635" s="29"/>
      <c r="N635" s="37"/>
      <c r="O635" s="37"/>
      <c r="P635" s="37"/>
      <c r="Q635" s="37"/>
    </row>
    <row r="636" spans="1:17" ht="25.5" customHeight="1">
      <c r="A636" s="1" t="s">
        <v>142</v>
      </c>
      <c r="B636" s="11" t="s">
        <v>49</v>
      </c>
      <c r="C636" s="2" t="s">
        <v>24</v>
      </c>
      <c r="D636" s="2">
        <v>123</v>
      </c>
      <c r="E636" s="2" t="s">
        <v>42</v>
      </c>
      <c r="F636" s="2">
        <v>118</v>
      </c>
      <c r="G636" s="44"/>
      <c r="H636" s="44"/>
      <c r="I636" s="30">
        <v>19812</v>
      </c>
      <c r="J636" s="29">
        <f>VLOOKUP(Table2[[#This Row],[Visitor]],Table1[],2,FALSE)</f>
        <v>21</v>
      </c>
      <c r="K636" s="29">
        <f>VLOOKUP(Table2[[#This Row],[Home]],Table1[],2,FALSE)</f>
        <v>25</v>
      </c>
      <c r="L636" s="29"/>
      <c r="M636" s="29"/>
      <c r="N636" s="37"/>
      <c r="O636" s="37"/>
      <c r="P636" s="37"/>
      <c r="Q636" s="37"/>
    </row>
    <row r="637" spans="1:17" ht="25.5" customHeight="1">
      <c r="A637" s="1" t="s">
        <v>142</v>
      </c>
      <c r="B637" s="11" t="s">
        <v>23</v>
      </c>
      <c r="C637" s="2" t="s">
        <v>16</v>
      </c>
      <c r="D637" s="2">
        <v>120</v>
      </c>
      <c r="E637" s="2" t="s">
        <v>37</v>
      </c>
      <c r="F637" s="2">
        <v>97</v>
      </c>
      <c r="G637" s="44"/>
      <c r="H637" s="44"/>
      <c r="I637" s="30">
        <v>17091</v>
      </c>
      <c r="J637" s="29">
        <f>VLOOKUP(Table2[[#This Row],[Visitor]],Table1[],2,FALSE)</f>
        <v>13</v>
      </c>
      <c r="K637" s="29">
        <f>VLOOKUP(Table2[[#This Row],[Home]],Table1[],2,FALSE)</f>
        <v>29</v>
      </c>
      <c r="L637" s="29"/>
      <c r="M637" s="29"/>
      <c r="N637" s="37"/>
      <c r="O637" s="37"/>
      <c r="P637" s="37"/>
      <c r="Q637" s="37"/>
    </row>
    <row r="638" spans="1:17" ht="25.5" customHeight="1">
      <c r="A638" s="1" t="s">
        <v>142</v>
      </c>
      <c r="B638" s="11" t="s">
        <v>29</v>
      </c>
      <c r="C638" s="2" t="s">
        <v>36</v>
      </c>
      <c r="D638" s="2">
        <v>103</v>
      </c>
      <c r="E638" s="2" t="s">
        <v>33</v>
      </c>
      <c r="F638" s="2">
        <v>120</v>
      </c>
      <c r="G638" s="44"/>
      <c r="H638" s="44"/>
      <c r="I638" s="30">
        <v>14739</v>
      </c>
      <c r="J638" s="29">
        <f>VLOOKUP(Table2[[#This Row],[Visitor]],Table1[],2,FALSE)</f>
        <v>16</v>
      </c>
      <c r="K638" s="29">
        <f>VLOOKUP(Table2[[#This Row],[Home]],Table1[],2,FALSE)</f>
        <v>24</v>
      </c>
      <c r="L638" s="29"/>
      <c r="M638" s="29"/>
      <c r="N638" s="37"/>
      <c r="O638" s="37"/>
      <c r="P638" s="37"/>
      <c r="Q638" s="37"/>
    </row>
    <row r="639" spans="1:17" ht="25.5" customHeight="1">
      <c r="A639" s="1" t="s">
        <v>143</v>
      </c>
      <c r="B639" s="11" t="s">
        <v>144</v>
      </c>
      <c r="C639" s="2" t="s">
        <v>13</v>
      </c>
      <c r="D639" s="2">
        <v>118</v>
      </c>
      <c r="E639" s="2" t="s">
        <v>14</v>
      </c>
      <c r="F639" s="2">
        <v>107</v>
      </c>
      <c r="G639" s="44"/>
      <c r="H639" s="44"/>
      <c r="I639" s="30">
        <v>17200</v>
      </c>
      <c r="J639" s="29">
        <f>VLOOKUP(Table2[[#This Row],[Visitor]],Table1[],2,FALSE)</f>
        <v>20</v>
      </c>
      <c r="K639" s="29">
        <f>VLOOKUP(Table2[[#This Row],[Home]],Table1[],2,FALSE)</f>
        <v>19</v>
      </c>
      <c r="L639" s="29"/>
      <c r="M639" s="29"/>
      <c r="N639" s="37"/>
      <c r="O639" s="37"/>
      <c r="P639" s="37"/>
      <c r="Q639" s="37"/>
    </row>
    <row r="640" spans="1:17" ht="25.5" customHeight="1">
      <c r="A640" s="1" t="s">
        <v>143</v>
      </c>
      <c r="B640" s="11" t="s">
        <v>97</v>
      </c>
      <c r="C640" s="2" t="s">
        <v>41</v>
      </c>
      <c r="D640" s="2">
        <v>111</v>
      </c>
      <c r="E640" s="2" t="s">
        <v>19</v>
      </c>
      <c r="F640" s="2">
        <v>117</v>
      </c>
      <c r="G640" s="44"/>
      <c r="H640" s="44"/>
      <c r="I640" s="30">
        <v>20637</v>
      </c>
      <c r="J640" s="29">
        <f>VLOOKUP(Table2[[#This Row],[Visitor]],Table1[],2,FALSE)</f>
        <v>7</v>
      </c>
      <c r="K640" s="29">
        <f>VLOOKUP(Table2[[#This Row],[Home]],Table1[],2,FALSE)</f>
        <v>27</v>
      </c>
      <c r="L640" s="29"/>
      <c r="M640" s="29"/>
      <c r="N640" s="37"/>
      <c r="O640" s="37"/>
      <c r="P640" s="37"/>
      <c r="Q640" s="37"/>
    </row>
    <row r="641" spans="1:17" ht="25.5" customHeight="1">
      <c r="A641" s="1" t="s">
        <v>143</v>
      </c>
      <c r="B641" s="11" t="s">
        <v>98</v>
      </c>
      <c r="C641" s="2" t="s">
        <v>22</v>
      </c>
      <c r="D641" s="2">
        <v>104</v>
      </c>
      <c r="E641" s="2" t="s">
        <v>20</v>
      </c>
      <c r="F641" s="2">
        <v>95</v>
      </c>
      <c r="G641" s="44"/>
      <c r="H641" s="44"/>
      <c r="I641" s="30">
        <v>19607</v>
      </c>
      <c r="J641" s="29">
        <f>VLOOKUP(Table2[[#This Row],[Visitor]],Table1[],2,FALSE)</f>
        <v>14</v>
      </c>
      <c r="K641" s="29">
        <f>VLOOKUP(Table2[[#This Row],[Home]],Table1[],2,FALSE)</f>
        <v>9</v>
      </c>
      <c r="L641" s="29"/>
      <c r="M641" s="29"/>
      <c r="N641" s="37"/>
      <c r="O641" s="37"/>
      <c r="P641" s="37"/>
      <c r="Q641" s="37"/>
    </row>
    <row r="642" spans="1:17" ht="25.5" customHeight="1">
      <c r="A642" s="1" t="s">
        <v>143</v>
      </c>
      <c r="B642" s="11" t="s">
        <v>67</v>
      </c>
      <c r="C642" s="2" t="s">
        <v>34</v>
      </c>
      <c r="D642" s="2">
        <v>99</v>
      </c>
      <c r="E642" s="2" t="s">
        <v>27</v>
      </c>
      <c r="F642" s="2">
        <v>102</v>
      </c>
      <c r="G642" s="44"/>
      <c r="H642" s="44"/>
      <c r="I642" s="30">
        <v>15806</v>
      </c>
      <c r="J642" s="29">
        <f>VLOOKUP(Table2[[#This Row],[Visitor]],Table1[],2,FALSE)</f>
        <v>2</v>
      </c>
      <c r="K642" s="29">
        <f>VLOOKUP(Table2[[#This Row],[Home]],Table1[],2,FALSE)</f>
        <v>11</v>
      </c>
      <c r="L642" s="29"/>
      <c r="M642" s="29"/>
      <c r="N642" s="37"/>
      <c r="O642" s="37"/>
      <c r="P642" s="37"/>
      <c r="Q642" s="37"/>
    </row>
    <row r="643" spans="1:17" ht="25.5" customHeight="1">
      <c r="A643" s="1" t="s">
        <v>143</v>
      </c>
      <c r="B643" s="11" t="s">
        <v>67</v>
      </c>
      <c r="C643" s="2" t="s">
        <v>42</v>
      </c>
      <c r="D643" s="2">
        <v>119</v>
      </c>
      <c r="E643" s="2" t="s">
        <v>15</v>
      </c>
      <c r="F643" s="2">
        <v>104</v>
      </c>
      <c r="G643" s="44"/>
      <c r="H643" s="44"/>
      <c r="I643" s="30">
        <v>17732</v>
      </c>
      <c r="J643" s="29">
        <f>VLOOKUP(Table2[[#This Row],[Visitor]],Table1[],2,FALSE)</f>
        <v>25</v>
      </c>
      <c r="K643" s="29">
        <f>VLOOKUP(Table2[[#This Row],[Home]],Table1[],2,FALSE)</f>
        <v>30</v>
      </c>
      <c r="L643" s="29"/>
      <c r="M643" s="29"/>
      <c r="N643" s="37"/>
      <c r="O643" s="37"/>
      <c r="P643" s="37"/>
      <c r="Q643" s="37"/>
    </row>
    <row r="644" spans="1:17" ht="25.5" customHeight="1">
      <c r="A644" s="1" t="s">
        <v>143</v>
      </c>
      <c r="B644" s="11" t="s">
        <v>49</v>
      </c>
      <c r="C644" s="2" t="s">
        <v>17</v>
      </c>
      <c r="D644" s="2">
        <v>111</v>
      </c>
      <c r="E644" s="2" t="s">
        <v>40</v>
      </c>
      <c r="F644" s="2">
        <v>119</v>
      </c>
      <c r="G644" s="44"/>
      <c r="H644" s="44"/>
      <c r="I644" s="30">
        <v>20546</v>
      </c>
      <c r="J644" s="29">
        <f>VLOOKUP(Table2[[#This Row],[Visitor]],Table1[],2,FALSE)</f>
        <v>17</v>
      </c>
      <c r="K644" s="29">
        <f>VLOOKUP(Table2[[#This Row],[Home]],Table1[],2,FALSE)</f>
        <v>15</v>
      </c>
      <c r="L644" s="29"/>
      <c r="M644" s="29"/>
      <c r="N644" s="37"/>
      <c r="O644" s="37"/>
      <c r="P644" s="37"/>
      <c r="Q644" s="37"/>
    </row>
    <row r="645" spans="1:17" ht="25.5" customHeight="1">
      <c r="A645" s="1" t="s">
        <v>143</v>
      </c>
      <c r="B645" s="11" t="s">
        <v>121</v>
      </c>
      <c r="C645" s="2" t="s">
        <v>45</v>
      </c>
      <c r="D645" s="2">
        <v>114</v>
      </c>
      <c r="E645" s="2" t="s">
        <v>25</v>
      </c>
      <c r="F645" s="2">
        <v>123</v>
      </c>
      <c r="G645" s="44"/>
      <c r="H645" s="44"/>
      <c r="I645" s="30">
        <v>17794</v>
      </c>
      <c r="J645" s="29">
        <f>VLOOKUP(Table2[[#This Row],[Visitor]],Table1[],2,FALSE)</f>
        <v>28</v>
      </c>
      <c r="K645" s="29">
        <f>VLOOKUP(Table2[[#This Row],[Home]],Table1[],2,FALSE)</f>
        <v>12</v>
      </c>
      <c r="L645" s="29"/>
      <c r="M645" s="29"/>
      <c r="N645" s="37"/>
      <c r="O645" s="37"/>
      <c r="P645" s="37"/>
      <c r="Q645" s="37"/>
    </row>
    <row r="646" spans="1:17" ht="25.5" customHeight="1">
      <c r="A646" s="1" t="s">
        <v>143</v>
      </c>
      <c r="B646" s="11" t="s">
        <v>23</v>
      </c>
      <c r="C646" s="2" t="s">
        <v>10</v>
      </c>
      <c r="D646" s="2">
        <v>118</v>
      </c>
      <c r="E646" s="2" t="s">
        <v>6</v>
      </c>
      <c r="F646" s="2">
        <v>108</v>
      </c>
      <c r="G646" s="44"/>
      <c r="H646" s="44"/>
      <c r="I646" s="30">
        <v>20562</v>
      </c>
      <c r="J646" s="29">
        <f>VLOOKUP(Table2[[#This Row],[Visitor]],Table1[],2,FALSE)</f>
        <v>1</v>
      </c>
      <c r="K646" s="29">
        <f>VLOOKUP(Table2[[#This Row],[Home]],Table1[],2,FALSE)</f>
        <v>5</v>
      </c>
      <c r="L646" s="29"/>
      <c r="M646" s="29"/>
      <c r="N646" s="37"/>
      <c r="O646" s="37"/>
      <c r="P646" s="37"/>
      <c r="Q646" s="37"/>
    </row>
    <row r="647" spans="1:17" ht="25.5" customHeight="1">
      <c r="A647" s="1" t="s">
        <v>143</v>
      </c>
      <c r="B647" s="11" t="s">
        <v>23</v>
      </c>
      <c r="C647" s="2" t="s">
        <v>38</v>
      </c>
      <c r="D647" s="2">
        <v>88</v>
      </c>
      <c r="E647" s="2" t="s">
        <v>43</v>
      </c>
      <c r="F647" s="2">
        <v>95</v>
      </c>
      <c r="G647" s="44"/>
      <c r="H647" s="44"/>
      <c r="I647" s="30">
        <v>18203</v>
      </c>
      <c r="J647" s="29">
        <f>VLOOKUP(Table2[[#This Row],[Visitor]],Table1[],2,FALSE)</f>
        <v>23</v>
      </c>
      <c r="K647" s="29">
        <f>VLOOKUP(Table2[[#This Row],[Home]],Table1[],2,FALSE)</f>
        <v>10</v>
      </c>
      <c r="L647" s="29"/>
      <c r="M647" s="29"/>
      <c r="N647" s="37"/>
      <c r="O647" s="37"/>
      <c r="P647" s="37"/>
      <c r="Q647" s="37"/>
    </row>
    <row r="648" spans="1:17" ht="25.5" customHeight="1">
      <c r="A648" s="1" t="s">
        <v>143</v>
      </c>
      <c r="B648" s="11" t="s">
        <v>29</v>
      </c>
      <c r="C648" s="2" t="s">
        <v>16</v>
      </c>
      <c r="D648" s="2">
        <v>109</v>
      </c>
      <c r="E648" s="2" t="s">
        <v>31</v>
      </c>
      <c r="F648" s="2">
        <v>94</v>
      </c>
      <c r="G648" s="44"/>
      <c r="H648" s="44"/>
      <c r="I648" s="30">
        <v>18306</v>
      </c>
      <c r="J648" s="29">
        <f>VLOOKUP(Table2[[#This Row],[Visitor]],Table1[],2,FALSE)</f>
        <v>13</v>
      </c>
      <c r="K648" s="29">
        <f>VLOOKUP(Table2[[#This Row],[Home]],Table1[],2,FALSE)</f>
        <v>8</v>
      </c>
      <c r="L648" s="29"/>
      <c r="M648" s="29"/>
      <c r="N648" s="37"/>
      <c r="O648" s="37"/>
      <c r="P648" s="37"/>
      <c r="Q648" s="37"/>
    </row>
    <row r="649" spans="1:17" ht="25.5" customHeight="1">
      <c r="A649" s="1" t="s">
        <v>143</v>
      </c>
      <c r="B649" s="11" t="s">
        <v>8</v>
      </c>
      <c r="C649" s="2" t="s">
        <v>9</v>
      </c>
      <c r="D649" s="2">
        <v>102</v>
      </c>
      <c r="E649" s="2" t="s">
        <v>44</v>
      </c>
      <c r="F649" s="2">
        <v>113</v>
      </c>
      <c r="G649" s="44"/>
      <c r="H649" s="44"/>
      <c r="I649" s="30">
        <v>17622</v>
      </c>
      <c r="J649" s="29">
        <f>VLOOKUP(Table2[[#This Row],[Visitor]],Table1[],2,FALSE)</f>
        <v>3</v>
      </c>
      <c r="K649" s="29">
        <f>VLOOKUP(Table2[[#This Row],[Home]],Table1[],2,FALSE)</f>
        <v>6</v>
      </c>
      <c r="L649" s="29"/>
      <c r="M649" s="29"/>
      <c r="N649" s="37"/>
      <c r="O649" s="37"/>
      <c r="P649" s="37"/>
      <c r="Q649" s="37"/>
    </row>
    <row r="650" spans="1:17" ht="25.5" customHeight="1">
      <c r="A650" s="1" t="s">
        <v>145</v>
      </c>
      <c r="B650" s="11" t="s">
        <v>12</v>
      </c>
      <c r="C650" s="2" t="s">
        <v>33</v>
      </c>
      <c r="D650" s="2">
        <v>102</v>
      </c>
      <c r="E650" s="2" t="s">
        <v>18</v>
      </c>
      <c r="F650" s="2">
        <v>108</v>
      </c>
      <c r="G650" s="44"/>
      <c r="H650" s="44"/>
      <c r="I650" s="30">
        <v>18589</v>
      </c>
      <c r="J650" s="29">
        <f>VLOOKUP(Table2[[#This Row],[Visitor]],Table1[],2,FALSE)</f>
        <v>24</v>
      </c>
      <c r="K650" s="29">
        <f>VLOOKUP(Table2[[#This Row],[Home]],Table1[],2,FALSE)</f>
        <v>26</v>
      </c>
      <c r="L650" s="29"/>
      <c r="M650" s="29"/>
      <c r="N650" s="37"/>
      <c r="O650" s="37"/>
      <c r="P650" s="37"/>
      <c r="Q650" s="37"/>
    </row>
    <row r="651" spans="1:17" ht="25.5" customHeight="1">
      <c r="A651" s="1" t="s">
        <v>145</v>
      </c>
      <c r="B651" s="11" t="s">
        <v>21</v>
      </c>
      <c r="C651" s="2" t="s">
        <v>24</v>
      </c>
      <c r="D651" s="2">
        <v>116</v>
      </c>
      <c r="E651" s="2" t="s">
        <v>5</v>
      </c>
      <c r="F651" s="2">
        <v>113</v>
      </c>
      <c r="G651" s="44"/>
      <c r="H651" s="44"/>
      <c r="I651" s="30">
        <v>18624</v>
      </c>
      <c r="J651" s="29">
        <f>VLOOKUP(Table2[[#This Row],[Visitor]],Table1[],2,FALSE)</f>
        <v>21</v>
      </c>
      <c r="K651" s="29">
        <f>VLOOKUP(Table2[[#This Row],[Home]],Table1[],2,FALSE)</f>
        <v>4</v>
      </c>
      <c r="L651" s="29"/>
      <c r="M651" s="29"/>
      <c r="N651" s="37"/>
      <c r="O651" s="37"/>
      <c r="P651" s="37"/>
      <c r="Q651" s="37"/>
    </row>
    <row r="652" spans="1:17" ht="25.5" customHeight="1">
      <c r="A652" s="1" t="s">
        <v>145</v>
      </c>
      <c r="B652" s="11" t="s">
        <v>29</v>
      </c>
      <c r="C652" s="2" t="s">
        <v>28</v>
      </c>
      <c r="D652" s="2">
        <v>102</v>
      </c>
      <c r="E652" s="2" t="s">
        <v>30</v>
      </c>
      <c r="F652" s="2">
        <v>105</v>
      </c>
      <c r="G652" s="44"/>
      <c r="H652" s="44"/>
      <c r="I652" s="30">
        <v>14097</v>
      </c>
      <c r="J652" s="29">
        <f>VLOOKUP(Table2[[#This Row],[Visitor]],Table1[],2,FALSE)</f>
        <v>22</v>
      </c>
      <c r="K652" s="29">
        <f>VLOOKUP(Table2[[#This Row],[Home]],Table1[],2,FALSE)</f>
        <v>18</v>
      </c>
      <c r="L652" s="29"/>
      <c r="M652" s="29"/>
      <c r="N652" s="37"/>
      <c r="O652" s="37"/>
      <c r="P652" s="37"/>
      <c r="Q652" s="37"/>
    </row>
    <row r="653" spans="1:17" ht="25.5" customHeight="1">
      <c r="A653" s="1" t="s">
        <v>145</v>
      </c>
      <c r="B653" s="11" t="s">
        <v>35</v>
      </c>
      <c r="C653" s="2" t="s">
        <v>37</v>
      </c>
      <c r="D653" s="2">
        <v>111</v>
      </c>
      <c r="E653" s="2" t="s">
        <v>36</v>
      </c>
      <c r="F653" s="2">
        <v>118</v>
      </c>
      <c r="G653" s="44"/>
      <c r="H653" s="44"/>
      <c r="I653" s="30">
        <v>18604</v>
      </c>
      <c r="J653" s="29">
        <f>VLOOKUP(Table2[[#This Row],[Visitor]],Table1[],2,FALSE)</f>
        <v>29</v>
      </c>
      <c r="K653" s="29">
        <f>VLOOKUP(Table2[[#This Row],[Home]],Table1[],2,FALSE)</f>
        <v>16</v>
      </c>
      <c r="L653" s="29"/>
      <c r="M653" s="29"/>
      <c r="N653" s="37"/>
      <c r="O653" s="37"/>
      <c r="P653" s="37"/>
      <c r="Q653" s="37"/>
    </row>
    <row r="654" spans="1:17" ht="25.5" customHeight="1">
      <c r="A654" s="1" t="s">
        <v>146</v>
      </c>
      <c r="B654" s="11" t="s">
        <v>12</v>
      </c>
      <c r="C654" s="2" t="s">
        <v>20</v>
      </c>
      <c r="D654" s="2">
        <v>109</v>
      </c>
      <c r="E654" s="2" t="s">
        <v>13</v>
      </c>
      <c r="F654" s="2">
        <v>133</v>
      </c>
      <c r="G654" s="44"/>
      <c r="H654" s="44"/>
      <c r="I654" s="30">
        <v>11528</v>
      </c>
      <c r="J654" s="29">
        <f>VLOOKUP(Table2[[#This Row],[Visitor]],Table1[],2,FALSE)</f>
        <v>9</v>
      </c>
      <c r="K654" s="29">
        <f>VLOOKUP(Table2[[#This Row],[Home]],Table1[],2,FALSE)</f>
        <v>20</v>
      </c>
      <c r="L654" s="29"/>
      <c r="M654" s="29"/>
      <c r="N654" s="37"/>
      <c r="O654" s="37"/>
      <c r="P654" s="37"/>
      <c r="Q654" s="37"/>
    </row>
    <row r="655" spans="1:17" ht="25.5" customHeight="1">
      <c r="A655" s="1" t="s">
        <v>146</v>
      </c>
      <c r="B655" s="11" t="s">
        <v>21</v>
      </c>
      <c r="C655" s="2" t="s">
        <v>24</v>
      </c>
      <c r="D655" s="2">
        <v>93</v>
      </c>
      <c r="E655" s="2" t="s">
        <v>27</v>
      </c>
      <c r="F655" s="2">
        <v>94</v>
      </c>
      <c r="G655" s="44"/>
      <c r="H655" s="44"/>
      <c r="I655" s="30">
        <v>10894</v>
      </c>
      <c r="J655" s="29">
        <f>VLOOKUP(Table2[[#This Row],[Visitor]],Table1[],2,FALSE)</f>
        <v>21</v>
      </c>
      <c r="K655" s="29">
        <f>VLOOKUP(Table2[[#This Row],[Home]],Table1[],2,FALSE)</f>
        <v>11</v>
      </c>
      <c r="L655" s="29"/>
      <c r="M655" s="29"/>
      <c r="N655" s="37"/>
      <c r="O655" s="37"/>
      <c r="P655" s="37"/>
      <c r="Q655" s="37"/>
    </row>
    <row r="656" spans="1:17" ht="25.5" customHeight="1">
      <c r="A656" s="1" t="s">
        <v>146</v>
      </c>
      <c r="B656" s="11" t="s">
        <v>21</v>
      </c>
      <c r="C656" s="2" t="s">
        <v>34</v>
      </c>
      <c r="D656" s="2">
        <v>100</v>
      </c>
      <c r="E656" s="2" t="s">
        <v>15</v>
      </c>
      <c r="F656" s="2">
        <v>95</v>
      </c>
      <c r="G656" s="44"/>
      <c r="H656" s="44"/>
      <c r="I656" s="30">
        <v>15425</v>
      </c>
      <c r="J656" s="29">
        <f>VLOOKUP(Table2[[#This Row],[Visitor]],Table1[],2,FALSE)</f>
        <v>2</v>
      </c>
      <c r="K656" s="29">
        <f>VLOOKUP(Table2[[#This Row],[Home]],Table1[],2,FALSE)</f>
        <v>30</v>
      </c>
      <c r="L656" s="29"/>
      <c r="M656" s="29"/>
      <c r="N656" s="37"/>
      <c r="O656" s="37"/>
      <c r="P656" s="37"/>
      <c r="Q656" s="37"/>
    </row>
    <row r="657" spans="1:17" ht="25.5" customHeight="1">
      <c r="A657" s="1" t="s">
        <v>146</v>
      </c>
      <c r="B657" s="11" t="s">
        <v>21</v>
      </c>
      <c r="C657" s="2" t="s">
        <v>14</v>
      </c>
      <c r="D657" s="2">
        <v>91</v>
      </c>
      <c r="E657" s="2" t="s">
        <v>41</v>
      </c>
      <c r="F657" s="2">
        <v>96</v>
      </c>
      <c r="G657" s="44"/>
      <c r="H657" s="44"/>
      <c r="I657" s="30">
        <v>19800</v>
      </c>
      <c r="J657" s="29">
        <f>VLOOKUP(Table2[[#This Row],[Visitor]],Table1[],2,FALSE)</f>
        <v>19</v>
      </c>
      <c r="K657" s="29">
        <f>VLOOKUP(Table2[[#This Row],[Home]],Table1[],2,FALSE)</f>
        <v>7</v>
      </c>
      <c r="L657" s="29"/>
      <c r="M657" s="29"/>
      <c r="N657" s="37"/>
      <c r="O657" s="37"/>
      <c r="P657" s="37"/>
      <c r="Q657" s="37"/>
    </row>
    <row r="658" spans="1:17" ht="25.5" customHeight="1">
      <c r="A658" s="1" t="s">
        <v>146</v>
      </c>
      <c r="B658" s="11" t="s">
        <v>23</v>
      </c>
      <c r="C658" s="2" t="s">
        <v>10</v>
      </c>
      <c r="D658" s="2">
        <v>119</v>
      </c>
      <c r="E658" s="2" t="s">
        <v>40</v>
      </c>
      <c r="F658" s="2">
        <v>112</v>
      </c>
      <c r="G658" s="44"/>
      <c r="H658" s="44"/>
      <c r="I658" s="30">
        <v>21372</v>
      </c>
      <c r="J658" s="29">
        <f>VLOOKUP(Table2[[#This Row],[Visitor]],Table1[],2,FALSE)</f>
        <v>1</v>
      </c>
      <c r="K658" s="29">
        <f>VLOOKUP(Table2[[#This Row],[Home]],Table1[],2,FALSE)</f>
        <v>15</v>
      </c>
      <c r="L658" s="29"/>
      <c r="M658" s="29"/>
      <c r="N658" s="37"/>
      <c r="O658" s="37"/>
      <c r="P658" s="37"/>
      <c r="Q658" s="37"/>
    </row>
    <row r="659" spans="1:17" ht="25.5" customHeight="1">
      <c r="A659" s="1" t="s">
        <v>146</v>
      </c>
      <c r="B659" s="11" t="s">
        <v>23</v>
      </c>
      <c r="C659" s="2" t="s">
        <v>42</v>
      </c>
      <c r="D659" s="2">
        <v>99</v>
      </c>
      <c r="E659" s="2" t="s">
        <v>25</v>
      </c>
      <c r="F659" s="2">
        <v>105</v>
      </c>
      <c r="G659" s="44"/>
      <c r="H659" s="44"/>
      <c r="I659" s="30">
        <v>12885</v>
      </c>
      <c r="J659" s="29">
        <f>VLOOKUP(Table2[[#This Row],[Visitor]],Table1[],2,FALSE)</f>
        <v>25</v>
      </c>
      <c r="K659" s="29">
        <f>VLOOKUP(Table2[[#This Row],[Home]],Table1[],2,FALSE)</f>
        <v>12</v>
      </c>
      <c r="L659" s="29"/>
      <c r="M659" s="29"/>
      <c r="N659" s="37"/>
      <c r="O659" s="37"/>
      <c r="P659" s="37"/>
      <c r="Q659" s="37"/>
    </row>
    <row r="660" spans="1:17" ht="25.5" customHeight="1">
      <c r="A660" s="1" t="s">
        <v>146</v>
      </c>
      <c r="B660" s="11" t="s">
        <v>23</v>
      </c>
      <c r="C660" s="2" t="s">
        <v>17</v>
      </c>
      <c r="D660" s="2">
        <v>106</v>
      </c>
      <c r="E660" s="2" t="s">
        <v>22</v>
      </c>
      <c r="F660" s="2">
        <v>101</v>
      </c>
      <c r="G660" s="44"/>
      <c r="H660" s="44"/>
      <c r="I660" s="30">
        <v>16695</v>
      </c>
      <c r="J660" s="29">
        <f>VLOOKUP(Table2[[#This Row],[Visitor]],Table1[],2,FALSE)</f>
        <v>17</v>
      </c>
      <c r="K660" s="29">
        <f>VLOOKUP(Table2[[#This Row],[Home]],Table1[],2,FALSE)</f>
        <v>14</v>
      </c>
      <c r="L660" s="29"/>
      <c r="M660" s="29"/>
      <c r="N660" s="37"/>
      <c r="O660" s="37"/>
      <c r="P660" s="37"/>
      <c r="Q660" s="37"/>
    </row>
    <row r="661" spans="1:17" ht="25.5" customHeight="1">
      <c r="A661" s="1" t="s">
        <v>146</v>
      </c>
      <c r="B661" s="11" t="s">
        <v>23</v>
      </c>
      <c r="C661" s="2" t="s">
        <v>45</v>
      </c>
      <c r="D661" s="2">
        <v>90</v>
      </c>
      <c r="E661" s="2" t="s">
        <v>43</v>
      </c>
      <c r="F661" s="2">
        <v>114</v>
      </c>
      <c r="G661" s="44"/>
      <c r="H661" s="44"/>
      <c r="I661" s="30">
        <v>18203</v>
      </c>
      <c r="J661" s="29">
        <f>VLOOKUP(Table2[[#This Row],[Visitor]],Table1[],2,FALSE)</f>
        <v>28</v>
      </c>
      <c r="K661" s="29">
        <f>VLOOKUP(Table2[[#This Row],[Home]],Table1[],2,FALSE)</f>
        <v>10</v>
      </c>
      <c r="L661" s="29"/>
      <c r="M661" s="29"/>
      <c r="N661" s="37"/>
      <c r="O661" s="37"/>
      <c r="P661" s="37"/>
      <c r="Q661" s="37"/>
    </row>
    <row r="662" spans="1:17" ht="25.5" customHeight="1">
      <c r="A662" s="1" t="s">
        <v>146</v>
      </c>
      <c r="B662" s="11" t="s">
        <v>35</v>
      </c>
      <c r="C662" s="2" t="s">
        <v>31</v>
      </c>
      <c r="D662" s="2">
        <v>120</v>
      </c>
      <c r="E662" s="2" t="s">
        <v>38</v>
      </c>
      <c r="F662" s="2">
        <v>105</v>
      </c>
      <c r="G662" s="44"/>
      <c r="H662" s="44"/>
      <c r="I662" s="30">
        <v>17583</v>
      </c>
      <c r="J662" s="29">
        <f>VLOOKUP(Table2[[#This Row],[Visitor]],Table1[],2,FALSE)</f>
        <v>8</v>
      </c>
      <c r="K662" s="29">
        <f>VLOOKUP(Table2[[#This Row],[Home]],Table1[],2,FALSE)</f>
        <v>23</v>
      </c>
      <c r="L662" s="29"/>
      <c r="M662" s="29"/>
      <c r="N662" s="37"/>
      <c r="O662" s="37"/>
      <c r="P662" s="37"/>
      <c r="Q662" s="37"/>
    </row>
    <row r="663" spans="1:17" ht="25.5" customHeight="1">
      <c r="A663" s="1" t="s">
        <v>146</v>
      </c>
      <c r="B663" s="11" t="s">
        <v>8</v>
      </c>
      <c r="C663" s="2" t="s">
        <v>30</v>
      </c>
      <c r="D663" s="2">
        <v>104</v>
      </c>
      <c r="E663" s="2" t="s">
        <v>44</v>
      </c>
      <c r="F663" s="2">
        <v>109</v>
      </c>
      <c r="G663" s="44"/>
      <c r="H663" s="44"/>
      <c r="I663" s="30">
        <v>15043</v>
      </c>
      <c r="J663" s="29">
        <f>VLOOKUP(Table2[[#This Row],[Visitor]],Table1[],2,FALSE)</f>
        <v>18</v>
      </c>
      <c r="K663" s="29">
        <f>VLOOKUP(Table2[[#This Row],[Home]],Table1[],2,FALSE)</f>
        <v>6</v>
      </c>
      <c r="L663" s="29"/>
      <c r="M663" s="29"/>
      <c r="N663" s="37"/>
      <c r="O663" s="37"/>
      <c r="P663" s="37"/>
      <c r="Q663" s="37"/>
    </row>
    <row r="664" spans="1:17" ht="25.5" customHeight="1">
      <c r="A664" s="1" t="s">
        <v>147</v>
      </c>
      <c r="B664" s="11" t="s">
        <v>12</v>
      </c>
      <c r="C664" s="2" t="s">
        <v>19</v>
      </c>
      <c r="D664" s="2">
        <v>89</v>
      </c>
      <c r="E664" s="2" t="s">
        <v>5</v>
      </c>
      <c r="F664" s="2">
        <v>80</v>
      </c>
      <c r="G664" s="44"/>
      <c r="H664" s="44"/>
      <c r="I664" s="30">
        <v>18624</v>
      </c>
      <c r="J664" s="29">
        <f>VLOOKUP(Table2[[#This Row],[Visitor]],Table1[],2,FALSE)</f>
        <v>27</v>
      </c>
      <c r="K664" s="29">
        <f>VLOOKUP(Table2[[#This Row],[Home]],Table1[],2,FALSE)</f>
        <v>4</v>
      </c>
      <c r="L664" s="29"/>
      <c r="M664" s="29"/>
      <c r="N664" s="37"/>
      <c r="O664" s="37"/>
      <c r="P664" s="37"/>
      <c r="Q664" s="37"/>
    </row>
    <row r="665" spans="1:17" ht="25.5" customHeight="1">
      <c r="A665" s="1" t="s">
        <v>147</v>
      </c>
      <c r="B665" s="11" t="s">
        <v>12</v>
      </c>
      <c r="C665" s="2" t="s">
        <v>18</v>
      </c>
      <c r="D665" s="2">
        <v>103</v>
      </c>
      <c r="E665" s="2" t="s">
        <v>6</v>
      </c>
      <c r="F665" s="2">
        <v>104</v>
      </c>
      <c r="G665" s="44"/>
      <c r="H665" s="44"/>
      <c r="I665" s="30">
        <v>20562</v>
      </c>
      <c r="J665" s="29">
        <f>VLOOKUP(Table2[[#This Row],[Visitor]],Table1[],2,FALSE)</f>
        <v>26</v>
      </c>
      <c r="K665" s="29">
        <f>VLOOKUP(Table2[[#This Row],[Home]],Table1[],2,FALSE)</f>
        <v>5</v>
      </c>
      <c r="L665" s="29"/>
      <c r="M665" s="29"/>
      <c r="N665" s="37"/>
      <c r="O665" s="37"/>
      <c r="P665" s="37"/>
      <c r="Q665" s="37"/>
    </row>
    <row r="666" spans="1:17" ht="25.5" customHeight="1">
      <c r="A666" s="1" t="s">
        <v>147</v>
      </c>
      <c r="B666" s="11" t="s">
        <v>32</v>
      </c>
      <c r="C666" s="2" t="s">
        <v>33</v>
      </c>
      <c r="D666" s="2">
        <v>98</v>
      </c>
      <c r="E666" s="2" t="s">
        <v>9</v>
      </c>
      <c r="F666" s="2">
        <v>116</v>
      </c>
      <c r="G666" s="44"/>
      <c r="H666" s="44"/>
      <c r="I666" s="30">
        <v>18055</v>
      </c>
      <c r="J666" s="29">
        <f>VLOOKUP(Table2[[#This Row],[Visitor]],Table1[],2,FALSE)</f>
        <v>24</v>
      </c>
      <c r="K666" s="29">
        <f>VLOOKUP(Table2[[#This Row],[Home]],Table1[],2,FALSE)</f>
        <v>3</v>
      </c>
      <c r="L666" s="29"/>
      <c r="M666" s="29"/>
      <c r="N666" s="37"/>
      <c r="O666" s="37"/>
      <c r="P666" s="37"/>
      <c r="Q666" s="37"/>
    </row>
    <row r="667" spans="1:17" ht="25.5" customHeight="1">
      <c r="A667" s="1" t="s">
        <v>147</v>
      </c>
      <c r="B667" s="11" t="s">
        <v>35</v>
      </c>
      <c r="C667" s="2" t="s">
        <v>16</v>
      </c>
      <c r="D667" s="2">
        <v>86</v>
      </c>
      <c r="E667" s="2" t="s">
        <v>36</v>
      </c>
      <c r="F667" s="2">
        <v>100</v>
      </c>
      <c r="G667" s="44"/>
      <c r="H667" s="44"/>
      <c r="I667" s="30">
        <v>19071</v>
      </c>
      <c r="J667" s="29">
        <f>VLOOKUP(Table2[[#This Row],[Visitor]],Table1[],2,FALSE)</f>
        <v>13</v>
      </c>
      <c r="K667" s="29">
        <f>VLOOKUP(Table2[[#This Row],[Home]],Table1[],2,FALSE)</f>
        <v>16</v>
      </c>
      <c r="L667" s="29"/>
      <c r="M667" s="29"/>
      <c r="N667" s="37"/>
      <c r="O667" s="37"/>
      <c r="P667" s="37"/>
      <c r="Q667" s="37"/>
    </row>
    <row r="668" spans="1:17" ht="25.5" customHeight="1">
      <c r="A668" s="1" t="s">
        <v>148</v>
      </c>
      <c r="B668" s="11" t="s">
        <v>12</v>
      </c>
      <c r="C668" s="2" t="s">
        <v>34</v>
      </c>
      <c r="D668" s="2">
        <v>83</v>
      </c>
      <c r="E668" s="2" t="s">
        <v>41</v>
      </c>
      <c r="F668" s="2">
        <v>86</v>
      </c>
      <c r="G668" s="44"/>
      <c r="H668" s="44"/>
      <c r="I668" s="30">
        <v>19800</v>
      </c>
      <c r="J668" s="29">
        <f>VLOOKUP(Table2[[#This Row],[Visitor]],Table1[],2,FALSE)</f>
        <v>2</v>
      </c>
      <c r="K668" s="29">
        <f>VLOOKUP(Table2[[#This Row],[Home]],Table1[],2,FALSE)</f>
        <v>7</v>
      </c>
      <c r="L668" s="29"/>
      <c r="M668" s="29"/>
      <c r="N668" s="37"/>
      <c r="O668" s="37"/>
      <c r="P668" s="37"/>
      <c r="Q668" s="37"/>
    </row>
    <row r="669" spans="1:17" ht="25.5" customHeight="1">
      <c r="A669" s="1" t="s">
        <v>148</v>
      </c>
      <c r="B669" s="11" t="s">
        <v>21</v>
      </c>
      <c r="C669" s="2" t="s">
        <v>17</v>
      </c>
      <c r="D669" s="2">
        <v>95</v>
      </c>
      <c r="E669" s="2" t="s">
        <v>15</v>
      </c>
      <c r="F669" s="2">
        <v>101</v>
      </c>
      <c r="G669" s="44"/>
      <c r="H669" s="44"/>
      <c r="I669" s="30">
        <v>17732</v>
      </c>
      <c r="J669" s="29">
        <f>VLOOKUP(Table2[[#This Row],[Visitor]],Table1[],2,FALSE)</f>
        <v>17</v>
      </c>
      <c r="K669" s="29">
        <f>VLOOKUP(Table2[[#This Row],[Home]],Table1[],2,FALSE)</f>
        <v>30</v>
      </c>
      <c r="L669" s="29"/>
      <c r="M669" s="29"/>
      <c r="N669" s="37"/>
      <c r="O669" s="37"/>
      <c r="P669" s="37"/>
      <c r="Q669" s="37"/>
    </row>
    <row r="670" spans="1:17" ht="25.5" customHeight="1">
      <c r="A670" s="1" t="s">
        <v>148</v>
      </c>
      <c r="B670" s="11" t="s">
        <v>23</v>
      </c>
      <c r="C670" s="2" t="s">
        <v>20</v>
      </c>
      <c r="D670" s="2">
        <v>122</v>
      </c>
      <c r="E670" s="2" t="s">
        <v>14</v>
      </c>
      <c r="F670" s="2">
        <v>112</v>
      </c>
      <c r="G670" s="44"/>
      <c r="H670" s="44"/>
      <c r="I670" s="30">
        <v>14744</v>
      </c>
      <c r="J670" s="29">
        <f>VLOOKUP(Table2[[#This Row],[Visitor]],Table1[],2,FALSE)</f>
        <v>9</v>
      </c>
      <c r="K670" s="29">
        <f>VLOOKUP(Table2[[#This Row],[Home]],Table1[],2,FALSE)</f>
        <v>19</v>
      </c>
      <c r="L670" s="29"/>
      <c r="M670" s="29"/>
      <c r="N670" s="37"/>
      <c r="O670" s="37"/>
      <c r="P670" s="37"/>
      <c r="Q670" s="37"/>
    </row>
    <row r="671" spans="1:17" ht="25.5" customHeight="1">
      <c r="A671" s="1" t="s">
        <v>148</v>
      </c>
      <c r="B671" s="11" t="s">
        <v>23</v>
      </c>
      <c r="C671" s="2" t="s">
        <v>38</v>
      </c>
      <c r="D671" s="2">
        <v>88</v>
      </c>
      <c r="E671" s="2" t="s">
        <v>25</v>
      </c>
      <c r="F671" s="2">
        <v>106</v>
      </c>
      <c r="G671" s="44"/>
      <c r="H671" s="44"/>
      <c r="I671" s="30">
        <v>16831</v>
      </c>
      <c r="J671" s="29">
        <f>VLOOKUP(Table2[[#This Row],[Visitor]],Table1[],2,FALSE)</f>
        <v>23</v>
      </c>
      <c r="K671" s="29">
        <f>VLOOKUP(Table2[[#This Row],[Home]],Table1[],2,FALSE)</f>
        <v>12</v>
      </c>
      <c r="L671" s="29"/>
      <c r="M671" s="29"/>
      <c r="N671" s="37"/>
      <c r="O671" s="37"/>
      <c r="P671" s="37"/>
      <c r="Q671" s="37"/>
    </row>
    <row r="672" spans="1:17" ht="25.5" customHeight="1">
      <c r="A672" s="1" t="s">
        <v>148</v>
      </c>
      <c r="B672" s="11" t="s">
        <v>29</v>
      </c>
      <c r="C672" s="2" t="s">
        <v>37</v>
      </c>
      <c r="D672" s="2">
        <v>108</v>
      </c>
      <c r="E672" s="2" t="s">
        <v>30</v>
      </c>
      <c r="F672" s="2">
        <v>100</v>
      </c>
      <c r="G672" s="44"/>
      <c r="H672" s="44"/>
      <c r="I672" s="30">
        <v>15732</v>
      </c>
      <c r="J672" s="29">
        <f>VLOOKUP(Table2[[#This Row],[Visitor]],Table1[],2,FALSE)</f>
        <v>29</v>
      </c>
      <c r="K672" s="29">
        <f>VLOOKUP(Table2[[#This Row],[Home]],Table1[],2,FALSE)</f>
        <v>18</v>
      </c>
      <c r="L672" s="29"/>
      <c r="M672" s="29"/>
      <c r="N672" s="37"/>
      <c r="O672" s="37"/>
      <c r="P672" s="37"/>
      <c r="Q672" s="37"/>
    </row>
    <row r="673" spans="1:17" ht="25.5" customHeight="1">
      <c r="A673" s="1" t="s">
        <v>148</v>
      </c>
      <c r="B673" s="11" t="s">
        <v>8</v>
      </c>
      <c r="C673" s="2" t="s">
        <v>16</v>
      </c>
      <c r="D673" s="2">
        <v>86</v>
      </c>
      <c r="E673" s="2" t="s">
        <v>45</v>
      </c>
      <c r="F673" s="2">
        <v>99</v>
      </c>
      <c r="G673" s="44"/>
      <c r="H673" s="44"/>
      <c r="I673" s="30">
        <v>18997</v>
      </c>
      <c r="J673" s="29">
        <f>VLOOKUP(Table2[[#This Row],[Visitor]],Table1[],2,FALSE)</f>
        <v>13</v>
      </c>
      <c r="K673" s="29">
        <f>VLOOKUP(Table2[[#This Row],[Home]],Table1[],2,FALSE)</f>
        <v>28</v>
      </c>
      <c r="L673" s="29"/>
      <c r="M673" s="29"/>
      <c r="N673" s="37"/>
      <c r="O673" s="37"/>
      <c r="P673" s="37"/>
      <c r="Q673" s="37"/>
    </row>
    <row r="674" spans="1:17" ht="25.5" customHeight="1">
      <c r="A674" s="1" t="s">
        <v>148</v>
      </c>
      <c r="B674" s="11" t="s">
        <v>8</v>
      </c>
      <c r="C674" s="2" t="s">
        <v>42</v>
      </c>
      <c r="D674" s="2">
        <v>117</v>
      </c>
      <c r="E674" s="2" t="s">
        <v>31</v>
      </c>
      <c r="F674" s="2">
        <v>115</v>
      </c>
      <c r="G674" s="44"/>
      <c r="H674" s="44"/>
      <c r="I674" s="30">
        <v>18306</v>
      </c>
      <c r="J674" s="29">
        <f>VLOOKUP(Table2[[#This Row],[Visitor]],Table1[],2,FALSE)</f>
        <v>25</v>
      </c>
      <c r="K674" s="29">
        <f>VLOOKUP(Table2[[#This Row],[Home]],Table1[],2,FALSE)</f>
        <v>8</v>
      </c>
      <c r="L674" s="29"/>
      <c r="M674" s="29"/>
      <c r="N674" s="37"/>
      <c r="O674" s="37"/>
      <c r="P674" s="37"/>
      <c r="Q674" s="37"/>
    </row>
    <row r="675" spans="1:17" ht="25.5" customHeight="1">
      <c r="A675" s="1" t="s">
        <v>149</v>
      </c>
      <c r="B675" s="11" t="s">
        <v>49</v>
      </c>
      <c r="C675" s="2" t="s">
        <v>43</v>
      </c>
      <c r="D675" s="2">
        <v>148</v>
      </c>
      <c r="E675" s="2" t="s">
        <v>6</v>
      </c>
      <c r="F675" s="2">
        <v>124</v>
      </c>
      <c r="G675" s="44"/>
      <c r="H675" s="44"/>
      <c r="I675" s="30">
        <v>20562</v>
      </c>
      <c r="J675" s="29">
        <f>VLOOKUP(Table2[[#This Row],[Visitor]],Table1[],2,FALSE)</f>
        <v>10</v>
      </c>
      <c r="K675" s="29">
        <f>VLOOKUP(Table2[[#This Row],[Home]],Table1[],2,FALSE)</f>
        <v>5</v>
      </c>
      <c r="L675" s="29"/>
      <c r="M675" s="29"/>
      <c r="N675" s="37"/>
      <c r="O675" s="37"/>
      <c r="P675" s="37"/>
      <c r="Q675" s="37"/>
    </row>
    <row r="676" spans="1:17" ht="25.5" customHeight="1">
      <c r="A676" s="1" t="s">
        <v>149</v>
      </c>
      <c r="B676" s="11" t="s">
        <v>83</v>
      </c>
      <c r="C676" s="2" t="s">
        <v>40</v>
      </c>
      <c r="D676" s="2">
        <v>113</v>
      </c>
      <c r="E676" s="2" t="s">
        <v>27</v>
      </c>
      <c r="F676" s="2">
        <v>97</v>
      </c>
      <c r="G676" s="44"/>
      <c r="H676" s="44"/>
      <c r="I676" s="30">
        <v>15597</v>
      </c>
      <c r="J676" s="29">
        <f>VLOOKUP(Table2[[#This Row],[Visitor]],Table1[],2,FALSE)</f>
        <v>15</v>
      </c>
      <c r="K676" s="29">
        <f>VLOOKUP(Table2[[#This Row],[Home]],Table1[],2,FALSE)</f>
        <v>11</v>
      </c>
      <c r="L676" s="29"/>
      <c r="M676" s="29"/>
      <c r="N676" s="37"/>
      <c r="O676" s="37"/>
      <c r="P676" s="37"/>
      <c r="Q676" s="37"/>
    </row>
    <row r="677" spans="1:17" ht="25.5" customHeight="1">
      <c r="A677" s="1" t="s">
        <v>149</v>
      </c>
      <c r="B677" s="11" t="s">
        <v>12</v>
      </c>
      <c r="C677" s="2" t="s">
        <v>17</v>
      </c>
      <c r="D677" s="2">
        <v>106</v>
      </c>
      <c r="E677" s="2" t="s">
        <v>13</v>
      </c>
      <c r="F677" s="2">
        <v>105</v>
      </c>
      <c r="G677" s="44"/>
      <c r="H677" s="44"/>
      <c r="I677" s="30">
        <v>18687</v>
      </c>
      <c r="J677" s="29">
        <f>VLOOKUP(Table2[[#This Row],[Visitor]],Table1[],2,FALSE)</f>
        <v>17</v>
      </c>
      <c r="K677" s="29">
        <f>VLOOKUP(Table2[[#This Row],[Home]],Table1[],2,FALSE)</f>
        <v>20</v>
      </c>
      <c r="L677" s="29"/>
      <c r="M677" s="29"/>
      <c r="N677" s="37"/>
      <c r="O677" s="37"/>
      <c r="P677" s="37"/>
      <c r="Q677" s="37"/>
    </row>
    <row r="678" spans="1:17" ht="25.5" customHeight="1">
      <c r="A678" s="1" t="s">
        <v>149</v>
      </c>
      <c r="B678" s="11" t="s">
        <v>12</v>
      </c>
      <c r="C678" s="2" t="s">
        <v>25</v>
      </c>
      <c r="D678" s="2">
        <v>104</v>
      </c>
      <c r="E678" s="2" t="s">
        <v>24</v>
      </c>
      <c r="F678" s="2">
        <v>111</v>
      </c>
      <c r="G678" s="44"/>
      <c r="H678" s="44"/>
      <c r="I678" s="30">
        <v>18212</v>
      </c>
      <c r="J678" s="29">
        <f>VLOOKUP(Table2[[#This Row],[Visitor]],Table1[],2,FALSE)</f>
        <v>12</v>
      </c>
      <c r="K678" s="29">
        <f>VLOOKUP(Table2[[#This Row],[Home]],Table1[],2,FALSE)</f>
        <v>21</v>
      </c>
      <c r="L678" s="29"/>
      <c r="M678" s="29"/>
      <c r="N678" s="37"/>
      <c r="O678" s="37"/>
      <c r="P678" s="37"/>
      <c r="Q678" s="37"/>
    </row>
    <row r="679" spans="1:17" ht="25.5" customHeight="1">
      <c r="A679" s="1" t="s">
        <v>149</v>
      </c>
      <c r="B679" s="11" t="s">
        <v>21</v>
      </c>
      <c r="C679" s="2" t="s">
        <v>22</v>
      </c>
      <c r="D679" s="2">
        <v>94</v>
      </c>
      <c r="E679" s="2" t="s">
        <v>19</v>
      </c>
      <c r="F679" s="2">
        <v>116</v>
      </c>
      <c r="G679" s="44"/>
      <c r="H679" s="44"/>
      <c r="I679" s="30">
        <v>20826</v>
      </c>
      <c r="J679" s="29">
        <f>VLOOKUP(Table2[[#This Row],[Visitor]],Table1[],2,FALSE)</f>
        <v>14</v>
      </c>
      <c r="K679" s="29">
        <f>VLOOKUP(Table2[[#This Row],[Home]],Table1[],2,FALSE)</f>
        <v>27</v>
      </c>
      <c r="L679" s="29"/>
      <c r="M679" s="29"/>
      <c r="N679" s="37"/>
      <c r="O679" s="37"/>
      <c r="P679" s="37"/>
      <c r="Q679" s="37"/>
    </row>
    <row r="680" spans="1:17" ht="25.5" customHeight="1">
      <c r="A680" s="1" t="s">
        <v>149</v>
      </c>
      <c r="B680" s="11" t="s">
        <v>26</v>
      </c>
      <c r="C680" s="2" t="s">
        <v>10</v>
      </c>
      <c r="D680" s="2">
        <v>108</v>
      </c>
      <c r="E680" s="2" t="s">
        <v>9</v>
      </c>
      <c r="F680" s="2">
        <v>116</v>
      </c>
      <c r="G680" s="44"/>
      <c r="H680" s="44"/>
      <c r="I680" s="30">
        <v>18055</v>
      </c>
      <c r="J680" s="29">
        <f>VLOOKUP(Table2[[#This Row],[Visitor]],Table1[],2,FALSE)</f>
        <v>1</v>
      </c>
      <c r="K680" s="29">
        <f>VLOOKUP(Table2[[#This Row],[Home]],Table1[],2,FALSE)</f>
        <v>3</v>
      </c>
      <c r="L680" s="29"/>
      <c r="M680" s="29"/>
      <c r="N680" s="37"/>
      <c r="O680" s="37"/>
      <c r="P680" s="37"/>
      <c r="Q680" s="37"/>
    </row>
    <row r="681" spans="1:17" ht="25.5" customHeight="1">
      <c r="A681" s="1" t="s">
        <v>149</v>
      </c>
      <c r="B681" s="11" t="s">
        <v>29</v>
      </c>
      <c r="C681" s="2" t="s">
        <v>41</v>
      </c>
      <c r="D681" s="2">
        <v>109</v>
      </c>
      <c r="E681" s="2" t="s">
        <v>33</v>
      </c>
      <c r="F681" s="2">
        <v>115</v>
      </c>
      <c r="G681" s="44"/>
      <c r="H681" s="44"/>
      <c r="I681" s="30">
        <v>17828</v>
      </c>
      <c r="J681" s="29">
        <f>VLOOKUP(Table2[[#This Row],[Visitor]],Table1[],2,FALSE)</f>
        <v>7</v>
      </c>
      <c r="K681" s="29">
        <f>VLOOKUP(Table2[[#This Row],[Home]],Table1[],2,FALSE)</f>
        <v>24</v>
      </c>
      <c r="L681" s="29"/>
      <c r="M681" s="29"/>
      <c r="N681" s="37"/>
      <c r="O681" s="37"/>
      <c r="P681" s="37"/>
      <c r="Q681" s="37"/>
    </row>
    <row r="682" spans="1:17" ht="25.5" customHeight="1">
      <c r="A682" s="1" t="s">
        <v>149</v>
      </c>
      <c r="B682" s="11" t="s">
        <v>29</v>
      </c>
      <c r="C682" s="2" t="s">
        <v>44</v>
      </c>
      <c r="D682" s="2">
        <v>113</v>
      </c>
      <c r="E682" s="2" t="s">
        <v>31</v>
      </c>
      <c r="F682" s="2">
        <v>125</v>
      </c>
      <c r="G682" s="44"/>
      <c r="H682" s="44"/>
      <c r="I682" s="30">
        <v>18306</v>
      </c>
      <c r="J682" s="29">
        <f>VLOOKUP(Table2[[#This Row],[Visitor]],Table1[],2,FALSE)</f>
        <v>6</v>
      </c>
      <c r="K682" s="29">
        <f>VLOOKUP(Table2[[#This Row],[Home]],Table1[],2,FALSE)</f>
        <v>8</v>
      </c>
      <c r="L682" s="29"/>
      <c r="M682" s="29"/>
      <c r="N682" s="37"/>
      <c r="O682" s="37"/>
      <c r="P682" s="37"/>
      <c r="Q682" s="37"/>
    </row>
    <row r="683" spans="1:17" ht="25.5" customHeight="1">
      <c r="A683" s="1" t="s">
        <v>149</v>
      </c>
      <c r="B683" s="11" t="s">
        <v>35</v>
      </c>
      <c r="C683" s="2" t="s">
        <v>28</v>
      </c>
      <c r="D683" s="2">
        <v>108</v>
      </c>
      <c r="E683" s="2" t="s">
        <v>36</v>
      </c>
      <c r="F683" s="2">
        <v>117</v>
      </c>
      <c r="G683" s="44"/>
      <c r="H683" s="44"/>
      <c r="I683" s="30">
        <v>19464</v>
      </c>
      <c r="J683" s="29">
        <f>VLOOKUP(Table2[[#This Row],[Visitor]],Table1[],2,FALSE)</f>
        <v>22</v>
      </c>
      <c r="K683" s="29">
        <f>VLOOKUP(Table2[[#This Row],[Home]],Table1[],2,FALSE)</f>
        <v>16</v>
      </c>
      <c r="L683" s="29"/>
      <c r="M683" s="29"/>
      <c r="N683" s="37"/>
      <c r="O683" s="37"/>
      <c r="P683" s="37"/>
      <c r="Q683" s="37"/>
    </row>
    <row r="684" spans="1:17" ht="25.5" customHeight="1">
      <c r="A684" s="1" t="s">
        <v>150</v>
      </c>
      <c r="B684" s="11" t="s">
        <v>97</v>
      </c>
      <c r="C684" s="2" t="s">
        <v>18</v>
      </c>
      <c r="D684" s="2">
        <v>103</v>
      </c>
      <c r="E684" s="2" t="s">
        <v>5</v>
      </c>
      <c r="F684" s="2">
        <v>95</v>
      </c>
      <c r="G684" s="44"/>
      <c r="H684" s="44"/>
      <c r="I684" s="30">
        <v>18624</v>
      </c>
      <c r="J684" s="29">
        <f>VLOOKUP(Table2[[#This Row],[Visitor]],Table1[],2,FALSE)</f>
        <v>26</v>
      </c>
      <c r="K684" s="29">
        <f>VLOOKUP(Table2[[#This Row],[Home]],Table1[],2,FALSE)</f>
        <v>4</v>
      </c>
      <c r="L684" s="29"/>
      <c r="M684" s="29"/>
      <c r="N684" s="37"/>
      <c r="O684" s="37"/>
      <c r="P684" s="37"/>
      <c r="Q684" s="37"/>
    </row>
    <row r="685" spans="1:17" ht="25.5" customHeight="1">
      <c r="A685" s="1" t="s">
        <v>150</v>
      </c>
      <c r="B685" s="11" t="s">
        <v>49</v>
      </c>
      <c r="C685" s="2" t="s">
        <v>42</v>
      </c>
      <c r="D685" s="2">
        <v>107</v>
      </c>
      <c r="E685" s="2" t="s">
        <v>45</v>
      </c>
      <c r="F685" s="2">
        <v>127</v>
      </c>
      <c r="G685" s="44"/>
      <c r="H685" s="44"/>
      <c r="I685" s="30">
        <v>18997</v>
      </c>
      <c r="J685" s="29">
        <f>VLOOKUP(Table2[[#This Row],[Visitor]],Table1[],2,FALSE)</f>
        <v>25</v>
      </c>
      <c r="K685" s="29">
        <f>VLOOKUP(Table2[[#This Row],[Home]],Table1[],2,FALSE)</f>
        <v>28</v>
      </c>
      <c r="L685" s="29"/>
      <c r="M685" s="29"/>
      <c r="N685" s="37"/>
      <c r="O685" s="37"/>
      <c r="P685" s="37"/>
      <c r="Q685" s="37"/>
    </row>
    <row r="686" spans="1:17" ht="25.5" customHeight="1">
      <c r="A686" s="1" t="s">
        <v>150</v>
      </c>
      <c r="B686" s="11" t="s">
        <v>75</v>
      </c>
      <c r="C686" s="2" t="s">
        <v>15</v>
      </c>
      <c r="D686" s="2">
        <v>101</v>
      </c>
      <c r="E686" s="2" t="s">
        <v>14</v>
      </c>
      <c r="F686" s="2">
        <v>100</v>
      </c>
      <c r="G686" s="44"/>
      <c r="H686" s="44"/>
      <c r="I686" s="30">
        <v>17554</v>
      </c>
      <c r="J686" s="29">
        <f>VLOOKUP(Table2[[#This Row],[Visitor]],Table1[],2,FALSE)</f>
        <v>30</v>
      </c>
      <c r="K686" s="29">
        <f>VLOOKUP(Table2[[#This Row],[Home]],Table1[],2,FALSE)</f>
        <v>19</v>
      </c>
      <c r="L686" s="29"/>
      <c r="M686" s="29"/>
      <c r="N686" s="37"/>
      <c r="O686" s="37"/>
      <c r="P686" s="37"/>
      <c r="Q686" s="37"/>
    </row>
    <row r="687" spans="1:17" ht="25.5" customHeight="1">
      <c r="A687" s="1" t="s">
        <v>150</v>
      </c>
      <c r="B687" s="11" t="s">
        <v>12</v>
      </c>
      <c r="C687" s="2" t="s">
        <v>16</v>
      </c>
      <c r="D687" s="2">
        <v>94</v>
      </c>
      <c r="E687" s="2" t="s">
        <v>34</v>
      </c>
      <c r="F687" s="2">
        <v>86</v>
      </c>
      <c r="G687" s="44"/>
      <c r="H687" s="44"/>
      <c r="I687" s="30">
        <v>18418</v>
      </c>
      <c r="J687" s="29">
        <f>VLOOKUP(Table2[[#This Row],[Visitor]],Table1[],2,FALSE)</f>
        <v>13</v>
      </c>
      <c r="K687" s="29">
        <f>VLOOKUP(Table2[[#This Row],[Home]],Table1[],2,FALSE)</f>
        <v>2</v>
      </c>
      <c r="L687" s="29"/>
      <c r="M687" s="29"/>
      <c r="N687" s="37"/>
      <c r="O687" s="37"/>
      <c r="P687" s="37"/>
      <c r="Q687" s="37"/>
    </row>
    <row r="688" spans="1:17" ht="25.5" customHeight="1">
      <c r="A688" s="1" t="s">
        <v>151</v>
      </c>
      <c r="B688" s="11" t="s">
        <v>12</v>
      </c>
      <c r="C688" s="2" t="s">
        <v>38</v>
      </c>
      <c r="D688" s="2">
        <v>107</v>
      </c>
      <c r="E688" s="2" t="s">
        <v>13</v>
      </c>
      <c r="F688" s="2">
        <v>112</v>
      </c>
      <c r="G688" s="44"/>
      <c r="H688" s="44"/>
      <c r="I688" s="30">
        <v>11806</v>
      </c>
      <c r="J688" s="29">
        <f>VLOOKUP(Table2[[#This Row],[Visitor]],Table1[],2,FALSE)</f>
        <v>23</v>
      </c>
      <c r="K688" s="29">
        <f>VLOOKUP(Table2[[#This Row],[Home]],Table1[],2,FALSE)</f>
        <v>20</v>
      </c>
      <c r="L688" s="29"/>
      <c r="M688" s="29"/>
      <c r="N688" s="37"/>
      <c r="O688" s="37"/>
      <c r="P688" s="37"/>
      <c r="Q688" s="37"/>
    </row>
    <row r="689" spans="1:17" ht="25.5" customHeight="1">
      <c r="A689" s="1" t="s">
        <v>151</v>
      </c>
      <c r="B689" s="11" t="s">
        <v>21</v>
      </c>
      <c r="C689" s="2" t="s">
        <v>31</v>
      </c>
      <c r="D689" s="2">
        <v>90</v>
      </c>
      <c r="E689" s="2" t="s">
        <v>27</v>
      </c>
      <c r="F689" s="2">
        <v>104</v>
      </c>
      <c r="G689" s="44"/>
      <c r="H689" s="44"/>
      <c r="I689" s="30">
        <v>11096</v>
      </c>
      <c r="J689" s="29">
        <f>VLOOKUP(Table2[[#This Row],[Visitor]],Table1[],2,FALSE)</f>
        <v>8</v>
      </c>
      <c r="K689" s="29">
        <f>VLOOKUP(Table2[[#This Row],[Home]],Table1[],2,FALSE)</f>
        <v>11</v>
      </c>
      <c r="L689" s="29"/>
      <c r="M689" s="29"/>
      <c r="N689" s="37"/>
      <c r="O689" s="37"/>
      <c r="P689" s="37"/>
      <c r="Q689" s="37"/>
    </row>
    <row r="690" spans="1:17" ht="25.5" customHeight="1">
      <c r="A690" s="1" t="s">
        <v>151</v>
      </c>
      <c r="B690" s="11" t="s">
        <v>23</v>
      </c>
      <c r="C690" s="2" t="s">
        <v>17</v>
      </c>
      <c r="D690" s="2">
        <v>90</v>
      </c>
      <c r="E690" s="2" t="s">
        <v>9</v>
      </c>
      <c r="F690" s="2">
        <v>99</v>
      </c>
      <c r="G690" s="44"/>
      <c r="H690" s="44"/>
      <c r="I690" s="30">
        <v>18055</v>
      </c>
      <c r="J690" s="29">
        <f>VLOOKUP(Table2[[#This Row],[Visitor]],Table1[],2,FALSE)</f>
        <v>17</v>
      </c>
      <c r="K690" s="29">
        <f>VLOOKUP(Table2[[#This Row],[Home]],Table1[],2,FALSE)</f>
        <v>3</v>
      </c>
      <c r="L690" s="29"/>
      <c r="M690" s="29"/>
      <c r="N690" s="37"/>
      <c r="O690" s="37"/>
      <c r="P690" s="37"/>
      <c r="Q690" s="37"/>
    </row>
    <row r="691" spans="1:17" ht="25.5" customHeight="1">
      <c r="A691" s="1" t="s">
        <v>151</v>
      </c>
      <c r="B691" s="11" t="s">
        <v>23</v>
      </c>
      <c r="C691" s="2" t="s">
        <v>19</v>
      </c>
      <c r="D691" s="2">
        <v>101</v>
      </c>
      <c r="E691" s="2" t="s">
        <v>25</v>
      </c>
      <c r="F691" s="2">
        <v>105</v>
      </c>
      <c r="G691" s="44"/>
      <c r="H691" s="44"/>
      <c r="I691" s="30">
        <v>14288</v>
      </c>
      <c r="J691" s="29">
        <f>VLOOKUP(Table2[[#This Row],[Visitor]],Table1[],2,FALSE)</f>
        <v>27</v>
      </c>
      <c r="K691" s="29">
        <f>VLOOKUP(Table2[[#This Row],[Home]],Table1[],2,FALSE)</f>
        <v>12</v>
      </c>
      <c r="L691" s="29"/>
      <c r="M691" s="29"/>
      <c r="N691" s="37"/>
      <c r="O691" s="37"/>
      <c r="P691" s="37"/>
      <c r="Q691" s="37"/>
    </row>
    <row r="692" spans="1:17" ht="25.5" customHeight="1">
      <c r="A692" s="1" t="s">
        <v>151</v>
      </c>
      <c r="B692" s="11" t="s">
        <v>23</v>
      </c>
      <c r="C692" s="2" t="s">
        <v>37</v>
      </c>
      <c r="D692" s="2">
        <v>105</v>
      </c>
      <c r="E692" s="2" t="s">
        <v>22</v>
      </c>
      <c r="F692" s="2">
        <v>109</v>
      </c>
      <c r="G692" s="44"/>
      <c r="H692" s="44"/>
      <c r="I692" s="30">
        <v>14766</v>
      </c>
      <c r="J692" s="29">
        <f>VLOOKUP(Table2[[#This Row],[Visitor]],Table1[],2,FALSE)</f>
        <v>29</v>
      </c>
      <c r="K692" s="29">
        <f>VLOOKUP(Table2[[#This Row],[Home]],Table1[],2,FALSE)</f>
        <v>14</v>
      </c>
      <c r="L692" s="29"/>
      <c r="M692" s="29"/>
      <c r="N692" s="37"/>
      <c r="O692" s="37"/>
      <c r="P692" s="37"/>
      <c r="Q692" s="37"/>
    </row>
    <row r="693" spans="1:17" ht="25.5" customHeight="1">
      <c r="A693" s="1" t="s">
        <v>151</v>
      </c>
      <c r="B693" s="11" t="s">
        <v>23</v>
      </c>
      <c r="C693" s="2" t="s">
        <v>40</v>
      </c>
      <c r="D693" s="2">
        <v>128</v>
      </c>
      <c r="E693" s="2" t="s">
        <v>24</v>
      </c>
      <c r="F693" s="2">
        <v>132</v>
      </c>
      <c r="G693" s="44"/>
      <c r="H693" s="44"/>
      <c r="I693" s="30">
        <v>17101</v>
      </c>
      <c r="J693" s="29">
        <f>VLOOKUP(Table2[[#This Row],[Visitor]],Table1[],2,FALSE)</f>
        <v>15</v>
      </c>
      <c r="K693" s="29">
        <f>VLOOKUP(Table2[[#This Row],[Home]],Table1[],2,FALSE)</f>
        <v>21</v>
      </c>
      <c r="L693" s="29"/>
      <c r="M693" s="29"/>
      <c r="N693" s="37"/>
      <c r="O693" s="37"/>
      <c r="P693" s="37"/>
      <c r="Q693" s="37"/>
    </row>
    <row r="694" spans="1:17" ht="25.5" customHeight="1">
      <c r="A694" s="1" t="s">
        <v>151</v>
      </c>
      <c r="B694" s="11" t="s">
        <v>26</v>
      </c>
      <c r="C694" s="2" t="s">
        <v>20</v>
      </c>
      <c r="D694" s="2">
        <v>75</v>
      </c>
      <c r="E694" s="2" t="s">
        <v>28</v>
      </c>
      <c r="F694" s="2">
        <v>98</v>
      </c>
      <c r="G694" s="44"/>
      <c r="H694" s="44"/>
      <c r="I694" s="30">
        <v>19328</v>
      </c>
      <c r="J694" s="29">
        <f>VLOOKUP(Table2[[#This Row],[Visitor]],Table1[],2,FALSE)</f>
        <v>9</v>
      </c>
      <c r="K694" s="29">
        <f>VLOOKUP(Table2[[#This Row],[Home]],Table1[],2,FALSE)</f>
        <v>22</v>
      </c>
      <c r="L694" s="29"/>
      <c r="M694" s="29"/>
      <c r="N694" s="37"/>
      <c r="O694" s="37"/>
      <c r="P694" s="37"/>
      <c r="Q694" s="37"/>
    </row>
    <row r="695" spans="1:17" ht="25.5" customHeight="1">
      <c r="A695" s="1" t="s">
        <v>151</v>
      </c>
      <c r="B695" s="11" t="s">
        <v>29</v>
      </c>
      <c r="C695" s="2" t="s">
        <v>36</v>
      </c>
      <c r="D695" s="2">
        <v>101</v>
      </c>
      <c r="E695" s="2" t="s">
        <v>30</v>
      </c>
      <c r="F695" s="2">
        <v>104</v>
      </c>
      <c r="G695" s="44"/>
      <c r="H695" s="44"/>
      <c r="I695" s="30">
        <v>14474</v>
      </c>
      <c r="J695" s="29">
        <f>VLOOKUP(Table2[[#This Row],[Visitor]],Table1[],2,FALSE)</f>
        <v>16</v>
      </c>
      <c r="K695" s="29">
        <f>VLOOKUP(Table2[[#This Row],[Home]],Table1[],2,FALSE)</f>
        <v>18</v>
      </c>
      <c r="L695" s="29"/>
      <c r="M695" s="29"/>
      <c r="N695" s="37"/>
      <c r="O695" s="37"/>
      <c r="P695" s="37"/>
      <c r="Q695" s="37"/>
    </row>
    <row r="696" spans="1:17" ht="25.5" customHeight="1">
      <c r="A696" s="1" t="s">
        <v>151</v>
      </c>
      <c r="B696" s="11" t="s">
        <v>8</v>
      </c>
      <c r="C696" s="2" t="s">
        <v>33</v>
      </c>
      <c r="D696" s="2">
        <v>126</v>
      </c>
      <c r="E696" s="2" t="s">
        <v>44</v>
      </c>
      <c r="F696" s="2">
        <v>118</v>
      </c>
      <c r="G696" s="44"/>
      <c r="H696" s="44"/>
      <c r="I696" s="30">
        <v>16347</v>
      </c>
      <c r="J696" s="29">
        <f>VLOOKUP(Table2[[#This Row],[Visitor]],Table1[],2,FALSE)</f>
        <v>24</v>
      </c>
      <c r="K696" s="29">
        <f>VLOOKUP(Table2[[#This Row],[Home]],Table1[],2,FALSE)</f>
        <v>6</v>
      </c>
      <c r="L696" s="29"/>
      <c r="M696" s="29"/>
      <c r="N696" s="37"/>
      <c r="O696" s="37"/>
      <c r="P696" s="37"/>
      <c r="Q696" s="37"/>
    </row>
    <row r="697" spans="1:17" ht="25.5" customHeight="1">
      <c r="A697" s="1" t="s">
        <v>152</v>
      </c>
      <c r="B697" s="11" t="s">
        <v>12</v>
      </c>
      <c r="C697" s="2" t="s">
        <v>38</v>
      </c>
      <c r="D697" s="2">
        <v>105</v>
      </c>
      <c r="E697" s="2" t="s">
        <v>18</v>
      </c>
      <c r="F697" s="2">
        <v>99</v>
      </c>
      <c r="G697" s="44"/>
      <c r="H697" s="44"/>
      <c r="I697" s="30">
        <v>18846</v>
      </c>
      <c r="J697" s="29">
        <f>VLOOKUP(Table2[[#This Row],[Visitor]],Table1[],2,FALSE)</f>
        <v>23</v>
      </c>
      <c r="K697" s="29">
        <f>VLOOKUP(Table2[[#This Row],[Home]],Table1[],2,FALSE)</f>
        <v>26</v>
      </c>
      <c r="L697" s="29"/>
      <c r="M697" s="29"/>
      <c r="N697" s="37"/>
      <c r="O697" s="37"/>
      <c r="P697" s="37"/>
      <c r="Q697" s="37"/>
    </row>
    <row r="698" spans="1:17" ht="25.5" customHeight="1">
      <c r="A698" s="1" t="s">
        <v>152</v>
      </c>
      <c r="B698" s="11" t="s">
        <v>23</v>
      </c>
      <c r="C698" s="2" t="s">
        <v>15</v>
      </c>
      <c r="D698" s="2">
        <v>108</v>
      </c>
      <c r="E698" s="2" t="s">
        <v>43</v>
      </c>
      <c r="F698" s="2">
        <v>109</v>
      </c>
      <c r="G698" s="44"/>
      <c r="H698" s="44"/>
      <c r="I698" s="30">
        <v>18203</v>
      </c>
      <c r="J698" s="29">
        <f>VLOOKUP(Table2[[#This Row],[Visitor]],Table1[],2,FALSE)</f>
        <v>30</v>
      </c>
      <c r="K698" s="29">
        <f>VLOOKUP(Table2[[#This Row],[Home]],Table1[],2,FALSE)</f>
        <v>10</v>
      </c>
      <c r="L698" s="29"/>
      <c r="M698" s="29"/>
      <c r="N698" s="37"/>
      <c r="O698" s="37"/>
      <c r="P698" s="37"/>
      <c r="Q698" s="37"/>
    </row>
    <row r="699" spans="1:17" ht="25.5" customHeight="1">
      <c r="A699" s="1" t="s">
        <v>152</v>
      </c>
      <c r="B699" s="11" t="s">
        <v>23</v>
      </c>
      <c r="C699" s="2" t="s">
        <v>6</v>
      </c>
      <c r="D699" s="2">
        <v>102</v>
      </c>
      <c r="E699" s="2" t="s">
        <v>34</v>
      </c>
      <c r="F699" s="2">
        <v>114</v>
      </c>
      <c r="G699" s="44"/>
      <c r="H699" s="44"/>
      <c r="I699" s="30">
        <v>18418</v>
      </c>
      <c r="J699" s="29">
        <f>VLOOKUP(Table2[[#This Row],[Visitor]],Table1[],2,FALSE)</f>
        <v>5</v>
      </c>
      <c r="K699" s="29">
        <f>VLOOKUP(Table2[[#This Row],[Home]],Table1[],2,FALSE)</f>
        <v>2</v>
      </c>
      <c r="L699" s="29"/>
      <c r="M699" s="29"/>
      <c r="N699" s="37"/>
      <c r="O699" s="37"/>
      <c r="P699" s="37"/>
      <c r="Q699" s="37"/>
    </row>
    <row r="700" spans="1:17" ht="25.5" customHeight="1">
      <c r="A700" s="1" t="s">
        <v>152</v>
      </c>
      <c r="B700" s="11" t="s">
        <v>8</v>
      </c>
      <c r="C700" s="2" t="s">
        <v>42</v>
      </c>
      <c r="D700" s="2">
        <v>112</v>
      </c>
      <c r="E700" s="2" t="s">
        <v>10</v>
      </c>
      <c r="F700" s="2">
        <v>123</v>
      </c>
      <c r="G700" s="44"/>
      <c r="H700" s="44"/>
      <c r="I700" s="30">
        <v>19596</v>
      </c>
      <c r="J700" s="29">
        <f>VLOOKUP(Table2[[#This Row],[Visitor]],Table1[],2,FALSE)</f>
        <v>25</v>
      </c>
      <c r="K700" s="29">
        <f>VLOOKUP(Table2[[#This Row],[Home]],Table1[],2,FALSE)</f>
        <v>1</v>
      </c>
      <c r="L700" s="29"/>
      <c r="M700" s="29"/>
      <c r="N700" s="37"/>
      <c r="O700" s="37"/>
      <c r="P700" s="37"/>
      <c r="Q700" s="37"/>
    </row>
    <row r="701" spans="1:17" ht="25.5" customHeight="1">
      <c r="A701" s="1" t="s">
        <v>152</v>
      </c>
      <c r="B701" s="11" t="s">
        <v>8</v>
      </c>
      <c r="C701" s="2" t="s">
        <v>5</v>
      </c>
      <c r="D701" s="2">
        <v>107</v>
      </c>
      <c r="E701" s="2" t="s">
        <v>45</v>
      </c>
      <c r="F701" s="2">
        <v>108</v>
      </c>
      <c r="G701" s="44"/>
      <c r="H701" s="44"/>
      <c r="I701" s="30">
        <v>18997</v>
      </c>
      <c r="J701" s="29">
        <f>VLOOKUP(Table2[[#This Row],[Visitor]],Table1[],2,FALSE)</f>
        <v>4</v>
      </c>
      <c r="K701" s="29">
        <f>VLOOKUP(Table2[[#This Row],[Home]],Table1[],2,FALSE)</f>
        <v>28</v>
      </c>
      <c r="L701" s="29"/>
      <c r="M701" s="29"/>
      <c r="N701" s="37"/>
      <c r="O701" s="37"/>
      <c r="P701" s="37"/>
      <c r="Q701" s="37"/>
    </row>
    <row r="702" spans="1:17" ht="25.5" customHeight="1">
      <c r="A702" s="1" t="s">
        <v>153</v>
      </c>
      <c r="B702" s="11" t="s">
        <v>12</v>
      </c>
      <c r="C702" s="2" t="s">
        <v>24</v>
      </c>
      <c r="D702" s="2">
        <v>101</v>
      </c>
      <c r="E702" s="2" t="s">
        <v>13</v>
      </c>
      <c r="F702" s="2">
        <v>96</v>
      </c>
      <c r="G702" s="44"/>
      <c r="H702" s="44"/>
      <c r="I702" s="30">
        <v>14588</v>
      </c>
      <c r="J702" s="29">
        <f>VLOOKUP(Table2[[#This Row],[Visitor]],Table1[],2,FALSE)</f>
        <v>21</v>
      </c>
      <c r="K702" s="29">
        <f>VLOOKUP(Table2[[#This Row],[Home]],Table1[],2,FALSE)</f>
        <v>20</v>
      </c>
      <c r="L702" s="29"/>
      <c r="M702" s="29"/>
      <c r="N702" s="37"/>
      <c r="O702" s="37"/>
      <c r="P702" s="37"/>
      <c r="Q702" s="37"/>
    </row>
    <row r="703" spans="1:17" ht="25.5" customHeight="1">
      <c r="A703" s="1" t="s">
        <v>153</v>
      </c>
      <c r="B703" s="11" t="s">
        <v>12</v>
      </c>
      <c r="C703" s="2" t="s">
        <v>31</v>
      </c>
      <c r="D703" s="2">
        <v>98</v>
      </c>
      <c r="E703" s="2" t="s">
        <v>14</v>
      </c>
      <c r="F703" s="2">
        <v>95</v>
      </c>
      <c r="G703" s="44"/>
      <c r="H703" s="44"/>
      <c r="I703" s="30">
        <v>15682</v>
      </c>
      <c r="J703" s="29">
        <f>VLOOKUP(Table2[[#This Row],[Visitor]],Table1[],2,FALSE)</f>
        <v>8</v>
      </c>
      <c r="K703" s="29">
        <f>VLOOKUP(Table2[[#This Row],[Home]],Table1[],2,FALSE)</f>
        <v>19</v>
      </c>
      <c r="L703" s="29"/>
      <c r="M703" s="29"/>
      <c r="N703" s="37"/>
      <c r="O703" s="37"/>
      <c r="P703" s="37"/>
      <c r="Q703" s="37"/>
    </row>
    <row r="704" spans="1:17" ht="25.5" customHeight="1">
      <c r="A704" s="1" t="s">
        <v>153</v>
      </c>
      <c r="B704" s="11" t="s">
        <v>12</v>
      </c>
      <c r="C704" s="2" t="s">
        <v>37</v>
      </c>
      <c r="D704" s="2">
        <v>101</v>
      </c>
      <c r="E704" s="2" t="s">
        <v>16</v>
      </c>
      <c r="F704" s="2">
        <v>116</v>
      </c>
      <c r="G704" s="44"/>
      <c r="H704" s="44"/>
      <c r="I704" s="30">
        <v>14060</v>
      </c>
      <c r="J704" s="29">
        <f>VLOOKUP(Table2[[#This Row],[Visitor]],Table1[],2,FALSE)</f>
        <v>29</v>
      </c>
      <c r="K704" s="29">
        <f>VLOOKUP(Table2[[#This Row],[Home]],Table1[],2,FALSE)</f>
        <v>13</v>
      </c>
      <c r="L704" s="29"/>
      <c r="M704" s="29"/>
      <c r="N704" s="37"/>
      <c r="O704" s="37"/>
      <c r="P704" s="37"/>
      <c r="Q704" s="37"/>
    </row>
    <row r="705" spans="1:17" ht="25.5" customHeight="1">
      <c r="A705" s="1" t="s">
        <v>153</v>
      </c>
      <c r="B705" s="11" t="s">
        <v>12</v>
      </c>
      <c r="C705" s="2" t="s">
        <v>40</v>
      </c>
      <c r="D705" s="2">
        <v>101</v>
      </c>
      <c r="E705" s="2" t="s">
        <v>19</v>
      </c>
      <c r="F705" s="2">
        <v>115</v>
      </c>
      <c r="G705" s="44"/>
      <c r="H705" s="44"/>
      <c r="I705" s="30">
        <v>20547</v>
      </c>
      <c r="J705" s="29">
        <f>VLOOKUP(Table2[[#This Row],[Visitor]],Table1[],2,FALSE)</f>
        <v>15</v>
      </c>
      <c r="K705" s="29">
        <f>VLOOKUP(Table2[[#This Row],[Home]],Table1[],2,FALSE)</f>
        <v>27</v>
      </c>
      <c r="L705" s="29"/>
      <c r="M705" s="29"/>
      <c r="N705" s="37"/>
      <c r="O705" s="37"/>
      <c r="P705" s="37"/>
      <c r="Q705" s="37"/>
    </row>
    <row r="706" spans="1:17" ht="25.5" customHeight="1">
      <c r="A706" s="1" t="s">
        <v>153</v>
      </c>
      <c r="B706" s="11" t="s">
        <v>21</v>
      </c>
      <c r="C706" s="2" t="s">
        <v>41</v>
      </c>
      <c r="D706" s="2">
        <v>108</v>
      </c>
      <c r="E706" s="2" t="s">
        <v>27</v>
      </c>
      <c r="F706" s="2">
        <v>93</v>
      </c>
      <c r="G706" s="44"/>
      <c r="H706" s="44"/>
      <c r="I706" s="30">
        <v>12780</v>
      </c>
      <c r="J706" s="29">
        <f>VLOOKUP(Table2[[#This Row],[Visitor]],Table1[],2,FALSE)</f>
        <v>7</v>
      </c>
      <c r="K706" s="29">
        <f>VLOOKUP(Table2[[#This Row],[Home]],Table1[],2,FALSE)</f>
        <v>11</v>
      </c>
      <c r="L706" s="29"/>
      <c r="M706" s="29"/>
      <c r="N706" s="37"/>
      <c r="O706" s="37"/>
      <c r="P706" s="37"/>
      <c r="Q706" s="37"/>
    </row>
    <row r="707" spans="1:17" ht="25.5" customHeight="1">
      <c r="A707" s="1" t="s">
        <v>153</v>
      </c>
      <c r="B707" s="11" t="s">
        <v>23</v>
      </c>
      <c r="C707" s="2" t="s">
        <v>9</v>
      </c>
      <c r="D707" s="2">
        <v>104</v>
      </c>
      <c r="E707" s="2" t="s">
        <v>28</v>
      </c>
      <c r="F707" s="2">
        <v>97</v>
      </c>
      <c r="G707" s="44"/>
      <c r="H707" s="44"/>
      <c r="I707" s="30">
        <v>19378</v>
      </c>
      <c r="J707" s="29">
        <f>VLOOKUP(Table2[[#This Row],[Visitor]],Table1[],2,FALSE)</f>
        <v>3</v>
      </c>
      <c r="K707" s="29">
        <f>VLOOKUP(Table2[[#This Row],[Home]],Table1[],2,FALSE)</f>
        <v>22</v>
      </c>
      <c r="L707" s="29"/>
      <c r="M707" s="29"/>
      <c r="N707" s="37"/>
      <c r="O707" s="37"/>
      <c r="P707" s="37"/>
      <c r="Q707" s="37"/>
    </row>
    <row r="708" spans="1:17" ht="25.5" customHeight="1">
      <c r="A708" s="1" t="s">
        <v>153</v>
      </c>
      <c r="B708" s="11" t="s">
        <v>23</v>
      </c>
      <c r="C708" s="2" t="s">
        <v>34</v>
      </c>
      <c r="D708" s="2">
        <v>108</v>
      </c>
      <c r="E708" s="2" t="s">
        <v>25</v>
      </c>
      <c r="F708" s="2">
        <v>85</v>
      </c>
      <c r="G708" s="44"/>
      <c r="H708" s="44"/>
      <c r="I708" s="30">
        <v>15812</v>
      </c>
      <c r="J708" s="29">
        <f>VLOOKUP(Table2[[#This Row],[Visitor]],Table1[],2,FALSE)</f>
        <v>2</v>
      </c>
      <c r="K708" s="29">
        <f>VLOOKUP(Table2[[#This Row],[Home]],Table1[],2,FALSE)</f>
        <v>12</v>
      </c>
      <c r="L708" s="29"/>
      <c r="M708" s="29"/>
      <c r="N708" s="37"/>
      <c r="O708" s="37"/>
      <c r="P708" s="37"/>
      <c r="Q708" s="37"/>
    </row>
    <row r="709" spans="1:17" ht="25.5" customHeight="1">
      <c r="A709" s="1" t="s">
        <v>153</v>
      </c>
      <c r="B709" s="11" t="s">
        <v>35</v>
      </c>
      <c r="C709" s="2" t="s">
        <v>33</v>
      </c>
      <c r="D709" s="2">
        <v>114</v>
      </c>
      <c r="E709" s="2" t="s">
        <v>36</v>
      </c>
      <c r="F709" s="2">
        <v>123</v>
      </c>
      <c r="G709" s="44"/>
      <c r="H709" s="44"/>
      <c r="I709" s="30">
        <v>18920</v>
      </c>
      <c r="J709" s="29">
        <f>VLOOKUP(Table2[[#This Row],[Visitor]],Table1[],2,FALSE)</f>
        <v>24</v>
      </c>
      <c r="K709" s="29">
        <f>VLOOKUP(Table2[[#This Row],[Home]],Table1[],2,FALSE)</f>
        <v>16</v>
      </c>
      <c r="L709" s="29"/>
      <c r="M709" s="29"/>
      <c r="N709" s="37"/>
      <c r="O709" s="37"/>
      <c r="P709" s="37"/>
      <c r="Q709" s="37"/>
    </row>
    <row r="710" spans="1:17" ht="25.5" customHeight="1">
      <c r="A710" s="1" t="s">
        <v>153</v>
      </c>
      <c r="B710" s="11" t="s">
        <v>8</v>
      </c>
      <c r="C710" s="2" t="s">
        <v>5</v>
      </c>
      <c r="D710" s="2">
        <v>113</v>
      </c>
      <c r="E710" s="2" t="s">
        <v>44</v>
      </c>
      <c r="F710" s="2">
        <v>102</v>
      </c>
      <c r="G710" s="44"/>
      <c r="H710" s="44"/>
      <c r="I710" s="30">
        <v>19430</v>
      </c>
      <c r="J710" s="29">
        <f>VLOOKUP(Table2[[#This Row],[Visitor]],Table1[],2,FALSE)</f>
        <v>4</v>
      </c>
      <c r="K710" s="29">
        <f>VLOOKUP(Table2[[#This Row],[Home]],Table1[],2,FALSE)</f>
        <v>6</v>
      </c>
      <c r="L710" s="29"/>
      <c r="M710" s="29"/>
      <c r="N710" s="37"/>
      <c r="O710" s="37"/>
      <c r="P710" s="37"/>
      <c r="Q710" s="37"/>
    </row>
    <row r="711" spans="1:17" ht="25.5" customHeight="1">
      <c r="A711" s="1" t="s">
        <v>154</v>
      </c>
      <c r="B711" s="11" t="s">
        <v>21</v>
      </c>
      <c r="C711" s="2" t="s">
        <v>38</v>
      </c>
      <c r="D711" s="2">
        <v>89</v>
      </c>
      <c r="E711" s="2" t="s">
        <v>17</v>
      </c>
      <c r="F711" s="2">
        <v>88</v>
      </c>
      <c r="G711" s="44"/>
      <c r="H711" s="44"/>
      <c r="I711" s="30">
        <v>19600</v>
      </c>
      <c r="J711" s="29">
        <f>VLOOKUP(Table2[[#This Row],[Visitor]],Table1[],2,FALSE)</f>
        <v>23</v>
      </c>
      <c r="K711" s="29">
        <f>VLOOKUP(Table2[[#This Row],[Home]],Table1[],2,FALSE)</f>
        <v>17</v>
      </c>
      <c r="L711" s="29"/>
      <c r="M711" s="29"/>
      <c r="N711" s="37"/>
      <c r="O711" s="37"/>
      <c r="P711" s="37"/>
      <c r="Q711" s="37"/>
    </row>
    <row r="712" spans="1:17" ht="25.5" customHeight="1">
      <c r="A712" s="1" t="s">
        <v>154</v>
      </c>
      <c r="B712" s="11" t="s">
        <v>23</v>
      </c>
      <c r="C712" s="2" t="s">
        <v>20</v>
      </c>
      <c r="D712" s="2">
        <v>112</v>
      </c>
      <c r="E712" s="2" t="s">
        <v>43</v>
      </c>
      <c r="F712" s="2">
        <v>121</v>
      </c>
      <c r="G712" s="44"/>
      <c r="H712" s="44"/>
      <c r="I712" s="30">
        <v>18203</v>
      </c>
      <c r="J712" s="29">
        <f>VLOOKUP(Table2[[#This Row],[Visitor]],Table1[],2,FALSE)</f>
        <v>9</v>
      </c>
      <c r="K712" s="29">
        <f>VLOOKUP(Table2[[#This Row],[Home]],Table1[],2,FALSE)</f>
        <v>10</v>
      </c>
      <c r="L712" s="29"/>
      <c r="M712" s="29"/>
      <c r="N712" s="37"/>
      <c r="O712" s="37"/>
      <c r="P712" s="37"/>
      <c r="Q712" s="37"/>
    </row>
    <row r="713" spans="1:17" ht="25.5" customHeight="1">
      <c r="A713" s="1" t="s">
        <v>154</v>
      </c>
      <c r="B713" s="11" t="s">
        <v>29</v>
      </c>
      <c r="C713" s="2" t="s">
        <v>42</v>
      </c>
      <c r="D713" s="2">
        <v>118</v>
      </c>
      <c r="E713" s="2" t="s">
        <v>30</v>
      </c>
      <c r="F713" s="2">
        <v>130</v>
      </c>
      <c r="G713" s="44"/>
      <c r="H713" s="44"/>
      <c r="I713" s="30">
        <v>15482</v>
      </c>
      <c r="J713" s="29">
        <f>VLOOKUP(Table2[[#This Row],[Visitor]],Table1[],2,FALSE)</f>
        <v>25</v>
      </c>
      <c r="K713" s="29">
        <f>VLOOKUP(Table2[[#This Row],[Home]],Table1[],2,FALSE)</f>
        <v>18</v>
      </c>
      <c r="L713" s="29"/>
      <c r="M713" s="29"/>
      <c r="N713" s="37"/>
      <c r="O713" s="37"/>
      <c r="P713" s="37"/>
      <c r="Q713" s="37"/>
    </row>
    <row r="714" spans="1:17" ht="25.5" customHeight="1">
      <c r="A714" s="1" t="s">
        <v>154</v>
      </c>
      <c r="B714" s="11" t="s">
        <v>8</v>
      </c>
      <c r="C714" s="2" t="s">
        <v>33</v>
      </c>
      <c r="D714" s="2">
        <v>113</v>
      </c>
      <c r="E714" s="2" t="s">
        <v>10</v>
      </c>
      <c r="F714" s="2">
        <v>126</v>
      </c>
      <c r="G714" s="44"/>
      <c r="H714" s="44"/>
      <c r="I714" s="30">
        <v>19596</v>
      </c>
      <c r="J714" s="29">
        <f>VLOOKUP(Table2[[#This Row],[Visitor]],Table1[],2,FALSE)</f>
        <v>24</v>
      </c>
      <c r="K714" s="29">
        <f>VLOOKUP(Table2[[#This Row],[Home]],Table1[],2,FALSE)</f>
        <v>1</v>
      </c>
      <c r="L714" s="29"/>
      <c r="M714" s="29"/>
      <c r="N714" s="37"/>
      <c r="O714" s="37"/>
      <c r="P714" s="37"/>
      <c r="Q714" s="37"/>
    </row>
    <row r="715" spans="1:17" ht="25.5" customHeight="1">
      <c r="A715" s="1" t="s">
        <v>155</v>
      </c>
      <c r="B715" s="11" t="s">
        <v>12</v>
      </c>
      <c r="C715" s="2" t="s">
        <v>27</v>
      </c>
      <c r="D715" s="2">
        <v>110</v>
      </c>
      <c r="E715" s="2" t="s">
        <v>13</v>
      </c>
      <c r="F715" s="2">
        <v>121</v>
      </c>
      <c r="G715" s="44"/>
      <c r="H715" s="44"/>
      <c r="I715" s="30">
        <v>15479</v>
      </c>
      <c r="J715" s="29">
        <f>VLOOKUP(Table2[[#This Row],[Visitor]],Table1[],2,FALSE)</f>
        <v>11</v>
      </c>
      <c r="K715" s="29">
        <f>VLOOKUP(Table2[[#This Row],[Home]],Table1[],2,FALSE)</f>
        <v>20</v>
      </c>
      <c r="L715" s="29"/>
      <c r="M715" s="29"/>
      <c r="N715" s="37"/>
      <c r="O715" s="37"/>
      <c r="P715" s="37"/>
      <c r="Q715" s="37"/>
    </row>
    <row r="716" spans="1:17" ht="25.5" customHeight="1">
      <c r="A716" s="1" t="s">
        <v>155</v>
      </c>
      <c r="B716" s="11" t="s">
        <v>21</v>
      </c>
      <c r="C716" s="2" t="s">
        <v>16</v>
      </c>
      <c r="D716" s="2">
        <v>108</v>
      </c>
      <c r="E716" s="2" t="s">
        <v>6</v>
      </c>
      <c r="F716" s="2">
        <v>115</v>
      </c>
      <c r="G716" s="44"/>
      <c r="H716" s="44"/>
      <c r="I716" s="30">
        <v>20562</v>
      </c>
      <c r="J716" s="29">
        <f>VLOOKUP(Table2[[#This Row],[Visitor]],Table1[],2,FALSE)</f>
        <v>13</v>
      </c>
      <c r="K716" s="29">
        <f>VLOOKUP(Table2[[#This Row],[Home]],Table1[],2,FALSE)</f>
        <v>5</v>
      </c>
      <c r="L716" s="29"/>
      <c r="M716" s="29"/>
      <c r="N716" s="37"/>
      <c r="O716" s="37"/>
      <c r="P716" s="37"/>
      <c r="Q716" s="37"/>
    </row>
    <row r="717" spans="1:17" ht="25.5" customHeight="1">
      <c r="A717" s="1" t="s">
        <v>155</v>
      </c>
      <c r="B717" s="11" t="s">
        <v>21</v>
      </c>
      <c r="C717" s="2" t="s">
        <v>31</v>
      </c>
      <c r="D717" s="2">
        <v>97</v>
      </c>
      <c r="E717" s="2" t="s">
        <v>41</v>
      </c>
      <c r="F717" s="2">
        <v>93</v>
      </c>
      <c r="G717" s="44"/>
      <c r="H717" s="44"/>
      <c r="I717" s="30">
        <v>19800</v>
      </c>
      <c r="J717" s="29">
        <f>VLOOKUP(Table2[[#This Row],[Visitor]],Table1[],2,FALSE)</f>
        <v>8</v>
      </c>
      <c r="K717" s="29">
        <f>VLOOKUP(Table2[[#This Row],[Home]],Table1[],2,FALSE)</f>
        <v>7</v>
      </c>
      <c r="L717" s="29"/>
      <c r="M717" s="29"/>
      <c r="N717" s="37"/>
      <c r="O717" s="37"/>
      <c r="P717" s="37"/>
      <c r="Q717" s="37"/>
    </row>
    <row r="718" spans="1:17" ht="25.5" customHeight="1">
      <c r="A718" s="1" t="s">
        <v>155</v>
      </c>
      <c r="B718" s="11" t="s">
        <v>23</v>
      </c>
      <c r="C718" s="2" t="s">
        <v>45</v>
      </c>
      <c r="D718" s="2">
        <v>108</v>
      </c>
      <c r="E718" s="2" t="s">
        <v>40</v>
      </c>
      <c r="F718" s="2">
        <v>103</v>
      </c>
      <c r="G718" s="44"/>
      <c r="H718" s="44"/>
      <c r="I718" s="30">
        <v>21827</v>
      </c>
      <c r="J718" s="29">
        <f>VLOOKUP(Table2[[#This Row],[Visitor]],Table1[],2,FALSE)</f>
        <v>28</v>
      </c>
      <c r="K718" s="29">
        <f>VLOOKUP(Table2[[#This Row],[Home]],Table1[],2,FALSE)</f>
        <v>15</v>
      </c>
      <c r="L718" s="29"/>
      <c r="M718" s="29"/>
      <c r="N718" s="37"/>
      <c r="O718" s="37"/>
      <c r="P718" s="37"/>
      <c r="Q718" s="37"/>
    </row>
    <row r="719" spans="1:17" ht="25.5" customHeight="1">
      <c r="A719" s="1" t="s">
        <v>155</v>
      </c>
      <c r="B719" s="11" t="s">
        <v>23</v>
      </c>
      <c r="C719" s="2" t="s">
        <v>44</v>
      </c>
      <c r="D719" s="2">
        <v>109</v>
      </c>
      <c r="E719" s="2" t="s">
        <v>25</v>
      </c>
      <c r="F719" s="2">
        <v>100</v>
      </c>
      <c r="G719" s="44"/>
      <c r="H719" s="44"/>
      <c r="I719" s="30">
        <v>16369</v>
      </c>
      <c r="J719" s="29">
        <f>VLOOKUP(Table2[[#This Row],[Visitor]],Table1[],2,FALSE)</f>
        <v>6</v>
      </c>
      <c r="K719" s="29">
        <f>VLOOKUP(Table2[[#This Row],[Home]],Table1[],2,FALSE)</f>
        <v>12</v>
      </c>
      <c r="L719" s="29"/>
      <c r="M719" s="29"/>
      <c r="N719" s="37"/>
      <c r="O719" s="37"/>
      <c r="P719" s="37"/>
      <c r="Q719" s="37"/>
    </row>
    <row r="720" spans="1:17" ht="25.5" customHeight="1">
      <c r="A720" s="1" t="s">
        <v>155</v>
      </c>
      <c r="B720" s="11" t="s">
        <v>23</v>
      </c>
      <c r="C720" s="2" t="s">
        <v>15</v>
      </c>
      <c r="D720" s="2">
        <v>91</v>
      </c>
      <c r="E720" s="2" t="s">
        <v>22</v>
      </c>
      <c r="F720" s="2">
        <v>116</v>
      </c>
      <c r="G720" s="44"/>
      <c r="H720" s="44"/>
      <c r="I720" s="30">
        <v>18717</v>
      </c>
      <c r="J720" s="29">
        <f>VLOOKUP(Table2[[#This Row],[Visitor]],Table1[],2,FALSE)</f>
        <v>30</v>
      </c>
      <c r="K720" s="29">
        <f>VLOOKUP(Table2[[#This Row],[Home]],Table1[],2,FALSE)</f>
        <v>14</v>
      </c>
      <c r="L720" s="29"/>
      <c r="M720" s="29"/>
      <c r="N720" s="37"/>
      <c r="O720" s="37"/>
      <c r="P720" s="37"/>
      <c r="Q720" s="37"/>
    </row>
    <row r="721" spans="1:17" ht="25.5" customHeight="1">
      <c r="A721" s="1" t="s">
        <v>155</v>
      </c>
      <c r="B721" s="11" t="s">
        <v>23</v>
      </c>
      <c r="C721" s="2" t="s">
        <v>9</v>
      </c>
      <c r="D721" s="2">
        <v>113</v>
      </c>
      <c r="E721" s="2" t="s">
        <v>24</v>
      </c>
      <c r="F721" s="2">
        <v>115</v>
      </c>
      <c r="G721" s="44"/>
      <c r="H721" s="44"/>
      <c r="I721" s="30">
        <v>17186</v>
      </c>
      <c r="J721" s="29">
        <f>VLOOKUP(Table2[[#This Row],[Visitor]],Table1[],2,FALSE)</f>
        <v>3</v>
      </c>
      <c r="K721" s="29">
        <f>VLOOKUP(Table2[[#This Row],[Home]],Table1[],2,FALSE)</f>
        <v>21</v>
      </c>
      <c r="L721" s="29"/>
      <c r="M721" s="29"/>
      <c r="N721" s="37"/>
      <c r="O721" s="37"/>
      <c r="P721" s="37"/>
      <c r="Q721" s="37"/>
    </row>
    <row r="722" spans="1:17" ht="25.5" customHeight="1">
      <c r="A722" s="1" t="s">
        <v>155</v>
      </c>
      <c r="B722" s="11" t="s">
        <v>26</v>
      </c>
      <c r="C722" s="2" t="s">
        <v>36</v>
      </c>
      <c r="D722" s="2">
        <v>107</v>
      </c>
      <c r="E722" s="2" t="s">
        <v>28</v>
      </c>
      <c r="F722" s="2">
        <v>93</v>
      </c>
      <c r="G722" s="44"/>
      <c r="H722" s="44"/>
      <c r="I722" s="30">
        <v>19876</v>
      </c>
      <c r="J722" s="29">
        <f>VLOOKUP(Table2[[#This Row],[Visitor]],Table1[],2,FALSE)</f>
        <v>16</v>
      </c>
      <c r="K722" s="29">
        <f>VLOOKUP(Table2[[#This Row],[Home]],Table1[],2,FALSE)</f>
        <v>22</v>
      </c>
      <c r="L722" s="29"/>
      <c r="M722" s="29"/>
      <c r="N722" s="37"/>
      <c r="O722" s="37"/>
      <c r="P722" s="37"/>
      <c r="Q722" s="37"/>
    </row>
    <row r="723" spans="1:17" ht="25.5" customHeight="1">
      <c r="A723" s="1" t="s">
        <v>155</v>
      </c>
      <c r="B723" s="11" t="s">
        <v>26</v>
      </c>
      <c r="C723" s="2" t="s">
        <v>19</v>
      </c>
      <c r="D723" s="2">
        <v>97</v>
      </c>
      <c r="E723" s="2" t="s">
        <v>34</v>
      </c>
      <c r="F723" s="2">
        <v>78</v>
      </c>
      <c r="G723" s="44"/>
      <c r="H723" s="44"/>
      <c r="I723" s="30">
        <v>18418</v>
      </c>
      <c r="J723" s="29">
        <f>VLOOKUP(Table2[[#This Row],[Visitor]],Table1[],2,FALSE)</f>
        <v>27</v>
      </c>
      <c r="K723" s="29">
        <f>VLOOKUP(Table2[[#This Row],[Home]],Table1[],2,FALSE)</f>
        <v>2</v>
      </c>
      <c r="L723" s="29"/>
      <c r="M723" s="29"/>
      <c r="N723" s="37"/>
      <c r="O723" s="37"/>
      <c r="P723" s="37"/>
      <c r="Q723" s="37"/>
    </row>
    <row r="724" spans="1:17" ht="25.5" customHeight="1">
      <c r="A724" s="1" t="s">
        <v>155</v>
      </c>
      <c r="B724" s="11" t="s">
        <v>29</v>
      </c>
      <c r="C724" s="2" t="s">
        <v>42</v>
      </c>
      <c r="D724" s="2">
        <v>107</v>
      </c>
      <c r="E724" s="2" t="s">
        <v>37</v>
      </c>
      <c r="F724" s="2">
        <v>85</v>
      </c>
      <c r="G724" s="44"/>
      <c r="H724" s="44"/>
      <c r="I724" s="30">
        <v>17068</v>
      </c>
      <c r="J724" s="29">
        <f>VLOOKUP(Table2[[#This Row],[Visitor]],Table1[],2,FALSE)</f>
        <v>25</v>
      </c>
      <c r="K724" s="29">
        <f>VLOOKUP(Table2[[#This Row],[Home]],Table1[],2,FALSE)</f>
        <v>29</v>
      </c>
      <c r="L724" s="29"/>
      <c r="M724" s="29"/>
      <c r="N724" s="37"/>
      <c r="O724" s="37"/>
      <c r="P724" s="37"/>
      <c r="Q724" s="37"/>
    </row>
    <row r="725" spans="1:17" ht="25.5" customHeight="1">
      <c r="A725" s="1" t="s">
        <v>156</v>
      </c>
      <c r="B725" s="11" t="s">
        <v>83</v>
      </c>
      <c r="C725" s="2" t="s">
        <v>43</v>
      </c>
      <c r="D725" s="2">
        <v>121</v>
      </c>
      <c r="E725" s="2" t="s">
        <v>14</v>
      </c>
      <c r="F725" s="2">
        <v>108</v>
      </c>
      <c r="G725" s="44"/>
      <c r="H725" s="44"/>
      <c r="I725" s="30">
        <v>20491</v>
      </c>
      <c r="J725" s="29">
        <f>VLOOKUP(Table2[[#This Row],[Visitor]],Table1[],2,FALSE)</f>
        <v>10</v>
      </c>
      <c r="K725" s="29">
        <f>VLOOKUP(Table2[[#This Row],[Home]],Table1[],2,FALSE)</f>
        <v>19</v>
      </c>
      <c r="L725" s="29"/>
      <c r="M725" s="29"/>
      <c r="N725" s="37"/>
      <c r="O725" s="37"/>
      <c r="P725" s="37"/>
      <c r="Q725" s="37"/>
    </row>
    <row r="726" spans="1:17" ht="25.5" customHeight="1">
      <c r="A726" s="1" t="s">
        <v>156</v>
      </c>
      <c r="B726" s="11" t="s">
        <v>12</v>
      </c>
      <c r="C726" s="2" t="s">
        <v>18</v>
      </c>
      <c r="D726" s="2">
        <v>112</v>
      </c>
      <c r="E726" s="2" t="s">
        <v>16</v>
      </c>
      <c r="F726" s="2">
        <v>114</v>
      </c>
      <c r="G726" s="44"/>
      <c r="H726" s="44"/>
      <c r="I726" s="30">
        <v>17923</v>
      </c>
      <c r="J726" s="29">
        <f>VLOOKUP(Table2[[#This Row],[Visitor]],Table1[],2,FALSE)</f>
        <v>26</v>
      </c>
      <c r="K726" s="29">
        <f>VLOOKUP(Table2[[#This Row],[Home]],Table1[],2,FALSE)</f>
        <v>13</v>
      </c>
      <c r="L726" s="29"/>
      <c r="M726" s="29"/>
      <c r="N726" s="37"/>
      <c r="O726" s="37"/>
      <c r="P726" s="37"/>
      <c r="Q726" s="37"/>
    </row>
    <row r="727" spans="1:17" ht="25.5" customHeight="1">
      <c r="A727" s="1" t="s">
        <v>156</v>
      </c>
      <c r="B727" s="11" t="s">
        <v>21</v>
      </c>
      <c r="C727" s="2" t="s">
        <v>20</v>
      </c>
      <c r="D727" s="2">
        <v>129</v>
      </c>
      <c r="E727" s="2" t="s">
        <v>27</v>
      </c>
      <c r="F727" s="2">
        <v>104</v>
      </c>
      <c r="G727" s="44"/>
      <c r="H727" s="44"/>
      <c r="I727" s="30">
        <v>15843</v>
      </c>
      <c r="J727" s="29">
        <f>VLOOKUP(Table2[[#This Row],[Visitor]],Table1[],2,FALSE)</f>
        <v>9</v>
      </c>
      <c r="K727" s="29">
        <f>VLOOKUP(Table2[[#This Row],[Home]],Table1[],2,FALSE)</f>
        <v>11</v>
      </c>
      <c r="L727" s="29"/>
      <c r="M727" s="29"/>
      <c r="N727" s="37"/>
      <c r="O727" s="37"/>
      <c r="P727" s="37"/>
      <c r="Q727" s="37"/>
    </row>
    <row r="728" spans="1:17" ht="25.5" customHeight="1">
      <c r="A728" s="1" t="s">
        <v>156</v>
      </c>
      <c r="B728" s="11" t="s">
        <v>21</v>
      </c>
      <c r="C728" s="2" t="s">
        <v>13</v>
      </c>
      <c r="D728" s="2">
        <v>91</v>
      </c>
      <c r="E728" s="2" t="s">
        <v>17</v>
      </c>
      <c r="F728" s="2">
        <v>95</v>
      </c>
      <c r="G728" s="44"/>
      <c r="H728" s="44"/>
      <c r="I728" s="30">
        <v>19600</v>
      </c>
      <c r="J728" s="29">
        <f>VLOOKUP(Table2[[#This Row],[Visitor]],Table1[],2,FALSE)</f>
        <v>20</v>
      </c>
      <c r="K728" s="29">
        <f>VLOOKUP(Table2[[#This Row],[Home]],Table1[],2,FALSE)</f>
        <v>17</v>
      </c>
      <c r="L728" s="29"/>
      <c r="M728" s="29"/>
      <c r="N728" s="37"/>
      <c r="O728" s="37"/>
      <c r="P728" s="37"/>
      <c r="Q728" s="37"/>
    </row>
    <row r="729" spans="1:17" ht="25.5" customHeight="1">
      <c r="A729" s="1" t="s">
        <v>156</v>
      </c>
      <c r="B729" s="11" t="s">
        <v>26</v>
      </c>
      <c r="C729" s="2" t="s">
        <v>5</v>
      </c>
      <c r="D729" s="2">
        <v>105</v>
      </c>
      <c r="E729" s="2" t="s">
        <v>10</v>
      </c>
      <c r="F729" s="2">
        <v>109</v>
      </c>
      <c r="G729" s="44"/>
      <c r="H729" s="44"/>
      <c r="I729" s="30">
        <v>19596</v>
      </c>
      <c r="J729" s="29">
        <f>VLOOKUP(Table2[[#This Row],[Visitor]],Table1[],2,FALSE)</f>
        <v>4</v>
      </c>
      <c r="K729" s="29">
        <f>VLOOKUP(Table2[[#This Row],[Home]],Table1[],2,FALSE)</f>
        <v>1</v>
      </c>
      <c r="L729" s="29"/>
      <c r="M729" s="29"/>
      <c r="N729" s="37"/>
      <c r="O729" s="37"/>
      <c r="P729" s="37"/>
      <c r="Q729" s="37"/>
    </row>
    <row r="730" spans="1:17" ht="25.5" customHeight="1">
      <c r="A730" s="1" t="s">
        <v>156</v>
      </c>
      <c r="B730" s="11" t="s">
        <v>29</v>
      </c>
      <c r="C730" s="2" t="s">
        <v>28</v>
      </c>
      <c r="D730" s="2">
        <v>89</v>
      </c>
      <c r="E730" s="2" t="s">
        <v>30</v>
      </c>
      <c r="F730" s="2">
        <v>91</v>
      </c>
      <c r="G730" s="44"/>
      <c r="H730" s="44"/>
      <c r="I730" s="30">
        <v>19520</v>
      </c>
      <c r="J730" s="29">
        <f>VLOOKUP(Table2[[#This Row],[Visitor]],Table1[],2,FALSE)</f>
        <v>22</v>
      </c>
      <c r="K730" s="29">
        <f>VLOOKUP(Table2[[#This Row],[Home]],Table1[],2,FALSE)</f>
        <v>18</v>
      </c>
      <c r="L730" s="29"/>
      <c r="M730" s="29"/>
      <c r="N730" s="37"/>
      <c r="O730" s="37"/>
      <c r="P730" s="37"/>
      <c r="Q730" s="37"/>
    </row>
    <row r="731" spans="1:17" ht="25.5" customHeight="1">
      <c r="A731" s="1" t="s">
        <v>156</v>
      </c>
      <c r="B731" s="11" t="s">
        <v>29</v>
      </c>
      <c r="C731" s="2" t="s">
        <v>15</v>
      </c>
      <c r="D731" s="2">
        <v>97</v>
      </c>
      <c r="E731" s="2" t="s">
        <v>33</v>
      </c>
      <c r="F731" s="2">
        <v>111</v>
      </c>
      <c r="G731" s="44"/>
      <c r="H731" s="44"/>
      <c r="I731" s="30">
        <v>16231</v>
      </c>
      <c r="J731" s="29">
        <f>VLOOKUP(Table2[[#This Row],[Visitor]],Table1[],2,FALSE)</f>
        <v>30</v>
      </c>
      <c r="K731" s="29">
        <f>VLOOKUP(Table2[[#This Row],[Home]],Table1[],2,FALSE)</f>
        <v>24</v>
      </c>
      <c r="L731" s="29"/>
      <c r="M731" s="29"/>
      <c r="N731" s="37"/>
      <c r="O731" s="37"/>
      <c r="P731" s="37"/>
      <c r="Q731" s="37"/>
    </row>
    <row r="732" spans="1:17" ht="25.5" customHeight="1">
      <c r="A732" s="1" t="s">
        <v>157</v>
      </c>
      <c r="B732" s="11" t="s">
        <v>49</v>
      </c>
      <c r="C732" s="2" t="s">
        <v>22</v>
      </c>
      <c r="D732" s="2">
        <v>110</v>
      </c>
      <c r="E732" s="2" t="s">
        <v>40</v>
      </c>
      <c r="F732" s="2">
        <v>96</v>
      </c>
      <c r="G732" s="44"/>
      <c r="H732" s="44"/>
      <c r="I732" s="30">
        <v>21630</v>
      </c>
      <c r="J732" s="29">
        <f>VLOOKUP(Table2[[#This Row],[Visitor]],Table1[],2,FALSE)</f>
        <v>14</v>
      </c>
      <c r="K732" s="29">
        <f>VLOOKUP(Table2[[#This Row],[Home]],Table1[],2,FALSE)</f>
        <v>15</v>
      </c>
      <c r="L732" s="29"/>
      <c r="M732" s="29"/>
      <c r="N732" s="37"/>
      <c r="O732" s="37"/>
      <c r="P732" s="37"/>
      <c r="Q732" s="37"/>
    </row>
    <row r="733" spans="1:17" ht="25.5" customHeight="1">
      <c r="A733" s="1" t="s">
        <v>157</v>
      </c>
      <c r="B733" s="11" t="s">
        <v>49</v>
      </c>
      <c r="C733" s="2" t="s">
        <v>37</v>
      </c>
      <c r="D733" s="2">
        <v>102</v>
      </c>
      <c r="E733" s="2" t="s">
        <v>9</v>
      </c>
      <c r="F733" s="2">
        <v>113</v>
      </c>
      <c r="G733" s="44"/>
      <c r="H733" s="44"/>
      <c r="I733" s="30">
        <v>18055</v>
      </c>
      <c r="J733" s="29">
        <f>VLOOKUP(Table2[[#This Row],[Visitor]],Table1[],2,FALSE)</f>
        <v>29</v>
      </c>
      <c r="K733" s="29">
        <f>VLOOKUP(Table2[[#This Row],[Home]],Table1[],2,FALSE)</f>
        <v>3</v>
      </c>
      <c r="L733" s="29"/>
      <c r="M733" s="29"/>
      <c r="N733" s="37"/>
      <c r="O733" s="37"/>
      <c r="P733" s="37"/>
      <c r="Q733" s="37"/>
    </row>
    <row r="734" spans="1:17" ht="25.5" customHeight="1">
      <c r="A734" s="1" t="s">
        <v>157</v>
      </c>
      <c r="B734" s="11" t="s">
        <v>75</v>
      </c>
      <c r="C734" s="2" t="s">
        <v>44</v>
      </c>
      <c r="D734" s="2">
        <v>112</v>
      </c>
      <c r="E734" s="2" t="s">
        <v>24</v>
      </c>
      <c r="F734" s="2">
        <v>103</v>
      </c>
      <c r="G734" s="44"/>
      <c r="H734" s="44"/>
      <c r="I734" s="30">
        <v>16378</v>
      </c>
      <c r="J734" s="29">
        <f>VLOOKUP(Table2[[#This Row],[Visitor]],Table1[],2,FALSE)</f>
        <v>6</v>
      </c>
      <c r="K734" s="29">
        <f>VLOOKUP(Table2[[#This Row],[Home]],Table1[],2,FALSE)</f>
        <v>21</v>
      </c>
      <c r="L734" s="29"/>
      <c r="M734" s="29"/>
      <c r="N734" s="37"/>
      <c r="O734" s="37"/>
      <c r="P734" s="37"/>
      <c r="Q734" s="37"/>
    </row>
    <row r="735" spans="1:17" ht="25.5" customHeight="1">
      <c r="A735" s="1" t="s">
        <v>157</v>
      </c>
      <c r="B735" s="11" t="s">
        <v>59</v>
      </c>
      <c r="C735" s="2" t="s">
        <v>14</v>
      </c>
      <c r="D735" s="2">
        <v>104</v>
      </c>
      <c r="E735" s="2" t="s">
        <v>6</v>
      </c>
      <c r="F735" s="2">
        <v>121</v>
      </c>
      <c r="G735" s="44"/>
      <c r="H735" s="44"/>
      <c r="I735" s="30">
        <v>20562</v>
      </c>
      <c r="J735" s="29">
        <f>VLOOKUP(Table2[[#This Row],[Visitor]],Table1[],2,FALSE)</f>
        <v>19</v>
      </c>
      <c r="K735" s="29">
        <f>VLOOKUP(Table2[[#This Row],[Home]],Table1[],2,FALSE)</f>
        <v>5</v>
      </c>
      <c r="L735" s="29"/>
      <c r="M735" s="29"/>
      <c r="N735" s="37"/>
      <c r="O735" s="37"/>
      <c r="P735" s="37"/>
      <c r="Q735" s="37"/>
    </row>
    <row r="736" spans="1:17" ht="25.5" customHeight="1">
      <c r="A736" s="1" t="s">
        <v>157</v>
      </c>
      <c r="B736" s="11" t="s">
        <v>59</v>
      </c>
      <c r="C736" s="2" t="s">
        <v>19</v>
      </c>
      <c r="D736" s="2">
        <v>112</v>
      </c>
      <c r="E736" s="2" t="s">
        <v>43</v>
      </c>
      <c r="F736" s="2">
        <v>122</v>
      </c>
      <c r="G736" s="44"/>
      <c r="H736" s="44"/>
      <c r="I736" s="30">
        <v>18202</v>
      </c>
      <c r="J736" s="29">
        <f>VLOOKUP(Table2[[#This Row],[Visitor]],Table1[],2,FALSE)</f>
        <v>27</v>
      </c>
      <c r="K736" s="29">
        <f>VLOOKUP(Table2[[#This Row],[Home]],Table1[],2,FALSE)</f>
        <v>10</v>
      </c>
      <c r="L736" s="29"/>
      <c r="M736" s="29"/>
      <c r="N736" s="37"/>
      <c r="O736" s="37"/>
      <c r="P736" s="37"/>
      <c r="Q736" s="37"/>
    </row>
    <row r="737" spans="1:17" ht="25.5" customHeight="1">
      <c r="A737" s="1" t="s">
        <v>157</v>
      </c>
      <c r="B737" s="11" t="s">
        <v>59</v>
      </c>
      <c r="C737" s="2" t="s">
        <v>45</v>
      </c>
      <c r="D737" s="2">
        <v>111</v>
      </c>
      <c r="E737" s="2" t="s">
        <v>41</v>
      </c>
      <c r="F737" s="2">
        <v>123</v>
      </c>
      <c r="G737" s="44"/>
      <c r="H737" s="44"/>
      <c r="I737" s="30">
        <v>19800</v>
      </c>
      <c r="J737" s="29">
        <f>VLOOKUP(Table2[[#This Row],[Visitor]],Table1[],2,FALSE)</f>
        <v>28</v>
      </c>
      <c r="K737" s="29">
        <f>VLOOKUP(Table2[[#This Row],[Home]],Table1[],2,FALSE)</f>
        <v>7</v>
      </c>
      <c r="L737" s="29"/>
      <c r="M737" s="29"/>
      <c r="N737" s="37"/>
      <c r="O737" s="37"/>
      <c r="P737" s="37"/>
      <c r="Q737" s="37"/>
    </row>
    <row r="738" spans="1:17" ht="25.5" customHeight="1">
      <c r="A738" s="1" t="s">
        <v>157</v>
      </c>
      <c r="B738" s="11" t="s">
        <v>12</v>
      </c>
      <c r="C738" s="2" t="s">
        <v>38</v>
      </c>
      <c r="D738" s="2">
        <v>98</v>
      </c>
      <c r="E738" s="2" t="s">
        <v>34</v>
      </c>
      <c r="F738" s="2">
        <v>113</v>
      </c>
      <c r="G738" s="44"/>
      <c r="H738" s="44"/>
      <c r="I738" s="30">
        <v>18418</v>
      </c>
      <c r="J738" s="29">
        <f>VLOOKUP(Table2[[#This Row],[Visitor]],Table1[],2,FALSE)</f>
        <v>23</v>
      </c>
      <c r="K738" s="29">
        <f>VLOOKUP(Table2[[#This Row],[Home]],Table1[],2,FALSE)</f>
        <v>2</v>
      </c>
      <c r="L738" s="29"/>
      <c r="M738" s="29"/>
      <c r="N738" s="37"/>
      <c r="O738" s="37"/>
      <c r="P738" s="37"/>
      <c r="Q738" s="37"/>
    </row>
    <row r="739" spans="1:17" ht="25.5" customHeight="1">
      <c r="A739" s="1" t="s">
        <v>158</v>
      </c>
      <c r="B739" s="11" t="s">
        <v>12</v>
      </c>
      <c r="C739" s="2" t="s">
        <v>13</v>
      </c>
      <c r="D739" s="2">
        <v>96</v>
      </c>
      <c r="E739" s="2" t="s">
        <v>16</v>
      </c>
      <c r="F739" s="2">
        <v>105</v>
      </c>
      <c r="G739" s="44"/>
      <c r="H739" s="44"/>
      <c r="I739" s="30">
        <v>14225</v>
      </c>
      <c r="J739" s="29">
        <f>VLOOKUP(Table2[[#This Row],[Visitor]],Table1[],2,FALSE)</f>
        <v>20</v>
      </c>
      <c r="K739" s="29">
        <f>VLOOKUP(Table2[[#This Row],[Home]],Table1[],2,FALSE)</f>
        <v>13</v>
      </c>
      <c r="L739" s="29"/>
      <c r="M739" s="29"/>
      <c r="N739" s="37"/>
      <c r="O739" s="37"/>
      <c r="P739" s="37"/>
      <c r="Q739" s="37"/>
    </row>
    <row r="740" spans="1:17" ht="25.5" customHeight="1">
      <c r="A740" s="1" t="s">
        <v>158</v>
      </c>
      <c r="B740" s="11" t="s">
        <v>21</v>
      </c>
      <c r="C740" s="2" t="s">
        <v>33</v>
      </c>
      <c r="D740" s="2">
        <v>100</v>
      </c>
      <c r="E740" s="2" t="s">
        <v>27</v>
      </c>
      <c r="F740" s="2">
        <v>105</v>
      </c>
      <c r="G740" s="44"/>
      <c r="H740" s="44"/>
      <c r="I740" s="30">
        <v>12589</v>
      </c>
      <c r="J740" s="29">
        <f>VLOOKUP(Table2[[#This Row],[Visitor]],Table1[],2,FALSE)</f>
        <v>24</v>
      </c>
      <c r="K740" s="29">
        <f>VLOOKUP(Table2[[#This Row],[Home]],Table1[],2,FALSE)</f>
        <v>11</v>
      </c>
      <c r="L740" s="29"/>
      <c r="M740" s="29"/>
      <c r="N740" s="37"/>
      <c r="O740" s="37"/>
      <c r="P740" s="37"/>
      <c r="Q740" s="37"/>
    </row>
    <row r="741" spans="1:17" ht="25.5" customHeight="1">
      <c r="A741" s="1" t="s">
        <v>158</v>
      </c>
      <c r="B741" s="11" t="s">
        <v>23</v>
      </c>
      <c r="C741" s="2" t="s">
        <v>37</v>
      </c>
      <c r="D741" s="2">
        <v>109</v>
      </c>
      <c r="E741" s="2" t="s">
        <v>25</v>
      </c>
      <c r="F741" s="2">
        <v>120</v>
      </c>
      <c r="G741" s="44"/>
      <c r="H741" s="44"/>
      <c r="I741" s="30">
        <v>13202</v>
      </c>
      <c r="J741" s="29">
        <f>VLOOKUP(Table2[[#This Row],[Visitor]],Table1[],2,FALSE)</f>
        <v>29</v>
      </c>
      <c r="K741" s="29">
        <f>VLOOKUP(Table2[[#This Row],[Home]],Table1[],2,FALSE)</f>
        <v>12</v>
      </c>
      <c r="L741" s="29"/>
      <c r="M741" s="29"/>
      <c r="N741" s="37"/>
      <c r="O741" s="37"/>
      <c r="P741" s="37"/>
      <c r="Q741" s="37"/>
    </row>
    <row r="742" spans="1:17" ht="25.5" customHeight="1">
      <c r="A742" s="1" t="s">
        <v>158</v>
      </c>
      <c r="B742" s="11" t="s">
        <v>23</v>
      </c>
      <c r="C742" s="2" t="s">
        <v>19</v>
      </c>
      <c r="D742" s="2">
        <v>95</v>
      </c>
      <c r="E742" s="2" t="s">
        <v>22</v>
      </c>
      <c r="F742" s="2">
        <v>107</v>
      </c>
      <c r="G742" s="44"/>
      <c r="H742" s="44"/>
      <c r="I742" s="30">
        <v>14126</v>
      </c>
      <c r="J742" s="29">
        <f>VLOOKUP(Table2[[#This Row],[Visitor]],Table1[],2,FALSE)</f>
        <v>27</v>
      </c>
      <c r="K742" s="29">
        <f>VLOOKUP(Table2[[#This Row],[Home]],Table1[],2,FALSE)</f>
        <v>14</v>
      </c>
      <c r="L742" s="29"/>
      <c r="M742" s="29"/>
      <c r="N742" s="37"/>
      <c r="O742" s="37"/>
      <c r="P742" s="37"/>
      <c r="Q742" s="37"/>
    </row>
    <row r="743" spans="1:17" ht="25.5" customHeight="1">
      <c r="A743" s="1" t="s">
        <v>158</v>
      </c>
      <c r="B743" s="11" t="s">
        <v>26</v>
      </c>
      <c r="C743" s="2" t="s">
        <v>17</v>
      </c>
      <c r="D743" s="2">
        <v>95</v>
      </c>
      <c r="E743" s="2" t="s">
        <v>28</v>
      </c>
      <c r="F743" s="2">
        <v>88</v>
      </c>
      <c r="G743" s="44"/>
      <c r="H743" s="44"/>
      <c r="I743" s="30">
        <v>19555</v>
      </c>
      <c r="J743" s="29">
        <f>VLOOKUP(Table2[[#This Row],[Visitor]],Table1[],2,FALSE)</f>
        <v>17</v>
      </c>
      <c r="K743" s="29">
        <f>VLOOKUP(Table2[[#This Row],[Home]],Table1[],2,FALSE)</f>
        <v>22</v>
      </c>
      <c r="L743" s="29"/>
      <c r="M743" s="29"/>
      <c r="N743" s="37"/>
      <c r="O743" s="37"/>
      <c r="P743" s="37"/>
      <c r="Q743" s="37"/>
    </row>
    <row r="744" spans="1:17" ht="25.5" customHeight="1">
      <c r="A744" s="1" t="s">
        <v>158</v>
      </c>
      <c r="B744" s="11" t="s">
        <v>29</v>
      </c>
      <c r="C744" s="2" t="s">
        <v>5</v>
      </c>
      <c r="D744" s="2">
        <v>111</v>
      </c>
      <c r="E744" s="2" t="s">
        <v>30</v>
      </c>
      <c r="F744" s="2">
        <v>110</v>
      </c>
      <c r="G744" s="44"/>
      <c r="H744" s="44"/>
      <c r="I744" s="30">
        <v>19520</v>
      </c>
      <c r="J744" s="29">
        <f>VLOOKUP(Table2[[#This Row],[Visitor]],Table1[],2,FALSE)</f>
        <v>4</v>
      </c>
      <c r="K744" s="29">
        <f>VLOOKUP(Table2[[#This Row],[Home]],Table1[],2,FALSE)</f>
        <v>18</v>
      </c>
      <c r="L744" s="29"/>
      <c r="M744" s="29"/>
      <c r="N744" s="37"/>
      <c r="O744" s="37"/>
      <c r="P744" s="37"/>
      <c r="Q744" s="37"/>
    </row>
    <row r="745" spans="1:17" ht="25.5" customHeight="1">
      <c r="A745" s="1" t="s">
        <v>159</v>
      </c>
      <c r="B745" s="11" t="s">
        <v>12</v>
      </c>
      <c r="C745" s="2" t="s">
        <v>43</v>
      </c>
      <c r="D745" s="2">
        <v>96</v>
      </c>
      <c r="E745" s="2" t="s">
        <v>20</v>
      </c>
      <c r="F745" s="2">
        <v>102</v>
      </c>
      <c r="G745" s="44"/>
      <c r="H745" s="44"/>
      <c r="I745" s="30">
        <v>20356</v>
      </c>
      <c r="J745" s="29">
        <f>VLOOKUP(Table2[[#This Row],[Visitor]],Table1[],2,FALSE)</f>
        <v>10</v>
      </c>
      <c r="K745" s="29">
        <f>VLOOKUP(Table2[[#This Row],[Home]],Table1[],2,FALSE)</f>
        <v>9</v>
      </c>
      <c r="L745" s="29"/>
      <c r="M745" s="29"/>
      <c r="N745" s="37"/>
      <c r="O745" s="37"/>
      <c r="P745" s="37"/>
      <c r="Q745" s="37"/>
    </row>
    <row r="746" spans="1:17" ht="25.5" customHeight="1">
      <c r="A746" s="1" t="s">
        <v>159</v>
      </c>
      <c r="B746" s="11" t="s">
        <v>21</v>
      </c>
      <c r="C746" s="2" t="s">
        <v>15</v>
      </c>
      <c r="D746" s="2">
        <v>95</v>
      </c>
      <c r="E746" s="2" t="s">
        <v>42</v>
      </c>
      <c r="F746" s="2">
        <v>111</v>
      </c>
      <c r="G746" s="44"/>
      <c r="H746" s="44"/>
      <c r="I746" s="30">
        <v>19505</v>
      </c>
      <c r="J746" s="29">
        <f>VLOOKUP(Table2[[#This Row],[Visitor]],Table1[],2,FALSE)</f>
        <v>30</v>
      </c>
      <c r="K746" s="29">
        <f>VLOOKUP(Table2[[#This Row],[Home]],Table1[],2,FALSE)</f>
        <v>25</v>
      </c>
      <c r="L746" s="29"/>
      <c r="M746" s="29"/>
      <c r="N746" s="37"/>
      <c r="O746" s="37"/>
      <c r="P746" s="37"/>
      <c r="Q746" s="37"/>
    </row>
    <row r="747" spans="1:17" ht="25.5" customHeight="1">
      <c r="A747" s="1" t="s">
        <v>159</v>
      </c>
      <c r="B747" s="11" t="s">
        <v>21</v>
      </c>
      <c r="C747" s="2" t="s">
        <v>33</v>
      </c>
      <c r="D747" s="2">
        <v>104</v>
      </c>
      <c r="E747" s="2" t="s">
        <v>41</v>
      </c>
      <c r="F747" s="2">
        <v>109</v>
      </c>
      <c r="G747" s="44"/>
      <c r="H747" s="44"/>
      <c r="I747" s="30">
        <v>19800</v>
      </c>
      <c r="J747" s="29">
        <f>VLOOKUP(Table2[[#This Row],[Visitor]],Table1[],2,FALSE)</f>
        <v>24</v>
      </c>
      <c r="K747" s="29">
        <f>VLOOKUP(Table2[[#This Row],[Home]],Table1[],2,FALSE)</f>
        <v>7</v>
      </c>
      <c r="L747" s="29"/>
      <c r="M747" s="29"/>
      <c r="N747" s="37"/>
      <c r="O747" s="37"/>
      <c r="P747" s="37"/>
      <c r="Q747" s="37"/>
    </row>
    <row r="748" spans="1:17" ht="25.5" customHeight="1">
      <c r="A748" s="1" t="s">
        <v>159</v>
      </c>
      <c r="B748" s="11" t="s">
        <v>23</v>
      </c>
      <c r="C748" s="2" t="s">
        <v>6</v>
      </c>
      <c r="D748" s="2">
        <v>114</v>
      </c>
      <c r="E748" s="2" t="s">
        <v>14</v>
      </c>
      <c r="F748" s="2">
        <v>125</v>
      </c>
      <c r="G748" s="44"/>
      <c r="H748" s="44"/>
      <c r="I748" s="30">
        <v>18508</v>
      </c>
      <c r="J748" s="29">
        <f>VLOOKUP(Table2[[#This Row],[Visitor]],Table1[],2,FALSE)</f>
        <v>5</v>
      </c>
      <c r="K748" s="29">
        <f>VLOOKUP(Table2[[#This Row],[Home]],Table1[],2,FALSE)</f>
        <v>19</v>
      </c>
      <c r="L748" s="29"/>
      <c r="M748" s="29"/>
      <c r="N748" s="37"/>
      <c r="O748" s="37"/>
      <c r="P748" s="37"/>
      <c r="Q748" s="37"/>
    </row>
    <row r="749" spans="1:17" ht="25.5" customHeight="1">
      <c r="A749" s="1" t="s">
        <v>159</v>
      </c>
      <c r="B749" s="11" t="s">
        <v>23</v>
      </c>
      <c r="C749" s="2" t="s">
        <v>18</v>
      </c>
      <c r="D749" s="2">
        <v>107</v>
      </c>
      <c r="E749" s="2" t="s">
        <v>9</v>
      </c>
      <c r="F749" s="2">
        <v>114</v>
      </c>
      <c r="G749" s="44"/>
      <c r="H749" s="44"/>
      <c r="I749" s="30">
        <v>18055</v>
      </c>
      <c r="J749" s="29">
        <f>VLOOKUP(Table2[[#This Row],[Visitor]],Table1[],2,FALSE)</f>
        <v>26</v>
      </c>
      <c r="K749" s="29">
        <f>VLOOKUP(Table2[[#This Row],[Home]],Table1[],2,FALSE)</f>
        <v>3</v>
      </c>
      <c r="L749" s="29"/>
      <c r="M749" s="29"/>
      <c r="N749" s="37"/>
      <c r="O749" s="37"/>
      <c r="P749" s="37"/>
      <c r="Q749" s="37"/>
    </row>
    <row r="750" spans="1:17" ht="25.5" customHeight="1">
      <c r="A750" s="1" t="s">
        <v>159</v>
      </c>
      <c r="B750" s="11" t="s">
        <v>23</v>
      </c>
      <c r="C750" s="2" t="s">
        <v>38</v>
      </c>
      <c r="D750" s="2">
        <v>114</v>
      </c>
      <c r="E750" s="2" t="s">
        <v>24</v>
      </c>
      <c r="F750" s="2">
        <v>103</v>
      </c>
      <c r="G750" s="44"/>
      <c r="H750" s="44"/>
      <c r="I750" s="30">
        <v>14292</v>
      </c>
      <c r="J750" s="29">
        <f>VLOOKUP(Table2[[#This Row],[Visitor]],Table1[],2,FALSE)</f>
        <v>23</v>
      </c>
      <c r="K750" s="29">
        <f>VLOOKUP(Table2[[#This Row],[Home]],Table1[],2,FALSE)</f>
        <v>21</v>
      </c>
      <c r="L750" s="29"/>
      <c r="M750" s="29"/>
      <c r="N750" s="37"/>
      <c r="O750" s="37"/>
      <c r="P750" s="37"/>
      <c r="Q750" s="37"/>
    </row>
    <row r="751" spans="1:17" ht="25.5" customHeight="1">
      <c r="A751" s="1" t="s">
        <v>159</v>
      </c>
      <c r="B751" s="11" t="s">
        <v>26</v>
      </c>
      <c r="C751" s="2" t="s">
        <v>30</v>
      </c>
      <c r="D751" s="2">
        <v>104</v>
      </c>
      <c r="E751" s="2" t="s">
        <v>34</v>
      </c>
      <c r="F751" s="2">
        <v>106</v>
      </c>
      <c r="G751" s="44"/>
      <c r="H751" s="44"/>
      <c r="I751" s="30">
        <v>18418</v>
      </c>
      <c r="J751" s="29">
        <f>VLOOKUP(Table2[[#This Row],[Visitor]],Table1[],2,FALSE)</f>
        <v>18</v>
      </c>
      <c r="K751" s="29">
        <f>VLOOKUP(Table2[[#This Row],[Home]],Table1[],2,FALSE)</f>
        <v>2</v>
      </c>
      <c r="L751" s="29"/>
      <c r="M751" s="29"/>
      <c r="N751" s="37"/>
      <c r="O751" s="37"/>
      <c r="P751" s="37"/>
      <c r="Q751" s="37"/>
    </row>
    <row r="752" spans="1:17" ht="25.5" customHeight="1">
      <c r="A752" s="1" t="s">
        <v>159</v>
      </c>
      <c r="B752" s="11" t="s">
        <v>29</v>
      </c>
      <c r="C752" s="2" t="s">
        <v>10</v>
      </c>
      <c r="D752" s="2">
        <v>99</v>
      </c>
      <c r="E752" s="2" t="s">
        <v>31</v>
      </c>
      <c r="F752" s="2">
        <v>129</v>
      </c>
      <c r="G752" s="44"/>
      <c r="H752" s="44"/>
      <c r="I752" s="30">
        <v>18306</v>
      </c>
      <c r="J752" s="29">
        <f>VLOOKUP(Table2[[#This Row],[Visitor]],Table1[],2,FALSE)</f>
        <v>1</v>
      </c>
      <c r="K752" s="29">
        <f>VLOOKUP(Table2[[#This Row],[Home]],Table1[],2,FALSE)</f>
        <v>8</v>
      </c>
      <c r="L752" s="29"/>
      <c r="M752" s="29"/>
      <c r="N752" s="37"/>
      <c r="O752" s="37"/>
      <c r="P752" s="37"/>
      <c r="Q752" s="37"/>
    </row>
    <row r="753" spans="1:17" ht="25.5" customHeight="1">
      <c r="A753" s="1" t="s">
        <v>159</v>
      </c>
      <c r="B753" s="11" t="s">
        <v>8</v>
      </c>
      <c r="C753" s="2" t="s">
        <v>36</v>
      </c>
      <c r="D753" s="2">
        <v>104</v>
      </c>
      <c r="E753" s="2" t="s">
        <v>44</v>
      </c>
      <c r="F753" s="2">
        <v>96</v>
      </c>
      <c r="G753" s="44"/>
      <c r="H753" s="44"/>
      <c r="I753" s="30">
        <v>16705</v>
      </c>
      <c r="J753" s="29">
        <f>VLOOKUP(Table2[[#This Row],[Visitor]],Table1[],2,FALSE)</f>
        <v>16</v>
      </c>
      <c r="K753" s="29">
        <f>VLOOKUP(Table2[[#This Row],[Home]],Table1[],2,FALSE)</f>
        <v>6</v>
      </c>
      <c r="L753" s="29"/>
      <c r="M753" s="29"/>
      <c r="N753" s="37"/>
      <c r="O753" s="37"/>
      <c r="P753" s="37"/>
      <c r="Q753" s="37"/>
    </row>
    <row r="754" spans="1:17" ht="25.5" customHeight="1">
      <c r="A754" s="1" t="s">
        <v>160</v>
      </c>
      <c r="B754" s="11" t="s">
        <v>12</v>
      </c>
      <c r="C754" s="2" t="s">
        <v>25</v>
      </c>
      <c r="D754" s="2">
        <v>101</v>
      </c>
      <c r="E754" s="2" t="s">
        <v>16</v>
      </c>
      <c r="F754" s="2">
        <v>105</v>
      </c>
      <c r="G754" s="44"/>
      <c r="H754" s="44"/>
      <c r="I754" s="30">
        <v>15093</v>
      </c>
      <c r="J754" s="29">
        <f>VLOOKUP(Table2[[#This Row],[Visitor]],Table1[],2,FALSE)</f>
        <v>12</v>
      </c>
      <c r="K754" s="29">
        <f>VLOOKUP(Table2[[#This Row],[Home]],Table1[],2,FALSE)</f>
        <v>13</v>
      </c>
      <c r="L754" s="29"/>
      <c r="M754" s="29"/>
      <c r="N754" s="37"/>
      <c r="O754" s="37"/>
      <c r="P754" s="37"/>
      <c r="Q754" s="37"/>
    </row>
    <row r="755" spans="1:17" ht="25.5" customHeight="1">
      <c r="A755" s="1" t="s">
        <v>160</v>
      </c>
      <c r="B755" s="11" t="s">
        <v>12</v>
      </c>
      <c r="C755" s="2" t="s">
        <v>45</v>
      </c>
      <c r="D755" s="2">
        <v>105</v>
      </c>
      <c r="E755" s="2" t="s">
        <v>18</v>
      </c>
      <c r="F755" s="2">
        <v>127</v>
      </c>
      <c r="G755" s="44"/>
      <c r="H755" s="44"/>
      <c r="I755" s="30">
        <v>18553</v>
      </c>
      <c r="J755" s="29">
        <f>VLOOKUP(Table2[[#This Row],[Visitor]],Table1[],2,FALSE)</f>
        <v>28</v>
      </c>
      <c r="K755" s="29">
        <f>VLOOKUP(Table2[[#This Row],[Home]],Table1[],2,FALSE)</f>
        <v>26</v>
      </c>
      <c r="L755" s="29"/>
      <c r="M755" s="29"/>
      <c r="N755" s="37"/>
      <c r="O755" s="37"/>
      <c r="P755" s="37"/>
      <c r="Q755" s="37"/>
    </row>
    <row r="756" spans="1:17" ht="25.5" customHeight="1">
      <c r="A756" s="1" t="s">
        <v>160</v>
      </c>
      <c r="B756" s="11" t="s">
        <v>21</v>
      </c>
      <c r="C756" s="2" t="s">
        <v>13</v>
      </c>
      <c r="D756" s="2">
        <v>123</v>
      </c>
      <c r="E756" s="2" t="s">
        <v>27</v>
      </c>
      <c r="F756" s="2">
        <v>110</v>
      </c>
      <c r="G756" s="44"/>
      <c r="H756" s="44"/>
      <c r="I756" s="30">
        <v>13103</v>
      </c>
      <c r="J756" s="29">
        <f>VLOOKUP(Table2[[#This Row],[Visitor]],Table1[],2,FALSE)</f>
        <v>20</v>
      </c>
      <c r="K756" s="29">
        <f>VLOOKUP(Table2[[#This Row],[Home]],Table1[],2,FALSE)</f>
        <v>11</v>
      </c>
      <c r="L756" s="29"/>
      <c r="M756" s="29"/>
      <c r="N756" s="37"/>
      <c r="O756" s="37"/>
      <c r="P756" s="37"/>
      <c r="Q756" s="37"/>
    </row>
    <row r="757" spans="1:17" ht="25.5" customHeight="1">
      <c r="A757" s="1" t="s">
        <v>160</v>
      </c>
      <c r="B757" s="11" t="s">
        <v>21</v>
      </c>
      <c r="C757" s="2" t="s">
        <v>19</v>
      </c>
      <c r="D757" s="2">
        <v>108</v>
      </c>
      <c r="E757" s="2" t="s">
        <v>15</v>
      </c>
      <c r="F757" s="2">
        <v>116</v>
      </c>
      <c r="G757" s="44"/>
      <c r="H757" s="44"/>
      <c r="I757" s="30">
        <v>15577</v>
      </c>
      <c r="J757" s="29">
        <f>VLOOKUP(Table2[[#This Row],[Visitor]],Table1[],2,FALSE)</f>
        <v>27</v>
      </c>
      <c r="K757" s="29">
        <f>VLOOKUP(Table2[[#This Row],[Home]],Table1[],2,FALSE)</f>
        <v>30</v>
      </c>
      <c r="L757" s="29"/>
      <c r="M757" s="29"/>
      <c r="N757" s="37"/>
      <c r="O757" s="37"/>
      <c r="P757" s="37"/>
      <c r="Q757" s="37"/>
    </row>
    <row r="758" spans="1:17" ht="25.5" customHeight="1">
      <c r="A758" s="1" t="s">
        <v>160</v>
      </c>
      <c r="B758" s="11" t="s">
        <v>21</v>
      </c>
      <c r="C758" s="2" t="s">
        <v>17</v>
      </c>
      <c r="D758" s="2">
        <v>89</v>
      </c>
      <c r="E758" s="2" t="s">
        <v>6</v>
      </c>
      <c r="F758" s="2">
        <v>91</v>
      </c>
      <c r="G758" s="44"/>
      <c r="H758" s="44"/>
      <c r="I758" s="30">
        <v>20562</v>
      </c>
      <c r="J758" s="29">
        <f>VLOOKUP(Table2[[#This Row],[Visitor]],Table1[],2,FALSE)</f>
        <v>17</v>
      </c>
      <c r="K758" s="29">
        <f>VLOOKUP(Table2[[#This Row],[Home]],Table1[],2,FALSE)</f>
        <v>5</v>
      </c>
      <c r="L758" s="29"/>
      <c r="M758" s="29"/>
      <c r="N758" s="37"/>
      <c r="O758" s="37"/>
      <c r="P758" s="37"/>
      <c r="Q758" s="37"/>
    </row>
    <row r="759" spans="1:17" ht="25.5" customHeight="1">
      <c r="A759" s="1" t="s">
        <v>160</v>
      </c>
      <c r="B759" s="11" t="s">
        <v>23</v>
      </c>
      <c r="C759" s="2" t="s">
        <v>42</v>
      </c>
      <c r="D759" s="2">
        <v>73</v>
      </c>
      <c r="E759" s="2" t="s">
        <v>5</v>
      </c>
      <c r="F759" s="2">
        <v>103</v>
      </c>
      <c r="G759" s="44"/>
      <c r="H759" s="44"/>
      <c r="I759" s="30">
        <v>18624</v>
      </c>
      <c r="J759" s="29">
        <f>VLOOKUP(Table2[[#This Row],[Visitor]],Table1[],2,FALSE)</f>
        <v>25</v>
      </c>
      <c r="K759" s="29">
        <f>VLOOKUP(Table2[[#This Row],[Home]],Table1[],2,FALSE)</f>
        <v>4</v>
      </c>
      <c r="L759" s="29"/>
      <c r="M759" s="29"/>
      <c r="N759" s="37"/>
      <c r="O759" s="37"/>
      <c r="P759" s="37"/>
      <c r="Q759" s="37"/>
    </row>
    <row r="760" spans="1:17" ht="25.5" customHeight="1">
      <c r="A760" s="1" t="s">
        <v>160</v>
      </c>
      <c r="B760" s="11" t="s">
        <v>35</v>
      </c>
      <c r="C760" s="2" t="s">
        <v>40</v>
      </c>
      <c r="D760" s="2">
        <v>108</v>
      </c>
      <c r="E760" s="2" t="s">
        <v>36</v>
      </c>
      <c r="F760" s="2">
        <v>124</v>
      </c>
      <c r="G760" s="44"/>
      <c r="H760" s="44"/>
      <c r="I760" s="30">
        <v>19422</v>
      </c>
      <c r="J760" s="29">
        <f>VLOOKUP(Table2[[#This Row],[Visitor]],Table1[],2,FALSE)</f>
        <v>15</v>
      </c>
      <c r="K760" s="29">
        <f>VLOOKUP(Table2[[#This Row],[Home]],Table1[],2,FALSE)</f>
        <v>16</v>
      </c>
      <c r="L760" s="29"/>
      <c r="M760" s="29"/>
      <c r="N760" s="37"/>
      <c r="O760" s="37"/>
      <c r="P760" s="37"/>
      <c r="Q760" s="37"/>
    </row>
    <row r="761" spans="1:17" ht="25.5" customHeight="1">
      <c r="A761" s="1" t="s">
        <v>160</v>
      </c>
      <c r="B761" s="11" t="s">
        <v>8</v>
      </c>
      <c r="C761" s="2" t="s">
        <v>28</v>
      </c>
      <c r="D761" s="2">
        <v>88</v>
      </c>
      <c r="E761" s="2" t="s">
        <v>37</v>
      </c>
      <c r="F761" s="2">
        <v>102</v>
      </c>
      <c r="G761" s="44"/>
      <c r="H761" s="44"/>
      <c r="I761" s="30">
        <v>15923</v>
      </c>
      <c r="J761" s="29">
        <f>VLOOKUP(Table2[[#This Row],[Visitor]],Table1[],2,FALSE)</f>
        <v>22</v>
      </c>
      <c r="K761" s="29">
        <f>VLOOKUP(Table2[[#This Row],[Home]],Table1[],2,FALSE)</f>
        <v>29</v>
      </c>
      <c r="L761" s="29"/>
      <c r="M761" s="29"/>
      <c r="N761" s="37"/>
      <c r="O761" s="37"/>
      <c r="P761" s="37"/>
      <c r="Q761" s="37"/>
    </row>
    <row r="762" spans="1:17" ht="25.5" customHeight="1">
      <c r="A762" s="1" t="s">
        <v>161</v>
      </c>
      <c r="B762" s="11" t="s">
        <v>12</v>
      </c>
      <c r="C762" s="2" t="s">
        <v>25</v>
      </c>
      <c r="D762" s="2">
        <v>102</v>
      </c>
      <c r="E762" s="2" t="s">
        <v>14</v>
      </c>
      <c r="F762" s="2">
        <v>104</v>
      </c>
      <c r="G762" s="44"/>
      <c r="H762" s="44"/>
      <c r="I762" s="30">
        <v>17481</v>
      </c>
      <c r="J762" s="29">
        <f>VLOOKUP(Table2[[#This Row],[Visitor]],Table1[],2,FALSE)</f>
        <v>12</v>
      </c>
      <c r="K762" s="29">
        <f>VLOOKUP(Table2[[#This Row],[Home]],Table1[],2,FALSE)</f>
        <v>19</v>
      </c>
      <c r="L762" s="29"/>
      <c r="M762" s="29"/>
      <c r="N762" s="37"/>
      <c r="O762" s="37"/>
      <c r="P762" s="37"/>
      <c r="Q762" s="37"/>
    </row>
    <row r="763" spans="1:17" ht="25.5" customHeight="1">
      <c r="A763" s="1" t="s">
        <v>161</v>
      </c>
      <c r="B763" s="11" t="s">
        <v>12</v>
      </c>
      <c r="C763" s="2" t="s">
        <v>41</v>
      </c>
      <c r="D763" s="2">
        <v>119</v>
      </c>
      <c r="E763" s="2" t="s">
        <v>20</v>
      </c>
      <c r="F763" s="2">
        <v>122</v>
      </c>
      <c r="G763" s="44"/>
      <c r="H763" s="44"/>
      <c r="I763" s="30">
        <v>15599</v>
      </c>
      <c r="J763" s="29">
        <f>VLOOKUP(Table2[[#This Row],[Visitor]],Table1[],2,FALSE)</f>
        <v>7</v>
      </c>
      <c r="K763" s="29">
        <f>VLOOKUP(Table2[[#This Row],[Home]],Table1[],2,FALSE)</f>
        <v>9</v>
      </c>
      <c r="L763" s="29"/>
      <c r="M763" s="29"/>
      <c r="N763" s="37"/>
      <c r="O763" s="37"/>
      <c r="P763" s="37"/>
      <c r="Q763" s="37"/>
    </row>
    <row r="764" spans="1:17" ht="25.5" customHeight="1">
      <c r="A764" s="1" t="s">
        <v>161</v>
      </c>
      <c r="B764" s="11" t="s">
        <v>23</v>
      </c>
      <c r="C764" s="2" t="s">
        <v>22</v>
      </c>
      <c r="D764" s="2">
        <v>89</v>
      </c>
      <c r="E764" s="2" t="s">
        <v>33</v>
      </c>
      <c r="F764" s="2">
        <v>108</v>
      </c>
      <c r="G764" s="44"/>
      <c r="H764" s="44"/>
      <c r="I764" s="30">
        <v>17199</v>
      </c>
      <c r="J764" s="29">
        <f>VLOOKUP(Table2[[#This Row],[Visitor]],Table1[],2,FALSE)</f>
        <v>14</v>
      </c>
      <c r="K764" s="29">
        <f>VLOOKUP(Table2[[#This Row],[Home]],Table1[],2,FALSE)</f>
        <v>24</v>
      </c>
      <c r="L764" s="29"/>
      <c r="M764" s="29"/>
      <c r="N764" s="37"/>
      <c r="O764" s="37"/>
      <c r="P764" s="37"/>
      <c r="Q764" s="37"/>
    </row>
    <row r="765" spans="1:17" ht="25.5" customHeight="1">
      <c r="A765" s="1" t="s">
        <v>161</v>
      </c>
      <c r="B765" s="11" t="s">
        <v>23</v>
      </c>
      <c r="C765" s="2" t="s">
        <v>9</v>
      </c>
      <c r="D765" s="2">
        <v>102</v>
      </c>
      <c r="E765" s="2" t="s">
        <v>34</v>
      </c>
      <c r="F765" s="2">
        <v>91</v>
      </c>
      <c r="G765" s="44"/>
      <c r="H765" s="44"/>
      <c r="I765" s="30">
        <v>18418</v>
      </c>
      <c r="J765" s="29">
        <f>VLOOKUP(Table2[[#This Row],[Visitor]],Table1[],2,FALSE)</f>
        <v>3</v>
      </c>
      <c r="K765" s="29">
        <f>VLOOKUP(Table2[[#This Row],[Home]],Table1[],2,FALSE)</f>
        <v>2</v>
      </c>
      <c r="L765" s="29"/>
      <c r="M765" s="29"/>
      <c r="N765" s="37"/>
      <c r="O765" s="37"/>
      <c r="P765" s="37"/>
      <c r="Q765" s="37"/>
    </row>
    <row r="766" spans="1:17" ht="25.5" customHeight="1">
      <c r="A766" s="1" t="s">
        <v>161</v>
      </c>
      <c r="B766" s="11" t="s">
        <v>8</v>
      </c>
      <c r="C766" s="2" t="s">
        <v>43</v>
      </c>
      <c r="D766" s="2">
        <v>124</v>
      </c>
      <c r="E766" s="2" t="s">
        <v>30</v>
      </c>
      <c r="F766" s="2">
        <v>127</v>
      </c>
      <c r="G766" s="44"/>
      <c r="H766" s="44"/>
      <c r="I766" s="30">
        <v>18407</v>
      </c>
      <c r="J766" s="29">
        <f>VLOOKUP(Table2[[#This Row],[Visitor]],Table1[],2,FALSE)</f>
        <v>10</v>
      </c>
      <c r="K766" s="29">
        <f>VLOOKUP(Table2[[#This Row],[Home]],Table1[],2,FALSE)</f>
        <v>18</v>
      </c>
      <c r="L766" s="29"/>
      <c r="M766" s="29"/>
      <c r="N766" s="37"/>
      <c r="O766" s="37"/>
      <c r="P766" s="37"/>
      <c r="Q766" s="37"/>
    </row>
    <row r="767" spans="1:17" ht="25.5" customHeight="1">
      <c r="A767" s="1" t="s">
        <v>162</v>
      </c>
      <c r="B767" s="11" t="s">
        <v>12</v>
      </c>
      <c r="C767" s="2" t="s">
        <v>16</v>
      </c>
      <c r="D767" s="2">
        <v>126</v>
      </c>
      <c r="E767" s="2" t="s">
        <v>13</v>
      </c>
      <c r="F767" s="2">
        <v>133</v>
      </c>
      <c r="G767" s="44"/>
      <c r="H767" s="44"/>
      <c r="I767" s="30">
        <v>17135</v>
      </c>
      <c r="J767" s="29">
        <f>VLOOKUP(Table2[[#This Row],[Visitor]],Table1[],2,FALSE)</f>
        <v>13</v>
      </c>
      <c r="K767" s="29">
        <f>VLOOKUP(Table2[[#This Row],[Home]],Table1[],2,FALSE)</f>
        <v>20</v>
      </c>
      <c r="L767" s="29"/>
      <c r="M767" s="29"/>
      <c r="N767" s="37"/>
      <c r="O767" s="37"/>
      <c r="P767" s="37"/>
      <c r="Q767" s="37"/>
    </row>
    <row r="768" spans="1:17" ht="25.5" customHeight="1">
      <c r="A768" s="1" t="s">
        <v>162</v>
      </c>
      <c r="B768" s="11" t="s">
        <v>21</v>
      </c>
      <c r="C768" s="2" t="s">
        <v>27</v>
      </c>
      <c r="D768" s="2">
        <v>110</v>
      </c>
      <c r="E768" s="2" t="s">
        <v>5</v>
      </c>
      <c r="F768" s="2">
        <v>119</v>
      </c>
      <c r="G768" s="44"/>
      <c r="H768" s="44"/>
      <c r="I768" s="30">
        <v>18624</v>
      </c>
      <c r="J768" s="29">
        <f>VLOOKUP(Table2[[#This Row],[Visitor]],Table1[],2,FALSE)</f>
        <v>11</v>
      </c>
      <c r="K768" s="29">
        <f>VLOOKUP(Table2[[#This Row],[Home]],Table1[],2,FALSE)</f>
        <v>4</v>
      </c>
      <c r="L768" s="29"/>
      <c r="M768" s="29"/>
      <c r="N768" s="37"/>
      <c r="O768" s="37"/>
      <c r="P768" s="37"/>
      <c r="Q768" s="37"/>
    </row>
    <row r="769" spans="1:17" ht="25.5" customHeight="1">
      <c r="A769" s="1" t="s">
        <v>162</v>
      </c>
      <c r="B769" s="11" t="s">
        <v>21</v>
      </c>
      <c r="C769" s="2" t="s">
        <v>45</v>
      </c>
      <c r="D769" s="2">
        <v>102</v>
      </c>
      <c r="E769" s="2" t="s">
        <v>15</v>
      </c>
      <c r="F769" s="2">
        <v>99</v>
      </c>
      <c r="G769" s="44"/>
      <c r="H769" s="44"/>
      <c r="I769" s="30">
        <v>17732</v>
      </c>
      <c r="J769" s="29">
        <f>VLOOKUP(Table2[[#This Row],[Visitor]],Table1[],2,FALSE)</f>
        <v>28</v>
      </c>
      <c r="K769" s="29">
        <f>VLOOKUP(Table2[[#This Row],[Home]],Table1[],2,FALSE)</f>
        <v>30</v>
      </c>
      <c r="L769" s="29"/>
      <c r="M769" s="29"/>
      <c r="N769" s="37"/>
      <c r="O769" s="37"/>
      <c r="P769" s="37"/>
      <c r="Q769" s="37"/>
    </row>
    <row r="770" spans="1:17" ht="25.5" customHeight="1">
      <c r="A770" s="1" t="s">
        <v>162</v>
      </c>
      <c r="B770" s="11" t="s">
        <v>21</v>
      </c>
      <c r="C770" s="2" t="s">
        <v>36</v>
      </c>
      <c r="D770" s="2">
        <v>105</v>
      </c>
      <c r="E770" s="2" t="s">
        <v>41</v>
      </c>
      <c r="F770" s="2">
        <v>130</v>
      </c>
      <c r="G770" s="44"/>
      <c r="H770" s="44"/>
      <c r="I770" s="30">
        <v>19800</v>
      </c>
      <c r="J770" s="29">
        <f>VLOOKUP(Table2[[#This Row],[Visitor]],Table1[],2,FALSE)</f>
        <v>16</v>
      </c>
      <c r="K770" s="29">
        <f>VLOOKUP(Table2[[#This Row],[Home]],Table1[],2,FALSE)</f>
        <v>7</v>
      </c>
      <c r="L770" s="29"/>
      <c r="M770" s="29"/>
      <c r="N770" s="37"/>
      <c r="O770" s="37"/>
      <c r="P770" s="37"/>
      <c r="Q770" s="37"/>
    </row>
    <row r="771" spans="1:17" ht="25.5" customHeight="1">
      <c r="A771" s="1" t="s">
        <v>162</v>
      </c>
      <c r="B771" s="11" t="s">
        <v>23</v>
      </c>
      <c r="C771" s="2" t="s">
        <v>42</v>
      </c>
      <c r="D771" s="2">
        <v>90</v>
      </c>
      <c r="E771" s="2" t="s">
        <v>22</v>
      </c>
      <c r="F771" s="2">
        <v>92</v>
      </c>
      <c r="G771" s="44"/>
      <c r="H771" s="44"/>
      <c r="I771" s="30">
        <v>18717</v>
      </c>
      <c r="J771" s="29">
        <f>VLOOKUP(Table2[[#This Row],[Visitor]],Table1[],2,FALSE)</f>
        <v>25</v>
      </c>
      <c r="K771" s="29">
        <f>VLOOKUP(Table2[[#This Row],[Home]],Table1[],2,FALSE)</f>
        <v>14</v>
      </c>
      <c r="L771" s="29"/>
      <c r="M771" s="29"/>
      <c r="N771" s="37"/>
      <c r="O771" s="37"/>
      <c r="P771" s="37"/>
      <c r="Q771" s="37"/>
    </row>
    <row r="772" spans="1:17" ht="25.5" customHeight="1">
      <c r="A772" s="1" t="s">
        <v>162</v>
      </c>
      <c r="B772" s="11" t="s">
        <v>23</v>
      </c>
      <c r="C772" s="2" t="s">
        <v>17</v>
      </c>
      <c r="D772" s="2">
        <v>97</v>
      </c>
      <c r="E772" s="2" t="s">
        <v>19</v>
      </c>
      <c r="F772" s="2">
        <v>103</v>
      </c>
      <c r="G772" s="44"/>
      <c r="H772" s="44"/>
      <c r="I772" s="30">
        <v>20636</v>
      </c>
      <c r="J772" s="29">
        <f>VLOOKUP(Table2[[#This Row],[Visitor]],Table1[],2,FALSE)</f>
        <v>17</v>
      </c>
      <c r="K772" s="29">
        <f>VLOOKUP(Table2[[#This Row],[Home]],Table1[],2,FALSE)</f>
        <v>27</v>
      </c>
      <c r="L772" s="29"/>
      <c r="M772" s="29"/>
      <c r="N772" s="37"/>
      <c r="O772" s="37"/>
      <c r="P772" s="37"/>
      <c r="Q772" s="37"/>
    </row>
    <row r="773" spans="1:17" ht="25.5" customHeight="1">
      <c r="A773" s="1" t="s">
        <v>162</v>
      </c>
      <c r="B773" s="11" t="s">
        <v>29</v>
      </c>
      <c r="C773" s="2" t="s">
        <v>24</v>
      </c>
      <c r="D773" s="2">
        <v>114</v>
      </c>
      <c r="E773" s="2" t="s">
        <v>43</v>
      </c>
      <c r="F773" s="2">
        <v>100</v>
      </c>
      <c r="G773" s="44"/>
      <c r="H773" s="44"/>
      <c r="I773" s="30">
        <v>18203</v>
      </c>
      <c r="J773" s="29">
        <f>VLOOKUP(Table2[[#This Row],[Visitor]],Table1[],2,FALSE)</f>
        <v>21</v>
      </c>
      <c r="K773" s="29">
        <f>VLOOKUP(Table2[[#This Row],[Home]],Table1[],2,FALSE)</f>
        <v>10</v>
      </c>
      <c r="L773" s="29"/>
      <c r="M773" s="29"/>
      <c r="N773" s="37"/>
      <c r="O773" s="37"/>
      <c r="P773" s="37"/>
      <c r="Q773" s="37"/>
    </row>
    <row r="774" spans="1:17" ht="25.5" customHeight="1">
      <c r="A774" s="1" t="s">
        <v>162</v>
      </c>
      <c r="B774" s="11" t="s">
        <v>29</v>
      </c>
      <c r="C774" s="2" t="s">
        <v>31</v>
      </c>
      <c r="D774" s="2">
        <v>129</v>
      </c>
      <c r="E774" s="2" t="s">
        <v>37</v>
      </c>
      <c r="F774" s="2">
        <v>97</v>
      </c>
      <c r="G774" s="44"/>
      <c r="H774" s="44"/>
      <c r="I774" s="30">
        <v>16560</v>
      </c>
      <c r="J774" s="29">
        <f>VLOOKUP(Table2[[#This Row],[Visitor]],Table1[],2,FALSE)</f>
        <v>8</v>
      </c>
      <c r="K774" s="29">
        <f>VLOOKUP(Table2[[#This Row],[Home]],Table1[],2,FALSE)</f>
        <v>29</v>
      </c>
      <c r="L774" s="29"/>
      <c r="M774" s="29"/>
      <c r="N774" s="37"/>
      <c r="O774" s="37"/>
      <c r="P774" s="37"/>
      <c r="Q774" s="37"/>
    </row>
    <row r="775" spans="1:17" ht="25.5" customHeight="1">
      <c r="A775" s="1" t="s">
        <v>162</v>
      </c>
      <c r="B775" s="11" t="s">
        <v>8</v>
      </c>
      <c r="C775" s="2" t="s">
        <v>10</v>
      </c>
      <c r="D775" s="2">
        <v>119</v>
      </c>
      <c r="E775" s="2" t="s">
        <v>38</v>
      </c>
      <c r="F775" s="2">
        <v>104</v>
      </c>
      <c r="G775" s="44"/>
      <c r="H775" s="44"/>
      <c r="I775" s="30">
        <v>17583</v>
      </c>
      <c r="J775" s="29">
        <f>VLOOKUP(Table2[[#This Row],[Visitor]],Table1[],2,FALSE)</f>
        <v>1</v>
      </c>
      <c r="K775" s="29">
        <f>VLOOKUP(Table2[[#This Row],[Home]],Table1[],2,FALSE)</f>
        <v>23</v>
      </c>
      <c r="L775" s="29"/>
      <c r="M775" s="29"/>
      <c r="N775" s="37"/>
      <c r="O775" s="37"/>
      <c r="P775" s="37"/>
      <c r="Q775" s="37"/>
    </row>
    <row r="776" spans="1:17" ht="25.5" customHeight="1">
      <c r="A776" s="1" t="s">
        <v>163</v>
      </c>
      <c r="B776" s="11" t="s">
        <v>49</v>
      </c>
      <c r="C776" s="2" t="s">
        <v>40</v>
      </c>
      <c r="D776" s="2">
        <v>103</v>
      </c>
      <c r="E776" s="2" t="s">
        <v>44</v>
      </c>
      <c r="F776" s="2">
        <v>113</v>
      </c>
      <c r="G776" s="44"/>
      <c r="H776" s="44"/>
      <c r="I776" s="30">
        <v>19068</v>
      </c>
      <c r="J776" s="29">
        <f>VLOOKUP(Table2[[#This Row],[Visitor]],Table1[],2,FALSE)</f>
        <v>15</v>
      </c>
      <c r="K776" s="29">
        <f>VLOOKUP(Table2[[#This Row],[Home]],Table1[],2,FALSE)</f>
        <v>6</v>
      </c>
      <c r="L776" s="29"/>
      <c r="M776" s="29"/>
      <c r="N776" s="37"/>
      <c r="O776" s="37"/>
      <c r="P776" s="37"/>
      <c r="Q776" s="37"/>
    </row>
    <row r="777" spans="1:17" ht="25.5" customHeight="1">
      <c r="A777" s="1" t="s">
        <v>163</v>
      </c>
      <c r="B777" s="11" t="s">
        <v>12</v>
      </c>
      <c r="C777" s="2" t="s">
        <v>17</v>
      </c>
      <c r="D777" s="2">
        <v>107</v>
      </c>
      <c r="E777" s="2" t="s">
        <v>14</v>
      </c>
      <c r="F777" s="2">
        <v>111</v>
      </c>
      <c r="G777" s="44"/>
      <c r="H777" s="44"/>
      <c r="I777" s="30">
        <v>18747</v>
      </c>
      <c r="J777" s="29">
        <f>VLOOKUP(Table2[[#This Row],[Visitor]],Table1[],2,FALSE)</f>
        <v>17</v>
      </c>
      <c r="K777" s="29">
        <f>VLOOKUP(Table2[[#This Row],[Home]],Table1[],2,FALSE)</f>
        <v>19</v>
      </c>
      <c r="L777" s="29"/>
      <c r="M777" s="29"/>
      <c r="N777" s="37"/>
      <c r="O777" s="37"/>
      <c r="P777" s="37"/>
      <c r="Q777" s="37"/>
    </row>
    <row r="778" spans="1:17" ht="25.5" customHeight="1">
      <c r="A778" s="1" t="s">
        <v>163</v>
      </c>
      <c r="B778" s="11" t="s">
        <v>12</v>
      </c>
      <c r="C778" s="2" t="s">
        <v>19</v>
      </c>
      <c r="D778" s="2">
        <v>92</v>
      </c>
      <c r="E778" s="2" t="s">
        <v>16</v>
      </c>
      <c r="F778" s="2">
        <v>100</v>
      </c>
      <c r="G778" s="44"/>
      <c r="H778" s="44"/>
      <c r="I778" s="30">
        <v>17923</v>
      </c>
      <c r="J778" s="29">
        <f>VLOOKUP(Table2[[#This Row],[Visitor]],Table1[],2,FALSE)</f>
        <v>27</v>
      </c>
      <c r="K778" s="29">
        <f>VLOOKUP(Table2[[#This Row],[Home]],Table1[],2,FALSE)</f>
        <v>13</v>
      </c>
      <c r="L778" s="29"/>
      <c r="M778" s="29"/>
      <c r="N778" s="37"/>
      <c r="O778" s="37"/>
      <c r="P778" s="37"/>
      <c r="Q778" s="37"/>
    </row>
    <row r="779" spans="1:17" ht="25.5" customHeight="1">
      <c r="A779" s="1" t="s">
        <v>163</v>
      </c>
      <c r="B779" s="11" t="s">
        <v>12</v>
      </c>
      <c r="C779" s="2" t="s">
        <v>20</v>
      </c>
      <c r="D779" s="2">
        <v>115</v>
      </c>
      <c r="E779" s="2" t="s">
        <v>18</v>
      </c>
      <c r="F779" s="2">
        <v>98</v>
      </c>
      <c r="G779" s="44"/>
      <c r="H779" s="44"/>
      <c r="I779" s="30">
        <v>18846</v>
      </c>
      <c r="J779" s="29">
        <f>VLOOKUP(Table2[[#This Row],[Visitor]],Table1[],2,FALSE)</f>
        <v>9</v>
      </c>
      <c r="K779" s="29">
        <f>VLOOKUP(Table2[[#This Row],[Home]],Table1[],2,FALSE)</f>
        <v>26</v>
      </c>
      <c r="L779" s="29"/>
      <c r="M779" s="29"/>
      <c r="N779" s="37"/>
      <c r="O779" s="37"/>
      <c r="P779" s="37"/>
      <c r="Q779" s="37"/>
    </row>
    <row r="780" spans="1:17" ht="25.5" customHeight="1">
      <c r="A780" s="1" t="s">
        <v>163</v>
      </c>
      <c r="B780" s="11" t="s">
        <v>26</v>
      </c>
      <c r="C780" s="2" t="s">
        <v>9</v>
      </c>
      <c r="D780" s="2">
        <v>120</v>
      </c>
      <c r="E780" s="2" t="s">
        <v>6</v>
      </c>
      <c r="F780" s="2">
        <v>88</v>
      </c>
      <c r="G780" s="44"/>
      <c r="H780" s="44"/>
      <c r="I780" s="30">
        <v>20562</v>
      </c>
      <c r="J780" s="29">
        <f>VLOOKUP(Table2[[#This Row],[Visitor]],Table1[],2,FALSE)</f>
        <v>3</v>
      </c>
      <c r="K780" s="29">
        <f>VLOOKUP(Table2[[#This Row],[Home]],Table1[],2,FALSE)</f>
        <v>5</v>
      </c>
      <c r="L780" s="29"/>
      <c r="M780" s="29"/>
      <c r="N780" s="37"/>
      <c r="O780" s="37"/>
      <c r="P780" s="37"/>
      <c r="Q780" s="37"/>
    </row>
    <row r="781" spans="1:17" ht="25.5" customHeight="1">
      <c r="A781" s="1" t="s">
        <v>163</v>
      </c>
      <c r="B781" s="11" t="s">
        <v>29</v>
      </c>
      <c r="C781" s="2" t="s">
        <v>10</v>
      </c>
      <c r="D781" s="2">
        <v>108</v>
      </c>
      <c r="E781" s="2" t="s">
        <v>30</v>
      </c>
      <c r="F781" s="2">
        <v>115</v>
      </c>
      <c r="G781" s="44"/>
      <c r="H781" s="44"/>
      <c r="I781" s="30">
        <v>20103</v>
      </c>
      <c r="J781" s="29">
        <f>VLOOKUP(Table2[[#This Row],[Visitor]],Table1[],2,FALSE)</f>
        <v>1</v>
      </c>
      <c r="K781" s="29">
        <f>VLOOKUP(Table2[[#This Row],[Home]],Table1[],2,FALSE)</f>
        <v>18</v>
      </c>
      <c r="L781" s="29"/>
      <c r="M781" s="29"/>
      <c r="N781" s="37"/>
      <c r="O781" s="37"/>
      <c r="P781" s="37"/>
      <c r="Q781" s="37"/>
    </row>
    <row r="782" spans="1:17" ht="25.5" customHeight="1">
      <c r="A782" s="1" t="s">
        <v>163</v>
      </c>
      <c r="B782" s="11" t="s">
        <v>29</v>
      </c>
      <c r="C782" s="2" t="s">
        <v>24</v>
      </c>
      <c r="D782" s="2">
        <v>107</v>
      </c>
      <c r="E782" s="2" t="s">
        <v>33</v>
      </c>
      <c r="F782" s="2">
        <v>118</v>
      </c>
      <c r="G782" s="44"/>
      <c r="H782" s="44"/>
      <c r="I782" s="30">
        <v>17954</v>
      </c>
      <c r="J782" s="29">
        <f>VLOOKUP(Table2[[#This Row],[Visitor]],Table1[],2,FALSE)</f>
        <v>21</v>
      </c>
      <c r="K782" s="29">
        <f>VLOOKUP(Table2[[#This Row],[Home]],Table1[],2,FALSE)</f>
        <v>24</v>
      </c>
      <c r="L782" s="29"/>
      <c r="M782" s="29"/>
      <c r="N782" s="37"/>
      <c r="O782" s="37"/>
      <c r="P782" s="37"/>
      <c r="Q782" s="37"/>
    </row>
    <row r="783" spans="1:17" ht="25.5" customHeight="1">
      <c r="A783" s="1" t="s">
        <v>163</v>
      </c>
      <c r="B783" s="11" t="s">
        <v>29</v>
      </c>
      <c r="C783" s="2" t="s">
        <v>31</v>
      </c>
      <c r="D783" s="2">
        <v>120</v>
      </c>
      <c r="E783" s="2" t="s">
        <v>34</v>
      </c>
      <c r="F783" s="2">
        <v>111</v>
      </c>
      <c r="G783" s="44"/>
      <c r="H783" s="44"/>
      <c r="I783" s="30">
        <v>18418</v>
      </c>
      <c r="J783" s="29">
        <f>VLOOKUP(Table2[[#This Row],[Visitor]],Table1[],2,FALSE)</f>
        <v>8</v>
      </c>
      <c r="K783" s="29">
        <f>VLOOKUP(Table2[[#This Row],[Home]],Table1[],2,FALSE)</f>
        <v>2</v>
      </c>
      <c r="L783" s="29"/>
      <c r="M783" s="29"/>
      <c r="N783" s="37"/>
      <c r="O783" s="37"/>
      <c r="P783" s="37"/>
      <c r="Q783" s="37"/>
    </row>
    <row r="784" spans="1:17" ht="25.5" customHeight="1">
      <c r="A784" s="1" t="s">
        <v>163</v>
      </c>
      <c r="B784" s="11" t="s">
        <v>35</v>
      </c>
      <c r="C784" s="2" t="s">
        <v>28</v>
      </c>
      <c r="D784" s="2">
        <v>106</v>
      </c>
      <c r="E784" s="2" t="s">
        <v>38</v>
      </c>
      <c r="F784" s="2">
        <v>99</v>
      </c>
      <c r="G784" s="44"/>
      <c r="H784" s="44"/>
      <c r="I784" s="30">
        <v>17583</v>
      </c>
      <c r="J784" s="29">
        <f>VLOOKUP(Table2[[#This Row],[Visitor]],Table1[],2,FALSE)</f>
        <v>22</v>
      </c>
      <c r="K784" s="29">
        <f>VLOOKUP(Table2[[#This Row],[Home]],Table1[],2,FALSE)</f>
        <v>23</v>
      </c>
      <c r="L784" s="29"/>
      <c r="M784" s="29"/>
      <c r="N784" s="37"/>
      <c r="O784" s="37"/>
      <c r="P784" s="37"/>
      <c r="Q784" s="37"/>
    </row>
    <row r="785" spans="1:17" ht="25.5" customHeight="1">
      <c r="A785" s="1" t="s">
        <v>164</v>
      </c>
      <c r="B785" s="11" t="s">
        <v>88</v>
      </c>
      <c r="C785" s="2" t="s">
        <v>36</v>
      </c>
      <c r="D785" s="2">
        <v>96</v>
      </c>
      <c r="E785" s="2" t="s">
        <v>5</v>
      </c>
      <c r="F785" s="2">
        <v>97</v>
      </c>
      <c r="G785" s="44"/>
      <c r="H785" s="44"/>
      <c r="I785" s="30">
        <v>18624</v>
      </c>
      <c r="J785" s="29">
        <f>VLOOKUP(Table2[[#This Row],[Visitor]],Table1[],2,FALSE)</f>
        <v>16</v>
      </c>
      <c r="K785" s="29">
        <f>VLOOKUP(Table2[[#This Row],[Home]],Table1[],2,FALSE)</f>
        <v>4</v>
      </c>
      <c r="L785" s="29"/>
      <c r="M785" s="29"/>
      <c r="N785" s="37"/>
      <c r="O785" s="37"/>
      <c r="P785" s="37"/>
      <c r="Q785" s="37"/>
    </row>
    <row r="786" spans="1:17" ht="25.5" customHeight="1">
      <c r="A786" s="1" t="s">
        <v>164</v>
      </c>
      <c r="B786" s="11" t="s">
        <v>88</v>
      </c>
      <c r="C786" s="2" t="s">
        <v>22</v>
      </c>
      <c r="D786" s="2">
        <v>109</v>
      </c>
      <c r="E786" s="2" t="s">
        <v>15</v>
      </c>
      <c r="F786" s="2">
        <v>94</v>
      </c>
      <c r="G786" s="44"/>
      <c r="H786" s="44"/>
      <c r="I786" s="30">
        <v>14392</v>
      </c>
      <c r="J786" s="29">
        <f>VLOOKUP(Table2[[#This Row],[Visitor]],Table1[],2,FALSE)</f>
        <v>14</v>
      </c>
      <c r="K786" s="29">
        <f>VLOOKUP(Table2[[#This Row],[Home]],Table1[],2,FALSE)</f>
        <v>30</v>
      </c>
      <c r="L786" s="29"/>
      <c r="M786" s="29"/>
      <c r="N786" s="37"/>
      <c r="O786" s="37"/>
      <c r="P786" s="37"/>
      <c r="Q786" s="37"/>
    </row>
    <row r="787" spans="1:17" ht="25.5" customHeight="1">
      <c r="A787" s="1" t="s">
        <v>164</v>
      </c>
      <c r="B787" s="11" t="s">
        <v>88</v>
      </c>
      <c r="C787" s="2" t="s">
        <v>27</v>
      </c>
      <c r="D787" s="2">
        <v>99</v>
      </c>
      <c r="E787" s="2" t="s">
        <v>42</v>
      </c>
      <c r="F787" s="2">
        <v>96</v>
      </c>
      <c r="G787" s="44"/>
      <c r="H787" s="44"/>
      <c r="I787" s="30">
        <v>19441</v>
      </c>
      <c r="J787" s="29">
        <f>VLOOKUP(Table2[[#This Row],[Visitor]],Table1[],2,FALSE)</f>
        <v>11</v>
      </c>
      <c r="K787" s="29">
        <f>VLOOKUP(Table2[[#This Row],[Home]],Table1[],2,FALSE)</f>
        <v>25</v>
      </c>
      <c r="L787" s="29"/>
      <c r="M787" s="29"/>
      <c r="N787" s="37"/>
      <c r="O787" s="37"/>
      <c r="P787" s="37"/>
      <c r="Q787" s="37"/>
    </row>
    <row r="788" spans="1:17" ht="25.5" customHeight="1">
      <c r="A788" s="1" t="s">
        <v>164</v>
      </c>
      <c r="B788" s="11" t="s">
        <v>88</v>
      </c>
      <c r="C788" s="2" t="s">
        <v>25</v>
      </c>
      <c r="D788" s="2">
        <v>86</v>
      </c>
      <c r="E788" s="2" t="s">
        <v>41</v>
      </c>
      <c r="F788" s="2">
        <v>101</v>
      </c>
      <c r="G788" s="44"/>
      <c r="H788" s="44"/>
      <c r="I788" s="30">
        <v>19800</v>
      </c>
      <c r="J788" s="29">
        <f>VLOOKUP(Table2[[#This Row],[Visitor]],Table1[],2,FALSE)</f>
        <v>12</v>
      </c>
      <c r="K788" s="29">
        <f>VLOOKUP(Table2[[#This Row],[Home]],Table1[],2,FALSE)</f>
        <v>7</v>
      </c>
      <c r="L788" s="29"/>
      <c r="M788" s="29"/>
      <c r="N788" s="37"/>
      <c r="O788" s="37"/>
      <c r="P788" s="37"/>
      <c r="Q788" s="37"/>
    </row>
    <row r="789" spans="1:17" ht="25.5" customHeight="1">
      <c r="A789" s="1" t="s">
        <v>164</v>
      </c>
      <c r="B789" s="11" t="s">
        <v>98</v>
      </c>
      <c r="C789" s="2" t="s">
        <v>45</v>
      </c>
      <c r="D789" s="2">
        <v>108</v>
      </c>
      <c r="E789" s="2" t="s">
        <v>43</v>
      </c>
      <c r="F789" s="2">
        <v>104</v>
      </c>
      <c r="G789" s="44"/>
      <c r="H789" s="44"/>
      <c r="I789" s="30">
        <v>18203</v>
      </c>
      <c r="J789" s="29">
        <f>VLOOKUP(Table2[[#This Row],[Visitor]],Table1[],2,FALSE)</f>
        <v>28</v>
      </c>
      <c r="K789" s="29">
        <f>VLOOKUP(Table2[[#This Row],[Home]],Table1[],2,FALSE)</f>
        <v>10</v>
      </c>
      <c r="L789" s="29"/>
      <c r="M789" s="29"/>
      <c r="N789" s="37"/>
      <c r="O789" s="37"/>
      <c r="P789" s="37"/>
      <c r="Q789" s="37"/>
    </row>
    <row r="790" spans="1:17" ht="25.5" customHeight="1">
      <c r="A790" s="1" t="s">
        <v>164</v>
      </c>
      <c r="B790" s="11" t="s">
        <v>67</v>
      </c>
      <c r="C790" s="2" t="s">
        <v>13</v>
      </c>
      <c r="D790" s="2">
        <v>115</v>
      </c>
      <c r="E790" s="2" t="s">
        <v>37</v>
      </c>
      <c r="F790" s="2">
        <v>110</v>
      </c>
      <c r="G790" s="44"/>
      <c r="H790" s="44"/>
      <c r="I790" s="30">
        <v>14487</v>
      </c>
      <c r="J790" s="29">
        <f>VLOOKUP(Table2[[#This Row],[Visitor]],Table1[],2,FALSE)</f>
        <v>20</v>
      </c>
      <c r="K790" s="29">
        <f>VLOOKUP(Table2[[#This Row],[Home]],Table1[],2,FALSE)</f>
        <v>29</v>
      </c>
      <c r="L790" s="29"/>
      <c r="M790" s="29"/>
      <c r="N790" s="37"/>
      <c r="O790" s="37"/>
      <c r="P790" s="37"/>
      <c r="Q790" s="37"/>
    </row>
    <row r="791" spans="1:17" ht="25.5" customHeight="1">
      <c r="A791" s="1" t="s">
        <v>165</v>
      </c>
      <c r="B791" s="11" t="s">
        <v>12</v>
      </c>
      <c r="C791" s="2" t="s">
        <v>36</v>
      </c>
      <c r="D791" s="2">
        <v>91</v>
      </c>
      <c r="E791" s="2" t="s">
        <v>14</v>
      </c>
      <c r="F791" s="2">
        <v>111</v>
      </c>
      <c r="G791" s="44"/>
      <c r="H791" s="44"/>
      <c r="I791" s="30">
        <v>13810</v>
      </c>
      <c r="J791" s="29">
        <f>VLOOKUP(Table2[[#This Row],[Visitor]],Table1[],2,FALSE)</f>
        <v>16</v>
      </c>
      <c r="K791" s="29">
        <f>VLOOKUP(Table2[[#This Row],[Home]],Table1[],2,FALSE)</f>
        <v>19</v>
      </c>
      <c r="L791" s="29"/>
      <c r="M791" s="29"/>
      <c r="N791" s="37"/>
      <c r="O791" s="37"/>
      <c r="P791" s="37"/>
      <c r="Q791" s="37"/>
    </row>
    <row r="792" spans="1:17" ht="25.5" customHeight="1">
      <c r="A792" s="1" t="s">
        <v>165</v>
      </c>
      <c r="B792" s="11" t="s">
        <v>12</v>
      </c>
      <c r="C792" s="2" t="s">
        <v>20</v>
      </c>
      <c r="D792" s="2">
        <v>111</v>
      </c>
      <c r="E792" s="2" t="s">
        <v>16</v>
      </c>
      <c r="F792" s="2">
        <v>102</v>
      </c>
      <c r="G792" s="44"/>
      <c r="H792" s="44"/>
      <c r="I792" s="30">
        <v>13169</v>
      </c>
      <c r="J792" s="29">
        <f>VLOOKUP(Table2[[#This Row],[Visitor]],Table1[],2,FALSE)</f>
        <v>9</v>
      </c>
      <c r="K792" s="29">
        <f>VLOOKUP(Table2[[#This Row],[Home]],Table1[],2,FALSE)</f>
        <v>13</v>
      </c>
      <c r="L792" s="29"/>
      <c r="M792" s="29"/>
      <c r="N792" s="37"/>
      <c r="O792" s="37"/>
      <c r="P792" s="37"/>
      <c r="Q792" s="37"/>
    </row>
    <row r="793" spans="1:17" ht="25.5" customHeight="1">
      <c r="A793" s="1" t="s">
        <v>165</v>
      </c>
      <c r="B793" s="11" t="s">
        <v>21</v>
      </c>
      <c r="C793" s="2" t="s">
        <v>18</v>
      </c>
      <c r="D793" s="2">
        <v>111</v>
      </c>
      <c r="E793" s="2" t="s">
        <v>17</v>
      </c>
      <c r="F793" s="2">
        <v>109</v>
      </c>
      <c r="G793" s="44"/>
      <c r="H793" s="44"/>
      <c r="I793" s="30">
        <v>19600</v>
      </c>
      <c r="J793" s="29">
        <f>VLOOKUP(Table2[[#This Row],[Visitor]],Table1[],2,FALSE)</f>
        <v>26</v>
      </c>
      <c r="K793" s="29">
        <f>VLOOKUP(Table2[[#This Row],[Home]],Table1[],2,FALSE)</f>
        <v>17</v>
      </c>
      <c r="L793" s="29"/>
      <c r="M793" s="29"/>
      <c r="N793" s="37"/>
      <c r="O793" s="37"/>
      <c r="P793" s="37"/>
      <c r="Q793" s="37"/>
    </row>
    <row r="794" spans="1:17" ht="25.5" customHeight="1">
      <c r="A794" s="1" t="s">
        <v>165</v>
      </c>
      <c r="B794" s="11" t="s">
        <v>23</v>
      </c>
      <c r="C794" s="2" t="s">
        <v>31</v>
      </c>
      <c r="D794" s="2">
        <v>133</v>
      </c>
      <c r="E794" s="2" t="s">
        <v>24</v>
      </c>
      <c r="F794" s="2">
        <v>109</v>
      </c>
      <c r="G794" s="44"/>
      <c r="H794" s="44"/>
      <c r="I794" s="30">
        <v>14293</v>
      </c>
      <c r="J794" s="29">
        <f>VLOOKUP(Table2[[#This Row],[Visitor]],Table1[],2,FALSE)</f>
        <v>8</v>
      </c>
      <c r="K794" s="29">
        <f>VLOOKUP(Table2[[#This Row],[Home]],Table1[],2,FALSE)</f>
        <v>21</v>
      </c>
      <c r="L794" s="29"/>
      <c r="M794" s="29"/>
      <c r="N794" s="37"/>
      <c r="O794" s="37"/>
      <c r="P794" s="37"/>
      <c r="Q794" s="37"/>
    </row>
    <row r="795" spans="1:17" ht="25.5" customHeight="1">
      <c r="A795" s="1" t="s">
        <v>165</v>
      </c>
      <c r="B795" s="11" t="s">
        <v>29</v>
      </c>
      <c r="C795" s="2" t="s">
        <v>13</v>
      </c>
      <c r="D795" s="2">
        <v>104</v>
      </c>
      <c r="E795" s="2" t="s">
        <v>30</v>
      </c>
      <c r="F795" s="2">
        <v>121</v>
      </c>
      <c r="G795" s="44"/>
      <c r="H795" s="44"/>
      <c r="I795" s="30">
        <v>14410</v>
      </c>
      <c r="J795" s="29">
        <f>VLOOKUP(Table2[[#This Row],[Visitor]],Table1[],2,FALSE)</f>
        <v>20</v>
      </c>
      <c r="K795" s="29">
        <f>VLOOKUP(Table2[[#This Row],[Home]],Table1[],2,FALSE)</f>
        <v>18</v>
      </c>
      <c r="L795" s="29"/>
      <c r="M795" s="29"/>
      <c r="N795" s="37"/>
      <c r="O795" s="37"/>
      <c r="P795" s="37"/>
      <c r="Q795" s="37"/>
    </row>
    <row r="796" spans="1:17" ht="25.5" customHeight="1">
      <c r="A796" s="1" t="s">
        <v>165</v>
      </c>
      <c r="B796" s="11" t="s">
        <v>35</v>
      </c>
      <c r="C796" s="2" t="s">
        <v>40</v>
      </c>
      <c r="D796" s="2">
        <v>98</v>
      </c>
      <c r="E796" s="2" t="s">
        <v>38</v>
      </c>
      <c r="F796" s="2">
        <v>104</v>
      </c>
      <c r="G796" s="44"/>
      <c r="H796" s="44"/>
      <c r="I796" s="30">
        <v>17583</v>
      </c>
      <c r="J796" s="29">
        <f>VLOOKUP(Table2[[#This Row],[Visitor]],Table1[],2,FALSE)</f>
        <v>15</v>
      </c>
      <c r="K796" s="29">
        <f>VLOOKUP(Table2[[#This Row],[Home]],Table1[],2,FALSE)</f>
        <v>23</v>
      </c>
      <c r="L796" s="29"/>
      <c r="M796" s="29"/>
      <c r="N796" s="37"/>
      <c r="O796" s="37"/>
      <c r="P796" s="37"/>
      <c r="Q796" s="37"/>
    </row>
    <row r="797" spans="1:17" ht="25.5" customHeight="1">
      <c r="A797" s="1" t="s">
        <v>165</v>
      </c>
      <c r="B797" s="11" t="s">
        <v>8</v>
      </c>
      <c r="C797" s="2" t="s">
        <v>28</v>
      </c>
      <c r="D797" s="2">
        <v>101</v>
      </c>
      <c r="E797" s="2" t="s">
        <v>44</v>
      </c>
      <c r="F797" s="2">
        <v>104</v>
      </c>
      <c r="G797" s="44"/>
      <c r="H797" s="44"/>
      <c r="I797" s="30">
        <v>15127</v>
      </c>
      <c r="J797" s="29">
        <f>VLOOKUP(Table2[[#This Row],[Visitor]],Table1[],2,FALSE)</f>
        <v>22</v>
      </c>
      <c r="K797" s="29">
        <f>VLOOKUP(Table2[[#This Row],[Home]],Table1[],2,FALSE)</f>
        <v>6</v>
      </c>
      <c r="L797" s="29"/>
      <c r="M797" s="29"/>
      <c r="N797" s="37"/>
      <c r="O797" s="37"/>
      <c r="P797" s="37"/>
      <c r="Q797" s="37"/>
    </row>
    <row r="798" spans="1:17" ht="25.5" customHeight="1">
      <c r="A798" s="1" t="s">
        <v>166</v>
      </c>
      <c r="B798" s="11" t="s">
        <v>12</v>
      </c>
      <c r="C798" s="2" t="s">
        <v>6</v>
      </c>
      <c r="D798" s="2">
        <v>98</v>
      </c>
      <c r="E798" s="2" t="s">
        <v>18</v>
      </c>
      <c r="F798" s="2">
        <v>116</v>
      </c>
      <c r="G798" s="44"/>
      <c r="H798" s="44"/>
      <c r="I798" s="30">
        <v>18846</v>
      </c>
      <c r="J798" s="29">
        <f>VLOOKUP(Table2[[#This Row],[Visitor]],Table1[],2,FALSE)</f>
        <v>5</v>
      </c>
      <c r="K798" s="29">
        <f>VLOOKUP(Table2[[#This Row],[Home]],Table1[],2,FALSE)</f>
        <v>26</v>
      </c>
      <c r="L798" s="29"/>
      <c r="M798" s="29"/>
      <c r="N798" s="37"/>
      <c r="O798" s="37"/>
      <c r="P798" s="37"/>
      <c r="Q798" s="37"/>
    </row>
    <row r="799" spans="1:17" ht="25.5" customHeight="1">
      <c r="A799" s="1" t="s">
        <v>166</v>
      </c>
      <c r="B799" s="11" t="s">
        <v>21</v>
      </c>
      <c r="C799" s="2" t="s">
        <v>25</v>
      </c>
      <c r="D799" s="2">
        <v>82</v>
      </c>
      <c r="E799" s="2" t="s">
        <v>27</v>
      </c>
      <c r="F799" s="2">
        <v>108</v>
      </c>
      <c r="G799" s="44"/>
      <c r="H799" s="44"/>
      <c r="I799" s="30">
        <v>11866</v>
      </c>
      <c r="J799" s="29">
        <f>VLOOKUP(Table2[[#This Row],[Visitor]],Table1[],2,FALSE)</f>
        <v>12</v>
      </c>
      <c r="K799" s="29">
        <f>VLOOKUP(Table2[[#This Row],[Home]],Table1[],2,FALSE)</f>
        <v>11</v>
      </c>
      <c r="L799" s="29"/>
      <c r="M799" s="29"/>
      <c r="N799" s="37"/>
      <c r="O799" s="37"/>
      <c r="P799" s="37"/>
      <c r="Q799" s="37"/>
    </row>
    <row r="800" spans="1:17" ht="25.5" customHeight="1">
      <c r="A800" s="1" t="s">
        <v>166</v>
      </c>
      <c r="B800" s="11" t="s">
        <v>21</v>
      </c>
      <c r="C800" s="2" t="s">
        <v>9</v>
      </c>
      <c r="D800" s="2">
        <v>123</v>
      </c>
      <c r="E800" s="2" t="s">
        <v>15</v>
      </c>
      <c r="F800" s="2">
        <v>113</v>
      </c>
      <c r="G800" s="44"/>
      <c r="H800" s="44"/>
      <c r="I800" s="30">
        <v>15064</v>
      </c>
      <c r="J800" s="29">
        <f>VLOOKUP(Table2[[#This Row],[Visitor]],Table1[],2,FALSE)</f>
        <v>3</v>
      </c>
      <c r="K800" s="29">
        <f>VLOOKUP(Table2[[#This Row],[Home]],Table1[],2,FALSE)</f>
        <v>30</v>
      </c>
      <c r="L800" s="29"/>
      <c r="M800" s="29"/>
      <c r="N800" s="37"/>
      <c r="O800" s="37"/>
      <c r="P800" s="37"/>
      <c r="Q800" s="37"/>
    </row>
    <row r="801" spans="1:17" ht="25.5" customHeight="1">
      <c r="A801" s="1" t="s">
        <v>166</v>
      </c>
      <c r="B801" s="11" t="s">
        <v>21</v>
      </c>
      <c r="C801" s="2" t="s">
        <v>22</v>
      </c>
      <c r="D801" s="2">
        <v>103</v>
      </c>
      <c r="E801" s="2" t="s">
        <v>42</v>
      </c>
      <c r="F801" s="2">
        <v>89</v>
      </c>
      <c r="G801" s="44"/>
      <c r="H801" s="44"/>
      <c r="I801" s="30">
        <v>19812</v>
      </c>
      <c r="J801" s="29">
        <f>VLOOKUP(Table2[[#This Row],[Visitor]],Table1[],2,FALSE)</f>
        <v>14</v>
      </c>
      <c r="K801" s="29">
        <f>VLOOKUP(Table2[[#This Row],[Home]],Table1[],2,FALSE)</f>
        <v>25</v>
      </c>
      <c r="L801" s="29"/>
      <c r="M801" s="29"/>
      <c r="N801" s="37"/>
      <c r="O801" s="37"/>
      <c r="P801" s="37"/>
      <c r="Q801" s="37"/>
    </row>
    <row r="802" spans="1:17" ht="25.5" customHeight="1">
      <c r="A802" s="1" t="s">
        <v>166</v>
      </c>
      <c r="B802" s="11" t="s">
        <v>21</v>
      </c>
      <c r="C802" s="2" t="s">
        <v>5</v>
      </c>
      <c r="D802" s="2">
        <v>91</v>
      </c>
      <c r="E802" s="2" t="s">
        <v>41</v>
      </c>
      <c r="F802" s="2">
        <v>111</v>
      </c>
      <c r="G802" s="44"/>
      <c r="H802" s="44"/>
      <c r="I802" s="30">
        <v>20017</v>
      </c>
      <c r="J802" s="29">
        <f>VLOOKUP(Table2[[#This Row],[Visitor]],Table1[],2,FALSE)</f>
        <v>4</v>
      </c>
      <c r="K802" s="29">
        <f>VLOOKUP(Table2[[#This Row],[Home]],Table1[],2,FALSE)</f>
        <v>7</v>
      </c>
      <c r="L802" s="29"/>
      <c r="M802" s="29"/>
      <c r="N802" s="37"/>
      <c r="O802" s="37"/>
      <c r="P802" s="37"/>
      <c r="Q802" s="37"/>
    </row>
    <row r="803" spans="1:17" ht="25.5" customHeight="1">
      <c r="A803" s="1" t="s">
        <v>166</v>
      </c>
      <c r="B803" s="11" t="s">
        <v>23</v>
      </c>
      <c r="C803" s="2" t="s">
        <v>20</v>
      </c>
      <c r="D803" s="2">
        <v>102</v>
      </c>
      <c r="E803" s="2" t="s">
        <v>19</v>
      </c>
      <c r="F803" s="2">
        <v>115</v>
      </c>
      <c r="G803" s="44"/>
      <c r="H803" s="44"/>
      <c r="I803" s="30">
        <v>20530</v>
      </c>
      <c r="J803" s="29">
        <f>VLOOKUP(Table2[[#This Row],[Visitor]],Table1[],2,FALSE)</f>
        <v>9</v>
      </c>
      <c r="K803" s="29">
        <f>VLOOKUP(Table2[[#This Row],[Home]],Table1[],2,FALSE)</f>
        <v>27</v>
      </c>
      <c r="L803" s="29"/>
      <c r="M803" s="29"/>
      <c r="N803" s="37"/>
      <c r="O803" s="37"/>
      <c r="P803" s="37"/>
      <c r="Q803" s="37"/>
    </row>
    <row r="804" spans="1:17" ht="25.5" customHeight="1">
      <c r="A804" s="1" t="s">
        <v>166</v>
      </c>
      <c r="B804" s="11" t="s">
        <v>8</v>
      </c>
      <c r="C804" s="2" t="s">
        <v>43</v>
      </c>
      <c r="D804" s="2">
        <v>125</v>
      </c>
      <c r="E804" s="2" t="s">
        <v>10</v>
      </c>
      <c r="F804" s="2">
        <v>105</v>
      </c>
      <c r="G804" s="44"/>
      <c r="H804" s="44"/>
      <c r="I804" s="30">
        <v>19596</v>
      </c>
      <c r="J804" s="29">
        <f>VLOOKUP(Table2[[#This Row],[Visitor]],Table1[],2,FALSE)</f>
        <v>10</v>
      </c>
      <c r="K804" s="29">
        <f>VLOOKUP(Table2[[#This Row],[Home]],Table1[],2,FALSE)</f>
        <v>1</v>
      </c>
      <c r="L804" s="29"/>
      <c r="M804" s="29"/>
      <c r="N804" s="37"/>
      <c r="O804" s="37"/>
      <c r="P804" s="37"/>
      <c r="Q804" s="37"/>
    </row>
    <row r="805" spans="1:17" ht="25.5" customHeight="1">
      <c r="A805" s="1" t="s">
        <v>166</v>
      </c>
      <c r="B805" s="11" t="s">
        <v>8</v>
      </c>
      <c r="C805" s="2" t="s">
        <v>37</v>
      </c>
      <c r="D805" s="2">
        <v>93</v>
      </c>
      <c r="E805" s="2" t="s">
        <v>45</v>
      </c>
      <c r="F805" s="2">
        <v>112</v>
      </c>
      <c r="G805" s="44"/>
      <c r="H805" s="44"/>
      <c r="I805" s="30">
        <v>18997</v>
      </c>
      <c r="J805" s="29">
        <f>VLOOKUP(Table2[[#This Row],[Visitor]],Table1[],2,FALSE)</f>
        <v>29</v>
      </c>
      <c r="K805" s="29">
        <f>VLOOKUP(Table2[[#This Row],[Home]],Table1[],2,FALSE)</f>
        <v>28</v>
      </c>
      <c r="L805" s="29"/>
      <c r="M805" s="29"/>
      <c r="N805" s="37"/>
      <c r="O805" s="37"/>
      <c r="P805" s="37"/>
      <c r="Q805" s="37"/>
    </row>
    <row r="806" spans="1:17" ht="25.5" customHeight="1">
      <c r="A806" s="1" t="s">
        <v>167</v>
      </c>
      <c r="B806" s="11" t="s">
        <v>12</v>
      </c>
      <c r="C806" s="2" t="s">
        <v>15</v>
      </c>
      <c r="D806" s="2">
        <v>106</v>
      </c>
      <c r="E806" s="2" t="s">
        <v>14</v>
      </c>
      <c r="F806" s="2">
        <v>115</v>
      </c>
      <c r="G806" s="44"/>
      <c r="H806" s="44"/>
      <c r="I806" s="30">
        <v>15114</v>
      </c>
      <c r="J806" s="29">
        <f>VLOOKUP(Table2[[#This Row],[Visitor]],Table1[],2,FALSE)</f>
        <v>30</v>
      </c>
      <c r="K806" s="29">
        <f>VLOOKUP(Table2[[#This Row],[Home]],Table1[],2,FALSE)</f>
        <v>19</v>
      </c>
      <c r="L806" s="29"/>
      <c r="M806" s="29"/>
      <c r="N806" s="37"/>
      <c r="O806" s="37"/>
      <c r="P806" s="37"/>
      <c r="Q806" s="37"/>
    </row>
    <row r="807" spans="1:17" ht="25.5" customHeight="1">
      <c r="A807" s="1" t="s">
        <v>167</v>
      </c>
      <c r="B807" s="11" t="s">
        <v>21</v>
      </c>
      <c r="C807" s="2" t="s">
        <v>9</v>
      </c>
      <c r="D807" s="2">
        <v>109</v>
      </c>
      <c r="E807" s="2" t="s">
        <v>17</v>
      </c>
      <c r="F807" s="2">
        <v>101</v>
      </c>
      <c r="G807" s="44"/>
      <c r="H807" s="44"/>
      <c r="I807" s="30">
        <v>19600</v>
      </c>
      <c r="J807" s="29">
        <f>VLOOKUP(Table2[[#This Row],[Visitor]],Table1[],2,FALSE)</f>
        <v>3</v>
      </c>
      <c r="K807" s="29">
        <f>VLOOKUP(Table2[[#This Row],[Home]],Table1[],2,FALSE)</f>
        <v>17</v>
      </c>
      <c r="L807" s="29"/>
      <c r="M807" s="29"/>
      <c r="N807" s="37"/>
      <c r="O807" s="37"/>
      <c r="P807" s="37"/>
      <c r="Q807" s="37"/>
    </row>
    <row r="808" spans="1:17" ht="25.5" customHeight="1">
      <c r="A808" s="1" t="s">
        <v>167</v>
      </c>
      <c r="B808" s="11" t="s">
        <v>23</v>
      </c>
      <c r="C808" s="2" t="s">
        <v>33</v>
      </c>
      <c r="D808" s="2">
        <v>138</v>
      </c>
      <c r="E808" s="2" t="s">
        <v>6</v>
      </c>
      <c r="F808" s="2">
        <v>140</v>
      </c>
      <c r="G808" s="44"/>
      <c r="H808" s="44"/>
      <c r="I808" s="30">
        <v>20562</v>
      </c>
      <c r="J808" s="29">
        <f>VLOOKUP(Table2[[#This Row],[Visitor]],Table1[],2,FALSE)</f>
        <v>24</v>
      </c>
      <c r="K808" s="29">
        <f>VLOOKUP(Table2[[#This Row],[Home]],Table1[],2,FALSE)</f>
        <v>5</v>
      </c>
      <c r="L808" s="29"/>
      <c r="M808" s="29"/>
      <c r="N808" s="37"/>
      <c r="O808" s="37"/>
      <c r="P808" s="37"/>
      <c r="Q808" s="37"/>
    </row>
    <row r="809" spans="1:17" ht="25.5" customHeight="1">
      <c r="A809" s="1" t="s">
        <v>167</v>
      </c>
      <c r="B809" s="11" t="s">
        <v>23</v>
      </c>
      <c r="C809" s="2" t="s">
        <v>31</v>
      </c>
      <c r="D809" s="2">
        <v>92</v>
      </c>
      <c r="E809" s="2" t="s">
        <v>25</v>
      </c>
      <c r="F809" s="2">
        <v>88</v>
      </c>
      <c r="G809" s="44"/>
      <c r="H809" s="44"/>
      <c r="I809" s="30">
        <v>13187</v>
      </c>
      <c r="J809" s="29">
        <f>VLOOKUP(Table2[[#This Row],[Visitor]],Table1[],2,FALSE)</f>
        <v>8</v>
      </c>
      <c r="K809" s="29">
        <f>VLOOKUP(Table2[[#This Row],[Home]],Table1[],2,FALSE)</f>
        <v>12</v>
      </c>
      <c r="L809" s="29"/>
      <c r="M809" s="29"/>
      <c r="N809" s="37"/>
      <c r="O809" s="37"/>
      <c r="P809" s="37"/>
      <c r="Q809" s="37"/>
    </row>
    <row r="810" spans="1:17" ht="25.5" customHeight="1">
      <c r="A810" s="1" t="s">
        <v>167</v>
      </c>
      <c r="B810" s="11" t="s">
        <v>8</v>
      </c>
      <c r="C810" s="2" t="s">
        <v>34</v>
      </c>
      <c r="D810" s="2">
        <v>129</v>
      </c>
      <c r="E810" s="2" t="s">
        <v>37</v>
      </c>
      <c r="F810" s="2">
        <v>81</v>
      </c>
      <c r="G810" s="44"/>
      <c r="H810" s="44"/>
      <c r="I810" s="30">
        <v>15993</v>
      </c>
      <c r="J810" s="29">
        <f>VLOOKUP(Table2[[#This Row],[Visitor]],Table1[],2,FALSE)</f>
        <v>2</v>
      </c>
      <c r="K810" s="29">
        <f>VLOOKUP(Table2[[#This Row],[Home]],Table1[],2,FALSE)</f>
        <v>29</v>
      </c>
      <c r="L810" s="29"/>
      <c r="M810" s="29"/>
      <c r="N810" s="37"/>
      <c r="O810" s="37"/>
      <c r="P810" s="37"/>
      <c r="Q810" s="37"/>
    </row>
    <row r="811" spans="1:17" ht="25.5" customHeight="1">
      <c r="A811" s="1" t="s">
        <v>168</v>
      </c>
      <c r="B811" s="11" t="s">
        <v>12</v>
      </c>
      <c r="C811" s="2" t="s">
        <v>27</v>
      </c>
      <c r="D811" s="2">
        <v>98</v>
      </c>
      <c r="E811" s="2" t="s">
        <v>18</v>
      </c>
      <c r="F811" s="2">
        <v>100</v>
      </c>
      <c r="G811" s="44"/>
      <c r="H811" s="44"/>
      <c r="I811" s="30">
        <v>16215</v>
      </c>
      <c r="J811" s="29">
        <f>VLOOKUP(Table2[[#This Row],[Visitor]],Table1[],2,FALSE)</f>
        <v>11</v>
      </c>
      <c r="K811" s="29">
        <f>VLOOKUP(Table2[[#This Row],[Home]],Table1[],2,FALSE)</f>
        <v>26</v>
      </c>
      <c r="L811" s="29"/>
      <c r="M811" s="29"/>
      <c r="N811" s="37"/>
      <c r="O811" s="37"/>
      <c r="P811" s="37"/>
      <c r="Q811" s="37"/>
    </row>
    <row r="812" spans="1:17" ht="25.5" customHeight="1">
      <c r="A812" s="1" t="s">
        <v>168</v>
      </c>
      <c r="B812" s="11" t="s">
        <v>21</v>
      </c>
      <c r="C812" s="2" t="s">
        <v>42</v>
      </c>
      <c r="D812" s="2">
        <v>88</v>
      </c>
      <c r="E812" s="2" t="s">
        <v>41</v>
      </c>
      <c r="F812" s="2">
        <v>113</v>
      </c>
      <c r="G812" s="44"/>
      <c r="H812" s="44"/>
      <c r="I812" s="30">
        <v>19800</v>
      </c>
      <c r="J812" s="29">
        <f>VLOOKUP(Table2[[#This Row],[Visitor]],Table1[],2,FALSE)</f>
        <v>25</v>
      </c>
      <c r="K812" s="29">
        <f>VLOOKUP(Table2[[#This Row],[Home]],Table1[],2,FALSE)</f>
        <v>7</v>
      </c>
      <c r="L812" s="29"/>
      <c r="M812" s="29"/>
      <c r="N812" s="37"/>
      <c r="O812" s="37"/>
      <c r="P812" s="37"/>
      <c r="Q812" s="37"/>
    </row>
    <row r="813" spans="1:17" ht="25.5" customHeight="1">
      <c r="A813" s="1" t="s">
        <v>168</v>
      </c>
      <c r="B813" s="11" t="s">
        <v>23</v>
      </c>
      <c r="C813" s="2" t="s">
        <v>5</v>
      </c>
      <c r="D813" s="2">
        <v>110</v>
      </c>
      <c r="E813" s="2" t="s">
        <v>20</v>
      </c>
      <c r="F813" s="2">
        <v>104</v>
      </c>
      <c r="G813" s="44"/>
      <c r="H813" s="44"/>
      <c r="I813" s="30">
        <v>20356</v>
      </c>
      <c r="J813" s="29">
        <f>VLOOKUP(Table2[[#This Row],[Visitor]],Table1[],2,FALSE)</f>
        <v>4</v>
      </c>
      <c r="K813" s="29">
        <f>VLOOKUP(Table2[[#This Row],[Home]],Table1[],2,FALSE)</f>
        <v>9</v>
      </c>
      <c r="L813" s="29"/>
      <c r="M813" s="29"/>
      <c r="N813" s="37"/>
      <c r="O813" s="37"/>
      <c r="P813" s="37"/>
      <c r="Q813" s="37"/>
    </row>
    <row r="814" spans="1:17" ht="25.5" customHeight="1">
      <c r="A814" s="1" t="s">
        <v>168</v>
      </c>
      <c r="B814" s="11" t="s">
        <v>35</v>
      </c>
      <c r="C814" s="2" t="s">
        <v>13</v>
      </c>
      <c r="D814" s="2">
        <v>103</v>
      </c>
      <c r="E814" s="2" t="s">
        <v>36</v>
      </c>
      <c r="F814" s="2">
        <v>109</v>
      </c>
      <c r="G814" s="44"/>
      <c r="H814" s="44"/>
      <c r="I814" s="30">
        <v>19178</v>
      </c>
      <c r="J814" s="29">
        <f>VLOOKUP(Table2[[#This Row],[Visitor]],Table1[],2,FALSE)</f>
        <v>20</v>
      </c>
      <c r="K814" s="29">
        <f>VLOOKUP(Table2[[#This Row],[Home]],Table1[],2,FALSE)</f>
        <v>16</v>
      </c>
      <c r="L814" s="29"/>
      <c r="M814" s="29"/>
      <c r="N814" s="37"/>
      <c r="O814" s="37"/>
      <c r="P814" s="37"/>
      <c r="Q814" s="37"/>
    </row>
    <row r="815" spans="1:17" ht="25.5" customHeight="1">
      <c r="A815" s="1" t="s">
        <v>168</v>
      </c>
      <c r="B815" s="11" t="s">
        <v>8</v>
      </c>
      <c r="C815" s="2" t="s">
        <v>28</v>
      </c>
      <c r="D815" s="2">
        <v>103</v>
      </c>
      <c r="E815" s="2" t="s">
        <v>10</v>
      </c>
      <c r="F815" s="2">
        <v>121</v>
      </c>
      <c r="G815" s="44"/>
      <c r="H815" s="44"/>
      <c r="I815" s="30">
        <v>19596</v>
      </c>
      <c r="J815" s="29">
        <f>VLOOKUP(Table2[[#This Row],[Visitor]],Table1[],2,FALSE)</f>
        <v>22</v>
      </c>
      <c r="K815" s="29">
        <f>VLOOKUP(Table2[[#This Row],[Home]],Table1[],2,FALSE)</f>
        <v>1</v>
      </c>
      <c r="L815" s="29"/>
      <c r="M815" s="29"/>
      <c r="N815" s="37"/>
      <c r="O815" s="37"/>
      <c r="P815" s="37"/>
      <c r="Q815" s="37"/>
    </row>
    <row r="816" spans="1:17" ht="25.5" customHeight="1">
      <c r="A816" s="1" t="s">
        <v>168</v>
      </c>
      <c r="B816" s="11" t="s">
        <v>8</v>
      </c>
      <c r="C816" s="2" t="s">
        <v>43</v>
      </c>
      <c r="D816" s="2">
        <v>81</v>
      </c>
      <c r="E816" s="2" t="s">
        <v>45</v>
      </c>
      <c r="F816" s="2">
        <v>106</v>
      </c>
      <c r="G816" s="44"/>
      <c r="H816" s="44"/>
      <c r="I816" s="30">
        <v>18997</v>
      </c>
      <c r="J816" s="29">
        <f>VLOOKUP(Table2[[#This Row],[Visitor]],Table1[],2,FALSE)</f>
        <v>10</v>
      </c>
      <c r="K816" s="29">
        <f>VLOOKUP(Table2[[#This Row],[Home]],Table1[],2,FALSE)</f>
        <v>28</v>
      </c>
      <c r="L816" s="29"/>
      <c r="M816" s="29"/>
      <c r="N816" s="37"/>
      <c r="O816" s="37"/>
      <c r="P816" s="37"/>
      <c r="Q816" s="37"/>
    </row>
    <row r="817" spans="1:17" ht="25.5" customHeight="1">
      <c r="A817" s="1" t="s">
        <v>169</v>
      </c>
      <c r="B817" s="11" t="s">
        <v>12</v>
      </c>
      <c r="C817" s="2" t="s">
        <v>44</v>
      </c>
      <c r="D817" s="2">
        <v>108</v>
      </c>
      <c r="E817" s="2" t="s">
        <v>14</v>
      </c>
      <c r="F817" s="2">
        <v>95</v>
      </c>
      <c r="G817" s="44"/>
      <c r="H817" s="44"/>
      <c r="I817" s="30">
        <v>16697</v>
      </c>
      <c r="J817" s="29">
        <f>VLOOKUP(Table2[[#This Row],[Visitor]],Table1[],2,FALSE)</f>
        <v>6</v>
      </c>
      <c r="K817" s="29">
        <f>VLOOKUP(Table2[[#This Row],[Home]],Table1[],2,FALSE)</f>
        <v>19</v>
      </c>
      <c r="L817" s="29"/>
      <c r="M817" s="29"/>
      <c r="N817" s="37"/>
      <c r="O817" s="37"/>
      <c r="P817" s="37"/>
      <c r="Q817" s="37"/>
    </row>
    <row r="818" spans="1:17" ht="25.5" customHeight="1">
      <c r="A818" s="1" t="s">
        <v>169</v>
      </c>
      <c r="B818" s="11" t="s">
        <v>12</v>
      </c>
      <c r="C818" s="2" t="s">
        <v>24</v>
      </c>
      <c r="D818" s="2">
        <v>82</v>
      </c>
      <c r="E818" s="2" t="s">
        <v>19</v>
      </c>
      <c r="F818" s="2">
        <v>100</v>
      </c>
      <c r="G818" s="44"/>
      <c r="H818" s="44"/>
      <c r="I818" s="30">
        <v>20489</v>
      </c>
      <c r="J818" s="29">
        <f>VLOOKUP(Table2[[#This Row],[Visitor]],Table1[],2,FALSE)</f>
        <v>21</v>
      </c>
      <c r="K818" s="29">
        <f>VLOOKUP(Table2[[#This Row],[Home]],Table1[],2,FALSE)</f>
        <v>27</v>
      </c>
      <c r="L818" s="29"/>
      <c r="M818" s="29"/>
      <c r="N818" s="37"/>
      <c r="O818" s="37"/>
      <c r="P818" s="37"/>
      <c r="Q818" s="37"/>
    </row>
    <row r="819" spans="1:17" ht="25.5" customHeight="1">
      <c r="A819" s="1" t="s">
        <v>169</v>
      </c>
      <c r="B819" s="11" t="s">
        <v>21</v>
      </c>
      <c r="C819" s="2" t="s">
        <v>6</v>
      </c>
      <c r="D819" s="2">
        <v>123</v>
      </c>
      <c r="E819" s="2" t="s">
        <v>27</v>
      </c>
      <c r="F819" s="2">
        <v>107</v>
      </c>
      <c r="G819" s="44"/>
      <c r="H819" s="44"/>
      <c r="I819" s="30">
        <v>16438</v>
      </c>
      <c r="J819" s="29">
        <f>VLOOKUP(Table2[[#This Row],[Visitor]],Table1[],2,FALSE)</f>
        <v>5</v>
      </c>
      <c r="K819" s="29">
        <f>VLOOKUP(Table2[[#This Row],[Home]],Table1[],2,FALSE)</f>
        <v>11</v>
      </c>
      <c r="L819" s="29"/>
      <c r="M819" s="29"/>
      <c r="N819" s="37"/>
      <c r="O819" s="37"/>
      <c r="P819" s="37"/>
      <c r="Q819" s="37"/>
    </row>
    <row r="820" spans="1:17" ht="25.5" customHeight="1">
      <c r="A820" s="1" t="s">
        <v>169</v>
      </c>
      <c r="B820" s="11" t="s">
        <v>21</v>
      </c>
      <c r="C820" s="2" t="s">
        <v>16</v>
      </c>
      <c r="D820" s="2">
        <v>97</v>
      </c>
      <c r="E820" s="2" t="s">
        <v>5</v>
      </c>
      <c r="F820" s="2">
        <v>91</v>
      </c>
      <c r="G820" s="44"/>
      <c r="H820" s="44"/>
      <c r="I820" s="30">
        <v>18624</v>
      </c>
      <c r="J820" s="29">
        <f>VLOOKUP(Table2[[#This Row],[Visitor]],Table1[],2,FALSE)</f>
        <v>13</v>
      </c>
      <c r="K820" s="29">
        <f>VLOOKUP(Table2[[#This Row],[Home]],Table1[],2,FALSE)</f>
        <v>4</v>
      </c>
      <c r="L820" s="29"/>
      <c r="M820" s="29"/>
      <c r="N820" s="37"/>
      <c r="O820" s="37"/>
      <c r="P820" s="37"/>
      <c r="Q820" s="37"/>
    </row>
    <row r="821" spans="1:17" ht="25.5" customHeight="1">
      <c r="A821" s="1" t="s">
        <v>169</v>
      </c>
      <c r="B821" s="11" t="s">
        <v>23</v>
      </c>
      <c r="C821" s="2" t="s">
        <v>30</v>
      </c>
      <c r="D821" s="2">
        <v>104</v>
      </c>
      <c r="E821" s="2" t="s">
        <v>9</v>
      </c>
      <c r="F821" s="2">
        <v>130</v>
      </c>
      <c r="G821" s="44"/>
      <c r="H821" s="44"/>
      <c r="I821" s="30">
        <v>18055</v>
      </c>
      <c r="J821" s="29">
        <f>VLOOKUP(Table2[[#This Row],[Visitor]],Table1[],2,FALSE)</f>
        <v>18</v>
      </c>
      <c r="K821" s="29">
        <f>VLOOKUP(Table2[[#This Row],[Home]],Table1[],2,FALSE)</f>
        <v>3</v>
      </c>
      <c r="L821" s="29"/>
      <c r="M821" s="29"/>
      <c r="N821" s="37"/>
      <c r="O821" s="37"/>
      <c r="P821" s="37"/>
      <c r="Q821" s="37"/>
    </row>
    <row r="822" spans="1:17" ht="25.5" customHeight="1">
      <c r="A822" s="1" t="s">
        <v>169</v>
      </c>
      <c r="B822" s="11" t="s">
        <v>23</v>
      </c>
      <c r="C822" s="2" t="s">
        <v>22</v>
      </c>
      <c r="D822" s="2">
        <v>85</v>
      </c>
      <c r="E822" s="2" t="s">
        <v>17</v>
      </c>
      <c r="F822" s="2">
        <v>91</v>
      </c>
      <c r="G822" s="44"/>
      <c r="H822" s="44"/>
      <c r="I822" s="30">
        <v>20018</v>
      </c>
      <c r="J822" s="29">
        <f>VLOOKUP(Table2[[#This Row],[Visitor]],Table1[],2,FALSE)</f>
        <v>14</v>
      </c>
      <c r="K822" s="29">
        <f>VLOOKUP(Table2[[#This Row],[Home]],Table1[],2,FALSE)</f>
        <v>17</v>
      </c>
      <c r="L822" s="29"/>
      <c r="M822" s="29"/>
      <c r="N822" s="37"/>
      <c r="O822" s="37"/>
      <c r="P822" s="37"/>
      <c r="Q822" s="37"/>
    </row>
    <row r="823" spans="1:17" ht="25.5" customHeight="1">
      <c r="A823" s="1" t="s">
        <v>169</v>
      </c>
      <c r="B823" s="11" t="s">
        <v>29</v>
      </c>
      <c r="C823" s="2" t="s">
        <v>13</v>
      </c>
      <c r="D823" s="2">
        <v>94</v>
      </c>
      <c r="E823" s="2" t="s">
        <v>31</v>
      </c>
      <c r="F823" s="2">
        <v>106</v>
      </c>
      <c r="G823" s="44"/>
      <c r="H823" s="44"/>
      <c r="I823" s="30">
        <v>18306</v>
      </c>
      <c r="J823" s="29">
        <f>VLOOKUP(Table2[[#This Row],[Visitor]],Table1[],2,FALSE)</f>
        <v>20</v>
      </c>
      <c r="K823" s="29">
        <f>VLOOKUP(Table2[[#This Row],[Home]],Table1[],2,FALSE)</f>
        <v>8</v>
      </c>
      <c r="L823" s="29"/>
      <c r="M823" s="29"/>
      <c r="N823" s="37"/>
      <c r="O823" s="37"/>
      <c r="P823" s="37"/>
      <c r="Q823" s="37"/>
    </row>
    <row r="824" spans="1:17" ht="25.5" customHeight="1">
      <c r="A824" s="1" t="s">
        <v>169</v>
      </c>
      <c r="B824" s="11" t="s">
        <v>32</v>
      </c>
      <c r="C824" s="2" t="s">
        <v>33</v>
      </c>
      <c r="D824" s="2">
        <v>113</v>
      </c>
      <c r="E824" s="2" t="s">
        <v>40</v>
      </c>
      <c r="F824" s="2">
        <v>114</v>
      </c>
      <c r="G824" s="44"/>
      <c r="H824" s="44"/>
      <c r="I824" s="30">
        <v>21558</v>
      </c>
      <c r="J824" s="29">
        <f>VLOOKUP(Table2[[#This Row],[Visitor]],Table1[],2,FALSE)</f>
        <v>24</v>
      </c>
      <c r="K824" s="29">
        <f>VLOOKUP(Table2[[#This Row],[Home]],Table1[],2,FALSE)</f>
        <v>15</v>
      </c>
      <c r="L824" s="29"/>
      <c r="M824" s="29"/>
      <c r="N824" s="37"/>
      <c r="O824" s="37"/>
      <c r="P824" s="37"/>
      <c r="Q824" s="37"/>
    </row>
    <row r="825" spans="1:17" ht="25.5" customHeight="1">
      <c r="A825" s="1" t="s">
        <v>169</v>
      </c>
      <c r="B825" s="11" t="s">
        <v>8</v>
      </c>
      <c r="C825" s="2" t="s">
        <v>36</v>
      </c>
      <c r="D825" s="2">
        <v>118</v>
      </c>
      <c r="E825" s="2" t="s">
        <v>38</v>
      </c>
      <c r="F825" s="2">
        <v>100</v>
      </c>
      <c r="G825" s="44"/>
      <c r="H825" s="44"/>
      <c r="I825" s="30">
        <v>17583</v>
      </c>
      <c r="J825" s="29">
        <f>VLOOKUP(Table2[[#This Row],[Visitor]],Table1[],2,FALSE)</f>
        <v>16</v>
      </c>
      <c r="K825" s="29">
        <f>VLOOKUP(Table2[[#This Row],[Home]],Table1[],2,FALSE)</f>
        <v>23</v>
      </c>
      <c r="L825" s="29"/>
      <c r="M825" s="29"/>
      <c r="N825" s="37"/>
      <c r="O825" s="37"/>
      <c r="P825" s="37"/>
      <c r="Q825" s="37"/>
    </row>
    <row r="826" spans="1:17" ht="25.5" customHeight="1">
      <c r="A826" s="1" t="s">
        <v>170</v>
      </c>
      <c r="B826" s="11" t="s">
        <v>59</v>
      </c>
      <c r="C826" s="2" t="s">
        <v>24</v>
      </c>
      <c r="D826" s="2">
        <v>138</v>
      </c>
      <c r="E826" s="2" t="s">
        <v>15</v>
      </c>
      <c r="F826" s="2">
        <v>128</v>
      </c>
      <c r="G826" s="44"/>
      <c r="H826" s="44"/>
      <c r="I826" s="30">
        <v>16572</v>
      </c>
      <c r="J826" s="29">
        <f>VLOOKUP(Table2[[#This Row],[Visitor]],Table1[],2,FALSE)</f>
        <v>21</v>
      </c>
      <c r="K826" s="29">
        <f>VLOOKUP(Table2[[#This Row],[Home]],Table1[],2,FALSE)</f>
        <v>30</v>
      </c>
      <c r="L826" s="29"/>
      <c r="M826" s="29"/>
      <c r="N826" s="37"/>
      <c r="O826" s="37"/>
      <c r="P826" s="37"/>
      <c r="Q826" s="37"/>
    </row>
    <row r="827" spans="1:17" ht="25.5" customHeight="1">
      <c r="A827" s="1" t="s">
        <v>170</v>
      </c>
      <c r="B827" s="11" t="s">
        <v>12</v>
      </c>
      <c r="C827" s="2" t="s">
        <v>22</v>
      </c>
      <c r="D827" s="2">
        <v>111</v>
      </c>
      <c r="E827" s="2" t="s">
        <v>18</v>
      </c>
      <c r="F827" s="2">
        <v>104</v>
      </c>
      <c r="G827" s="44"/>
      <c r="H827" s="44"/>
      <c r="I827" s="30">
        <v>18347</v>
      </c>
      <c r="J827" s="29">
        <f>VLOOKUP(Table2[[#This Row],[Visitor]],Table1[],2,FALSE)</f>
        <v>14</v>
      </c>
      <c r="K827" s="29">
        <f>VLOOKUP(Table2[[#This Row],[Home]],Table1[],2,FALSE)</f>
        <v>26</v>
      </c>
      <c r="L827" s="29"/>
      <c r="M827" s="29"/>
      <c r="N827" s="37"/>
      <c r="O827" s="37"/>
      <c r="P827" s="37"/>
      <c r="Q827" s="37"/>
    </row>
    <row r="828" spans="1:17" ht="25.5" customHeight="1">
      <c r="A828" s="1" t="s">
        <v>170</v>
      </c>
      <c r="B828" s="11" t="s">
        <v>12</v>
      </c>
      <c r="C828" s="2" t="s">
        <v>44</v>
      </c>
      <c r="D828" s="2">
        <v>98</v>
      </c>
      <c r="E828" s="2" t="s">
        <v>19</v>
      </c>
      <c r="F828" s="2">
        <v>112</v>
      </c>
      <c r="G828" s="44"/>
      <c r="H828" s="44"/>
      <c r="I828" s="30">
        <v>20504</v>
      </c>
      <c r="J828" s="29">
        <f>VLOOKUP(Table2[[#This Row],[Visitor]],Table1[],2,FALSE)</f>
        <v>6</v>
      </c>
      <c r="K828" s="29">
        <f>VLOOKUP(Table2[[#This Row],[Home]],Table1[],2,FALSE)</f>
        <v>27</v>
      </c>
      <c r="L828" s="29"/>
      <c r="M828" s="29"/>
      <c r="N828" s="37"/>
      <c r="O828" s="37"/>
      <c r="P828" s="37"/>
      <c r="Q828" s="37"/>
    </row>
    <row r="829" spans="1:17" ht="25.5" customHeight="1">
      <c r="A829" s="1" t="s">
        <v>170</v>
      </c>
      <c r="B829" s="11" t="s">
        <v>23</v>
      </c>
      <c r="C829" s="2" t="s">
        <v>20</v>
      </c>
      <c r="D829" s="2">
        <v>101</v>
      </c>
      <c r="E829" s="2" t="s">
        <v>40</v>
      </c>
      <c r="F829" s="2">
        <v>90</v>
      </c>
      <c r="G829" s="44"/>
      <c r="H829" s="44"/>
      <c r="I829" s="30">
        <v>21112</v>
      </c>
      <c r="J829" s="29">
        <f>VLOOKUP(Table2[[#This Row],[Visitor]],Table1[],2,FALSE)</f>
        <v>9</v>
      </c>
      <c r="K829" s="29">
        <f>VLOOKUP(Table2[[#This Row],[Home]],Table1[],2,FALSE)</f>
        <v>15</v>
      </c>
      <c r="L829" s="29"/>
      <c r="M829" s="29"/>
      <c r="N829" s="37"/>
      <c r="O829" s="37"/>
      <c r="P829" s="37"/>
      <c r="Q829" s="37"/>
    </row>
    <row r="830" spans="1:17" ht="25.5" customHeight="1">
      <c r="A830" s="1" t="s">
        <v>170</v>
      </c>
      <c r="B830" s="11" t="s">
        <v>26</v>
      </c>
      <c r="C830" s="2" t="s">
        <v>45</v>
      </c>
      <c r="D830" s="2">
        <v>123</v>
      </c>
      <c r="E830" s="2" t="s">
        <v>28</v>
      </c>
      <c r="F830" s="2">
        <v>130</v>
      </c>
      <c r="G830" s="44"/>
      <c r="H830" s="44"/>
      <c r="I830" s="30">
        <v>20162</v>
      </c>
      <c r="J830" s="29">
        <f>VLOOKUP(Table2[[#This Row],[Visitor]],Table1[],2,FALSE)</f>
        <v>28</v>
      </c>
      <c r="K830" s="29">
        <f>VLOOKUP(Table2[[#This Row],[Home]],Table1[],2,FALSE)</f>
        <v>22</v>
      </c>
      <c r="L830" s="29"/>
      <c r="M830" s="29"/>
      <c r="N830" s="37"/>
      <c r="O830" s="37"/>
      <c r="P830" s="37"/>
      <c r="Q830" s="37"/>
    </row>
    <row r="831" spans="1:17" ht="25.5" customHeight="1">
      <c r="A831" s="1" t="s">
        <v>170</v>
      </c>
      <c r="B831" s="11" t="s">
        <v>26</v>
      </c>
      <c r="C831" s="2" t="s">
        <v>34</v>
      </c>
      <c r="D831" s="2">
        <v>105</v>
      </c>
      <c r="E831" s="2" t="s">
        <v>10</v>
      </c>
      <c r="F831" s="2">
        <v>122</v>
      </c>
      <c r="G831" s="44"/>
      <c r="H831" s="44"/>
      <c r="I831" s="30">
        <v>19596</v>
      </c>
      <c r="J831" s="29">
        <f>VLOOKUP(Table2[[#This Row],[Visitor]],Table1[],2,FALSE)</f>
        <v>2</v>
      </c>
      <c r="K831" s="29">
        <f>VLOOKUP(Table2[[#This Row],[Home]],Table1[],2,FALSE)</f>
        <v>1</v>
      </c>
      <c r="L831" s="29"/>
      <c r="M831" s="29"/>
      <c r="N831" s="37"/>
      <c r="O831" s="37"/>
      <c r="P831" s="37"/>
      <c r="Q831" s="37"/>
    </row>
    <row r="832" spans="1:17" ht="25.5" customHeight="1">
      <c r="A832" s="1" t="s">
        <v>170</v>
      </c>
      <c r="B832" s="11" t="s">
        <v>29</v>
      </c>
      <c r="C832" s="2" t="s">
        <v>30</v>
      </c>
      <c r="D832" s="2">
        <v>123</v>
      </c>
      <c r="E832" s="2" t="s">
        <v>37</v>
      </c>
      <c r="F832" s="2">
        <v>113</v>
      </c>
      <c r="G832" s="44"/>
      <c r="H832" s="44"/>
      <c r="I832" s="30">
        <v>16325</v>
      </c>
      <c r="J832" s="29">
        <f>VLOOKUP(Table2[[#This Row],[Visitor]],Table1[],2,FALSE)</f>
        <v>18</v>
      </c>
      <c r="K832" s="29">
        <f>VLOOKUP(Table2[[#This Row],[Home]],Table1[],2,FALSE)</f>
        <v>29</v>
      </c>
      <c r="L832" s="29"/>
      <c r="M832" s="29"/>
      <c r="N832" s="37"/>
      <c r="O832" s="37"/>
      <c r="P832" s="37"/>
      <c r="Q832" s="37"/>
    </row>
    <row r="833" spans="1:17" ht="25.5" customHeight="1">
      <c r="A833" s="1" t="s">
        <v>171</v>
      </c>
      <c r="B833" s="11" t="s">
        <v>97</v>
      </c>
      <c r="C833" s="2" t="s">
        <v>41</v>
      </c>
      <c r="D833" s="2">
        <v>123</v>
      </c>
      <c r="E833" s="2" t="s">
        <v>13</v>
      </c>
      <c r="F833" s="2">
        <v>103</v>
      </c>
      <c r="G833" s="44"/>
      <c r="H833" s="44"/>
      <c r="I833" s="30">
        <v>18320</v>
      </c>
      <c r="J833" s="29">
        <f>VLOOKUP(Table2[[#This Row],[Visitor]],Table1[],2,FALSE)</f>
        <v>7</v>
      </c>
      <c r="K833" s="29">
        <f>VLOOKUP(Table2[[#This Row],[Home]],Table1[],2,FALSE)</f>
        <v>20</v>
      </c>
      <c r="L833" s="29"/>
      <c r="M833" s="29"/>
      <c r="N833" s="37"/>
      <c r="O833" s="37"/>
      <c r="P833" s="37"/>
      <c r="Q833" s="37"/>
    </row>
    <row r="834" spans="1:17" ht="25.5" customHeight="1">
      <c r="A834" s="1" t="s">
        <v>171</v>
      </c>
      <c r="B834" s="11" t="s">
        <v>49</v>
      </c>
      <c r="C834" s="2" t="s">
        <v>14</v>
      </c>
      <c r="D834" s="2">
        <v>115</v>
      </c>
      <c r="E834" s="2" t="s">
        <v>27</v>
      </c>
      <c r="F834" s="2">
        <v>118</v>
      </c>
      <c r="G834" s="44"/>
      <c r="H834" s="44"/>
      <c r="I834" s="30">
        <v>15214</v>
      </c>
      <c r="J834" s="29">
        <f>VLOOKUP(Table2[[#This Row],[Visitor]],Table1[],2,FALSE)</f>
        <v>19</v>
      </c>
      <c r="K834" s="29">
        <f>VLOOKUP(Table2[[#This Row],[Home]],Table1[],2,FALSE)</f>
        <v>11</v>
      </c>
      <c r="L834" s="29"/>
      <c r="M834" s="29"/>
      <c r="N834" s="37"/>
      <c r="O834" s="37"/>
      <c r="P834" s="37"/>
      <c r="Q834" s="37"/>
    </row>
    <row r="835" spans="1:17" ht="25.5" customHeight="1">
      <c r="A835" s="1" t="s">
        <v>171</v>
      </c>
      <c r="B835" s="11" t="s">
        <v>49</v>
      </c>
      <c r="C835" s="2" t="s">
        <v>6</v>
      </c>
      <c r="D835" s="2">
        <v>121</v>
      </c>
      <c r="E835" s="2" t="s">
        <v>5</v>
      </c>
      <c r="F835" s="2">
        <v>99</v>
      </c>
      <c r="G835" s="44"/>
      <c r="H835" s="44"/>
      <c r="I835" s="30">
        <v>18624</v>
      </c>
      <c r="J835" s="29">
        <f>VLOOKUP(Table2[[#This Row],[Visitor]],Table1[],2,FALSE)</f>
        <v>5</v>
      </c>
      <c r="K835" s="29">
        <f>VLOOKUP(Table2[[#This Row],[Home]],Table1[],2,FALSE)</f>
        <v>4</v>
      </c>
      <c r="L835" s="29"/>
      <c r="M835" s="29"/>
      <c r="N835" s="37"/>
      <c r="O835" s="37"/>
      <c r="P835" s="37"/>
      <c r="Q835" s="37"/>
    </row>
    <row r="836" spans="1:17" ht="25.5" customHeight="1">
      <c r="A836" s="1" t="s">
        <v>171</v>
      </c>
      <c r="B836" s="11" t="s">
        <v>83</v>
      </c>
      <c r="C836" s="2" t="s">
        <v>42</v>
      </c>
      <c r="D836" s="2">
        <v>113</v>
      </c>
      <c r="E836" s="2" t="s">
        <v>16</v>
      </c>
      <c r="F836" s="2">
        <v>121</v>
      </c>
      <c r="G836" s="44"/>
      <c r="H836" s="44"/>
      <c r="I836" s="30">
        <v>17923</v>
      </c>
      <c r="J836" s="29">
        <f>VLOOKUP(Table2[[#This Row],[Visitor]],Table1[],2,FALSE)</f>
        <v>25</v>
      </c>
      <c r="K836" s="29">
        <f>VLOOKUP(Table2[[#This Row],[Home]],Table1[],2,FALSE)</f>
        <v>13</v>
      </c>
      <c r="L836" s="29"/>
      <c r="M836" s="29"/>
      <c r="N836" s="37"/>
      <c r="O836" s="37"/>
      <c r="P836" s="37"/>
      <c r="Q836" s="37"/>
    </row>
    <row r="837" spans="1:17" ht="25.5" customHeight="1">
      <c r="A837" s="1" t="s">
        <v>171</v>
      </c>
      <c r="B837" s="11" t="s">
        <v>12</v>
      </c>
      <c r="C837" s="2" t="s">
        <v>28</v>
      </c>
      <c r="D837" s="2">
        <v>97</v>
      </c>
      <c r="E837" s="2" t="s">
        <v>9</v>
      </c>
      <c r="F837" s="2">
        <v>104</v>
      </c>
      <c r="G837" s="44"/>
      <c r="H837" s="44"/>
      <c r="I837" s="30">
        <v>18055</v>
      </c>
      <c r="J837" s="29">
        <f>VLOOKUP(Table2[[#This Row],[Visitor]],Table1[],2,FALSE)</f>
        <v>22</v>
      </c>
      <c r="K837" s="29">
        <f>VLOOKUP(Table2[[#This Row],[Home]],Table1[],2,FALSE)</f>
        <v>3</v>
      </c>
      <c r="L837" s="29"/>
      <c r="M837" s="29"/>
      <c r="N837" s="37"/>
      <c r="O837" s="37"/>
      <c r="P837" s="37"/>
      <c r="Q837" s="37"/>
    </row>
    <row r="838" spans="1:17" ht="25.5" customHeight="1">
      <c r="A838" s="1" t="s">
        <v>171</v>
      </c>
      <c r="B838" s="11" t="s">
        <v>12</v>
      </c>
      <c r="C838" s="2" t="s">
        <v>38</v>
      </c>
      <c r="D838" s="2">
        <v>106</v>
      </c>
      <c r="E838" s="2" t="s">
        <v>33</v>
      </c>
      <c r="F838" s="2">
        <v>111</v>
      </c>
      <c r="G838" s="44"/>
      <c r="H838" s="44"/>
      <c r="I838" s="30">
        <v>18068</v>
      </c>
      <c r="J838" s="29">
        <f>VLOOKUP(Table2[[#This Row],[Visitor]],Table1[],2,FALSE)</f>
        <v>23</v>
      </c>
      <c r="K838" s="29">
        <f>VLOOKUP(Table2[[#This Row],[Home]],Table1[],2,FALSE)</f>
        <v>24</v>
      </c>
      <c r="L838" s="29"/>
      <c r="M838" s="29"/>
      <c r="N838" s="37"/>
      <c r="O838" s="37"/>
      <c r="P838" s="37"/>
      <c r="Q838" s="37"/>
    </row>
    <row r="839" spans="1:17" ht="25.5" customHeight="1">
      <c r="A839" s="1" t="s">
        <v>171</v>
      </c>
      <c r="B839" s="11" t="s">
        <v>12</v>
      </c>
      <c r="C839" s="2" t="s">
        <v>25</v>
      </c>
      <c r="D839" s="2">
        <v>92</v>
      </c>
      <c r="E839" s="2" t="s">
        <v>43</v>
      </c>
      <c r="F839" s="2">
        <v>110</v>
      </c>
      <c r="G839" s="44"/>
      <c r="H839" s="44"/>
      <c r="I839" s="30">
        <v>18203</v>
      </c>
      <c r="J839" s="29">
        <f>VLOOKUP(Table2[[#This Row],[Visitor]],Table1[],2,FALSE)</f>
        <v>12</v>
      </c>
      <c r="K839" s="29">
        <f>VLOOKUP(Table2[[#This Row],[Home]],Table1[],2,FALSE)</f>
        <v>10</v>
      </c>
      <c r="L839" s="29"/>
      <c r="M839" s="29"/>
      <c r="N839" s="37"/>
      <c r="O839" s="37"/>
      <c r="P839" s="37"/>
      <c r="Q839" s="37"/>
    </row>
    <row r="840" spans="1:17" ht="25.5" customHeight="1">
      <c r="A840" s="1" t="s">
        <v>171</v>
      </c>
      <c r="B840" s="11" t="s">
        <v>29</v>
      </c>
      <c r="C840" s="2" t="s">
        <v>31</v>
      </c>
      <c r="D840" s="2">
        <v>115</v>
      </c>
      <c r="E840" s="2" t="s">
        <v>36</v>
      </c>
      <c r="F840" s="2">
        <v>96</v>
      </c>
      <c r="G840" s="44"/>
      <c r="H840" s="44"/>
      <c r="I840" s="30">
        <v>19730</v>
      </c>
      <c r="J840" s="29">
        <f>VLOOKUP(Table2[[#This Row],[Visitor]],Table1[],2,FALSE)</f>
        <v>8</v>
      </c>
      <c r="K840" s="29">
        <f>VLOOKUP(Table2[[#This Row],[Home]],Table1[],2,FALSE)</f>
        <v>16</v>
      </c>
      <c r="L840" s="29"/>
      <c r="M840" s="29"/>
      <c r="N840" s="37"/>
      <c r="O840" s="37"/>
      <c r="P840" s="37"/>
      <c r="Q840" s="37"/>
    </row>
    <row r="841" spans="1:17" ht="25.5" customHeight="1">
      <c r="A841" s="1" t="s">
        <v>172</v>
      </c>
      <c r="B841" s="11" t="s">
        <v>12</v>
      </c>
      <c r="C841" s="2" t="s">
        <v>24</v>
      </c>
      <c r="D841" s="2">
        <v>118</v>
      </c>
      <c r="E841" s="2" t="s">
        <v>14</v>
      </c>
      <c r="F841" s="2">
        <v>103</v>
      </c>
      <c r="G841" s="44"/>
      <c r="H841" s="44"/>
      <c r="I841" s="30">
        <v>14453</v>
      </c>
      <c r="J841" s="29">
        <f>VLOOKUP(Table2[[#This Row],[Visitor]],Table1[],2,FALSE)</f>
        <v>21</v>
      </c>
      <c r="K841" s="29">
        <f>VLOOKUP(Table2[[#This Row],[Home]],Table1[],2,FALSE)</f>
        <v>19</v>
      </c>
      <c r="L841" s="29"/>
      <c r="M841" s="29"/>
      <c r="N841" s="37"/>
      <c r="O841" s="37"/>
      <c r="P841" s="37"/>
      <c r="Q841" s="37"/>
    </row>
    <row r="842" spans="1:17" ht="25.5" customHeight="1">
      <c r="A842" s="1" t="s">
        <v>172</v>
      </c>
      <c r="B842" s="11" t="s">
        <v>12</v>
      </c>
      <c r="C842" s="2" t="s">
        <v>42</v>
      </c>
      <c r="D842" s="2">
        <v>92</v>
      </c>
      <c r="E842" s="2" t="s">
        <v>19</v>
      </c>
      <c r="F842" s="2">
        <v>108</v>
      </c>
      <c r="G842" s="44"/>
      <c r="H842" s="44"/>
      <c r="I842" s="30">
        <v>20589</v>
      </c>
      <c r="J842" s="29">
        <f>VLOOKUP(Table2[[#This Row],[Visitor]],Table1[],2,FALSE)</f>
        <v>25</v>
      </c>
      <c r="K842" s="29">
        <f>VLOOKUP(Table2[[#This Row],[Home]],Table1[],2,FALSE)</f>
        <v>27</v>
      </c>
      <c r="L842" s="29"/>
      <c r="M842" s="29"/>
      <c r="N842" s="37"/>
      <c r="O842" s="37"/>
      <c r="P842" s="37"/>
      <c r="Q842" s="37"/>
    </row>
    <row r="843" spans="1:17" ht="25.5" customHeight="1">
      <c r="A843" s="1" t="s">
        <v>172</v>
      </c>
      <c r="B843" s="11" t="s">
        <v>21</v>
      </c>
      <c r="C843" s="2" t="s">
        <v>44</v>
      </c>
      <c r="D843" s="2">
        <v>114</v>
      </c>
      <c r="E843" s="2" t="s">
        <v>15</v>
      </c>
      <c r="F843" s="2">
        <v>101</v>
      </c>
      <c r="G843" s="44"/>
      <c r="H843" s="44"/>
      <c r="I843" s="30">
        <v>13735</v>
      </c>
      <c r="J843" s="29">
        <f>VLOOKUP(Table2[[#This Row],[Visitor]],Table1[],2,FALSE)</f>
        <v>6</v>
      </c>
      <c r="K843" s="29">
        <f>VLOOKUP(Table2[[#This Row],[Home]],Table1[],2,FALSE)</f>
        <v>30</v>
      </c>
      <c r="L843" s="29"/>
      <c r="M843" s="29"/>
      <c r="N843" s="37"/>
      <c r="O843" s="37"/>
      <c r="P843" s="37"/>
      <c r="Q843" s="37"/>
    </row>
    <row r="844" spans="1:17" ht="25.5" customHeight="1">
      <c r="A844" s="1" t="s">
        <v>172</v>
      </c>
      <c r="B844" s="11" t="s">
        <v>23</v>
      </c>
      <c r="C844" s="2" t="s">
        <v>18</v>
      </c>
      <c r="D844" s="2">
        <v>101</v>
      </c>
      <c r="E844" s="2" t="s">
        <v>40</v>
      </c>
      <c r="F844" s="2">
        <v>105</v>
      </c>
      <c r="G844" s="44"/>
      <c r="H844" s="44"/>
      <c r="I844" s="30">
        <v>18611</v>
      </c>
      <c r="J844" s="29">
        <f>VLOOKUP(Table2[[#This Row],[Visitor]],Table1[],2,FALSE)</f>
        <v>26</v>
      </c>
      <c r="K844" s="29">
        <f>VLOOKUP(Table2[[#This Row],[Home]],Table1[],2,FALSE)</f>
        <v>15</v>
      </c>
      <c r="L844" s="29"/>
      <c r="M844" s="29"/>
      <c r="N844" s="37"/>
      <c r="O844" s="37"/>
      <c r="P844" s="37"/>
      <c r="Q844" s="37"/>
    </row>
    <row r="845" spans="1:17" ht="25.5" customHeight="1">
      <c r="A845" s="1" t="s">
        <v>172</v>
      </c>
      <c r="B845" s="11" t="s">
        <v>29</v>
      </c>
      <c r="C845" s="2" t="s">
        <v>34</v>
      </c>
      <c r="D845" s="2">
        <v>99</v>
      </c>
      <c r="E845" s="2" t="s">
        <v>31</v>
      </c>
      <c r="F845" s="2">
        <v>101</v>
      </c>
      <c r="G845" s="44"/>
      <c r="H845" s="44"/>
      <c r="I845" s="30">
        <v>18306</v>
      </c>
      <c r="J845" s="29">
        <f>VLOOKUP(Table2[[#This Row],[Visitor]],Table1[],2,FALSE)</f>
        <v>2</v>
      </c>
      <c r="K845" s="29">
        <f>VLOOKUP(Table2[[#This Row],[Home]],Table1[],2,FALSE)</f>
        <v>8</v>
      </c>
      <c r="L845" s="29"/>
      <c r="M845" s="29"/>
      <c r="N845" s="37"/>
      <c r="O845" s="37"/>
      <c r="P845" s="37"/>
      <c r="Q845" s="37"/>
    </row>
    <row r="846" spans="1:17" ht="25.5" customHeight="1">
      <c r="A846" s="1" t="s">
        <v>172</v>
      </c>
      <c r="B846" s="11" t="s">
        <v>8</v>
      </c>
      <c r="C846" s="2" t="s">
        <v>37</v>
      </c>
      <c r="D846" s="2">
        <v>83</v>
      </c>
      <c r="E846" s="2" t="s">
        <v>10</v>
      </c>
      <c r="F846" s="2">
        <v>129</v>
      </c>
      <c r="G846" s="44"/>
      <c r="H846" s="44"/>
      <c r="I846" s="30">
        <v>19596</v>
      </c>
      <c r="J846" s="29">
        <f>VLOOKUP(Table2[[#This Row],[Visitor]],Table1[],2,FALSE)</f>
        <v>29</v>
      </c>
      <c r="K846" s="29">
        <f>VLOOKUP(Table2[[#This Row],[Home]],Table1[],2,FALSE)</f>
        <v>1</v>
      </c>
      <c r="L846" s="29"/>
      <c r="M846" s="29"/>
      <c r="N846" s="37"/>
      <c r="O846" s="37"/>
      <c r="P846" s="37"/>
      <c r="Q846" s="37"/>
    </row>
    <row r="847" spans="1:17" ht="25.5" customHeight="1">
      <c r="A847" s="1" t="s">
        <v>173</v>
      </c>
      <c r="B847" s="11" t="s">
        <v>12</v>
      </c>
      <c r="C847" s="2" t="s">
        <v>17</v>
      </c>
      <c r="D847" s="2">
        <v>112</v>
      </c>
      <c r="E847" s="2" t="s">
        <v>41</v>
      </c>
      <c r="F847" s="2">
        <v>115</v>
      </c>
      <c r="G847" s="44"/>
      <c r="H847" s="44"/>
      <c r="I847" s="30">
        <v>19800</v>
      </c>
      <c r="J847" s="29">
        <f>VLOOKUP(Table2[[#This Row],[Visitor]],Table1[],2,FALSE)</f>
        <v>17</v>
      </c>
      <c r="K847" s="29">
        <f>VLOOKUP(Table2[[#This Row],[Home]],Table1[],2,FALSE)</f>
        <v>7</v>
      </c>
      <c r="L847" s="29"/>
      <c r="M847" s="29"/>
      <c r="N847" s="37"/>
      <c r="O847" s="37"/>
      <c r="P847" s="37"/>
      <c r="Q847" s="37"/>
    </row>
    <row r="848" spans="1:17" ht="25.5" customHeight="1">
      <c r="A848" s="1" t="s">
        <v>173</v>
      </c>
      <c r="B848" s="11" t="s">
        <v>23</v>
      </c>
      <c r="C848" s="2" t="s">
        <v>27</v>
      </c>
      <c r="D848" s="2">
        <v>92</v>
      </c>
      <c r="E848" s="2" t="s">
        <v>22</v>
      </c>
      <c r="F848" s="2">
        <v>97</v>
      </c>
      <c r="G848" s="44"/>
      <c r="H848" s="44"/>
      <c r="I848" s="30">
        <v>14720</v>
      </c>
      <c r="J848" s="29">
        <f>VLOOKUP(Table2[[#This Row],[Visitor]],Table1[],2,FALSE)</f>
        <v>11</v>
      </c>
      <c r="K848" s="29">
        <f>VLOOKUP(Table2[[#This Row],[Home]],Table1[],2,FALSE)</f>
        <v>14</v>
      </c>
      <c r="L848" s="29"/>
      <c r="M848" s="29"/>
      <c r="N848" s="37"/>
      <c r="O848" s="37"/>
      <c r="P848" s="37"/>
      <c r="Q848" s="37"/>
    </row>
    <row r="849" spans="1:17" ht="25.5" customHeight="1">
      <c r="A849" s="1" t="s">
        <v>173</v>
      </c>
      <c r="B849" s="11" t="s">
        <v>23</v>
      </c>
      <c r="C849" s="2" t="s">
        <v>9</v>
      </c>
      <c r="D849" s="2">
        <v>126</v>
      </c>
      <c r="E849" s="2" t="s">
        <v>33</v>
      </c>
      <c r="F849" s="2">
        <v>108</v>
      </c>
      <c r="G849" s="44"/>
      <c r="H849" s="44"/>
      <c r="I849" s="30">
        <v>18978</v>
      </c>
      <c r="J849" s="29">
        <f>VLOOKUP(Table2[[#This Row],[Visitor]],Table1[],2,FALSE)</f>
        <v>3</v>
      </c>
      <c r="K849" s="29">
        <f>VLOOKUP(Table2[[#This Row],[Home]],Table1[],2,FALSE)</f>
        <v>24</v>
      </c>
      <c r="L849" s="29"/>
      <c r="M849" s="29"/>
      <c r="N849" s="37"/>
      <c r="O849" s="37"/>
      <c r="P849" s="37"/>
      <c r="Q849" s="37"/>
    </row>
    <row r="850" spans="1:17" ht="25.5" customHeight="1">
      <c r="A850" s="1" t="s">
        <v>173</v>
      </c>
      <c r="B850" s="11" t="s">
        <v>23</v>
      </c>
      <c r="C850" s="2" t="s">
        <v>6</v>
      </c>
      <c r="D850" s="2">
        <v>120</v>
      </c>
      <c r="E850" s="2" t="s">
        <v>43</v>
      </c>
      <c r="F850" s="2">
        <v>112</v>
      </c>
      <c r="G850" s="44"/>
      <c r="H850" s="44"/>
      <c r="I850" s="30">
        <v>18203</v>
      </c>
      <c r="J850" s="29">
        <f>VLOOKUP(Table2[[#This Row],[Visitor]],Table1[],2,FALSE)</f>
        <v>5</v>
      </c>
      <c r="K850" s="29">
        <f>VLOOKUP(Table2[[#This Row],[Home]],Table1[],2,FALSE)</f>
        <v>10</v>
      </c>
      <c r="L850" s="29"/>
      <c r="M850" s="29"/>
      <c r="N850" s="37"/>
      <c r="O850" s="37"/>
      <c r="P850" s="37"/>
      <c r="Q850" s="37"/>
    </row>
    <row r="851" spans="1:17" ht="25.5" customHeight="1">
      <c r="A851" s="1" t="s">
        <v>173</v>
      </c>
      <c r="B851" s="11" t="s">
        <v>26</v>
      </c>
      <c r="C851" s="2" t="s">
        <v>38</v>
      </c>
      <c r="D851" s="2">
        <v>114</v>
      </c>
      <c r="E851" s="2" t="s">
        <v>28</v>
      </c>
      <c r="F851" s="2">
        <v>109</v>
      </c>
      <c r="G851" s="44"/>
      <c r="H851" s="44"/>
      <c r="I851" s="30">
        <v>19801</v>
      </c>
      <c r="J851" s="29">
        <f>VLOOKUP(Table2[[#This Row],[Visitor]],Table1[],2,FALSE)</f>
        <v>23</v>
      </c>
      <c r="K851" s="29">
        <f>VLOOKUP(Table2[[#This Row],[Home]],Table1[],2,FALSE)</f>
        <v>22</v>
      </c>
      <c r="L851" s="29"/>
      <c r="M851" s="29"/>
      <c r="N851" s="37"/>
      <c r="O851" s="37"/>
      <c r="P851" s="37"/>
      <c r="Q851" s="37"/>
    </row>
    <row r="852" spans="1:17" ht="25.5" customHeight="1">
      <c r="A852" s="1" t="s">
        <v>173</v>
      </c>
      <c r="B852" s="11" t="s">
        <v>8</v>
      </c>
      <c r="C852" s="2" t="s">
        <v>34</v>
      </c>
      <c r="D852" s="2">
        <v>109</v>
      </c>
      <c r="E852" s="2" t="s">
        <v>30</v>
      </c>
      <c r="F852" s="2">
        <v>117</v>
      </c>
      <c r="G852" s="44"/>
      <c r="H852" s="44"/>
      <c r="I852" s="30">
        <v>17623</v>
      </c>
      <c r="J852" s="29">
        <f>VLOOKUP(Table2[[#This Row],[Visitor]],Table1[],2,FALSE)</f>
        <v>2</v>
      </c>
      <c r="K852" s="29">
        <f>VLOOKUP(Table2[[#This Row],[Home]],Table1[],2,FALSE)</f>
        <v>18</v>
      </c>
      <c r="L852" s="29"/>
      <c r="M852" s="29"/>
      <c r="N852" s="37"/>
      <c r="O852" s="37"/>
      <c r="P852" s="37"/>
      <c r="Q852" s="37"/>
    </row>
    <row r="853" spans="1:17" ht="25.5" customHeight="1">
      <c r="A853" s="1" t="s">
        <v>174</v>
      </c>
      <c r="B853" s="11" t="s">
        <v>12</v>
      </c>
      <c r="C853" s="2" t="s">
        <v>27</v>
      </c>
      <c r="D853" s="2">
        <v>98</v>
      </c>
      <c r="E853" s="2" t="s">
        <v>14</v>
      </c>
      <c r="F853" s="2">
        <v>104</v>
      </c>
      <c r="G853" s="44"/>
      <c r="H853" s="44"/>
      <c r="I853" s="30">
        <v>15849</v>
      </c>
      <c r="J853" s="29">
        <f>VLOOKUP(Table2[[#This Row],[Visitor]],Table1[],2,FALSE)</f>
        <v>11</v>
      </c>
      <c r="K853" s="29">
        <f>VLOOKUP(Table2[[#This Row],[Home]],Table1[],2,FALSE)</f>
        <v>19</v>
      </c>
      <c r="L853" s="29"/>
      <c r="M853" s="29"/>
      <c r="N853" s="37"/>
      <c r="O853" s="37"/>
      <c r="P853" s="37"/>
      <c r="Q853" s="37"/>
    </row>
    <row r="854" spans="1:17" ht="25.5" customHeight="1">
      <c r="A854" s="1" t="s">
        <v>174</v>
      </c>
      <c r="B854" s="11" t="s">
        <v>12</v>
      </c>
      <c r="C854" s="2" t="s">
        <v>13</v>
      </c>
      <c r="D854" s="2">
        <v>104</v>
      </c>
      <c r="E854" s="2" t="s">
        <v>18</v>
      </c>
      <c r="F854" s="2">
        <v>102</v>
      </c>
      <c r="G854" s="44"/>
      <c r="H854" s="44"/>
      <c r="I854" s="30">
        <v>18428</v>
      </c>
      <c r="J854" s="29">
        <f>VLOOKUP(Table2[[#This Row],[Visitor]],Table1[],2,FALSE)</f>
        <v>20</v>
      </c>
      <c r="K854" s="29">
        <f>VLOOKUP(Table2[[#This Row],[Home]],Table1[],2,FALSE)</f>
        <v>26</v>
      </c>
      <c r="L854" s="29"/>
      <c r="M854" s="29"/>
      <c r="N854" s="37"/>
      <c r="O854" s="37"/>
      <c r="P854" s="37"/>
      <c r="Q854" s="37"/>
    </row>
    <row r="855" spans="1:17" ht="25.5" customHeight="1">
      <c r="A855" s="1" t="s">
        <v>174</v>
      </c>
      <c r="B855" s="11" t="s">
        <v>12</v>
      </c>
      <c r="C855" s="2" t="s">
        <v>17</v>
      </c>
      <c r="D855" s="2">
        <v>102</v>
      </c>
      <c r="E855" s="2" t="s">
        <v>19</v>
      </c>
      <c r="F855" s="2">
        <v>104</v>
      </c>
      <c r="G855" s="44"/>
      <c r="H855" s="44"/>
      <c r="I855" s="30">
        <v>20492</v>
      </c>
      <c r="J855" s="29">
        <f>VLOOKUP(Table2[[#This Row],[Visitor]],Table1[],2,FALSE)</f>
        <v>17</v>
      </c>
      <c r="K855" s="29">
        <f>VLOOKUP(Table2[[#This Row],[Home]],Table1[],2,FALSE)</f>
        <v>27</v>
      </c>
      <c r="L855" s="29"/>
      <c r="M855" s="29"/>
      <c r="N855" s="37"/>
      <c r="O855" s="37"/>
      <c r="P855" s="37"/>
      <c r="Q855" s="37"/>
    </row>
    <row r="856" spans="1:17" ht="25.5" customHeight="1">
      <c r="A856" s="1" t="s">
        <v>174</v>
      </c>
      <c r="B856" s="11" t="s">
        <v>21</v>
      </c>
      <c r="C856" s="2" t="s">
        <v>16</v>
      </c>
      <c r="D856" s="2">
        <v>108</v>
      </c>
      <c r="E856" s="2" t="s">
        <v>15</v>
      </c>
      <c r="F856" s="2">
        <v>103</v>
      </c>
      <c r="G856" s="44"/>
      <c r="H856" s="44"/>
      <c r="I856" s="30">
        <v>13159</v>
      </c>
      <c r="J856" s="29">
        <f>VLOOKUP(Table2[[#This Row],[Visitor]],Table1[],2,FALSE)</f>
        <v>13</v>
      </c>
      <c r="K856" s="29">
        <f>VLOOKUP(Table2[[#This Row],[Home]],Table1[],2,FALSE)</f>
        <v>30</v>
      </c>
      <c r="L856" s="29"/>
      <c r="M856" s="29"/>
      <c r="N856" s="37"/>
      <c r="O856" s="37"/>
      <c r="P856" s="37"/>
      <c r="Q856" s="37"/>
    </row>
    <row r="857" spans="1:17" ht="25.5" customHeight="1">
      <c r="A857" s="1" t="s">
        <v>174</v>
      </c>
      <c r="B857" s="11" t="s">
        <v>21</v>
      </c>
      <c r="C857" s="2" t="s">
        <v>20</v>
      </c>
      <c r="D857" s="2">
        <v>118</v>
      </c>
      <c r="E857" s="2" t="s">
        <v>42</v>
      </c>
      <c r="F857" s="2">
        <v>113</v>
      </c>
      <c r="G857" s="44"/>
      <c r="H857" s="44"/>
      <c r="I857" s="30">
        <v>19812</v>
      </c>
      <c r="J857" s="29">
        <f>VLOOKUP(Table2[[#This Row],[Visitor]],Table1[],2,FALSE)</f>
        <v>9</v>
      </c>
      <c r="K857" s="29">
        <f>VLOOKUP(Table2[[#This Row],[Home]],Table1[],2,FALSE)</f>
        <v>25</v>
      </c>
      <c r="L857" s="29"/>
      <c r="M857" s="29"/>
      <c r="N857" s="37"/>
      <c r="O857" s="37"/>
      <c r="P857" s="37"/>
      <c r="Q857" s="37"/>
    </row>
    <row r="858" spans="1:17" ht="25.5" customHeight="1">
      <c r="A858" s="1" t="s">
        <v>174</v>
      </c>
      <c r="B858" s="11" t="s">
        <v>23</v>
      </c>
      <c r="C858" s="2" t="s">
        <v>44</v>
      </c>
      <c r="D858" s="2">
        <v>129</v>
      </c>
      <c r="E858" s="2" t="s">
        <v>5</v>
      </c>
      <c r="F858" s="2">
        <v>119</v>
      </c>
      <c r="G858" s="44"/>
      <c r="H858" s="44"/>
      <c r="I858" s="30">
        <v>18624</v>
      </c>
      <c r="J858" s="29">
        <f>VLOOKUP(Table2[[#This Row],[Visitor]],Table1[],2,FALSE)</f>
        <v>6</v>
      </c>
      <c r="K858" s="29">
        <f>VLOOKUP(Table2[[#This Row],[Home]],Table1[],2,FALSE)</f>
        <v>4</v>
      </c>
      <c r="L858" s="29"/>
      <c r="M858" s="29"/>
      <c r="N858" s="37"/>
      <c r="O858" s="37"/>
      <c r="P858" s="37"/>
      <c r="Q858" s="37"/>
    </row>
    <row r="859" spans="1:17" ht="25.5" customHeight="1">
      <c r="A859" s="1" t="s">
        <v>174</v>
      </c>
      <c r="B859" s="11" t="s">
        <v>23</v>
      </c>
      <c r="C859" s="2" t="s">
        <v>41</v>
      </c>
      <c r="D859" s="2">
        <v>122</v>
      </c>
      <c r="E859" s="2" t="s">
        <v>40</v>
      </c>
      <c r="F859" s="2">
        <v>98</v>
      </c>
      <c r="G859" s="44"/>
      <c r="H859" s="44"/>
      <c r="I859" s="30">
        <v>21006</v>
      </c>
      <c r="J859" s="29">
        <f>VLOOKUP(Table2[[#This Row],[Visitor]],Table1[],2,FALSE)</f>
        <v>7</v>
      </c>
      <c r="K859" s="29">
        <f>VLOOKUP(Table2[[#This Row],[Home]],Table1[],2,FALSE)</f>
        <v>15</v>
      </c>
      <c r="L859" s="29"/>
      <c r="M859" s="29"/>
      <c r="N859" s="37"/>
      <c r="O859" s="37"/>
      <c r="P859" s="37"/>
      <c r="Q859" s="37"/>
    </row>
    <row r="860" spans="1:17" ht="25.5" customHeight="1">
      <c r="A860" s="1" t="s">
        <v>174</v>
      </c>
      <c r="B860" s="11" t="s">
        <v>23</v>
      </c>
      <c r="C860" s="2" t="s">
        <v>38</v>
      </c>
      <c r="D860" s="2">
        <v>91</v>
      </c>
      <c r="E860" s="2" t="s">
        <v>9</v>
      </c>
      <c r="F860" s="2">
        <v>100</v>
      </c>
      <c r="G860" s="44"/>
      <c r="H860" s="44"/>
      <c r="I860" s="30">
        <v>18055</v>
      </c>
      <c r="J860" s="29">
        <f>VLOOKUP(Table2[[#This Row],[Visitor]],Table1[],2,FALSE)</f>
        <v>23</v>
      </c>
      <c r="K860" s="29">
        <f>VLOOKUP(Table2[[#This Row],[Home]],Table1[],2,FALSE)</f>
        <v>3</v>
      </c>
      <c r="L860" s="29"/>
      <c r="M860" s="29"/>
      <c r="N860" s="37"/>
      <c r="O860" s="37"/>
      <c r="P860" s="37"/>
      <c r="Q860" s="37"/>
    </row>
    <row r="861" spans="1:17" ht="25.5" customHeight="1">
      <c r="A861" s="1" t="s">
        <v>174</v>
      </c>
      <c r="B861" s="11" t="s">
        <v>23</v>
      </c>
      <c r="C861" s="2" t="s">
        <v>43</v>
      </c>
      <c r="D861" s="2">
        <v>121</v>
      </c>
      <c r="E861" s="2" t="s">
        <v>25</v>
      </c>
      <c r="F861" s="2">
        <v>114</v>
      </c>
      <c r="G861" s="44"/>
      <c r="H861" s="44"/>
      <c r="I861" s="30">
        <v>16012</v>
      </c>
      <c r="J861" s="29">
        <f>VLOOKUP(Table2[[#This Row],[Visitor]],Table1[],2,FALSE)</f>
        <v>10</v>
      </c>
      <c r="K861" s="29">
        <f>VLOOKUP(Table2[[#This Row],[Home]],Table1[],2,FALSE)</f>
        <v>12</v>
      </c>
      <c r="L861" s="29"/>
      <c r="M861" s="29"/>
      <c r="N861" s="37"/>
      <c r="O861" s="37"/>
      <c r="P861" s="37"/>
      <c r="Q861" s="37"/>
    </row>
    <row r="862" spans="1:17" ht="25.5" customHeight="1">
      <c r="A862" s="1" t="s">
        <v>174</v>
      </c>
      <c r="B862" s="11" t="s">
        <v>23</v>
      </c>
      <c r="C862" s="2" t="s">
        <v>45</v>
      </c>
      <c r="D862" s="2">
        <v>117</v>
      </c>
      <c r="E862" s="2" t="s">
        <v>24</v>
      </c>
      <c r="F862" s="2">
        <v>139</v>
      </c>
      <c r="G862" s="44"/>
      <c r="H862" s="44"/>
      <c r="I862" s="30">
        <v>15436</v>
      </c>
      <c r="J862" s="29">
        <f>VLOOKUP(Table2[[#This Row],[Visitor]],Table1[],2,FALSE)</f>
        <v>28</v>
      </c>
      <c r="K862" s="29">
        <f>VLOOKUP(Table2[[#This Row],[Home]],Table1[],2,FALSE)</f>
        <v>21</v>
      </c>
      <c r="L862" s="29"/>
      <c r="M862" s="29"/>
      <c r="N862" s="37"/>
      <c r="O862" s="37"/>
      <c r="P862" s="37"/>
      <c r="Q862" s="37"/>
    </row>
    <row r="863" spans="1:17" ht="25.5" customHeight="1">
      <c r="A863" s="1" t="s">
        <v>174</v>
      </c>
      <c r="B863" s="11" t="s">
        <v>29</v>
      </c>
      <c r="C863" s="2" t="s">
        <v>37</v>
      </c>
      <c r="D863" s="2">
        <v>97</v>
      </c>
      <c r="E863" s="2" t="s">
        <v>31</v>
      </c>
      <c r="F863" s="2">
        <v>107</v>
      </c>
      <c r="G863" s="44"/>
      <c r="H863" s="44"/>
      <c r="I863" s="30">
        <v>18306</v>
      </c>
      <c r="J863" s="29">
        <f>VLOOKUP(Table2[[#This Row],[Visitor]],Table1[],2,FALSE)</f>
        <v>29</v>
      </c>
      <c r="K863" s="29">
        <f>VLOOKUP(Table2[[#This Row],[Home]],Table1[],2,FALSE)</f>
        <v>8</v>
      </c>
      <c r="L863" s="29"/>
      <c r="M863" s="29"/>
      <c r="N863" s="37"/>
      <c r="O863" s="37"/>
      <c r="P863" s="37"/>
      <c r="Q863" s="37"/>
    </row>
    <row r="864" spans="1:17" ht="25.5" customHeight="1">
      <c r="A864" s="1" t="s">
        <v>174</v>
      </c>
      <c r="B864" s="11" t="s">
        <v>8</v>
      </c>
      <c r="C864" s="2" t="s">
        <v>10</v>
      </c>
      <c r="D864" s="2">
        <v>117</v>
      </c>
      <c r="E864" s="2" t="s">
        <v>36</v>
      </c>
      <c r="F864" s="2">
        <v>123</v>
      </c>
      <c r="G864" s="44"/>
      <c r="H864" s="44"/>
      <c r="I864" s="30">
        <v>19520</v>
      </c>
      <c r="J864" s="29">
        <f>VLOOKUP(Table2[[#This Row],[Visitor]],Table1[],2,FALSE)</f>
        <v>1</v>
      </c>
      <c r="K864" s="29">
        <f>VLOOKUP(Table2[[#This Row],[Home]],Table1[],2,FALSE)</f>
        <v>16</v>
      </c>
      <c r="L864" s="29"/>
      <c r="M864" s="29"/>
      <c r="N864" s="37"/>
      <c r="O864" s="37"/>
      <c r="P864" s="37"/>
      <c r="Q864" s="37"/>
    </row>
    <row r="865" spans="1:17" ht="25.5" customHeight="1">
      <c r="A865" s="1" t="s">
        <v>175</v>
      </c>
      <c r="B865" s="11" t="s">
        <v>23</v>
      </c>
      <c r="C865" s="2" t="s">
        <v>30</v>
      </c>
      <c r="D865" s="2">
        <v>134</v>
      </c>
      <c r="E865" s="2" t="s">
        <v>22</v>
      </c>
      <c r="F865" s="2">
        <v>123</v>
      </c>
      <c r="G865" s="44"/>
      <c r="H865" s="44"/>
      <c r="I865" s="30">
        <v>15486</v>
      </c>
      <c r="J865" s="29">
        <f>VLOOKUP(Table2[[#This Row],[Visitor]],Table1[],2,FALSE)</f>
        <v>18</v>
      </c>
      <c r="K865" s="29">
        <f>VLOOKUP(Table2[[#This Row],[Home]],Table1[],2,FALSE)</f>
        <v>14</v>
      </c>
      <c r="L865" s="29"/>
      <c r="M865" s="29"/>
      <c r="N865" s="37"/>
      <c r="O865" s="37"/>
      <c r="P865" s="37"/>
      <c r="Q865" s="37"/>
    </row>
    <row r="866" spans="1:17" ht="25.5" customHeight="1">
      <c r="A866" s="1" t="s">
        <v>175</v>
      </c>
      <c r="B866" s="11" t="s">
        <v>29</v>
      </c>
      <c r="C866" s="2" t="s">
        <v>45</v>
      </c>
      <c r="D866" s="2">
        <v>111</v>
      </c>
      <c r="E866" s="2" t="s">
        <v>33</v>
      </c>
      <c r="F866" s="2">
        <v>119</v>
      </c>
      <c r="G866" s="44"/>
      <c r="H866" s="44"/>
      <c r="I866" s="30">
        <v>17534</v>
      </c>
      <c r="J866" s="29">
        <f>VLOOKUP(Table2[[#This Row],[Visitor]],Table1[],2,FALSE)</f>
        <v>28</v>
      </c>
      <c r="K866" s="29">
        <f>VLOOKUP(Table2[[#This Row],[Home]],Table1[],2,FALSE)</f>
        <v>24</v>
      </c>
      <c r="L866" s="29"/>
      <c r="M866" s="29"/>
      <c r="N866" s="37"/>
      <c r="O866" s="37"/>
      <c r="P866" s="37"/>
      <c r="Q866" s="37"/>
    </row>
    <row r="867" spans="1:17" ht="25.5" customHeight="1">
      <c r="A867" s="1" t="s">
        <v>176</v>
      </c>
      <c r="B867" s="11" t="s">
        <v>12</v>
      </c>
      <c r="C867" s="2" t="s">
        <v>15</v>
      </c>
      <c r="D867" s="2">
        <v>96</v>
      </c>
      <c r="E867" s="2" t="s">
        <v>13</v>
      </c>
      <c r="F867" s="2">
        <v>111</v>
      </c>
      <c r="G867" s="44"/>
      <c r="H867" s="44"/>
      <c r="I867" s="30">
        <v>14112</v>
      </c>
      <c r="J867" s="29">
        <f>VLOOKUP(Table2[[#This Row],[Visitor]],Table1[],2,FALSE)</f>
        <v>30</v>
      </c>
      <c r="K867" s="29">
        <f>VLOOKUP(Table2[[#This Row],[Home]],Table1[],2,FALSE)</f>
        <v>20</v>
      </c>
      <c r="L867" s="29"/>
      <c r="M867" s="29"/>
      <c r="N867" s="37"/>
      <c r="O867" s="37"/>
      <c r="P867" s="37"/>
      <c r="Q867" s="37"/>
    </row>
    <row r="868" spans="1:17" ht="25.5" customHeight="1">
      <c r="A868" s="1" t="s">
        <v>176</v>
      </c>
      <c r="B868" s="11" t="s">
        <v>12</v>
      </c>
      <c r="C868" s="2" t="s">
        <v>42</v>
      </c>
      <c r="D868" s="2">
        <v>120</v>
      </c>
      <c r="E868" s="2" t="s">
        <v>18</v>
      </c>
      <c r="F868" s="2">
        <v>113</v>
      </c>
      <c r="G868" s="44"/>
      <c r="H868" s="44"/>
      <c r="I868" s="30">
        <v>18846</v>
      </c>
      <c r="J868" s="29">
        <f>VLOOKUP(Table2[[#This Row],[Visitor]],Table1[],2,FALSE)</f>
        <v>25</v>
      </c>
      <c r="K868" s="29">
        <f>VLOOKUP(Table2[[#This Row],[Home]],Table1[],2,FALSE)</f>
        <v>26</v>
      </c>
      <c r="L868" s="29"/>
      <c r="M868" s="29"/>
      <c r="N868" s="37"/>
      <c r="O868" s="37"/>
      <c r="P868" s="37"/>
      <c r="Q868" s="37"/>
    </row>
    <row r="869" spans="1:17" ht="25.5" customHeight="1">
      <c r="A869" s="1" t="s">
        <v>176</v>
      </c>
      <c r="B869" s="11" t="s">
        <v>23</v>
      </c>
      <c r="C869" s="2" t="s">
        <v>19</v>
      </c>
      <c r="D869" s="2">
        <v>116</v>
      </c>
      <c r="E869" s="2" t="s">
        <v>40</v>
      </c>
      <c r="F869" s="2">
        <v>115</v>
      </c>
      <c r="G869" s="44"/>
      <c r="H869" s="44"/>
      <c r="I869" s="30">
        <v>21312</v>
      </c>
      <c r="J869" s="29">
        <f>VLOOKUP(Table2[[#This Row],[Visitor]],Table1[],2,FALSE)</f>
        <v>27</v>
      </c>
      <c r="K869" s="29">
        <f>VLOOKUP(Table2[[#This Row],[Home]],Table1[],2,FALSE)</f>
        <v>15</v>
      </c>
      <c r="L869" s="29"/>
      <c r="M869" s="29"/>
      <c r="N869" s="37"/>
      <c r="O869" s="37"/>
      <c r="P869" s="37"/>
      <c r="Q869" s="37"/>
    </row>
    <row r="870" spans="1:17" ht="25.5" customHeight="1">
      <c r="A870" s="1" t="s">
        <v>176</v>
      </c>
      <c r="B870" s="11" t="s">
        <v>23</v>
      </c>
      <c r="C870" s="2" t="s">
        <v>20</v>
      </c>
      <c r="D870" s="2">
        <v>110</v>
      </c>
      <c r="E870" s="2" t="s">
        <v>6</v>
      </c>
      <c r="F870" s="2">
        <v>103</v>
      </c>
      <c r="G870" s="44"/>
      <c r="H870" s="44"/>
      <c r="I870" s="30">
        <v>20562</v>
      </c>
      <c r="J870" s="29">
        <f>VLOOKUP(Table2[[#This Row],[Visitor]],Table1[],2,FALSE)</f>
        <v>9</v>
      </c>
      <c r="K870" s="29">
        <f>VLOOKUP(Table2[[#This Row],[Home]],Table1[],2,FALSE)</f>
        <v>5</v>
      </c>
      <c r="L870" s="29"/>
      <c r="M870" s="29"/>
      <c r="N870" s="37"/>
      <c r="O870" s="37"/>
      <c r="P870" s="37"/>
      <c r="Q870" s="37"/>
    </row>
    <row r="871" spans="1:17" ht="25.5" customHeight="1">
      <c r="A871" s="1" t="s">
        <v>176</v>
      </c>
      <c r="B871" s="11" t="s">
        <v>35</v>
      </c>
      <c r="C871" s="2" t="s">
        <v>43</v>
      </c>
      <c r="D871" s="2">
        <v>110</v>
      </c>
      <c r="E871" s="2" t="s">
        <v>38</v>
      </c>
      <c r="F871" s="2">
        <v>107</v>
      </c>
      <c r="G871" s="44"/>
      <c r="H871" s="44"/>
      <c r="I871" s="30">
        <v>17583</v>
      </c>
      <c r="J871" s="29">
        <f>VLOOKUP(Table2[[#This Row],[Visitor]],Table1[],2,FALSE)</f>
        <v>10</v>
      </c>
      <c r="K871" s="29">
        <f>VLOOKUP(Table2[[#This Row],[Home]],Table1[],2,FALSE)</f>
        <v>23</v>
      </c>
      <c r="L871" s="29"/>
      <c r="M871" s="29"/>
      <c r="N871" s="37"/>
      <c r="O871" s="37"/>
      <c r="P871" s="37"/>
      <c r="Q871" s="37"/>
    </row>
    <row r="872" spans="1:17" ht="25.5" customHeight="1">
      <c r="A872" s="1" t="s">
        <v>176</v>
      </c>
      <c r="B872" s="11" t="s">
        <v>8</v>
      </c>
      <c r="C872" s="2" t="s">
        <v>44</v>
      </c>
      <c r="D872" s="2">
        <v>127</v>
      </c>
      <c r="E872" s="2" t="s">
        <v>10</v>
      </c>
      <c r="F872" s="2">
        <v>134</v>
      </c>
      <c r="G872" s="44"/>
      <c r="H872" s="44"/>
      <c r="I872" s="30">
        <v>19596</v>
      </c>
      <c r="J872" s="29">
        <f>VLOOKUP(Table2[[#This Row],[Visitor]],Table1[],2,FALSE)</f>
        <v>6</v>
      </c>
      <c r="K872" s="29">
        <f>VLOOKUP(Table2[[#This Row],[Home]],Table1[],2,FALSE)</f>
        <v>1</v>
      </c>
      <c r="L872" s="29"/>
      <c r="M872" s="29"/>
      <c r="N872" s="37"/>
      <c r="O872" s="37"/>
      <c r="P872" s="37"/>
      <c r="Q872" s="37"/>
    </row>
    <row r="873" spans="1:17" ht="25.5" customHeight="1">
      <c r="A873" s="1" t="s">
        <v>177</v>
      </c>
      <c r="B873" s="11" t="s">
        <v>12</v>
      </c>
      <c r="C873" s="2" t="s">
        <v>5</v>
      </c>
      <c r="D873" s="2">
        <v>110</v>
      </c>
      <c r="E873" s="2" t="s">
        <v>14</v>
      </c>
      <c r="F873" s="2">
        <v>98</v>
      </c>
      <c r="G873" s="44"/>
      <c r="H873" s="44"/>
      <c r="I873" s="30">
        <v>20491</v>
      </c>
      <c r="J873" s="29">
        <f>VLOOKUP(Table2[[#This Row],[Visitor]],Table1[],2,FALSE)</f>
        <v>4</v>
      </c>
      <c r="K873" s="29">
        <f>VLOOKUP(Table2[[#This Row],[Home]],Table1[],2,FALSE)</f>
        <v>19</v>
      </c>
      <c r="L873" s="29"/>
      <c r="M873" s="29"/>
      <c r="N873" s="37"/>
      <c r="O873" s="37"/>
      <c r="P873" s="37"/>
      <c r="Q873" s="37"/>
    </row>
    <row r="874" spans="1:17" ht="25.5" customHeight="1">
      <c r="A874" s="1" t="s">
        <v>177</v>
      </c>
      <c r="B874" s="11" t="s">
        <v>12</v>
      </c>
      <c r="C874" s="2" t="s">
        <v>27</v>
      </c>
      <c r="D874" s="2">
        <v>93</v>
      </c>
      <c r="E874" s="2" t="s">
        <v>16</v>
      </c>
      <c r="F874" s="2">
        <v>116</v>
      </c>
      <c r="G874" s="44"/>
      <c r="H874" s="44"/>
      <c r="I874" s="30">
        <v>17923</v>
      </c>
      <c r="J874" s="29">
        <f>VLOOKUP(Table2[[#This Row],[Visitor]],Table1[],2,FALSE)</f>
        <v>11</v>
      </c>
      <c r="K874" s="29">
        <f>VLOOKUP(Table2[[#This Row],[Home]],Table1[],2,FALSE)</f>
        <v>13</v>
      </c>
      <c r="L874" s="29"/>
      <c r="M874" s="29"/>
      <c r="N874" s="37"/>
      <c r="O874" s="37"/>
      <c r="P874" s="37"/>
      <c r="Q874" s="37"/>
    </row>
    <row r="875" spans="1:17" ht="25.5" customHeight="1">
      <c r="A875" s="1" t="s">
        <v>177</v>
      </c>
      <c r="B875" s="11" t="s">
        <v>12</v>
      </c>
      <c r="C875" s="2" t="s">
        <v>13</v>
      </c>
      <c r="D875" s="2">
        <v>122</v>
      </c>
      <c r="E875" s="2" t="s">
        <v>20</v>
      </c>
      <c r="F875" s="2">
        <v>105</v>
      </c>
      <c r="G875" s="44"/>
      <c r="H875" s="44"/>
      <c r="I875" s="30">
        <v>17824</v>
      </c>
      <c r="J875" s="29">
        <f>VLOOKUP(Table2[[#This Row],[Visitor]],Table1[],2,FALSE)</f>
        <v>20</v>
      </c>
      <c r="K875" s="29">
        <f>VLOOKUP(Table2[[#This Row],[Home]],Table1[],2,FALSE)</f>
        <v>9</v>
      </c>
      <c r="L875" s="29"/>
      <c r="M875" s="29"/>
      <c r="N875" s="37"/>
      <c r="O875" s="37"/>
      <c r="P875" s="37"/>
      <c r="Q875" s="37"/>
    </row>
    <row r="876" spans="1:17" ht="25.5" customHeight="1">
      <c r="A876" s="1" t="s">
        <v>177</v>
      </c>
      <c r="B876" s="11" t="s">
        <v>21</v>
      </c>
      <c r="C876" s="2" t="s">
        <v>22</v>
      </c>
      <c r="D876" s="2">
        <v>122</v>
      </c>
      <c r="E876" s="2" t="s">
        <v>41</v>
      </c>
      <c r="F876" s="2">
        <v>119</v>
      </c>
      <c r="G876" s="44"/>
      <c r="H876" s="44"/>
      <c r="I876" s="30">
        <v>20047</v>
      </c>
      <c r="J876" s="29">
        <f>VLOOKUP(Table2[[#This Row],[Visitor]],Table1[],2,FALSE)</f>
        <v>14</v>
      </c>
      <c r="K876" s="29">
        <f>VLOOKUP(Table2[[#This Row],[Home]],Table1[],2,FALSE)</f>
        <v>7</v>
      </c>
      <c r="L876" s="29"/>
      <c r="M876" s="29"/>
      <c r="N876" s="37"/>
      <c r="O876" s="37"/>
      <c r="P876" s="37"/>
      <c r="Q876" s="37"/>
    </row>
    <row r="877" spans="1:17" ht="25.5" customHeight="1">
      <c r="A877" s="1" t="s">
        <v>177</v>
      </c>
      <c r="B877" s="11" t="s">
        <v>23</v>
      </c>
      <c r="C877" s="2" t="s">
        <v>33</v>
      </c>
      <c r="D877" s="2">
        <v>102</v>
      </c>
      <c r="E877" s="2" t="s">
        <v>9</v>
      </c>
      <c r="F877" s="2">
        <v>120</v>
      </c>
      <c r="G877" s="44"/>
      <c r="H877" s="44"/>
      <c r="I877" s="30">
        <v>18055</v>
      </c>
      <c r="J877" s="29">
        <f>VLOOKUP(Table2[[#This Row],[Visitor]],Table1[],2,FALSE)</f>
        <v>24</v>
      </c>
      <c r="K877" s="29">
        <f>VLOOKUP(Table2[[#This Row],[Home]],Table1[],2,FALSE)</f>
        <v>3</v>
      </c>
      <c r="L877" s="29"/>
      <c r="M877" s="29"/>
      <c r="N877" s="37"/>
      <c r="O877" s="37"/>
      <c r="P877" s="37"/>
      <c r="Q877" s="37"/>
    </row>
    <row r="878" spans="1:17" ht="25.5" customHeight="1">
      <c r="A878" s="1" t="s">
        <v>177</v>
      </c>
      <c r="B878" s="11" t="s">
        <v>23</v>
      </c>
      <c r="C878" s="2" t="s">
        <v>6</v>
      </c>
      <c r="D878" s="2">
        <v>112</v>
      </c>
      <c r="E878" s="2" t="s">
        <v>25</v>
      </c>
      <c r="F878" s="2">
        <v>89</v>
      </c>
      <c r="G878" s="44"/>
      <c r="H878" s="44"/>
      <c r="I878" s="30">
        <v>18119</v>
      </c>
      <c r="J878" s="29">
        <f>VLOOKUP(Table2[[#This Row],[Visitor]],Table1[],2,FALSE)</f>
        <v>5</v>
      </c>
      <c r="K878" s="29">
        <f>VLOOKUP(Table2[[#This Row],[Home]],Table1[],2,FALSE)</f>
        <v>12</v>
      </c>
      <c r="L878" s="29"/>
      <c r="M878" s="29"/>
      <c r="N878" s="37"/>
      <c r="O878" s="37"/>
      <c r="P878" s="37"/>
      <c r="Q878" s="37"/>
    </row>
    <row r="879" spans="1:17" ht="25.5" customHeight="1">
      <c r="A879" s="1" t="s">
        <v>177</v>
      </c>
      <c r="B879" s="11" t="s">
        <v>23</v>
      </c>
      <c r="C879" s="2" t="s">
        <v>17</v>
      </c>
      <c r="D879" s="2">
        <v>123</v>
      </c>
      <c r="E879" s="2" t="s">
        <v>24</v>
      </c>
      <c r="F879" s="2">
        <v>124</v>
      </c>
      <c r="G879" s="44"/>
      <c r="H879" s="44"/>
      <c r="I879" s="30">
        <v>17751</v>
      </c>
      <c r="J879" s="29">
        <f>VLOOKUP(Table2[[#This Row],[Visitor]],Table1[],2,FALSE)</f>
        <v>17</v>
      </c>
      <c r="K879" s="29">
        <f>VLOOKUP(Table2[[#This Row],[Home]],Table1[],2,FALSE)</f>
        <v>21</v>
      </c>
      <c r="L879" s="29"/>
      <c r="M879" s="29"/>
      <c r="N879" s="37"/>
      <c r="O879" s="37"/>
      <c r="P879" s="37"/>
      <c r="Q879" s="37"/>
    </row>
    <row r="880" spans="1:17" ht="25.5" customHeight="1">
      <c r="A880" s="1" t="s">
        <v>177</v>
      </c>
      <c r="B880" s="11" t="s">
        <v>29</v>
      </c>
      <c r="C880" s="2" t="s">
        <v>34</v>
      </c>
      <c r="D880" s="2">
        <v>119</v>
      </c>
      <c r="E880" s="2" t="s">
        <v>30</v>
      </c>
      <c r="F880" s="2">
        <v>122</v>
      </c>
      <c r="G880" s="44"/>
      <c r="H880" s="44"/>
      <c r="I880" s="30">
        <v>20027</v>
      </c>
      <c r="J880" s="29">
        <f>VLOOKUP(Table2[[#This Row],[Visitor]],Table1[],2,FALSE)</f>
        <v>2</v>
      </c>
      <c r="K880" s="29">
        <f>VLOOKUP(Table2[[#This Row],[Home]],Table1[],2,FALSE)</f>
        <v>18</v>
      </c>
      <c r="L880" s="29"/>
      <c r="M880" s="29"/>
      <c r="N880" s="37"/>
      <c r="O880" s="37"/>
      <c r="P880" s="37"/>
      <c r="Q880" s="37"/>
    </row>
    <row r="881" spans="1:17" ht="25.5" customHeight="1">
      <c r="A881" s="1" t="s">
        <v>177</v>
      </c>
      <c r="B881" s="11" t="s">
        <v>29</v>
      </c>
      <c r="C881" s="2" t="s">
        <v>44</v>
      </c>
      <c r="D881" s="2">
        <v>128</v>
      </c>
      <c r="E881" s="2" t="s">
        <v>37</v>
      </c>
      <c r="F881" s="2">
        <v>117</v>
      </c>
      <c r="G881" s="44"/>
      <c r="H881" s="44"/>
      <c r="I881" s="30">
        <v>17126</v>
      </c>
      <c r="J881" s="29">
        <f>VLOOKUP(Table2[[#This Row],[Visitor]],Table1[],2,FALSE)</f>
        <v>6</v>
      </c>
      <c r="K881" s="29">
        <f>VLOOKUP(Table2[[#This Row],[Home]],Table1[],2,FALSE)</f>
        <v>29</v>
      </c>
      <c r="L881" s="29"/>
      <c r="M881" s="29"/>
      <c r="N881" s="37"/>
      <c r="O881" s="37"/>
      <c r="P881" s="37"/>
      <c r="Q881" s="37"/>
    </row>
    <row r="882" spans="1:17" ht="25.5" customHeight="1">
      <c r="A882" s="1" t="s">
        <v>177</v>
      </c>
      <c r="B882" s="11" t="s">
        <v>29</v>
      </c>
      <c r="C882" s="2" t="s">
        <v>36</v>
      </c>
      <c r="D882" s="2">
        <v>100</v>
      </c>
      <c r="E882" s="2" t="s">
        <v>31</v>
      </c>
      <c r="F882" s="2">
        <v>81</v>
      </c>
      <c r="G882" s="44"/>
      <c r="H882" s="44"/>
      <c r="I882" s="30">
        <v>18306</v>
      </c>
      <c r="J882" s="29">
        <f>VLOOKUP(Table2[[#This Row],[Visitor]],Table1[],2,FALSE)</f>
        <v>16</v>
      </c>
      <c r="K882" s="29">
        <f>VLOOKUP(Table2[[#This Row],[Home]],Table1[],2,FALSE)</f>
        <v>8</v>
      </c>
      <c r="L882" s="29"/>
      <c r="M882" s="29"/>
      <c r="N882" s="37"/>
      <c r="O882" s="37"/>
      <c r="P882" s="37"/>
      <c r="Q882" s="37"/>
    </row>
    <row r="883" spans="1:17" ht="25.5" customHeight="1">
      <c r="A883" s="1" t="s">
        <v>177</v>
      </c>
      <c r="B883" s="11" t="s">
        <v>8</v>
      </c>
      <c r="C883" s="2" t="s">
        <v>28</v>
      </c>
      <c r="D883" s="2">
        <v>102</v>
      </c>
      <c r="E883" s="2" t="s">
        <v>45</v>
      </c>
      <c r="F883" s="2">
        <v>124</v>
      </c>
      <c r="G883" s="44"/>
      <c r="H883" s="44"/>
      <c r="I883" s="30">
        <v>18997</v>
      </c>
      <c r="J883" s="29">
        <f>VLOOKUP(Table2[[#This Row],[Visitor]],Table1[],2,FALSE)</f>
        <v>22</v>
      </c>
      <c r="K883" s="29">
        <f>VLOOKUP(Table2[[#This Row],[Home]],Table1[],2,FALSE)</f>
        <v>28</v>
      </c>
      <c r="L883" s="29"/>
      <c r="M883" s="29"/>
      <c r="N883" s="37"/>
      <c r="O883" s="37"/>
      <c r="P883" s="37"/>
      <c r="Q883" s="37"/>
    </row>
    <row r="884" spans="1:17" ht="25.5" customHeight="1">
      <c r="A884" s="1" t="s">
        <v>178</v>
      </c>
      <c r="B884" s="11" t="s">
        <v>83</v>
      </c>
      <c r="C884" s="2" t="s">
        <v>18</v>
      </c>
      <c r="D884" s="2">
        <v>105</v>
      </c>
      <c r="E884" s="2" t="s">
        <v>19</v>
      </c>
      <c r="F884" s="2">
        <v>116</v>
      </c>
      <c r="G884" s="44"/>
      <c r="H884" s="44"/>
      <c r="I884" s="30">
        <v>20594</v>
      </c>
      <c r="J884" s="29">
        <f>VLOOKUP(Table2[[#This Row],[Visitor]],Table1[],2,FALSE)</f>
        <v>26</v>
      </c>
      <c r="K884" s="29">
        <f>VLOOKUP(Table2[[#This Row],[Home]],Table1[],2,FALSE)</f>
        <v>27</v>
      </c>
      <c r="L884" s="29"/>
      <c r="M884" s="29"/>
      <c r="N884" s="37"/>
      <c r="O884" s="37"/>
      <c r="P884" s="37"/>
      <c r="Q884" s="37"/>
    </row>
    <row r="885" spans="1:17" ht="25.5" customHeight="1">
      <c r="A885" s="1" t="s">
        <v>178</v>
      </c>
      <c r="B885" s="11" t="s">
        <v>21</v>
      </c>
      <c r="C885" s="2" t="s">
        <v>25</v>
      </c>
      <c r="D885" s="2">
        <v>89</v>
      </c>
      <c r="E885" s="2" t="s">
        <v>17</v>
      </c>
      <c r="F885" s="2">
        <v>115</v>
      </c>
      <c r="G885" s="44"/>
      <c r="H885" s="44"/>
      <c r="I885" s="30">
        <v>19600</v>
      </c>
      <c r="J885" s="29">
        <f>VLOOKUP(Table2[[#This Row],[Visitor]],Table1[],2,FALSE)</f>
        <v>12</v>
      </c>
      <c r="K885" s="29">
        <f>VLOOKUP(Table2[[#This Row],[Home]],Table1[],2,FALSE)</f>
        <v>17</v>
      </c>
      <c r="L885" s="29"/>
      <c r="M885" s="29"/>
      <c r="N885" s="37"/>
      <c r="O885" s="37"/>
      <c r="P885" s="37"/>
      <c r="Q885" s="37"/>
    </row>
    <row r="886" spans="1:17" ht="25.5" customHeight="1">
      <c r="A886" s="1" t="s">
        <v>178</v>
      </c>
      <c r="B886" s="11" t="s">
        <v>21</v>
      </c>
      <c r="C886" s="2" t="s">
        <v>5</v>
      </c>
      <c r="D886" s="2">
        <v>121</v>
      </c>
      <c r="E886" s="2" t="s">
        <v>42</v>
      </c>
      <c r="F886" s="2">
        <v>112</v>
      </c>
      <c r="G886" s="44"/>
      <c r="H886" s="44"/>
      <c r="I886" s="30">
        <v>19812</v>
      </c>
      <c r="J886" s="29">
        <f>VLOOKUP(Table2[[#This Row],[Visitor]],Table1[],2,FALSE)</f>
        <v>4</v>
      </c>
      <c r="K886" s="29">
        <f>VLOOKUP(Table2[[#This Row],[Home]],Table1[],2,FALSE)</f>
        <v>25</v>
      </c>
      <c r="L886" s="29"/>
      <c r="M886" s="29"/>
      <c r="N886" s="37"/>
      <c r="O886" s="37"/>
      <c r="P886" s="37"/>
      <c r="Q886" s="37"/>
    </row>
    <row r="887" spans="1:17" ht="25.5" customHeight="1">
      <c r="A887" s="1" t="s">
        <v>178</v>
      </c>
      <c r="B887" s="11" t="s">
        <v>26</v>
      </c>
      <c r="C887" s="2" t="s">
        <v>43</v>
      </c>
      <c r="D887" s="2">
        <v>80</v>
      </c>
      <c r="E887" s="2" t="s">
        <v>10</v>
      </c>
      <c r="F887" s="2">
        <v>112</v>
      </c>
      <c r="G887" s="44"/>
      <c r="H887" s="44"/>
      <c r="I887" s="30">
        <v>19596</v>
      </c>
      <c r="J887" s="29">
        <f>VLOOKUP(Table2[[#This Row],[Visitor]],Table1[],2,FALSE)</f>
        <v>10</v>
      </c>
      <c r="K887" s="29">
        <f>VLOOKUP(Table2[[#This Row],[Home]],Table1[],2,FALSE)</f>
        <v>1</v>
      </c>
      <c r="L887" s="29"/>
      <c r="M887" s="29"/>
      <c r="N887" s="37"/>
      <c r="O887" s="37"/>
      <c r="P887" s="37"/>
      <c r="Q887" s="37"/>
    </row>
    <row r="888" spans="1:17" ht="25.5" customHeight="1">
      <c r="A888" s="1" t="s">
        <v>178</v>
      </c>
      <c r="B888" s="11" t="s">
        <v>29</v>
      </c>
      <c r="C888" s="2" t="s">
        <v>40</v>
      </c>
      <c r="D888" s="2">
        <v>104</v>
      </c>
      <c r="E888" s="2" t="s">
        <v>33</v>
      </c>
      <c r="F888" s="2">
        <v>122</v>
      </c>
      <c r="G888" s="44"/>
      <c r="H888" s="44"/>
      <c r="I888" s="30">
        <v>18978</v>
      </c>
      <c r="J888" s="29">
        <f>VLOOKUP(Table2[[#This Row],[Visitor]],Table1[],2,FALSE)</f>
        <v>15</v>
      </c>
      <c r="K888" s="29">
        <f>VLOOKUP(Table2[[#This Row],[Home]],Table1[],2,FALSE)</f>
        <v>24</v>
      </c>
      <c r="L888" s="29"/>
      <c r="M888" s="29"/>
      <c r="N888" s="37"/>
      <c r="O888" s="37"/>
      <c r="P888" s="37"/>
      <c r="Q888" s="37"/>
    </row>
    <row r="889" spans="1:17" ht="25.5" customHeight="1">
      <c r="A889" s="1" t="s">
        <v>178</v>
      </c>
      <c r="B889" s="11" t="s">
        <v>29</v>
      </c>
      <c r="C889" s="2" t="s">
        <v>36</v>
      </c>
      <c r="D889" s="2">
        <v>106</v>
      </c>
      <c r="E889" s="2" t="s">
        <v>37</v>
      </c>
      <c r="F889" s="2">
        <v>104</v>
      </c>
      <c r="G889" s="44"/>
      <c r="H889" s="44"/>
      <c r="I889" s="30">
        <v>17112</v>
      </c>
      <c r="J889" s="29">
        <f>VLOOKUP(Table2[[#This Row],[Visitor]],Table1[],2,FALSE)</f>
        <v>16</v>
      </c>
      <c r="K889" s="29">
        <f>VLOOKUP(Table2[[#This Row],[Home]],Table1[],2,FALSE)</f>
        <v>29</v>
      </c>
      <c r="L889" s="29"/>
      <c r="M889" s="29"/>
      <c r="N889" s="37"/>
      <c r="O889" s="37"/>
      <c r="P889" s="37"/>
      <c r="Q889" s="37"/>
    </row>
    <row r="890" spans="1:17" ht="25.5" customHeight="1">
      <c r="A890" s="1" t="s">
        <v>178</v>
      </c>
      <c r="B890" s="11" t="s">
        <v>29</v>
      </c>
      <c r="C890" s="2" t="s">
        <v>28</v>
      </c>
      <c r="D890" s="2">
        <v>90</v>
      </c>
      <c r="E890" s="2" t="s">
        <v>31</v>
      </c>
      <c r="F890" s="2">
        <v>97</v>
      </c>
      <c r="G890" s="44"/>
      <c r="H890" s="44"/>
      <c r="I890" s="30">
        <v>18306</v>
      </c>
      <c r="J890" s="29">
        <f>VLOOKUP(Table2[[#This Row],[Visitor]],Table1[],2,FALSE)</f>
        <v>22</v>
      </c>
      <c r="K890" s="29">
        <f>VLOOKUP(Table2[[#This Row],[Home]],Table1[],2,FALSE)</f>
        <v>8</v>
      </c>
      <c r="L890" s="29"/>
      <c r="M890" s="29"/>
      <c r="N890" s="37"/>
      <c r="O890" s="37"/>
      <c r="P890" s="37"/>
      <c r="Q890" s="37"/>
    </row>
    <row r="891" spans="1:17" ht="25.5" customHeight="1">
      <c r="A891" s="1" t="s">
        <v>178</v>
      </c>
      <c r="B891" s="11" t="s">
        <v>35</v>
      </c>
      <c r="C891" s="2" t="s">
        <v>45</v>
      </c>
      <c r="D891" s="2">
        <v>113</v>
      </c>
      <c r="E891" s="2" t="s">
        <v>38</v>
      </c>
      <c r="F891" s="2">
        <v>108</v>
      </c>
      <c r="G891" s="44"/>
      <c r="H891" s="44"/>
      <c r="I891" s="30">
        <v>17583</v>
      </c>
      <c r="J891" s="29">
        <f>VLOOKUP(Table2[[#This Row],[Visitor]],Table1[],2,FALSE)</f>
        <v>28</v>
      </c>
      <c r="K891" s="29">
        <f>VLOOKUP(Table2[[#This Row],[Home]],Table1[],2,FALSE)</f>
        <v>23</v>
      </c>
      <c r="L891" s="29"/>
      <c r="M891" s="29"/>
      <c r="N891" s="37"/>
      <c r="O891" s="37"/>
      <c r="P891" s="37"/>
      <c r="Q891" s="37"/>
    </row>
    <row r="892" spans="1:17" ht="25.5" customHeight="1">
      <c r="A892" s="1" t="s">
        <v>179</v>
      </c>
      <c r="B892" s="11" t="s">
        <v>97</v>
      </c>
      <c r="C892" s="2" t="s">
        <v>14</v>
      </c>
      <c r="D892" s="2">
        <v>98</v>
      </c>
      <c r="E892" s="2" t="s">
        <v>13</v>
      </c>
      <c r="F892" s="2">
        <v>114</v>
      </c>
      <c r="G892" s="44"/>
      <c r="H892" s="44"/>
      <c r="I892" s="30">
        <v>17894</v>
      </c>
      <c r="J892" s="29">
        <f>VLOOKUP(Table2[[#This Row],[Visitor]],Table1[],2,FALSE)</f>
        <v>19</v>
      </c>
      <c r="K892" s="29">
        <f>VLOOKUP(Table2[[#This Row],[Home]],Table1[],2,FALSE)</f>
        <v>20</v>
      </c>
      <c r="L892" s="29"/>
      <c r="M892" s="29"/>
      <c r="N892" s="37"/>
      <c r="O892" s="37"/>
      <c r="P892" s="37"/>
      <c r="Q892" s="37"/>
    </row>
    <row r="893" spans="1:17" ht="25.5" customHeight="1">
      <c r="A893" s="1" t="s">
        <v>179</v>
      </c>
      <c r="B893" s="11" t="s">
        <v>67</v>
      </c>
      <c r="C893" s="2" t="s">
        <v>24</v>
      </c>
      <c r="D893" s="2">
        <v>123</v>
      </c>
      <c r="E893" s="2" t="s">
        <v>22</v>
      </c>
      <c r="F893" s="2">
        <v>121</v>
      </c>
      <c r="G893" s="44"/>
      <c r="H893" s="44"/>
      <c r="I893" s="30">
        <v>18717</v>
      </c>
      <c r="J893" s="29">
        <f>VLOOKUP(Table2[[#This Row],[Visitor]],Table1[],2,FALSE)</f>
        <v>21</v>
      </c>
      <c r="K893" s="29">
        <f>VLOOKUP(Table2[[#This Row],[Home]],Table1[],2,FALSE)</f>
        <v>14</v>
      </c>
      <c r="L893" s="29"/>
      <c r="M893" s="29"/>
      <c r="N893" s="37"/>
      <c r="O893" s="37"/>
      <c r="P893" s="37"/>
      <c r="Q893" s="37"/>
    </row>
    <row r="894" spans="1:17" ht="25.5" customHeight="1">
      <c r="A894" s="1" t="s">
        <v>179</v>
      </c>
      <c r="B894" s="11" t="s">
        <v>49</v>
      </c>
      <c r="C894" s="2" t="s">
        <v>34</v>
      </c>
      <c r="D894" s="2">
        <v>110</v>
      </c>
      <c r="E894" s="2" t="s">
        <v>6</v>
      </c>
      <c r="F894" s="2">
        <v>94</v>
      </c>
      <c r="G894" s="44"/>
      <c r="H894" s="44"/>
      <c r="I894" s="30">
        <v>20562</v>
      </c>
      <c r="J894" s="29">
        <f>VLOOKUP(Table2[[#This Row],[Visitor]],Table1[],2,FALSE)</f>
        <v>2</v>
      </c>
      <c r="K894" s="29">
        <f>VLOOKUP(Table2[[#This Row],[Home]],Table1[],2,FALSE)</f>
        <v>5</v>
      </c>
      <c r="L894" s="29"/>
      <c r="M894" s="29"/>
      <c r="N894" s="37"/>
      <c r="O894" s="37"/>
      <c r="P894" s="37"/>
      <c r="Q894" s="37"/>
    </row>
    <row r="895" spans="1:17" ht="25.5" customHeight="1">
      <c r="A895" s="1" t="s">
        <v>179</v>
      </c>
      <c r="B895" s="11" t="s">
        <v>23</v>
      </c>
      <c r="C895" s="2" t="s">
        <v>9</v>
      </c>
      <c r="D895" s="2">
        <v>119</v>
      </c>
      <c r="E895" s="2" t="s">
        <v>30</v>
      </c>
      <c r="F895" s="2">
        <v>114</v>
      </c>
      <c r="G895" s="44"/>
      <c r="H895" s="44"/>
      <c r="I895" s="30">
        <v>20044</v>
      </c>
      <c r="J895" s="29">
        <f>VLOOKUP(Table2[[#This Row],[Visitor]],Table1[],2,FALSE)</f>
        <v>3</v>
      </c>
      <c r="K895" s="29">
        <f>VLOOKUP(Table2[[#This Row],[Home]],Table1[],2,FALSE)</f>
        <v>18</v>
      </c>
      <c r="L895" s="29"/>
      <c r="M895" s="29"/>
      <c r="N895" s="37"/>
      <c r="O895" s="37"/>
      <c r="P895" s="37"/>
      <c r="Q895" s="37"/>
    </row>
    <row r="896" spans="1:17" ht="25.5" customHeight="1">
      <c r="A896" s="1" t="s">
        <v>179</v>
      </c>
      <c r="B896" s="11" t="s">
        <v>23</v>
      </c>
      <c r="C896" s="2" t="s">
        <v>19</v>
      </c>
      <c r="D896" s="2">
        <v>94</v>
      </c>
      <c r="E896" s="2" t="s">
        <v>20</v>
      </c>
      <c r="F896" s="2">
        <v>109</v>
      </c>
      <c r="G896" s="44"/>
      <c r="H896" s="44"/>
      <c r="I896" s="30">
        <v>17180</v>
      </c>
      <c r="J896" s="29">
        <f>VLOOKUP(Table2[[#This Row],[Visitor]],Table1[],2,FALSE)</f>
        <v>27</v>
      </c>
      <c r="K896" s="29">
        <f>VLOOKUP(Table2[[#This Row],[Home]],Table1[],2,FALSE)</f>
        <v>9</v>
      </c>
      <c r="L896" s="29"/>
      <c r="M896" s="29"/>
      <c r="N896" s="37"/>
      <c r="O896" s="37"/>
      <c r="P896" s="37"/>
      <c r="Q896" s="37"/>
    </row>
    <row r="897" spans="1:17" ht="25.5" customHeight="1">
      <c r="A897" s="1" t="s">
        <v>180</v>
      </c>
      <c r="B897" s="11" t="s">
        <v>21</v>
      </c>
      <c r="C897" s="2" t="s">
        <v>45</v>
      </c>
      <c r="D897" s="2">
        <v>123</v>
      </c>
      <c r="E897" s="2" t="s">
        <v>27</v>
      </c>
      <c r="F897" s="2">
        <v>104</v>
      </c>
      <c r="G897" s="44"/>
      <c r="H897" s="44"/>
      <c r="I897" s="30">
        <v>16328</v>
      </c>
      <c r="J897" s="29">
        <f>VLOOKUP(Table2[[#This Row],[Visitor]],Table1[],2,FALSE)</f>
        <v>28</v>
      </c>
      <c r="K897" s="29">
        <f>VLOOKUP(Table2[[#This Row],[Home]],Table1[],2,FALSE)</f>
        <v>11</v>
      </c>
      <c r="L897" s="29"/>
      <c r="M897" s="29"/>
      <c r="N897" s="37"/>
      <c r="O897" s="37"/>
      <c r="P897" s="37"/>
      <c r="Q897" s="37"/>
    </row>
    <row r="898" spans="1:17" ht="25.5" customHeight="1">
      <c r="A898" s="1" t="s">
        <v>180</v>
      </c>
      <c r="B898" s="11" t="s">
        <v>21</v>
      </c>
      <c r="C898" s="2" t="s">
        <v>25</v>
      </c>
      <c r="D898" s="2">
        <v>98</v>
      </c>
      <c r="E898" s="2" t="s">
        <v>5</v>
      </c>
      <c r="F898" s="2">
        <v>109</v>
      </c>
      <c r="G898" s="44"/>
      <c r="H898" s="44"/>
      <c r="I898" s="30">
        <v>18624</v>
      </c>
      <c r="J898" s="29">
        <f>VLOOKUP(Table2[[#This Row],[Visitor]],Table1[],2,FALSE)</f>
        <v>12</v>
      </c>
      <c r="K898" s="29">
        <f>VLOOKUP(Table2[[#This Row],[Home]],Table1[],2,FALSE)</f>
        <v>4</v>
      </c>
      <c r="L898" s="29"/>
      <c r="M898" s="29"/>
      <c r="N898" s="37"/>
      <c r="O898" s="37"/>
      <c r="P898" s="37"/>
      <c r="Q898" s="37"/>
    </row>
    <row r="899" spans="1:17" ht="25.5" customHeight="1">
      <c r="A899" s="1" t="s">
        <v>180</v>
      </c>
      <c r="B899" s="11" t="s">
        <v>21</v>
      </c>
      <c r="C899" s="2" t="s">
        <v>40</v>
      </c>
      <c r="D899" s="2">
        <v>87</v>
      </c>
      <c r="E899" s="2" t="s">
        <v>15</v>
      </c>
      <c r="F899" s="2">
        <v>104</v>
      </c>
      <c r="G899" s="44"/>
      <c r="H899" s="44"/>
      <c r="I899" s="30">
        <v>15081</v>
      </c>
      <c r="J899" s="29">
        <f>VLOOKUP(Table2[[#This Row],[Visitor]],Table1[],2,FALSE)</f>
        <v>15</v>
      </c>
      <c r="K899" s="29">
        <f>VLOOKUP(Table2[[#This Row],[Home]],Table1[],2,FALSE)</f>
        <v>30</v>
      </c>
      <c r="L899" s="29"/>
      <c r="M899" s="29"/>
      <c r="N899" s="37"/>
      <c r="O899" s="37"/>
      <c r="P899" s="37"/>
      <c r="Q899" s="37"/>
    </row>
    <row r="900" spans="1:17" ht="25.5" customHeight="1">
      <c r="A900" s="1" t="s">
        <v>180</v>
      </c>
      <c r="B900" s="11" t="s">
        <v>21</v>
      </c>
      <c r="C900" s="2" t="s">
        <v>10</v>
      </c>
      <c r="D900" s="2">
        <v>125</v>
      </c>
      <c r="E900" s="2" t="s">
        <v>42</v>
      </c>
      <c r="F900" s="2">
        <v>111</v>
      </c>
      <c r="G900" s="44"/>
      <c r="H900" s="44"/>
      <c r="I900" s="30">
        <v>19812</v>
      </c>
      <c r="J900" s="29">
        <f>VLOOKUP(Table2[[#This Row],[Visitor]],Table1[],2,FALSE)</f>
        <v>1</v>
      </c>
      <c r="K900" s="29">
        <f>VLOOKUP(Table2[[#This Row],[Home]],Table1[],2,FALSE)</f>
        <v>25</v>
      </c>
      <c r="L900" s="29"/>
      <c r="M900" s="29"/>
      <c r="N900" s="37"/>
      <c r="O900" s="37"/>
      <c r="P900" s="37"/>
      <c r="Q900" s="37"/>
    </row>
    <row r="901" spans="1:17" ht="25.5" customHeight="1">
      <c r="A901" s="1" t="s">
        <v>180</v>
      </c>
      <c r="B901" s="11" t="s">
        <v>21</v>
      </c>
      <c r="C901" s="2" t="s">
        <v>14</v>
      </c>
      <c r="D901" s="2">
        <v>94</v>
      </c>
      <c r="E901" s="2" t="s">
        <v>41</v>
      </c>
      <c r="F901" s="2">
        <v>123</v>
      </c>
      <c r="G901" s="44"/>
      <c r="H901" s="44"/>
      <c r="I901" s="30">
        <v>19800</v>
      </c>
      <c r="J901" s="29">
        <f>VLOOKUP(Table2[[#This Row],[Visitor]],Table1[],2,FALSE)</f>
        <v>19</v>
      </c>
      <c r="K901" s="29">
        <f>VLOOKUP(Table2[[#This Row],[Home]],Table1[],2,FALSE)</f>
        <v>7</v>
      </c>
      <c r="L901" s="29"/>
      <c r="M901" s="29"/>
      <c r="N901" s="37"/>
      <c r="O901" s="37"/>
      <c r="P901" s="37"/>
      <c r="Q901" s="37"/>
    </row>
    <row r="902" spans="1:17" ht="25.5" customHeight="1">
      <c r="A902" s="1" t="s">
        <v>180</v>
      </c>
      <c r="B902" s="11" t="s">
        <v>23</v>
      </c>
      <c r="C902" s="2" t="s">
        <v>37</v>
      </c>
      <c r="D902" s="2">
        <v>116</v>
      </c>
      <c r="E902" s="2" t="s">
        <v>24</v>
      </c>
      <c r="F902" s="2">
        <v>125</v>
      </c>
      <c r="G902" s="44"/>
      <c r="H902" s="44"/>
      <c r="I902" s="30">
        <v>14302</v>
      </c>
      <c r="J902" s="29">
        <f>VLOOKUP(Table2[[#This Row],[Visitor]],Table1[],2,FALSE)</f>
        <v>29</v>
      </c>
      <c r="K902" s="29">
        <f>VLOOKUP(Table2[[#This Row],[Home]],Table1[],2,FALSE)</f>
        <v>21</v>
      </c>
      <c r="L902" s="29"/>
      <c r="M902" s="29"/>
      <c r="N902" s="37"/>
      <c r="O902" s="37"/>
      <c r="P902" s="37"/>
      <c r="Q902" s="37"/>
    </row>
    <row r="903" spans="1:17" ht="25.5" customHeight="1">
      <c r="A903" s="1" t="s">
        <v>180</v>
      </c>
      <c r="B903" s="11" t="s">
        <v>23</v>
      </c>
      <c r="C903" s="2" t="s">
        <v>18</v>
      </c>
      <c r="D903" s="2">
        <v>105</v>
      </c>
      <c r="E903" s="2" t="s">
        <v>43</v>
      </c>
      <c r="F903" s="2">
        <v>112</v>
      </c>
      <c r="G903" s="44"/>
      <c r="H903" s="44"/>
      <c r="I903" s="30">
        <v>18203</v>
      </c>
      <c r="J903" s="29">
        <f>VLOOKUP(Table2[[#This Row],[Visitor]],Table1[],2,FALSE)</f>
        <v>26</v>
      </c>
      <c r="K903" s="29">
        <f>VLOOKUP(Table2[[#This Row],[Home]],Table1[],2,FALSE)</f>
        <v>10</v>
      </c>
      <c r="L903" s="29"/>
      <c r="M903" s="29"/>
      <c r="N903" s="37"/>
      <c r="O903" s="37"/>
      <c r="P903" s="37"/>
      <c r="Q903" s="37"/>
    </row>
    <row r="904" spans="1:17" ht="25.5" customHeight="1">
      <c r="A904" s="1" t="s">
        <v>180</v>
      </c>
      <c r="B904" s="11" t="s">
        <v>26</v>
      </c>
      <c r="C904" s="2" t="s">
        <v>16</v>
      </c>
      <c r="D904" s="2">
        <v>103</v>
      </c>
      <c r="E904" s="2" t="s">
        <v>28</v>
      </c>
      <c r="F904" s="2">
        <v>109</v>
      </c>
      <c r="G904" s="44"/>
      <c r="H904" s="44"/>
      <c r="I904" s="30">
        <v>19536</v>
      </c>
      <c r="J904" s="29">
        <f>VLOOKUP(Table2[[#This Row],[Visitor]],Table1[],2,FALSE)</f>
        <v>13</v>
      </c>
      <c r="K904" s="29">
        <f>VLOOKUP(Table2[[#This Row],[Home]],Table1[],2,FALSE)</f>
        <v>22</v>
      </c>
      <c r="L904" s="29"/>
      <c r="M904" s="29"/>
      <c r="N904" s="37"/>
      <c r="O904" s="37"/>
      <c r="P904" s="37"/>
      <c r="Q904" s="37"/>
    </row>
    <row r="905" spans="1:17" ht="25.5" customHeight="1">
      <c r="A905" s="1" t="s">
        <v>180</v>
      </c>
      <c r="B905" s="11" t="s">
        <v>29</v>
      </c>
      <c r="C905" s="2" t="s">
        <v>9</v>
      </c>
      <c r="D905" s="2">
        <v>96</v>
      </c>
      <c r="E905" s="2" t="s">
        <v>31</v>
      </c>
      <c r="F905" s="2">
        <v>85</v>
      </c>
      <c r="G905" s="44"/>
      <c r="H905" s="44"/>
      <c r="I905" s="30">
        <v>18306</v>
      </c>
      <c r="J905" s="29">
        <f>VLOOKUP(Table2[[#This Row],[Visitor]],Table1[],2,FALSE)</f>
        <v>3</v>
      </c>
      <c r="K905" s="29">
        <f>VLOOKUP(Table2[[#This Row],[Home]],Table1[],2,FALSE)</f>
        <v>8</v>
      </c>
      <c r="L905" s="29"/>
      <c r="M905" s="29"/>
      <c r="N905" s="37"/>
      <c r="O905" s="37"/>
      <c r="P905" s="37"/>
      <c r="Q905" s="37"/>
    </row>
    <row r="906" spans="1:17" ht="25.5" customHeight="1">
      <c r="A906" s="1" t="s">
        <v>180</v>
      </c>
      <c r="B906" s="11" t="s">
        <v>35</v>
      </c>
      <c r="C906" s="2" t="s">
        <v>33</v>
      </c>
      <c r="D906" s="2">
        <v>118</v>
      </c>
      <c r="E906" s="2" t="s">
        <v>38</v>
      </c>
      <c r="F906" s="2">
        <v>100</v>
      </c>
      <c r="G906" s="44"/>
      <c r="H906" s="44"/>
      <c r="I906" s="30">
        <v>17583</v>
      </c>
      <c r="J906" s="29">
        <f>VLOOKUP(Table2[[#This Row],[Visitor]],Table1[],2,FALSE)</f>
        <v>24</v>
      </c>
      <c r="K906" s="29">
        <f>VLOOKUP(Table2[[#This Row],[Home]],Table1[],2,FALSE)</f>
        <v>23</v>
      </c>
      <c r="L906" s="29"/>
      <c r="M906" s="29"/>
      <c r="N906" s="37"/>
      <c r="O906" s="37"/>
      <c r="P906" s="37"/>
      <c r="Q906" s="37"/>
    </row>
    <row r="907" spans="1:17" ht="25.5" customHeight="1">
      <c r="A907" s="1" t="s">
        <v>181</v>
      </c>
      <c r="B907" s="11" t="s">
        <v>12</v>
      </c>
      <c r="C907" s="2" t="s">
        <v>40</v>
      </c>
      <c r="D907" s="2">
        <v>103</v>
      </c>
      <c r="E907" s="2" t="s">
        <v>13</v>
      </c>
      <c r="F907" s="2">
        <v>118</v>
      </c>
      <c r="G907" s="44"/>
      <c r="H907" s="44"/>
      <c r="I907" s="30">
        <v>14521</v>
      </c>
      <c r="J907" s="29">
        <f>VLOOKUP(Table2[[#This Row],[Visitor]],Table1[],2,FALSE)</f>
        <v>15</v>
      </c>
      <c r="K907" s="29">
        <f>VLOOKUP(Table2[[#This Row],[Home]],Table1[],2,FALSE)</f>
        <v>20</v>
      </c>
      <c r="L907" s="29"/>
      <c r="M907" s="29"/>
      <c r="N907" s="37"/>
      <c r="O907" s="37"/>
      <c r="P907" s="37"/>
      <c r="Q907" s="37"/>
    </row>
    <row r="908" spans="1:17" ht="25.5" customHeight="1">
      <c r="A908" s="1" t="s">
        <v>181</v>
      </c>
      <c r="B908" s="11" t="s">
        <v>12</v>
      </c>
      <c r="C908" s="2" t="s">
        <v>15</v>
      </c>
      <c r="D908" s="2">
        <v>123</v>
      </c>
      <c r="E908" s="2" t="s">
        <v>6</v>
      </c>
      <c r="F908" s="2">
        <v>129</v>
      </c>
      <c r="G908" s="44"/>
      <c r="H908" s="44"/>
      <c r="I908" s="30">
        <v>20562</v>
      </c>
      <c r="J908" s="29">
        <f>VLOOKUP(Table2[[#This Row],[Visitor]],Table1[],2,FALSE)</f>
        <v>30</v>
      </c>
      <c r="K908" s="29">
        <f>VLOOKUP(Table2[[#This Row],[Home]],Table1[],2,FALSE)</f>
        <v>5</v>
      </c>
      <c r="L908" s="29"/>
      <c r="M908" s="29"/>
      <c r="N908" s="37"/>
      <c r="O908" s="37"/>
      <c r="P908" s="37"/>
      <c r="Q908" s="37"/>
    </row>
    <row r="909" spans="1:17" ht="25.5" customHeight="1">
      <c r="A909" s="1" t="s">
        <v>181</v>
      </c>
      <c r="B909" s="11" t="s">
        <v>21</v>
      </c>
      <c r="C909" s="2" t="s">
        <v>19</v>
      </c>
      <c r="D909" s="2">
        <v>101</v>
      </c>
      <c r="E909" s="2" t="s">
        <v>17</v>
      </c>
      <c r="F909" s="2">
        <v>102</v>
      </c>
      <c r="G909" s="44"/>
      <c r="H909" s="44"/>
      <c r="I909" s="30">
        <v>19600</v>
      </c>
      <c r="J909" s="29">
        <f>VLOOKUP(Table2[[#This Row],[Visitor]],Table1[],2,FALSE)</f>
        <v>27</v>
      </c>
      <c r="K909" s="29">
        <f>VLOOKUP(Table2[[#This Row],[Home]],Table1[],2,FALSE)</f>
        <v>17</v>
      </c>
      <c r="L909" s="29"/>
      <c r="M909" s="29"/>
      <c r="N909" s="37"/>
      <c r="O909" s="37"/>
      <c r="P909" s="37"/>
      <c r="Q909" s="37"/>
    </row>
    <row r="910" spans="1:17" ht="25.5" customHeight="1">
      <c r="A910" s="1" t="s">
        <v>181</v>
      </c>
      <c r="B910" s="11" t="s">
        <v>23</v>
      </c>
      <c r="C910" s="2" t="s">
        <v>20</v>
      </c>
      <c r="D910" s="2">
        <v>107</v>
      </c>
      <c r="E910" s="2" t="s">
        <v>22</v>
      </c>
      <c r="F910" s="2">
        <v>104</v>
      </c>
      <c r="G910" s="44"/>
      <c r="H910" s="44"/>
      <c r="I910" s="30">
        <v>16093</v>
      </c>
      <c r="J910" s="29">
        <f>VLOOKUP(Table2[[#This Row],[Visitor]],Table1[],2,FALSE)</f>
        <v>9</v>
      </c>
      <c r="K910" s="29">
        <f>VLOOKUP(Table2[[#This Row],[Home]],Table1[],2,FALSE)</f>
        <v>14</v>
      </c>
      <c r="L910" s="29"/>
      <c r="M910" s="29"/>
      <c r="N910" s="37"/>
      <c r="O910" s="37"/>
      <c r="P910" s="37"/>
      <c r="Q910" s="37"/>
    </row>
    <row r="911" spans="1:17" ht="25.5" customHeight="1">
      <c r="A911" s="1" t="s">
        <v>181</v>
      </c>
      <c r="B911" s="11" t="s">
        <v>35</v>
      </c>
      <c r="C911" s="2" t="s">
        <v>38</v>
      </c>
      <c r="D911" s="2">
        <v>99</v>
      </c>
      <c r="E911" s="2" t="s">
        <v>36</v>
      </c>
      <c r="F911" s="2">
        <v>116</v>
      </c>
      <c r="G911" s="44"/>
      <c r="H911" s="44"/>
      <c r="I911" s="30">
        <v>19468</v>
      </c>
      <c r="J911" s="29">
        <f>VLOOKUP(Table2[[#This Row],[Visitor]],Table1[],2,FALSE)</f>
        <v>23</v>
      </c>
      <c r="K911" s="29">
        <f>VLOOKUP(Table2[[#This Row],[Home]],Table1[],2,FALSE)</f>
        <v>16</v>
      </c>
      <c r="L911" s="29"/>
      <c r="M911" s="29"/>
      <c r="N911" s="37"/>
      <c r="O911" s="37"/>
      <c r="P911" s="37"/>
      <c r="Q911" s="37"/>
    </row>
    <row r="912" spans="1:17" ht="25.5" customHeight="1">
      <c r="A912" s="1" t="s">
        <v>181</v>
      </c>
      <c r="B912" s="11" t="s">
        <v>8</v>
      </c>
      <c r="C912" s="2" t="s">
        <v>44</v>
      </c>
      <c r="D912" s="2">
        <v>122</v>
      </c>
      <c r="E912" s="2" t="s">
        <v>30</v>
      </c>
      <c r="F912" s="2">
        <v>120</v>
      </c>
      <c r="G912" s="44"/>
      <c r="H912" s="44"/>
      <c r="I912" s="30">
        <v>15004</v>
      </c>
      <c r="J912" s="29">
        <f>VLOOKUP(Table2[[#This Row],[Visitor]],Table1[],2,FALSE)</f>
        <v>6</v>
      </c>
      <c r="K912" s="29">
        <f>VLOOKUP(Table2[[#This Row],[Home]],Table1[],2,FALSE)</f>
        <v>18</v>
      </c>
      <c r="L912" s="29"/>
      <c r="M912" s="29"/>
      <c r="N912" s="37"/>
      <c r="O912" s="37"/>
      <c r="P912" s="37"/>
      <c r="Q912" s="37"/>
    </row>
    <row r="913" spans="1:17" ht="25.5" customHeight="1">
      <c r="A913" s="1" t="s">
        <v>182</v>
      </c>
      <c r="B913" s="11" t="s">
        <v>12</v>
      </c>
      <c r="C913" s="2" t="s">
        <v>22</v>
      </c>
      <c r="D913" s="2">
        <v>87</v>
      </c>
      <c r="E913" s="2" t="s">
        <v>14</v>
      </c>
      <c r="F913" s="2">
        <v>110</v>
      </c>
      <c r="G913" s="44"/>
      <c r="H913" s="44"/>
      <c r="I913" s="30">
        <v>16146</v>
      </c>
      <c r="J913" s="29">
        <f>VLOOKUP(Table2[[#This Row],[Visitor]],Table1[],2,FALSE)</f>
        <v>14</v>
      </c>
      <c r="K913" s="29">
        <f>VLOOKUP(Table2[[#This Row],[Home]],Table1[],2,FALSE)</f>
        <v>19</v>
      </c>
      <c r="L913" s="29"/>
      <c r="M913" s="29"/>
      <c r="N913" s="37"/>
      <c r="O913" s="37"/>
      <c r="P913" s="37"/>
      <c r="Q913" s="37"/>
    </row>
    <row r="914" spans="1:17" ht="25.5" customHeight="1">
      <c r="A914" s="1" t="s">
        <v>182</v>
      </c>
      <c r="B914" s="11" t="s">
        <v>12</v>
      </c>
      <c r="C914" s="2" t="s">
        <v>41</v>
      </c>
      <c r="D914" s="2">
        <v>117</v>
      </c>
      <c r="E914" s="2" t="s">
        <v>18</v>
      </c>
      <c r="F914" s="2">
        <v>104</v>
      </c>
      <c r="G914" s="44"/>
      <c r="H914" s="44"/>
      <c r="I914" s="30">
        <v>17328</v>
      </c>
      <c r="J914" s="29">
        <f>VLOOKUP(Table2[[#This Row],[Visitor]],Table1[],2,FALSE)</f>
        <v>7</v>
      </c>
      <c r="K914" s="29">
        <f>VLOOKUP(Table2[[#This Row],[Home]],Table1[],2,FALSE)</f>
        <v>26</v>
      </c>
      <c r="L914" s="29"/>
      <c r="M914" s="29"/>
      <c r="N914" s="37"/>
      <c r="O914" s="37"/>
      <c r="P914" s="37"/>
      <c r="Q914" s="37"/>
    </row>
    <row r="915" spans="1:17" ht="25.5" customHeight="1">
      <c r="A915" s="1" t="s">
        <v>182</v>
      </c>
      <c r="B915" s="11" t="s">
        <v>21</v>
      </c>
      <c r="C915" s="2" t="s">
        <v>16</v>
      </c>
      <c r="D915" s="2">
        <v>102</v>
      </c>
      <c r="E915" s="2" t="s">
        <v>27</v>
      </c>
      <c r="F915" s="2">
        <v>107</v>
      </c>
      <c r="G915" s="44"/>
      <c r="H915" s="44"/>
      <c r="I915" s="30">
        <v>13316</v>
      </c>
      <c r="J915" s="29">
        <f>VLOOKUP(Table2[[#This Row],[Visitor]],Table1[],2,FALSE)</f>
        <v>13</v>
      </c>
      <c r="K915" s="29">
        <f>VLOOKUP(Table2[[#This Row],[Home]],Table1[],2,FALSE)</f>
        <v>11</v>
      </c>
      <c r="L915" s="29"/>
      <c r="M915" s="29"/>
      <c r="N915" s="37"/>
      <c r="O915" s="37"/>
      <c r="P915" s="37"/>
      <c r="Q915" s="37"/>
    </row>
    <row r="916" spans="1:17" ht="25.5" customHeight="1">
      <c r="A916" s="1" t="s">
        <v>182</v>
      </c>
      <c r="B916" s="11" t="s">
        <v>21</v>
      </c>
      <c r="C916" s="2" t="s">
        <v>13</v>
      </c>
      <c r="D916" s="2">
        <v>106</v>
      </c>
      <c r="E916" s="2" t="s">
        <v>5</v>
      </c>
      <c r="F916" s="2">
        <v>134</v>
      </c>
      <c r="G916" s="44"/>
      <c r="H916" s="44"/>
      <c r="I916" s="30">
        <v>18624</v>
      </c>
      <c r="J916" s="29">
        <f>VLOOKUP(Table2[[#This Row],[Visitor]],Table1[],2,FALSE)</f>
        <v>20</v>
      </c>
      <c r="K916" s="29">
        <f>VLOOKUP(Table2[[#This Row],[Home]],Table1[],2,FALSE)</f>
        <v>4</v>
      </c>
      <c r="L916" s="29"/>
      <c r="M916" s="29"/>
      <c r="N916" s="37"/>
      <c r="O916" s="37"/>
      <c r="P916" s="37"/>
      <c r="Q916" s="37"/>
    </row>
    <row r="917" spans="1:17" ht="25.5" customHeight="1">
      <c r="A917" s="1" t="s">
        <v>182</v>
      </c>
      <c r="B917" s="11" t="s">
        <v>23</v>
      </c>
      <c r="C917" s="2" t="s">
        <v>37</v>
      </c>
      <c r="D917" s="2">
        <v>110</v>
      </c>
      <c r="E917" s="2" t="s">
        <v>25</v>
      </c>
      <c r="F917" s="2">
        <v>102</v>
      </c>
      <c r="G917" s="44"/>
      <c r="H917" s="44"/>
      <c r="I917" s="30">
        <v>13484</v>
      </c>
      <c r="J917" s="29">
        <f>VLOOKUP(Table2[[#This Row],[Visitor]],Table1[],2,FALSE)</f>
        <v>29</v>
      </c>
      <c r="K917" s="29">
        <f>VLOOKUP(Table2[[#This Row],[Home]],Table1[],2,FALSE)</f>
        <v>12</v>
      </c>
      <c r="L917" s="29"/>
      <c r="M917" s="29"/>
      <c r="N917" s="37"/>
      <c r="O917" s="37"/>
      <c r="P917" s="37"/>
      <c r="Q917" s="37"/>
    </row>
    <row r="918" spans="1:17" ht="25.5" customHeight="1">
      <c r="A918" s="1" t="s">
        <v>182</v>
      </c>
      <c r="B918" s="11" t="s">
        <v>23</v>
      </c>
      <c r="C918" s="2" t="s">
        <v>10</v>
      </c>
      <c r="D918" s="2">
        <v>109</v>
      </c>
      <c r="E918" s="2" t="s">
        <v>20</v>
      </c>
      <c r="F918" s="2">
        <v>101</v>
      </c>
      <c r="G918" s="44"/>
      <c r="H918" s="44"/>
      <c r="I918" s="30">
        <v>20356</v>
      </c>
      <c r="J918" s="29">
        <f>VLOOKUP(Table2[[#This Row],[Visitor]],Table1[],2,FALSE)</f>
        <v>1</v>
      </c>
      <c r="K918" s="29">
        <f>VLOOKUP(Table2[[#This Row],[Home]],Table1[],2,FALSE)</f>
        <v>9</v>
      </c>
      <c r="L918" s="29"/>
      <c r="M918" s="29"/>
      <c r="N918" s="37"/>
      <c r="O918" s="37"/>
      <c r="P918" s="37"/>
      <c r="Q918" s="37"/>
    </row>
    <row r="919" spans="1:17" ht="25.5" customHeight="1">
      <c r="A919" s="1" t="s">
        <v>182</v>
      </c>
      <c r="B919" s="11" t="s">
        <v>26</v>
      </c>
      <c r="C919" s="2" t="s">
        <v>43</v>
      </c>
      <c r="D919" s="2">
        <v>111</v>
      </c>
      <c r="E919" s="2" t="s">
        <v>28</v>
      </c>
      <c r="F919" s="2">
        <v>110</v>
      </c>
      <c r="G919" s="44"/>
      <c r="H919" s="44"/>
      <c r="I919" s="30">
        <v>20202</v>
      </c>
      <c r="J919" s="29">
        <f>VLOOKUP(Table2[[#This Row],[Visitor]],Table1[],2,FALSE)</f>
        <v>10</v>
      </c>
      <c r="K919" s="29">
        <f>VLOOKUP(Table2[[#This Row],[Home]],Table1[],2,FALSE)</f>
        <v>22</v>
      </c>
      <c r="L919" s="29"/>
      <c r="M919" s="29"/>
      <c r="N919" s="37"/>
      <c r="O919" s="37"/>
      <c r="P919" s="37"/>
      <c r="Q919" s="37"/>
    </row>
    <row r="920" spans="1:17" ht="25.5" customHeight="1">
      <c r="A920" s="1" t="s">
        <v>182</v>
      </c>
      <c r="B920" s="11" t="s">
        <v>26</v>
      </c>
      <c r="C920" s="2" t="s">
        <v>24</v>
      </c>
      <c r="D920" s="2">
        <v>121</v>
      </c>
      <c r="E920" s="2" t="s">
        <v>34</v>
      </c>
      <c r="F920" s="2">
        <v>116</v>
      </c>
      <c r="G920" s="44"/>
      <c r="H920" s="44"/>
      <c r="I920" s="30">
        <v>18418</v>
      </c>
      <c r="J920" s="29">
        <f>VLOOKUP(Table2[[#This Row],[Visitor]],Table1[],2,FALSE)</f>
        <v>21</v>
      </c>
      <c r="K920" s="29">
        <f>VLOOKUP(Table2[[#This Row],[Home]],Table1[],2,FALSE)</f>
        <v>2</v>
      </c>
      <c r="L920" s="29"/>
      <c r="M920" s="29"/>
      <c r="N920" s="37"/>
      <c r="O920" s="37"/>
      <c r="P920" s="37"/>
      <c r="Q920" s="37"/>
    </row>
    <row r="921" spans="1:17" ht="25.5" customHeight="1">
      <c r="A921" s="1" t="s">
        <v>182</v>
      </c>
      <c r="B921" s="11" t="s">
        <v>8</v>
      </c>
      <c r="C921" s="2" t="s">
        <v>9</v>
      </c>
      <c r="D921" s="2">
        <v>105</v>
      </c>
      <c r="E921" s="2" t="s">
        <v>44</v>
      </c>
      <c r="F921" s="2">
        <v>92</v>
      </c>
      <c r="G921" s="44"/>
      <c r="H921" s="44"/>
      <c r="I921" s="30">
        <v>19068</v>
      </c>
      <c r="J921" s="29">
        <f>VLOOKUP(Table2[[#This Row],[Visitor]],Table1[],2,FALSE)</f>
        <v>3</v>
      </c>
      <c r="K921" s="29">
        <f>VLOOKUP(Table2[[#This Row],[Home]],Table1[],2,FALSE)</f>
        <v>6</v>
      </c>
      <c r="L921" s="29"/>
      <c r="M921" s="29"/>
      <c r="N921" s="37"/>
      <c r="O921" s="37"/>
      <c r="P921" s="37"/>
      <c r="Q921" s="37"/>
    </row>
    <row r="922" spans="1:17" ht="25.5" customHeight="1">
      <c r="A922" s="3" t="s">
        <v>183</v>
      </c>
      <c r="B922" s="11" t="s">
        <v>21</v>
      </c>
      <c r="C922" s="4" t="s">
        <v>45</v>
      </c>
      <c r="D922" s="4">
        <v>131</v>
      </c>
      <c r="E922" s="4" t="s">
        <v>17</v>
      </c>
      <c r="F922" s="4">
        <v>113</v>
      </c>
      <c r="G922" s="44"/>
      <c r="H922" s="44"/>
      <c r="I922" s="30">
        <v>19600</v>
      </c>
      <c r="J922" s="29">
        <f>VLOOKUP(Table2[[#This Row],[Visitor]],Table1[],2,FALSE)</f>
        <v>28</v>
      </c>
      <c r="K922" s="29">
        <f>VLOOKUP(Table2[[#This Row],[Home]],Table1[],2,FALSE)</f>
        <v>17</v>
      </c>
      <c r="L922" s="29"/>
      <c r="M922" s="29"/>
      <c r="N922" s="37"/>
      <c r="O922" s="37"/>
      <c r="P922" s="37"/>
      <c r="Q922" s="37"/>
    </row>
    <row r="923" spans="1:17" ht="25.5" customHeight="1">
      <c r="A923" s="3" t="s">
        <v>183</v>
      </c>
      <c r="B923" s="11" t="s">
        <v>23</v>
      </c>
      <c r="C923" s="4" t="s">
        <v>19</v>
      </c>
      <c r="D923" s="4">
        <v>108</v>
      </c>
      <c r="E923" s="4" t="s">
        <v>6</v>
      </c>
      <c r="F923" s="4">
        <v>97</v>
      </c>
      <c r="G923" s="44"/>
      <c r="H923" s="44"/>
      <c r="I923" s="30">
        <v>20562</v>
      </c>
      <c r="J923" s="29">
        <f>VLOOKUP(Table2[[#This Row],[Visitor]],Table1[],2,FALSE)</f>
        <v>27</v>
      </c>
      <c r="K923" s="29">
        <f>VLOOKUP(Table2[[#This Row],[Home]],Table1[],2,FALSE)</f>
        <v>5</v>
      </c>
      <c r="L923" s="29"/>
      <c r="M923" s="29"/>
      <c r="N923" s="37"/>
      <c r="O923" s="37"/>
      <c r="P923" s="37"/>
      <c r="Q923" s="37"/>
    </row>
    <row r="924" spans="1:17" ht="25.5" customHeight="1">
      <c r="A924" s="3" t="s">
        <v>183</v>
      </c>
      <c r="B924" s="11" t="s">
        <v>35</v>
      </c>
      <c r="C924" s="4" t="s">
        <v>15</v>
      </c>
      <c r="D924" s="4">
        <v>111</v>
      </c>
      <c r="E924" s="4" t="s">
        <v>38</v>
      </c>
      <c r="F924" s="4">
        <v>116</v>
      </c>
      <c r="G924" s="44"/>
      <c r="H924" s="44"/>
      <c r="I924" s="30">
        <v>17583</v>
      </c>
      <c r="J924" s="29">
        <f>VLOOKUP(Table2[[#This Row],[Visitor]],Table1[],2,FALSE)</f>
        <v>30</v>
      </c>
      <c r="K924" s="29">
        <f>VLOOKUP(Table2[[#This Row],[Home]],Table1[],2,FALSE)</f>
        <v>23</v>
      </c>
      <c r="L924" s="29"/>
      <c r="M924" s="29"/>
      <c r="N924" s="37"/>
      <c r="O924" s="37"/>
      <c r="P924" s="37"/>
      <c r="Q924" s="37"/>
    </row>
    <row r="925" spans="1:17" ht="25.5" customHeight="1">
      <c r="A925" s="3" t="s">
        <v>183</v>
      </c>
      <c r="B925" s="11" t="s">
        <v>8</v>
      </c>
      <c r="C925" s="4" t="s">
        <v>33</v>
      </c>
      <c r="D925" s="4">
        <v>99</v>
      </c>
      <c r="E925" s="4" t="s">
        <v>36</v>
      </c>
      <c r="F925" s="4">
        <v>108</v>
      </c>
      <c r="G925" s="44"/>
      <c r="H925" s="44"/>
      <c r="I925" s="30">
        <v>19533</v>
      </c>
      <c r="J925" s="29">
        <f>VLOOKUP(Table2[[#This Row],[Visitor]],Table1[],2,FALSE)</f>
        <v>24</v>
      </c>
      <c r="K925" s="29">
        <f>VLOOKUP(Table2[[#This Row],[Home]],Table1[],2,FALSE)</f>
        <v>16</v>
      </c>
      <c r="L925" s="29"/>
      <c r="M925" s="29"/>
      <c r="N925" s="37"/>
      <c r="O925" s="37"/>
      <c r="P925" s="37"/>
      <c r="Q925" s="37"/>
    </row>
    <row r="926" spans="1:17" ht="25.5" customHeight="1">
      <c r="A926" s="3" t="s">
        <v>184</v>
      </c>
      <c r="B926" s="11" t="s">
        <v>12</v>
      </c>
      <c r="C926" s="4" t="s">
        <v>14</v>
      </c>
      <c r="D926" s="4">
        <v>106</v>
      </c>
      <c r="E926" s="4" t="s">
        <v>18</v>
      </c>
      <c r="F926" s="4">
        <v>115</v>
      </c>
      <c r="G926" s="44"/>
      <c r="H926" s="44"/>
      <c r="I926" s="30">
        <v>17223</v>
      </c>
      <c r="J926" s="29">
        <f>VLOOKUP(Table2[[#This Row],[Visitor]],Table1[],2,FALSE)</f>
        <v>19</v>
      </c>
      <c r="K926" s="29">
        <f>VLOOKUP(Table2[[#This Row],[Home]],Table1[],2,FALSE)</f>
        <v>26</v>
      </c>
      <c r="L926" s="29"/>
      <c r="M926" s="29"/>
      <c r="N926" s="37"/>
      <c r="O926" s="37"/>
      <c r="P926" s="37"/>
      <c r="Q926" s="37"/>
    </row>
    <row r="927" spans="1:17" ht="25.5" customHeight="1">
      <c r="A927" s="3" t="s">
        <v>184</v>
      </c>
      <c r="B927" s="11" t="s">
        <v>12</v>
      </c>
      <c r="C927" s="4" t="s">
        <v>13</v>
      </c>
      <c r="D927" s="4">
        <v>99</v>
      </c>
      <c r="E927" s="4" t="s">
        <v>19</v>
      </c>
      <c r="F927" s="4">
        <v>110</v>
      </c>
      <c r="G927" s="44"/>
      <c r="H927" s="44"/>
      <c r="I927" s="30">
        <v>20487</v>
      </c>
      <c r="J927" s="29">
        <f>VLOOKUP(Table2[[#This Row],[Visitor]],Table1[],2,FALSE)</f>
        <v>20</v>
      </c>
      <c r="K927" s="29">
        <f>VLOOKUP(Table2[[#This Row],[Home]],Table1[],2,FALSE)</f>
        <v>27</v>
      </c>
      <c r="L927" s="29"/>
      <c r="M927" s="29"/>
      <c r="N927" s="37"/>
      <c r="O927" s="37"/>
      <c r="P927" s="37"/>
      <c r="Q927" s="37"/>
    </row>
    <row r="928" spans="1:17" ht="25.5" customHeight="1">
      <c r="A928" s="3" t="s">
        <v>184</v>
      </c>
      <c r="B928" s="11" t="s">
        <v>21</v>
      </c>
      <c r="C928" s="4" t="s">
        <v>10</v>
      </c>
      <c r="D928" s="4">
        <v>114</v>
      </c>
      <c r="E928" s="4" t="s">
        <v>27</v>
      </c>
      <c r="F928" s="4">
        <v>109</v>
      </c>
      <c r="G928" s="44"/>
      <c r="H928" s="44"/>
      <c r="I928" s="30">
        <v>16728</v>
      </c>
      <c r="J928" s="29">
        <f>VLOOKUP(Table2[[#This Row],[Visitor]],Table1[],2,FALSE)</f>
        <v>1</v>
      </c>
      <c r="K928" s="29">
        <f>VLOOKUP(Table2[[#This Row],[Home]],Table1[],2,FALSE)</f>
        <v>11</v>
      </c>
      <c r="L928" s="29"/>
      <c r="M928" s="29"/>
      <c r="N928" s="37"/>
      <c r="O928" s="37"/>
      <c r="P928" s="37"/>
      <c r="Q928" s="37"/>
    </row>
    <row r="929" spans="1:17" ht="25.5" customHeight="1">
      <c r="A929" s="3" t="s">
        <v>184</v>
      </c>
      <c r="B929" s="11" t="s">
        <v>23</v>
      </c>
      <c r="C929" s="4" t="s">
        <v>28</v>
      </c>
      <c r="D929" s="4">
        <v>100</v>
      </c>
      <c r="E929" s="4" t="s">
        <v>40</v>
      </c>
      <c r="F929" s="4">
        <v>108</v>
      </c>
      <c r="G929" s="44"/>
      <c r="H929" s="44"/>
      <c r="I929" s="30">
        <v>21017</v>
      </c>
      <c r="J929" s="29">
        <f>VLOOKUP(Table2[[#This Row],[Visitor]],Table1[],2,FALSE)</f>
        <v>22</v>
      </c>
      <c r="K929" s="29">
        <f>VLOOKUP(Table2[[#This Row],[Home]],Table1[],2,FALSE)</f>
        <v>15</v>
      </c>
      <c r="L929" s="29"/>
      <c r="M929" s="29"/>
      <c r="N929" s="37"/>
      <c r="O929" s="37"/>
      <c r="P929" s="37"/>
      <c r="Q929" s="37"/>
    </row>
    <row r="930" spans="1:17" ht="25.5" customHeight="1">
      <c r="A930" s="3" t="s">
        <v>184</v>
      </c>
      <c r="B930" s="11" t="s">
        <v>23</v>
      </c>
      <c r="C930" s="4" t="s">
        <v>30</v>
      </c>
      <c r="D930" s="4">
        <v>108</v>
      </c>
      <c r="E930" s="4" t="s">
        <v>25</v>
      </c>
      <c r="F930" s="4">
        <v>102</v>
      </c>
      <c r="G930" s="44"/>
      <c r="H930" s="44"/>
      <c r="I930" s="30">
        <v>16421</v>
      </c>
      <c r="J930" s="29">
        <f>VLOOKUP(Table2[[#This Row],[Visitor]],Table1[],2,FALSE)</f>
        <v>18</v>
      </c>
      <c r="K930" s="29">
        <f>VLOOKUP(Table2[[#This Row],[Home]],Table1[],2,FALSE)</f>
        <v>12</v>
      </c>
      <c r="L930" s="29"/>
      <c r="M930" s="29"/>
      <c r="N930" s="37"/>
      <c r="O930" s="37"/>
      <c r="P930" s="37"/>
      <c r="Q930" s="37"/>
    </row>
    <row r="931" spans="1:17" ht="25.5" customHeight="1">
      <c r="A931" s="3" t="s">
        <v>184</v>
      </c>
      <c r="B931" s="11" t="s">
        <v>23</v>
      </c>
      <c r="C931" s="4" t="s">
        <v>16</v>
      </c>
      <c r="D931" s="4">
        <v>103</v>
      </c>
      <c r="E931" s="4" t="s">
        <v>22</v>
      </c>
      <c r="F931" s="4">
        <v>96</v>
      </c>
      <c r="G931" s="44"/>
      <c r="H931" s="44"/>
      <c r="I931" s="30">
        <v>17217</v>
      </c>
      <c r="J931" s="29">
        <f>VLOOKUP(Table2[[#This Row],[Visitor]],Table1[],2,FALSE)</f>
        <v>13</v>
      </c>
      <c r="K931" s="29">
        <f>VLOOKUP(Table2[[#This Row],[Home]],Table1[],2,FALSE)</f>
        <v>14</v>
      </c>
      <c r="L931" s="29"/>
      <c r="M931" s="29"/>
      <c r="N931" s="37"/>
      <c r="O931" s="37"/>
      <c r="P931" s="37"/>
      <c r="Q931" s="37"/>
    </row>
    <row r="932" spans="1:17" ht="25.5" customHeight="1">
      <c r="A932" s="3" t="s">
        <v>184</v>
      </c>
      <c r="B932" s="11" t="s">
        <v>23</v>
      </c>
      <c r="C932" s="4" t="s">
        <v>41</v>
      </c>
      <c r="D932" s="4">
        <v>102</v>
      </c>
      <c r="E932" s="4" t="s">
        <v>20</v>
      </c>
      <c r="F932" s="4">
        <v>95</v>
      </c>
      <c r="G932" s="44"/>
      <c r="H932" s="44"/>
      <c r="I932" s="30">
        <v>18631</v>
      </c>
      <c r="J932" s="29">
        <f>VLOOKUP(Table2[[#This Row],[Visitor]],Table1[],2,FALSE)</f>
        <v>7</v>
      </c>
      <c r="K932" s="29">
        <f>VLOOKUP(Table2[[#This Row],[Home]],Table1[],2,FALSE)</f>
        <v>9</v>
      </c>
      <c r="L932" s="29"/>
      <c r="M932" s="29"/>
      <c r="N932" s="37"/>
      <c r="O932" s="37"/>
      <c r="P932" s="37"/>
      <c r="Q932" s="37"/>
    </row>
    <row r="933" spans="1:17" ht="25.5" customHeight="1">
      <c r="A933" s="3" t="s">
        <v>184</v>
      </c>
      <c r="B933" s="11" t="s">
        <v>29</v>
      </c>
      <c r="C933" s="4" t="s">
        <v>43</v>
      </c>
      <c r="D933" s="4">
        <v>124</v>
      </c>
      <c r="E933" s="4" t="s">
        <v>37</v>
      </c>
      <c r="F933" s="4">
        <v>116</v>
      </c>
      <c r="G933" s="44"/>
      <c r="H933" s="44"/>
      <c r="I933" s="30">
        <v>18055</v>
      </c>
      <c r="J933" s="29">
        <f>VLOOKUP(Table2[[#This Row],[Visitor]],Table1[],2,FALSE)</f>
        <v>10</v>
      </c>
      <c r="K933" s="29">
        <f>VLOOKUP(Table2[[#This Row],[Home]],Table1[],2,FALSE)</f>
        <v>29</v>
      </c>
      <c r="L933" s="29"/>
      <c r="M933" s="29"/>
      <c r="N933" s="37"/>
      <c r="O933" s="37"/>
      <c r="P933" s="37"/>
      <c r="Q933" s="37"/>
    </row>
    <row r="934" spans="1:17" ht="25.5" customHeight="1">
      <c r="A934" s="3" t="s">
        <v>184</v>
      </c>
      <c r="B934" s="11" t="s">
        <v>8</v>
      </c>
      <c r="C934" s="4" t="s">
        <v>42</v>
      </c>
      <c r="D934" s="4">
        <v>105</v>
      </c>
      <c r="E934" s="4" t="s">
        <v>44</v>
      </c>
      <c r="F934" s="4">
        <v>128</v>
      </c>
      <c r="G934" s="44"/>
      <c r="H934" s="44"/>
      <c r="I934" s="30">
        <v>17190</v>
      </c>
      <c r="J934" s="29">
        <f>VLOOKUP(Table2[[#This Row],[Visitor]],Table1[],2,FALSE)</f>
        <v>25</v>
      </c>
      <c r="K934" s="29">
        <f>VLOOKUP(Table2[[#This Row],[Home]],Table1[],2,FALSE)</f>
        <v>6</v>
      </c>
      <c r="L934" s="29"/>
      <c r="M934" s="29"/>
      <c r="N934" s="37"/>
      <c r="O934" s="37"/>
      <c r="P934" s="37"/>
      <c r="Q934" s="37"/>
    </row>
    <row r="935" spans="1:17" ht="25.5" customHeight="1">
      <c r="A935" s="3" t="s">
        <v>184</v>
      </c>
      <c r="B935" s="11" t="s">
        <v>8</v>
      </c>
      <c r="C935" s="4" t="s">
        <v>33</v>
      </c>
      <c r="D935" s="4">
        <v>108</v>
      </c>
      <c r="E935" s="4" t="s">
        <v>31</v>
      </c>
      <c r="F935" s="4">
        <v>116</v>
      </c>
      <c r="G935" s="44"/>
      <c r="H935" s="44"/>
      <c r="I935" s="30">
        <v>18306</v>
      </c>
      <c r="J935" s="29">
        <f>VLOOKUP(Table2[[#This Row],[Visitor]],Table1[],2,FALSE)</f>
        <v>24</v>
      </c>
      <c r="K935" s="29">
        <f>VLOOKUP(Table2[[#This Row],[Home]],Table1[],2,FALSE)</f>
        <v>8</v>
      </c>
      <c r="L935" s="29"/>
      <c r="M935" s="29"/>
      <c r="N935" s="37"/>
      <c r="O935" s="37"/>
      <c r="P935" s="37"/>
      <c r="Q935" s="37"/>
    </row>
    <row r="936" spans="1:17" ht="25.5" customHeight="1">
      <c r="A936" s="3" t="s">
        <v>185</v>
      </c>
      <c r="B936" s="11" t="s">
        <v>12</v>
      </c>
      <c r="C936" s="4" t="s">
        <v>25</v>
      </c>
      <c r="D936" s="4">
        <v>100</v>
      </c>
      <c r="E936" s="4" t="s">
        <v>18</v>
      </c>
      <c r="F936" s="4">
        <v>107</v>
      </c>
      <c r="G936" s="44"/>
      <c r="H936" s="44"/>
      <c r="I936" s="30">
        <v>17875</v>
      </c>
      <c r="J936" s="29">
        <f>VLOOKUP(Table2[[#This Row],[Visitor]],Table1[],2,FALSE)</f>
        <v>12</v>
      </c>
      <c r="K936" s="29">
        <f>VLOOKUP(Table2[[#This Row],[Home]],Table1[],2,FALSE)</f>
        <v>26</v>
      </c>
      <c r="L936" s="29"/>
      <c r="M936" s="29"/>
      <c r="N936" s="37"/>
      <c r="O936" s="37"/>
      <c r="P936" s="37"/>
      <c r="Q936" s="37"/>
    </row>
    <row r="937" spans="1:17" ht="25.5" customHeight="1">
      <c r="A937" s="3" t="s">
        <v>185</v>
      </c>
      <c r="B937" s="11" t="s">
        <v>21</v>
      </c>
      <c r="C937" s="4" t="s">
        <v>30</v>
      </c>
      <c r="D937" s="4">
        <v>126</v>
      </c>
      <c r="E937" s="4" t="s">
        <v>6</v>
      </c>
      <c r="F937" s="4">
        <v>117</v>
      </c>
      <c r="G937" s="44"/>
      <c r="H937" s="44"/>
      <c r="I937" s="30">
        <v>20562</v>
      </c>
      <c r="J937" s="29">
        <f>VLOOKUP(Table2[[#This Row],[Visitor]],Table1[],2,FALSE)</f>
        <v>18</v>
      </c>
      <c r="K937" s="29">
        <f>VLOOKUP(Table2[[#This Row],[Home]],Table1[],2,FALSE)</f>
        <v>5</v>
      </c>
      <c r="L937" s="29"/>
      <c r="M937" s="29"/>
      <c r="N937" s="37"/>
      <c r="O937" s="37"/>
      <c r="P937" s="37"/>
      <c r="Q937" s="37"/>
    </row>
    <row r="938" spans="1:17" ht="25.5" customHeight="1">
      <c r="A938" s="3" t="s">
        <v>185</v>
      </c>
      <c r="B938" s="11" t="s">
        <v>21</v>
      </c>
      <c r="C938" s="4" t="s">
        <v>14</v>
      </c>
      <c r="D938" s="4">
        <v>96</v>
      </c>
      <c r="E938" s="4" t="s">
        <v>17</v>
      </c>
      <c r="F938" s="4">
        <v>105</v>
      </c>
      <c r="G938" s="44"/>
      <c r="H938" s="44"/>
      <c r="I938" s="30">
        <v>19600</v>
      </c>
      <c r="J938" s="29">
        <f>VLOOKUP(Table2[[#This Row],[Visitor]],Table1[],2,FALSE)</f>
        <v>19</v>
      </c>
      <c r="K938" s="29">
        <f>VLOOKUP(Table2[[#This Row],[Home]],Table1[],2,FALSE)</f>
        <v>17</v>
      </c>
      <c r="L938" s="29"/>
      <c r="M938" s="29"/>
      <c r="N938" s="37"/>
      <c r="O938" s="37"/>
      <c r="P938" s="37"/>
      <c r="Q938" s="37"/>
    </row>
    <row r="939" spans="1:17" ht="25.5" customHeight="1">
      <c r="A939" s="3" t="s">
        <v>185</v>
      </c>
      <c r="B939" s="11" t="s">
        <v>26</v>
      </c>
      <c r="C939" s="4" t="s">
        <v>5</v>
      </c>
      <c r="D939" s="4">
        <v>120</v>
      </c>
      <c r="E939" s="4" t="s">
        <v>9</v>
      </c>
      <c r="F939" s="4">
        <v>123</v>
      </c>
      <c r="G939" s="44"/>
      <c r="H939" s="44"/>
      <c r="I939" s="30">
        <v>18476</v>
      </c>
      <c r="J939" s="29">
        <f>VLOOKUP(Table2[[#This Row],[Visitor]],Table1[],2,FALSE)</f>
        <v>4</v>
      </c>
      <c r="K939" s="29">
        <f>VLOOKUP(Table2[[#This Row],[Home]],Table1[],2,FALSE)</f>
        <v>3</v>
      </c>
      <c r="L939" s="29"/>
      <c r="M939" s="29"/>
      <c r="N939" s="37"/>
      <c r="O939" s="37"/>
      <c r="P939" s="37"/>
      <c r="Q939" s="37"/>
    </row>
    <row r="940" spans="1:17" ht="25.5" customHeight="1">
      <c r="A940" s="3" t="s">
        <v>185</v>
      </c>
      <c r="B940" s="11" t="s">
        <v>29</v>
      </c>
      <c r="C940" s="4" t="s">
        <v>45</v>
      </c>
      <c r="D940" s="4">
        <v>116</v>
      </c>
      <c r="E940" s="4" t="s">
        <v>34</v>
      </c>
      <c r="F940" s="4">
        <v>112</v>
      </c>
      <c r="G940" s="44"/>
      <c r="H940" s="44"/>
      <c r="I940" s="30">
        <v>18557</v>
      </c>
      <c r="J940" s="29">
        <f>VLOOKUP(Table2[[#This Row],[Visitor]],Table1[],2,FALSE)</f>
        <v>28</v>
      </c>
      <c r="K940" s="29">
        <f>VLOOKUP(Table2[[#This Row],[Home]],Table1[],2,FALSE)</f>
        <v>2</v>
      </c>
      <c r="L940" s="29"/>
      <c r="M940" s="29"/>
      <c r="N940" s="37"/>
      <c r="O940" s="37"/>
      <c r="P940" s="37"/>
      <c r="Q940" s="37"/>
    </row>
    <row r="941" spans="1:17" ht="25.5" customHeight="1">
      <c r="A941" s="3" t="s">
        <v>185</v>
      </c>
      <c r="B941" s="11" t="s">
        <v>35</v>
      </c>
      <c r="C941" s="4" t="s">
        <v>43</v>
      </c>
      <c r="D941" s="4">
        <v>100</v>
      </c>
      <c r="E941" s="4" t="s">
        <v>36</v>
      </c>
      <c r="F941" s="4">
        <v>108</v>
      </c>
      <c r="G941" s="44"/>
      <c r="H941" s="44"/>
      <c r="I941" s="30">
        <v>20063</v>
      </c>
      <c r="J941" s="29">
        <f>VLOOKUP(Table2[[#This Row],[Visitor]],Table1[],2,FALSE)</f>
        <v>10</v>
      </c>
      <c r="K941" s="29">
        <f>VLOOKUP(Table2[[#This Row],[Home]],Table1[],2,FALSE)</f>
        <v>16</v>
      </c>
      <c r="L941" s="29"/>
      <c r="M941" s="29"/>
      <c r="N941" s="37"/>
      <c r="O941" s="37"/>
      <c r="P941" s="37"/>
      <c r="Q941" s="37"/>
    </row>
    <row r="942" spans="1:17" ht="25.5" customHeight="1">
      <c r="A942" s="3" t="s">
        <v>185</v>
      </c>
      <c r="B942" s="11" t="s">
        <v>35</v>
      </c>
      <c r="C942" s="4" t="s">
        <v>31</v>
      </c>
      <c r="D942" s="4">
        <v>98</v>
      </c>
      <c r="E942" s="4" t="s">
        <v>38</v>
      </c>
      <c r="F942" s="4">
        <v>91</v>
      </c>
      <c r="G942" s="44"/>
      <c r="H942" s="44"/>
      <c r="I942" s="30">
        <v>17583</v>
      </c>
      <c r="J942" s="29">
        <f>VLOOKUP(Table2[[#This Row],[Visitor]],Table1[],2,FALSE)</f>
        <v>8</v>
      </c>
      <c r="K942" s="29">
        <f>VLOOKUP(Table2[[#This Row],[Home]],Table1[],2,FALSE)</f>
        <v>23</v>
      </c>
      <c r="L942" s="29"/>
      <c r="M942" s="29"/>
      <c r="N942" s="37"/>
      <c r="O942" s="37"/>
      <c r="P942" s="37"/>
      <c r="Q942" s="37"/>
    </row>
    <row r="943" spans="1:17" ht="25.5" customHeight="1">
      <c r="A943" s="3" t="s">
        <v>186</v>
      </c>
      <c r="B943" s="11" t="s">
        <v>49</v>
      </c>
      <c r="C943" s="4" t="s">
        <v>37</v>
      </c>
      <c r="D943" s="4">
        <v>112</v>
      </c>
      <c r="E943" s="4" t="s">
        <v>27</v>
      </c>
      <c r="F943" s="4">
        <v>113</v>
      </c>
      <c r="G943" s="44"/>
      <c r="H943" s="44"/>
      <c r="I943" s="30">
        <v>15166</v>
      </c>
      <c r="J943" s="29">
        <f>VLOOKUP(Table2[[#This Row],[Visitor]],Table1[],2,FALSE)</f>
        <v>29</v>
      </c>
      <c r="K943" s="29">
        <f>VLOOKUP(Table2[[#This Row],[Home]],Table1[],2,FALSE)</f>
        <v>11</v>
      </c>
      <c r="L943" s="29"/>
      <c r="M943" s="29"/>
      <c r="N943" s="37"/>
      <c r="O943" s="37"/>
      <c r="P943" s="37"/>
      <c r="Q943" s="37"/>
    </row>
    <row r="944" spans="1:17" ht="25.5" customHeight="1">
      <c r="A944" s="3" t="s">
        <v>186</v>
      </c>
      <c r="B944" s="11" t="s">
        <v>59</v>
      </c>
      <c r="C944" s="4" t="s">
        <v>13</v>
      </c>
      <c r="D944" s="4">
        <v>98</v>
      </c>
      <c r="E944" s="4" t="s">
        <v>41</v>
      </c>
      <c r="F944" s="4">
        <v>103</v>
      </c>
      <c r="G944" s="44"/>
      <c r="H944" s="44"/>
      <c r="I944" s="30">
        <v>19800</v>
      </c>
      <c r="J944" s="29">
        <f>VLOOKUP(Table2[[#This Row],[Visitor]],Table1[],2,FALSE)</f>
        <v>20</v>
      </c>
      <c r="K944" s="29">
        <f>VLOOKUP(Table2[[#This Row],[Home]],Table1[],2,FALSE)</f>
        <v>7</v>
      </c>
      <c r="L944" s="29"/>
      <c r="M944" s="29"/>
      <c r="N944" s="37"/>
      <c r="O944" s="37"/>
      <c r="P944" s="37"/>
      <c r="Q944" s="37"/>
    </row>
    <row r="945" spans="1:17" ht="25.5" customHeight="1">
      <c r="A945" s="3" t="s">
        <v>186</v>
      </c>
      <c r="B945" s="11" t="s">
        <v>59</v>
      </c>
      <c r="C945" s="4" t="s">
        <v>16</v>
      </c>
      <c r="D945" s="4">
        <v>98</v>
      </c>
      <c r="E945" s="4" t="s">
        <v>20</v>
      </c>
      <c r="F945" s="4">
        <v>95</v>
      </c>
      <c r="G945" s="44"/>
      <c r="H945" s="44"/>
      <c r="I945" s="30">
        <v>16646</v>
      </c>
      <c r="J945" s="29">
        <f>VLOOKUP(Table2[[#This Row],[Visitor]],Table1[],2,FALSE)</f>
        <v>13</v>
      </c>
      <c r="K945" s="29">
        <f>VLOOKUP(Table2[[#This Row],[Home]],Table1[],2,FALSE)</f>
        <v>9</v>
      </c>
      <c r="L945" s="29"/>
      <c r="M945" s="29"/>
      <c r="N945" s="37"/>
      <c r="O945" s="37"/>
      <c r="P945" s="37"/>
      <c r="Q945" s="37"/>
    </row>
    <row r="946" spans="1:17" ht="25.5" customHeight="1">
      <c r="A946" s="3" t="s">
        <v>186</v>
      </c>
      <c r="B946" s="11" t="s">
        <v>12</v>
      </c>
      <c r="C946" s="4" t="s">
        <v>24</v>
      </c>
      <c r="D946" s="4">
        <v>126</v>
      </c>
      <c r="E946" s="4" t="s">
        <v>28</v>
      </c>
      <c r="F946" s="4">
        <v>109</v>
      </c>
      <c r="G946" s="44"/>
      <c r="H946" s="44"/>
      <c r="I946" s="30">
        <v>19798</v>
      </c>
      <c r="J946" s="29">
        <f>VLOOKUP(Table2[[#This Row],[Visitor]],Table1[],2,FALSE)</f>
        <v>21</v>
      </c>
      <c r="K946" s="29">
        <f>VLOOKUP(Table2[[#This Row],[Home]],Table1[],2,FALSE)</f>
        <v>22</v>
      </c>
      <c r="L946" s="29"/>
      <c r="M946" s="29"/>
      <c r="N946" s="37"/>
      <c r="O946" s="37"/>
      <c r="P946" s="37"/>
      <c r="Q946" s="37"/>
    </row>
    <row r="947" spans="1:17" ht="25.5" customHeight="1">
      <c r="A947" s="3" t="s">
        <v>186</v>
      </c>
      <c r="B947" s="11" t="s">
        <v>23</v>
      </c>
      <c r="C947" s="4" t="s">
        <v>19</v>
      </c>
      <c r="D947" s="4">
        <v>110</v>
      </c>
      <c r="E947" s="4" t="s">
        <v>22</v>
      </c>
      <c r="F947" s="4">
        <v>118</v>
      </c>
      <c r="G947" s="44"/>
      <c r="H947" s="44"/>
      <c r="I947" s="30">
        <v>15587</v>
      </c>
      <c r="J947" s="29">
        <f>VLOOKUP(Table2[[#This Row],[Visitor]],Table1[],2,FALSE)</f>
        <v>27</v>
      </c>
      <c r="K947" s="29">
        <f>VLOOKUP(Table2[[#This Row],[Home]],Table1[],2,FALSE)</f>
        <v>14</v>
      </c>
      <c r="L947" s="29"/>
      <c r="M947" s="29"/>
      <c r="N947" s="37"/>
      <c r="O947" s="37"/>
      <c r="P947" s="37"/>
      <c r="Q947" s="37"/>
    </row>
    <row r="948" spans="1:17" ht="25.5" customHeight="1">
      <c r="A948" s="3" t="s">
        <v>186</v>
      </c>
      <c r="B948" s="11" t="s">
        <v>29</v>
      </c>
      <c r="C948" s="4" t="s">
        <v>15</v>
      </c>
      <c r="D948" s="4">
        <v>120</v>
      </c>
      <c r="E948" s="4" t="s">
        <v>44</v>
      </c>
      <c r="F948" s="4">
        <v>123</v>
      </c>
      <c r="G948" s="44"/>
      <c r="H948" s="44"/>
      <c r="I948" s="30">
        <v>16384</v>
      </c>
      <c r="J948" s="29">
        <f>VLOOKUP(Table2[[#This Row],[Visitor]],Table1[],2,FALSE)</f>
        <v>30</v>
      </c>
      <c r="K948" s="29">
        <f>VLOOKUP(Table2[[#This Row],[Home]],Table1[],2,FALSE)</f>
        <v>6</v>
      </c>
      <c r="L948" s="29"/>
      <c r="M948" s="29"/>
      <c r="N948" s="37"/>
      <c r="O948" s="37"/>
      <c r="P948" s="37"/>
      <c r="Q948" s="37"/>
    </row>
    <row r="949" spans="1:17" ht="25.5" customHeight="1">
      <c r="A949" s="3" t="s">
        <v>186</v>
      </c>
      <c r="B949" s="11" t="s">
        <v>29</v>
      </c>
      <c r="C949" s="4" t="s">
        <v>42</v>
      </c>
      <c r="D949" s="4">
        <v>99</v>
      </c>
      <c r="E949" s="4" t="s">
        <v>38</v>
      </c>
      <c r="F949" s="4">
        <v>102</v>
      </c>
      <c r="G949" s="44"/>
      <c r="H949" s="44"/>
      <c r="I949" s="30">
        <v>17583</v>
      </c>
      <c r="J949" s="29">
        <f>VLOOKUP(Table2[[#This Row],[Visitor]],Table1[],2,FALSE)</f>
        <v>25</v>
      </c>
      <c r="K949" s="29">
        <f>VLOOKUP(Table2[[#This Row],[Home]],Table1[],2,FALSE)</f>
        <v>23</v>
      </c>
      <c r="L949" s="29"/>
      <c r="M949" s="29"/>
      <c r="N949" s="37"/>
      <c r="O949" s="37"/>
      <c r="P949" s="37"/>
      <c r="Q949" s="37"/>
    </row>
    <row r="950" spans="1:17" ht="25.5" customHeight="1">
      <c r="A950" s="3" t="s">
        <v>187</v>
      </c>
      <c r="B950" s="11" t="s">
        <v>12</v>
      </c>
      <c r="C950" s="4" t="s">
        <v>14</v>
      </c>
      <c r="D950" s="4">
        <v>90</v>
      </c>
      <c r="E950" s="4" t="s">
        <v>6</v>
      </c>
      <c r="F950" s="4">
        <v>112</v>
      </c>
      <c r="G950" s="44"/>
      <c r="H950" s="44"/>
      <c r="I950" s="30">
        <v>20562</v>
      </c>
      <c r="J950" s="29">
        <f>VLOOKUP(Table2[[#This Row],[Visitor]],Table1[],2,FALSE)</f>
        <v>19</v>
      </c>
      <c r="K950" s="29">
        <f>VLOOKUP(Table2[[#This Row],[Home]],Table1[],2,FALSE)</f>
        <v>5</v>
      </c>
      <c r="L950" s="29"/>
      <c r="M950" s="29"/>
      <c r="N950" s="37"/>
      <c r="O950" s="37"/>
      <c r="P950" s="37"/>
      <c r="Q950" s="37"/>
    </row>
    <row r="951" spans="1:17" ht="25.5" customHeight="1">
      <c r="A951" s="3" t="s">
        <v>187</v>
      </c>
      <c r="B951" s="11" t="s">
        <v>12</v>
      </c>
      <c r="C951" s="4" t="s">
        <v>22</v>
      </c>
      <c r="D951" s="4">
        <v>89</v>
      </c>
      <c r="E951" s="4" t="s">
        <v>16</v>
      </c>
      <c r="F951" s="4">
        <v>92</v>
      </c>
      <c r="G951" s="44"/>
      <c r="H951" s="44"/>
      <c r="I951" s="30">
        <v>15874</v>
      </c>
      <c r="J951" s="29">
        <f>VLOOKUP(Table2[[#This Row],[Visitor]],Table1[],2,FALSE)</f>
        <v>14</v>
      </c>
      <c r="K951" s="29">
        <f>VLOOKUP(Table2[[#This Row],[Home]],Table1[],2,FALSE)</f>
        <v>13</v>
      </c>
      <c r="L951" s="29"/>
      <c r="M951" s="29"/>
      <c r="N951" s="37"/>
      <c r="O951" s="37"/>
      <c r="P951" s="37"/>
      <c r="Q951" s="37"/>
    </row>
    <row r="952" spans="1:17" ht="25.5" customHeight="1">
      <c r="A952" s="3" t="s">
        <v>187</v>
      </c>
      <c r="B952" s="11" t="s">
        <v>21</v>
      </c>
      <c r="C952" s="4" t="s">
        <v>37</v>
      </c>
      <c r="D952" s="4">
        <v>103</v>
      </c>
      <c r="E952" s="4" t="s">
        <v>17</v>
      </c>
      <c r="F952" s="4">
        <v>125</v>
      </c>
      <c r="G952" s="44"/>
      <c r="H952" s="44"/>
      <c r="I952" s="30">
        <v>19600</v>
      </c>
      <c r="J952" s="29">
        <f>VLOOKUP(Table2[[#This Row],[Visitor]],Table1[],2,FALSE)</f>
        <v>29</v>
      </c>
      <c r="K952" s="29">
        <f>VLOOKUP(Table2[[#This Row],[Home]],Table1[],2,FALSE)</f>
        <v>17</v>
      </c>
      <c r="L952" s="29"/>
      <c r="M952" s="29"/>
      <c r="N952" s="37"/>
      <c r="O952" s="37"/>
      <c r="P952" s="37"/>
      <c r="Q952" s="37"/>
    </row>
    <row r="953" spans="1:17" ht="25.5" customHeight="1">
      <c r="A953" s="3" t="s">
        <v>187</v>
      </c>
      <c r="B953" s="11" t="s">
        <v>23</v>
      </c>
      <c r="C953" s="4" t="s">
        <v>5</v>
      </c>
      <c r="D953" s="4">
        <v>105</v>
      </c>
      <c r="E953" s="4" t="s">
        <v>40</v>
      </c>
      <c r="F953" s="4">
        <v>89</v>
      </c>
      <c r="G953" s="44"/>
      <c r="H953" s="44"/>
      <c r="I953" s="30">
        <v>21286</v>
      </c>
      <c r="J953" s="29">
        <f>VLOOKUP(Table2[[#This Row],[Visitor]],Table1[],2,FALSE)</f>
        <v>4</v>
      </c>
      <c r="K953" s="29">
        <f>VLOOKUP(Table2[[#This Row],[Home]],Table1[],2,FALSE)</f>
        <v>15</v>
      </c>
      <c r="L953" s="29"/>
      <c r="M953" s="29"/>
      <c r="N953" s="37"/>
      <c r="O953" s="37"/>
      <c r="P953" s="37"/>
      <c r="Q953" s="37"/>
    </row>
    <row r="954" spans="1:17" ht="25.5" customHeight="1">
      <c r="A954" s="3" t="s">
        <v>187</v>
      </c>
      <c r="B954" s="11" t="s">
        <v>26</v>
      </c>
      <c r="C954" s="4" t="s">
        <v>25</v>
      </c>
      <c r="D954" s="4">
        <v>98</v>
      </c>
      <c r="E954" s="4" t="s">
        <v>34</v>
      </c>
      <c r="F954" s="4">
        <v>100</v>
      </c>
      <c r="G954" s="44"/>
      <c r="H954" s="44"/>
      <c r="I954" s="30">
        <v>18418</v>
      </c>
      <c r="J954" s="29">
        <f>VLOOKUP(Table2[[#This Row],[Visitor]],Table1[],2,FALSE)</f>
        <v>12</v>
      </c>
      <c r="K954" s="29">
        <f>VLOOKUP(Table2[[#This Row],[Home]],Table1[],2,FALSE)</f>
        <v>2</v>
      </c>
      <c r="L954" s="29"/>
      <c r="M954" s="29"/>
      <c r="N954" s="37"/>
      <c r="O954" s="37"/>
      <c r="P954" s="37"/>
      <c r="Q954" s="37"/>
    </row>
    <row r="955" spans="1:17" ht="25.5" customHeight="1">
      <c r="A955" s="3" t="s">
        <v>187</v>
      </c>
      <c r="B955" s="11" t="s">
        <v>29</v>
      </c>
      <c r="C955" s="4" t="s">
        <v>18</v>
      </c>
      <c r="D955" s="4">
        <v>80</v>
      </c>
      <c r="E955" s="4" t="s">
        <v>31</v>
      </c>
      <c r="F955" s="4">
        <v>94</v>
      </c>
      <c r="G955" s="44"/>
      <c r="H955" s="44"/>
      <c r="I955" s="30">
        <v>18306</v>
      </c>
      <c r="J955" s="29">
        <f>VLOOKUP(Table2[[#This Row],[Visitor]],Table1[],2,FALSE)</f>
        <v>26</v>
      </c>
      <c r="K955" s="29">
        <f>VLOOKUP(Table2[[#This Row],[Home]],Table1[],2,FALSE)</f>
        <v>8</v>
      </c>
      <c r="L955" s="29"/>
      <c r="M955" s="29"/>
      <c r="N955" s="37"/>
      <c r="O955" s="37"/>
      <c r="P955" s="37"/>
      <c r="Q955" s="37"/>
    </row>
    <row r="956" spans="1:17" ht="25.5" customHeight="1">
      <c r="A956" s="3" t="s">
        <v>187</v>
      </c>
      <c r="B956" s="11" t="s">
        <v>8</v>
      </c>
      <c r="C956" s="4" t="s">
        <v>36</v>
      </c>
      <c r="D956" s="4">
        <v>108</v>
      </c>
      <c r="E956" s="4" t="s">
        <v>45</v>
      </c>
      <c r="F956" s="4">
        <v>103</v>
      </c>
      <c r="G956" s="44"/>
      <c r="H956" s="44"/>
      <c r="I956" s="30">
        <v>18997</v>
      </c>
      <c r="J956" s="29">
        <f>VLOOKUP(Table2[[#This Row],[Visitor]],Table1[],2,FALSE)</f>
        <v>16</v>
      </c>
      <c r="K956" s="29">
        <f>VLOOKUP(Table2[[#This Row],[Home]],Table1[],2,FALSE)</f>
        <v>28</v>
      </c>
      <c r="L956" s="29"/>
      <c r="M956" s="29"/>
      <c r="N956" s="37"/>
      <c r="O956" s="37"/>
      <c r="P956" s="37"/>
      <c r="Q956" s="37"/>
    </row>
    <row r="957" spans="1:17" ht="25.5" customHeight="1">
      <c r="A957" s="3" t="s">
        <v>188</v>
      </c>
      <c r="B957" s="11" t="s">
        <v>12</v>
      </c>
      <c r="C957" s="4" t="s">
        <v>19</v>
      </c>
      <c r="D957" s="4">
        <v>128</v>
      </c>
      <c r="E957" s="4" t="s">
        <v>13</v>
      </c>
      <c r="F957" s="4">
        <v>114</v>
      </c>
      <c r="G957" s="44"/>
      <c r="H957" s="44"/>
      <c r="I957" s="30">
        <v>15600</v>
      </c>
      <c r="J957" s="29">
        <f>VLOOKUP(Table2[[#This Row],[Visitor]],Table1[],2,FALSE)</f>
        <v>27</v>
      </c>
      <c r="K957" s="29">
        <f>VLOOKUP(Table2[[#This Row],[Home]],Table1[],2,FALSE)</f>
        <v>20</v>
      </c>
      <c r="L957" s="29"/>
      <c r="M957" s="29"/>
      <c r="N957" s="37"/>
      <c r="O957" s="37"/>
      <c r="P957" s="37"/>
      <c r="Q957" s="37"/>
    </row>
    <row r="958" spans="1:17" ht="25.5" customHeight="1">
      <c r="A958" s="3" t="s">
        <v>188</v>
      </c>
      <c r="B958" s="11" t="s">
        <v>12</v>
      </c>
      <c r="C958" s="4" t="s">
        <v>27</v>
      </c>
      <c r="D958" s="4">
        <v>90</v>
      </c>
      <c r="E958" s="4" t="s">
        <v>41</v>
      </c>
      <c r="F958" s="4">
        <v>106</v>
      </c>
      <c r="G958" s="44"/>
      <c r="H958" s="44"/>
      <c r="I958" s="30">
        <v>19800</v>
      </c>
      <c r="J958" s="29">
        <f>VLOOKUP(Table2[[#This Row],[Visitor]],Table1[],2,FALSE)</f>
        <v>11</v>
      </c>
      <c r="K958" s="29">
        <f>VLOOKUP(Table2[[#This Row],[Home]],Table1[],2,FALSE)</f>
        <v>7</v>
      </c>
      <c r="L958" s="29"/>
      <c r="M958" s="29"/>
      <c r="N958" s="37"/>
      <c r="O958" s="37"/>
      <c r="P958" s="37"/>
      <c r="Q958" s="37"/>
    </row>
    <row r="959" spans="1:17" ht="25.5" customHeight="1">
      <c r="A959" s="3" t="s">
        <v>188</v>
      </c>
      <c r="B959" s="11" t="s">
        <v>12</v>
      </c>
      <c r="C959" s="4" t="s">
        <v>17</v>
      </c>
      <c r="D959" s="4">
        <v>113</v>
      </c>
      <c r="E959" s="4" t="s">
        <v>20</v>
      </c>
      <c r="F959" s="4">
        <v>117</v>
      </c>
      <c r="G959" s="44"/>
      <c r="H959" s="44"/>
      <c r="I959" s="30">
        <v>16582</v>
      </c>
      <c r="J959" s="29">
        <f>VLOOKUP(Table2[[#This Row],[Visitor]],Table1[],2,FALSE)</f>
        <v>17</v>
      </c>
      <c r="K959" s="29">
        <f>VLOOKUP(Table2[[#This Row],[Home]],Table1[],2,FALSE)</f>
        <v>9</v>
      </c>
      <c r="L959" s="29"/>
      <c r="M959" s="29"/>
      <c r="N959" s="37"/>
      <c r="O959" s="37"/>
      <c r="P959" s="37"/>
      <c r="Q959" s="37"/>
    </row>
    <row r="960" spans="1:17" ht="25.5" customHeight="1">
      <c r="A960" s="3" t="s">
        <v>188</v>
      </c>
      <c r="B960" s="11" t="s">
        <v>23</v>
      </c>
      <c r="C960" s="4" t="s">
        <v>9</v>
      </c>
      <c r="D960" s="4">
        <v>122</v>
      </c>
      <c r="E960" s="4" t="s">
        <v>43</v>
      </c>
      <c r="F960" s="4">
        <v>112</v>
      </c>
      <c r="G960" s="44"/>
      <c r="H960" s="44"/>
      <c r="I960" s="30">
        <v>18203</v>
      </c>
      <c r="J960" s="29">
        <f>VLOOKUP(Table2[[#This Row],[Visitor]],Table1[],2,FALSE)</f>
        <v>3</v>
      </c>
      <c r="K960" s="29">
        <f>VLOOKUP(Table2[[#This Row],[Home]],Table1[],2,FALSE)</f>
        <v>10</v>
      </c>
      <c r="L960" s="29"/>
      <c r="M960" s="29"/>
      <c r="N960" s="37"/>
      <c r="O960" s="37"/>
      <c r="P960" s="37"/>
      <c r="Q960" s="37"/>
    </row>
    <row r="961" spans="1:17" ht="25.5" customHeight="1">
      <c r="A961" s="3" t="s">
        <v>188</v>
      </c>
      <c r="B961" s="11" t="s">
        <v>26</v>
      </c>
      <c r="C961" s="4" t="s">
        <v>30</v>
      </c>
      <c r="D961" s="4">
        <v>107</v>
      </c>
      <c r="E961" s="4" t="s">
        <v>28</v>
      </c>
      <c r="F961" s="4">
        <v>118</v>
      </c>
      <c r="G961" s="44"/>
      <c r="H961" s="44"/>
      <c r="I961" s="30">
        <v>19504</v>
      </c>
      <c r="J961" s="29">
        <f>VLOOKUP(Table2[[#This Row],[Visitor]],Table1[],2,FALSE)</f>
        <v>18</v>
      </c>
      <c r="K961" s="29">
        <f>VLOOKUP(Table2[[#This Row],[Home]],Table1[],2,FALSE)</f>
        <v>22</v>
      </c>
      <c r="L961" s="29"/>
      <c r="M961" s="29"/>
      <c r="N961" s="37"/>
      <c r="O961" s="37"/>
      <c r="P961" s="37"/>
      <c r="Q961" s="37"/>
    </row>
    <row r="962" spans="1:17" ht="25.5" customHeight="1">
      <c r="A962" s="3" t="s">
        <v>188</v>
      </c>
      <c r="B962" s="11" t="s">
        <v>35</v>
      </c>
      <c r="C962" s="4" t="s">
        <v>42</v>
      </c>
      <c r="D962" s="4">
        <v>87</v>
      </c>
      <c r="E962" s="4" t="s">
        <v>36</v>
      </c>
      <c r="F962" s="4">
        <v>111</v>
      </c>
      <c r="G962" s="44"/>
      <c r="H962" s="44"/>
      <c r="I962" s="30">
        <v>19393</v>
      </c>
      <c r="J962" s="29">
        <f>VLOOKUP(Table2[[#This Row],[Visitor]],Table1[],2,FALSE)</f>
        <v>25</v>
      </c>
      <c r="K962" s="29">
        <f>VLOOKUP(Table2[[#This Row],[Home]],Table1[],2,FALSE)</f>
        <v>16</v>
      </c>
      <c r="L962" s="29"/>
      <c r="M962" s="29"/>
      <c r="N962" s="37"/>
      <c r="O962" s="37"/>
      <c r="P962" s="37"/>
      <c r="Q962" s="37"/>
    </row>
    <row r="963" spans="1:17" ht="25.5" customHeight="1">
      <c r="A963" s="3" t="s">
        <v>188</v>
      </c>
      <c r="B963" s="11" t="s">
        <v>8</v>
      </c>
      <c r="C963" s="4" t="s">
        <v>15</v>
      </c>
      <c r="D963" s="4">
        <v>101</v>
      </c>
      <c r="E963" s="4" t="s">
        <v>10</v>
      </c>
      <c r="F963" s="4">
        <v>114</v>
      </c>
      <c r="G963" s="44"/>
      <c r="H963" s="44"/>
      <c r="I963" s="30">
        <v>19596</v>
      </c>
      <c r="J963" s="29">
        <f>VLOOKUP(Table2[[#This Row],[Visitor]],Table1[],2,FALSE)</f>
        <v>30</v>
      </c>
      <c r="K963" s="29">
        <f>VLOOKUP(Table2[[#This Row],[Home]],Table1[],2,FALSE)</f>
        <v>1</v>
      </c>
      <c r="L963" s="29"/>
      <c r="M963" s="29"/>
      <c r="N963" s="37"/>
      <c r="O963" s="37"/>
      <c r="P963" s="37"/>
      <c r="Q963" s="37"/>
    </row>
    <row r="964" spans="1:17" ht="25.5" customHeight="1">
      <c r="A964" s="3" t="s">
        <v>188</v>
      </c>
      <c r="B964" s="11" t="s">
        <v>8</v>
      </c>
      <c r="C964" s="4" t="s">
        <v>24</v>
      </c>
      <c r="D964" s="4">
        <v>121</v>
      </c>
      <c r="E964" s="4" t="s">
        <v>44</v>
      </c>
      <c r="F964" s="4">
        <v>116</v>
      </c>
      <c r="G964" s="44"/>
      <c r="H964" s="44"/>
      <c r="I964" s="30">
        <v>16412</v>
      </c>
      <c r="J964" s="29">
        <f>VLOOKUP(Table2[[#This Row],[Visitor]],Table1[],2,FALSE)</f>
        <v>21</v>
      </c>
      <c r="K964" s="29">
        <f>VLOOKUP(Table2[[#This Row],[Home]],Table1[],2,FALSE)</f>
        <v>6</v>
      </c>
      <c r="L964" s="29"/>
      <c r="M964" s="29"/>
      <c r="N964" s="37"/>
      <c r="O964" s="37"/>
      <c r="P964" s="37"/>
      <c r="Q964" s="37"/>
    </row>
    <row r="965" spans="1:17" ht="25.5" customHeight="1">
      <c r="A965" s="3" t="s">
        <v>189</v>
      </c>
      <c r="B965" s="11" t="s">
        <v>12</v>
      </c>
      <c r="C965" s="4" t="s">
        <v>31</v>
      </c>
      <c r="D965" s="4">
        <v>104</v>
      </c>
      <c r="E965" s="4" t="s">
        <v>16</v>
      </c>
      <c r="F965" s="4">
        <v>84</v>
      </c>
      <c r="G965" s="44"/>
      <c r="H965" s="44"/>
      <c r="I965" s="30">
        <v>16432</v>
      </c>
      <c r="J965" s="29">
        <f>VLOOKUP(Table2[[#This Row],[Visitor]],Table1[],2,FALSE)</f>
        <v>8</v>
      </c>
      <c r="K965" s="29">
        <f>VLOOKUP(Table2[[#This Row],[Home]],Table1[],2,FALSE)</f>
        <v>13</v>
      </c>
      <c r="L965" s="29"/>
      <c r="M965" s="29"/>
      <c r="N965" s="37"/>
      <c r="O965" s="37"/>
      <c r="P965" s="37"/>
      <c r="Q965" s="37"/>
    </row>
    <row r="966" spans="1:17" ht="25.5" customHeight="1">
      <c r="A966" s="3" t="s">
        <v>189</v>
      </c>
      <c r="B966" s="11" t="s">
        <v>23</v>
      </c>
      <c r="C966" s="4" t="s">
        <v>25</v>
      </c>
      <c r="D966" s="4">
        <v>110</v>
      </c>
      <c r="E966" s="4" t="s">
        <v>40</v>
      </c>
      <c r="F966" s="4">
        <v>119</v>
      </c>
      <c r="G966" s="44"/>
      <c r="H966" s="44"/>
      <c r="I966" s="30">
        <v>20210</v>
      </c>
      <c r="J966" s="29">
        <f>VLOOKUP(Table2[[#This Row],[Visitor]],Table1[],2,FALSE)</f>
        <v>12</v>
      </c>
      <c r="K966" s="29">
        <f>VLOOKUP(Table2[[#This Row],[Home]],Table1[],2,FALSE)</f>
        <v>15</v>
      </c>
      <c r="L966" s="29"/>
      <c r="M966" s="29"/>
      <c r="N966" s="37"/>
      <c r="O966" s="37"/>
      <c r="P966" s="37"/>
      <c r="Q966" s="37"/>
    </row>
    <row r="967" spans="1:17" ht="25.5" customHeight="1">
      <c r="A967" s="3" t="s">
        <v>189</v>
      </c>
      <c r="B967" s="11" t="s">
        <v>23</v>
      </c>
      <c r="C967" s="4" t="s">
        <v>41</v>
      </c>
      <c r="D967" s="4">
        <v>121</v>
      </c>
      <c r="E967" s="4" t="s">
        <v>14</v>
      </c>
      <c r="F967" s="4">
        <v>119</v>
      </c>
      <c r="G967" s="44"/>
      <c r="H967" s="44"/>
      <c r="I967" s="30">
        <v>17769</v>
      </c>
      <c r="J967" s="29">
        <f>VLOOKUP(Table2[[#This Row],[Visitor]],Table1[],2,FALSE)</f>
        <v>7</v>
      </c>
      <c r="K967" s="29">
        <f>VLOOKUP(Table2[[#This Row],[Home]],Table1[],2,FALSE)</f>
        <v>19</v>
      </c>
      <c r="L967" s="29"/>
      <c r="M967" s="29"/>
      <c r="N967" s="37"/>
      <c r="O967" s="37"/>
      <c r="P967" s="37"/>
      <c r="Q967" s="37"/>
    </row>
    <row r="968" spans="1:17" ht="25.5" customHeight="1">
      <c r="A968" s="3" t="s">
        <v>189</v>
      </c>
      <c r="B968" s="11" t="s">
        <v>23</v>
      </c>
      <c r="C968" s="4" t="s">
        <v>9</v>
      </c>
      <c r="D968" s="4">
        <v>110</v>
      </c>
      <c r="E968" s="4" t="s">
        <v>22</v>
      </c>
      <c r="F968" s="4">
        <v>99</v>
      </c>
      <c r="G968" s="44"/>
      <c r="H968" s="44"/>
      <c r="I968" s="30">
        <v>17195</v>
      </c>
      <c r="J968" s="29">
        <f>VLOOKUP(Table2[[#This Row],[Visitor]],Table1[],2,FALSE)</f>
        <v>3</v>
      </c>
      <c r="K968" s="29">
        <f>VLOOKUP(Table2[[#This Row],[Home]],Table1[],2,FALSE)</f>
        <v>14</v>
      </c>
      <c r="L968" s="29"/>
      <c r="M968" s="29"/>
      <c r="N968" s="37"/>
      <c r="O968" s="37"/>
      <c r="P968" s="37"/>
      <c r="Q968" s="37"/>
    </row>
    <row r="969" spans="1:17" ht="25.5" customHeight="1">
      <c r="A969" s="3" t="s">
        <v>189</v>
      </c>
      <c r="B969" s="11" t="s">
        <v>35</v>
      </c>
      <c r="C969" s="4" t="s">
        <v>24</v>
      </c>
      <c r="D969" s="4">
        <v>114</v>
      </c>
      <c r="E969" s="4" t="s">
        <v>38</v>
      </c>
      <c r="F969" s="4">
        <v>101</v>
      </c>
      <c r="G969" s="44"/>
      <c r="H969" s="44"/>
      <c r="I969" s="30">
        <v>17583</v>
      </c>
      <c r="J969" s="29">
        <f>VLOOKUP(Table2[[#This Row],[Visitor]],Table1[],2,FALSE)</f>
        <v>21</v>
      </c>
      <c r="K969" s="29">
        <f>VLOOKUP(Table2[[#This Row],[Home]],Table1[],2,FALSE)</f>
        <v>23</v>
      </c>
      <c r="L969" s="29"/>
      <c r="M969" s="29"/>
      <c r="N969" s="37"/>
      <c r="O969" s="37"/>
      <c r="P969" s="37"/>
      <c r="Q969" s="37"/>
    </row>
    <row r="970" spans="1:17" ht="25.5" customHeight="1">
      <c r="A970" s="3" t="s">
        <v>189</v>
      </c>
      <c r="B970" s="11" t="s">
        <v>8</v>
      </c>
      <c r="C970" s="4" t="s">
        <v>6</v>
      </c>
      <c r="D970" s="4">
        <v>113</v>
      </c>
      <c r="E970" s="4" t="s">
        <v>30</v>
      </c>
      <c r="F970" s="4">
        <v>108</v>
      </c>
      <c r="G970" s="44"/>
      <c r="H970" s="44"/>
      <c r="I970" s="30">
        <v>20062</v>
      </c>
      <c r="J970" s="29">
        <f>VLOOKUP(Table2[[#This Row],[Visitor]],Table1[],2,FALSE)</f>
        <v>5</v>
      </c>
      <c r="K970" s="29">
        <f>VLOOKUP(Table2[[#This Row],[Home]],Table1[],2,FALSE)</f>
        <v>18</v>
      </c>
      <c r="L970" s="29"/>
      <c r="M970" s="29"/>
      <c r="N970" s="37"/>
      <c r="O970" s="37"/>
      <c r="P970" s="37"/>
      <c r="Q970" s="37"/>
    </row>
    <row r="971" spans="1:17" ht="25.5" customHeight="1">
      <c r="A971" s="3" t="s">
        <v>189</v>
      </c>
      <c r="B971" s="11" t="s">
        <v>8</v>
      </c>
      <c r="C971" s="4" t="s">
        <v>18</v>
      </c>
      <c r="D971" s="4">
        <v>107</v>
      </c>
      <c r="E971" s="4" t="s">
        <v>45</v>
      </c>
      <c r="F971" s="4">
        <v>108</v>
      </c>
      <c r="G971" s="44"/>
      <c r="H971" s="44"/>
      <c r="I971" s="30">
        <v>18997</v>
      </c>
      <c r="J971" s="29">
        <f>VLOOKUP(Table2[[#This Row],[Visitor]],Table1[],2,FALSE)</f>
        <v>26</v>
      </c>
      <c r="K971" s="29">
        <f>VLOOKUP(Table2[[#This Row],[Home]],Table1[],2,FALSE)</f>
        <v>28</v>
      </c>
      <c r="L971" s="29"/>
      <c r="M971" s="29"/>
      <c r="N971" s="37"/>
      <c r="O971" s="37"/>
      <c r="P971" s="37"/>
      <c r="Q971" s="37"/>
    </row>
    <row r="972" spans="1:17" ht="25.5" customHeight="1">
      <c r="A972" s="3" t="s">
        <v>190</v>
      </c>
      <c r="B972" s="11" t="s">
        <v>12</v>
      </c>
      <c r="C972" s="4" t="s">
        <v>15</v>
      </c>
      <c r="D972" s="4">
        <v>125</v>
      </c>
      <c r="E972" s="4" t="s">
        <v>13</v>
      </c>
      <c r="F972" s="4">
        <v>111</v>
      </c>
      <c r="G972" s="44"/>
      <c r="H972" s="44"/>
      <c r="I972" s="30">
        <v>14173</v>
      </c>
      <c r="J972" s="29">
        <f>VLOOKUP(Table2[[#This Row],[Visitor]],Table1[],2,FALSE)</f>
        <v>30</v>
      </c>
      <c r="K972" s="29">
        <f>VLOOKUP(Table2[[#This Row],[Home]],Table1[],2,FALSE)</f>
        <v>20</v>
      </c>
      <c r="L972" s="29"/>
      <c r="M972" s="29"/>
      <c r="N972" s="37"/>
      <c r="O972" s="37"/>
      <c r="P972" s="37"/>
      <c r="Q972" s="37"/>
    </row>
    <row r="973" spans="1:17" ht="25.5" customHeight="1">
      <c r="A973" s="3" t="s">
        <v>190</v>
      </c>
      <c r="B973" s="11" t="s">
        <v>21</v>
      </c>
      <c r="C973" s="4" t="s">
        <v>19</v>
      </c>
      <c r="D973" s="4">
        <v>99</v>
      </c>
      <c r="E973" s="4" t="s">
        <v>17</v>
      </c>
      <c r="F973" s="4">
        <v>108</v>
      </c>
      <c r="G973" s="44"/>
      <c r="H973" s="44"/>
      <c r="I973" s="30">
        <v>19600</v>
      </c>
      <c r="J973" s="29">
        <f>VLOOKUP(Table2[[#This Row],[Visitor]],Table1[],2,FALSE)</f>
        <v>27</v>
      </c>
      <c r="K973" s="29">
        <f>VLOOKUP(Table2[[#This Row],[Home]],Table1[],2,FALSE)</f>
        <v>17</v>
      </c>
      <c r="L973" s="29"/>
      <c r="M973" s="29"/>
      <c r="N973" s="37"/>
      <c r="O973" s="37"/>
      <c r="P973" s="37"/>
      <c r="Q973" s="37"/>
    </row>
    <row r="974" spans="1:17" ht="25.5" customHeight="1">
      <c r="A974" s="3" t="s">
        <v>190</v>
      </c>
      <c r="B974" s="11" t="s">
        <v>23</v>
      </c>
      <c r="C974" s="4" t="s">
        <v>5</v>
      </c>
      <c r="D974" s="4">
        <v>117</v>
      </c>
      <c r="E974" s="4" t="s">
        <v>33</v>
      </c>
      <c r="F974" s="4">
        <v>109</v>
      </c>
      <c r="G974" s="44"/>
      <c r="H974" s="44"/>
      <c r="I974" s="30">
        <v>18978</v>
      </c>
      <c r="J974" s="29">
        <f>VLOOKUP(Table2[[#This Row],[Visitor]],Table1[],2,FALSE)</f>
        <v>4</v>
      </c>
      <c r="K974" s="29">
        <f>VLOOKUP(Table2[[#This Row],[Home]],Table1[],2,FALSE)</f>
        <v>24</v>
      </c>
      <c r="L974" s="29"/>
      <c r="M974" s="29"/>
      <c r="N974" s="37"/>
      <c r="O974" s="37"/>
      <c r="P974" s="37"/>
      <c r="Q974" s="37"/>
    </row>
    <row r="975" spans="1:17" ht="25.5" customHeight="1">
      <c r="A975" s="3" t="s">
        <v>190</v>
      </c>
      <c r="B975" s="11" t="s">
        <v>23</v>
      </c>
      <c r="C975" s="4" t="s">
        <v>37</v>
      </c>
      <c r="D975" s="4">
        <v>87</v>
      </c>
      <c r="E975" s="4" t="s">
        <v>43</v>
      </c>
      <c r="F975" s="4">
        <v>115</v>
      </c>
      <c r="G975" s="44"/>
      <c r="H975" s="44"/>
      <c r="I975" s="30">
        <v>18203</v>
      </c>
      <c r="J975" s="29">
        <f>VLOOKUP(Table2[[#This Row],[Visitor]],Table1[],2,FALSE)</f>
        <v>29</v>
      </c>
      <c r="K975" s="29">
        <f>VLOOKUP(Table2[[#This Row],[Home]],Table1[],2,FALSE)</f>
        <v>10</v>
      </c>
      <c r="L975" s="29"/>
      <c r="M975" s="29"/>
      <c r="N975" s="37"/>
      <c r="O975" s="37"/>
      <c r="P975" s="37"/>
      <c r="Q975" s="37"/>
    </row>
    <row r="976" spans="1:17" ht="25.5" customHeight="1">
      <c r="A976" s="3" t="s">
        <v>190</v>
      </c>
      <c r="B976" s="11" t="s">
        <v>8</v>
      </c>
      <c r="C976" s="4" t="s">
        <v>34</v>
      </c>
      <c r="D976" s="4">
        <v>107</v>
      </c>
      <c r="E976" s="4" t="s">
        <v>10</v>
      </c>
      <c r="F976" s="4">
        <v>110</v>
      </c>
      <c r="G976" s="44"/>
      <c r="H976" s="44"/>
      <c r="I976" s="30">
        <v>19596</v>
      </c>
      <c r="J976" s="29">
        <f>VLOOKUP(Table2[[#This Row],[Visitor]],Table1[],2,FALSE)</f>
        <v>2</v>
      </c>
      <c r="K976" s="29">
        <f>VLOOKUP(Table2[[#This Row],[Home]],Table1[],2,FALSE)</f>
        <v>1</v>
      </c>
      <c r="L976" s="29"/>
      <c r="M976" s="29"/>
      <c r="N976" s="37"/>
      <c r="O976" s="37"/>
      <c r="P976" s="37"/>
      <c r="Q976" s="37"/>
    </row>
    <row r="977" spans="1:17" ht="25.5" customHeight="1">
      <c r="A977" s="3" t="s">
        <v>191</v>
      </c>
      <c r="B977" s="11" t="s">
        <v>12</v>
      </c>
      <c r="C977" s="4" t="s">
        <v>40</v>
      </c>
      <c r="D977" s="4">
        <v>83</v>
      </c>
      <c r="E977" s="4" t="s">
        <v>14</v>
      </c>
      <c r="F977" s="4">
        <v>99</v>
      </c>
      <c r="G977" s="44"/>
      <c r="H977" s="44"/>
      <c r="I977" s="30">
        <v>17406</v>
      </c>
      <c r="J977" s="29">
        <f>VLOOKUP(Table2[[#This Row],[Visitor]],Table1[],2,FALSE)</f>
        <v>15</v>
      </c>
      <c r="K977" s="29">
        <f>VLOOKUP(Table2[[#This Row],[Home]],Table1[],2,FALSE)</f>
        <v>19</v>
      </c>
      <c r="L977" s="29"/>
      <c r="M977" s="29"/>
      <c r="N977" s="37"/>
      <c r="O977" s="37"/>
      <c r="P977" s="37"/>
      <c r="Q977" s="37"/>
    </row>
    <row r="978" spans="1:17" ht="25.5" customHeight="1">
      <c r="A978" s="3" t="s">
        <v>191</v>
      </c>
      <c r="B978" s="11" t="s">
        <v>12</v>
      </c>
      <c r="C978" s="4" t="s">
        <v>27</v>
      </c>
      <c r="D978" s="4">
        <v>87</v>
      </c>
      <c r="E978" s="4" t="s">
        <v>16</v>
      </c>
      <c r="F978" s="4">
        <v>112</v>
      </c>
      <c r="G978" s="44"/>
      <c r="H978" s="44"/>
      <c r="I978" s="30">
        <v>17923</v>
      </c>
      <c r="J978" s="29">
        <f>VLOOKUP(Table2[[#This Row],[Visitor]],Table1[],2,FALSE)</f>
        <v>11</v>
      </c>
      <c r="K978" s="29">
        <f>VLOOKUP(Table2[[#This Row],[Home]],Table1[],2,FALSE)</f>
        <v>13</v>
      </c>
      <c r="L978" s="29"/>
      <c r="M978" s="29"/>
      <c r="N978" s="37"/>
      <c r="O978" s="37"/>
      <c r="P978" s="37"/>
      <c r="Q978" s="37"/>
    </row>
    <row r="979" spans="1:17" ht="25.5" customHeight="1">
      <c r="A979" s="3" t="s">
        <v>191</v>
      </c>
      <c r="B979" s="11" t="s">
        <v>21</v>
      </c>
      <c r="C979" s="4" t="s">
        <v>9</v>
      </c>
      <c r="D979" s="4">
        <v>105</v>
      </c>
      <c r="E979" s="4" t="s">
        <v>41</v>
      </c>
      <c r="F979" s="4">
        <v>108</v>
      </c>
      <c r="G979" s="44"/>
      <c r="H979" s="44"/>
      <c r="I979" s="30">
        <v>20131</v>
      </c>
      <c r="J979" s="29">
        <f>VLOOKUP(Table2[[#This Row],[Visitor]],Table1[],2,FALSE)</f>
        <v>3</v>
      </c>
      <c r="K979" s="29">
        <f>VLOOKUP(Table2[[#This Row],[Home]],Table1[],2,FALSE)</f>
        <v>7</v>
      </c>
      <c r="L979" s="29"/>
      <c r="M979" s="29"/>
      <c r="N979" s="37"/>
      <c r="O979" s="37"/>
      <c r="P979" s="37"/>
      <c r="Q979" s="37"/>
    </row>
    <row r="980" spans="1:17" ht="25.5" customHeight="1">
      <c r="A980" s="3" t="s">
        <v>191</v>
      </c>
      <c r="B980" s="11" t="s">
        <v>23</v>
      </c>
      <c r="C980" s="4" t="s">
        <v>31</v>
      </c>
      <c r="D980" s="4">
        <v>95</v>
      </c>
      <c r="E980" s="4" t="s">
        <v>25</v>
      </c>
      <c r="F980" s="4">
        <v>78</v>
      </c>
      <c r="G980" s="44"/>
      <c r="H980" s="44"/>
      <c r="I980" s="30">
        <v>15622</v>
      </c>
      <c r="J980" s="29">
        <f>VLOOKUP(Table2[[#This Row],[Visitor]],Table1[],2,FALSE)</f>
        <v>8</v>
      </c>
      <c r="K980" s="29">
        <f>VLOOKUP(Table2[[#This Row],[Home]],Table1[],2,FALSE)</f>
        <v>12</v>
      </c>
      <c r="L980" s="29"/>
      <c r="M980" s="29"/>
      <c r="N980" s="37"/>
      <c r="O980" s="37"/>
      <c r="P980" s="37"/>
      <c r="Q980" s="37"/>
    </row>
    <row r="981" spans="1:17" ht="25.5" customHeight="1">
      <c r="A981" s="3" t="s">
        <v>191</v>
      </c>
      <c r="B981" s="11" t="s">
        <v>23</v>
      </c>
      <c r="C981" s="4" t="s">
        <v>42</v>
      </c>
      <c r="D981" s="4">
        <v>112</v>
      </c>
      <c r="E981" s="4" t="s">
        <v>22</v>
      </c>
      <c r="F981" s="4">
        <v>120</v>
      </c>
      <c r="G981" s="44"/>
      <c r="H981" s="44"/>
      <c r="I981" s="30">
        <v>18717</v>
      </c>
      <c r="J981" s="29">
        <f>VLOOKUP(Table2[[#This Row],[Visitor]],Table1[],2,FALSE)</f>
        <v>25</v>
      </c>
      <c r="K981" s="29">
        <f>VLOOKUP(Table2[[#This Row],[Home]],Table1[],2,FALSE)</f>
        <v>14</v>
      </c>
      <c r="L981" s="29"/>
      <c r="M981" s="29"/>
      <c r="N981" s="37"/>
      <c r="O981" s="37"/>
      <c r="P981" s="37"/>
      <c r="Q981" s="37"/>
    </row>
    <row r="982" spans="1:17" ht="25.5" customHeight="1">
      <c r="A982" s="3" t="s">
        <v>191</v>
      </c>
      <c r="B982" s="11" t="s">
        <v>23</v>
      </c>
      <c r="C982" s="4" t="s">
        <v>20</v>
      </c>
      <c r="D982" s="4">
        <v>116</v>
      </c>
      <c r="E982" s="4" t="s">
        <v>24</v>
      </c>
      <c r="F982" s="4">
        <v>97</v>
      </c>
      <c r="G982" s="44"/>
      <c r="H982" s="44"/>
      <c r="I982" s="30">
        <v>18143</v>
      </c>
      <c r="J982" s="29">
        <f>VLOOKUP(Table2[[#This Row],[Visitor]],Table1[],2,FALSE)</f>
        <v>9</v>
      </c>
      <c r="K982" s="29">
        <f>VLOOKUP(Table2[[#This Row],[Home]],Table1[],2,FALSE)</f>
        <v>21</v>
      </c>
      <c r="L982" s="29"/>
      <c r="M982" s="29"/>
      <c r="N982" s="37"/>
      <c r="O982" s="37"/>
      <c r="P982" s="37"/>
      <c r="Q982" s="37"/>
    </row>
    <row r="983" spans="1:17" ht="25.5" customHeight="1">
      <c r="A983" s="3" t="s">
        <v>191</v>
      </c>
      <c r="B983" s="11" t="s">
        <v>29</v>
      </c>
      <c r="C983" s="4" t="s">
        <v>45</v>
      </c>
      <c r="D983" s="4">
        <v>116</v>
      </c>
      <c r="E983" s="4" t="s">
        <v>30</v>
      </c>
      <c r="F983" s="4">
        <v>125</v>
      </c>
      <c r="G983" s="44"/>
      <c r="H983" s="44"/>
      <c r="I983" s="30">
        <v>19807</v>
      </c>
      <c r="J983" s="29">
        <f>VLOOKUP(Table2[[#This Row],[Visitor]],Table1[],2,FALSE)</f>
        <v>28</v>
      </c>
      <c r="K983" s="29">
        <f>VLOOKUP(Table2[[#This Row],[Home]],Table1[],2,FALSE)</f>
        <v>18</v>
      </c>
      <c r="L983" s="29"/>
      <c r="M983" s="29"/>
      <c r="N983" s="37"/>
      <c r="O983" s="37"/>
      <c r="P983" s="37"/>
      <c r="Q983" s="37"/>
    </row>
    <row r="984" spans="1:17" ht="25.5" customHeight="1">
      <c r="A984" s="3" t="s">
        <v>191</v>
      </c>
      <c r="B984" s="11" t="s">
        <v>35</v>
      </c>
      <c r="C984" s="4" t="s">
        <v>10</v>
      </c>
      <c r="D984" s="4">
        <v>108</v>
      </c>
      <c r="E984" s="4" t="s">
        <v>36</v>
      </c>
      <c r="F984" s="4">
        <v>125</v>
      </c>
      <c r="G984" s="44"/>
      <c r="H984" s="44"/>
      <c r="I984" s="30">
        <v>19487</v>
      </c>
      <c r="J984" s="29">
        <f>VLOOKUP(Table2[[#This Row],[Visitor]],Table1[],2,FALSE)</f>
        <v>1</v>
      </c>
      <c r="K984" s="29">
        <f>VLOOKUP(Table2[[#This Row],[Home]],Table1[],2,FALSE)</f>
        <v>16</v>
      </c>
      <c r="L984" s="29"/>
      <c r="M984" s="29"/>
      <c r="N984" s="37"/>
      <c r="O984" s="37"/>
      <c r="P984" s="37"/>
      <c r="Q984" s="37"/>
    </row>
    <row r="985" spans="1:17" ht="25.5" customHeight="1">
      <c r="A985" s="3" t="s">
        <v>191</v>
      </c>
      <c r="B985" s="11" t="s">
        <v>35</v>
      </c>
      <c r="C985" s="4" t="s">
        <v>18</v>
      </c>
      <c r="D985" s="4">
        <v>88</v>
      </c>
      <c r="E985" s="4" t="s">
        <v>38</v>
      </c>
      <c r="F985" s="4">
        <v>94</v>
      </c>
      <c r="G985" s="44"/>
      <c r="H985" s="44"/>
      <c r="I985" s="30">
        <v>17583</v>
      </c>
      <c r="J985" s="29">
        <f>VLOOKUP(Table2[[#This Row],[Visitor]],Table1[],2,FALSE)</f>
        <v>26</v>
      </c>
      <c r="K985" s="29">
        <f>VLOOKUP(Table2[[#This Row],[Home]],Table1[],2,FALSE)</f>
        <v>23</v>
      </c>
      <c r="L985" s="29"/>
      <c r="M985" s="29"/>
      <c r="N985" s="37"/>
      <c r="O985" s="37"/>
      <c r="P985" s="37"/>
      <c r="Q985" s="37"/>
    </row>
    <row r="986" spans="1:17" ht="25.5" customHeight="1">
      <c r="A986" s="3" t="s">
        <v>191</v>
      </c>
      <c r="B986" s="11" t="s">
        <v>8</v>
      </c>
      <c r="C986" s="4" t="s">
        <v>6</v>
      </c>
      <c r="D986" s="4">
        <v>102</v>
      </c>
      <c r="E986" s="4" t="s">
        <v>44</v>
      </c>
      <c r="F986" s="4">
        <v>116</v>
      </c>
      <c r="G986" s="44"/>
      <c r="H986" s="44"/>
      <c r="I986" s="30">
        <v>19130</v>
      </c>
      <c r="J986" s="29">
        <f>VLOOKUP(Table2[[#This Row],[Visitor]],Table1[],2,FALSE)</f>
        <v>5</v>
      </c>
      <c r="K986" s="29">
        <f>VLOOKUP(Table2[[#This Row],[Home]],Table1[],2,FALSE)</f>
        <v>6</v>
      </c>
      <c r="L986" s="29"/>
      <c r="M986" s="29"/>
      <c r="N986" s="37"/>
      <c r="O986" s="37"/>
      <c r="P986" s="37"/>
      <c r="Q986" s="37"/>
    </row>
    <row r="987" spans="1:17" ht="25.5" customHeight="1">
      <c r="A987" s="3" t="s">
        <v>192</v>
      </c>
      <c r="B987" s="11" t="s">
        <v>83</v>
      </c>
      <c r="C987" s="4" t="s">
        <v>37</v>
      </c>
      <c r="D987" s="4">
        <v>115</v>
      </c>
      <c r="E987" s="4" t="s">
        <v>13</v>
      </c>
      <c r="F987" s="4">
        <v>122</v>
      </c>
      <c r="G987" s="44"/>
      <c r="H987" s="44"/>
      <c r="I987" s="30">
        <v>19336</v>
      </c>
      <c r="J987" s="29">
        <f>VLOOKUP(Table2[[#This Row],[Visitor]],Table1[],2,FALSE)</f>
        <v>29</v>
      </c>
      <c r="K987" s="29">
        <f>VLOOKUP(Table2[[#This Row],[Home]],Table1[],2,FALSE)</f>
        <v>20</v>
      </c>
      <c r="L987" s="29"/>
      <c r="M987" s="29"/>
      <c r="N987" s="37"/>
      <c r="O987" s="37"/>
      <c r="P987" s="37"/>
      <c r="Q987" s="37"/>
    </row>
    <row r="988" spans="1:17" ht="25.5" customHeight="1">
      <c r="A988" s="3" t="s">
        <v>192</v>
      </c>
      <c r="B988" s="11" t="s">
        <v>21</v>
      </c>
      <c r="C988" s="4" t="s">
        <v>20</v>
      </c>
      <c r="D988" s="4">
        <v>102</v>
      </c>
      <c r="E988" s="4" t="s">
        <v>17</v>
      </c>
      <c r="F988" s="4">
        <v>129</v>
      </c>
      <c r="G988" s="44"/>
      <c r="H988" s="44"/>
      <c r="I988" s="30">
        <v>19689</v>
      </c>
      <c r="J988" s="29">
        <f>VLOOKUP(Table2[[#This Row],[Visitor]],Table1[],2,FALSE)</f>
        <v>9</v>
      </c>
      <c r="K988" s="29">
        <f>VLOOKUP(Table2[[#This Row],[Home]],Table1[],2,FALSE)</f>
        <v>17</v>
      </c>
      <c r="L988" s="29"/>
      <c r="M988" s="29"/>
      <c r="N988" s="37"/>
      <c r="O988" s="37"/>
      <c r="P988" s="37"/>
      <c r="Q988" s="37"/>
    </row>
    <row r="989" spans="1:17" ht="25.5" customHeight="1">
      <c r="A989" s="3" t="s">
        <v>192</v>
      </c>
      <c r="B989" s="11" t="s">
        <v>26</v>
      </c>
      <c r="C989" s="4" t="s">
        <v>25</v>
      </c>
      <c r="D989" s="4">
        <v>80</v>
      </c>
      <c r="E989" s="4" t="s">
        <v>28</v>
      </c>
      <c r="F989" s="4">
        <v>114</v>
      </c>
      <c r="G989" s="44"/>
      <c r="H989" s="44"/>
      <c r="I989" s="30">
        <v>19579</v>
      </c>
      <c r="J989" s="29">
        <f>VLOOKUP(Table2[[#This Row],[Visitor]],Table1[],2,FALSE)</f>
        <v>12</v>
      </c>
      <c r="K989" s="29">
        <f>VLOOKUP(Table2[[#This Row],[Home]],Table1[],2,FALSE)</f>
        <v>22</v>
      </c>
      <c r="L989" s="29"/>
      <c r="M989" s="29"/>
      <c r="N989" s="37"/>
      <c r="O989" s="37"/>
      <c r="P989" s="37"/>
      <c r="Q989" s="37"/>
    </row>
    <row r="990" spans="1:17" ht="25.5" customHeight="1">
      <c r="A990" s="3" t="s">
        <v>192</v>
      </c>
      <c r="B990" s="11" t="s">
        <v>26</v>
      </c>
      <c r="C990" s="4" t="s">
        <v>34</v>
      </c>
      <c r="D990" s="4">
        <v>94</v>
      </c>
      <c r="E990" s="4" t="s">
        <v>43</v>
      </c>
      <c r="F990" s="4">
        <v>104</v>
      </c>
      <c r="G990" s="44"/>
      <c r="H990" s="44"/>
      <c r="I990" s="30">
        <v>18203</v>
      </c>
      <c r="J990" s="29">
        <f>VLOOKUP(Table2[[#This Row],[Visitor]],Table1[],2,FALSE)</f>
        <v>2</v>
      </c>
      <c r="K990" s="29">
        <f>VLOOKUP(Table2[[#This Row],[Home]],Table1[],2,FALSE)</f>
        <v>10</v>
      </c>
      <c r="L990" s="29"/>
      <c r="M990" s="29"/>
      <c r="N990" s="37"/>
      <c r="O990" s="37"/>
      <c r="P990" s="37"/>
      <c r="Q990" s="37"/>
    </row>
    <row r="991" spans="1:17" ht="25.5" customHeight="1">
      <c r="A991" s="3" t="s">
        <v>192</v>
      </c>
      <c r="B991" s="11" t="s">
        <v>8</v>
      </c>
      <c r="C991" s="4" t="s">
        <v>18</v>
      </c>
      <c r="D991" s="4">
        <v>105</v>
      </c>
      <c r="E991" s="4" t="s">
        <v>44</v>
      </c>
      <c r="F991" s="4">
        <v>113</v>
      </c>
      <c r="G991" s="44"/>
      <c r="H991" s="44"/>
      <c r="I991" s="30">
        <v>16561</v>
      </c>
      <c r="J991" s="29">
        <f>VLOOKUP(Table2[[#This Row],[Visitor]],Table1[],2,FALSE)</f>
        <v>26</v>
      </c>
      <c r="K991" s="29">
        <f>VLOOKUP(Table2[[#This Row],[Home]],Table1[],2,FALSE)</f>
        <v>6</v>
      </c>
      <c r="L991" s="29"/>
      <c r="M991" s="29"/>
      <c r="N991" s="37"/>
      <c r="O991" s="37"/>
      <c r="P991" s="37"/>
      <c r="Q991" s="37"/>
    </row>
    <row r="992" spans="1:17" ht="25.5" customHeight="1">
      <c r="A992" s="3" t="s">
        <v>193</v>
      </c>
      <c r="B992" s="11" t="s">
        <v>97</v>
      </c>
      <c r="C992" s="4" t="s">
        <v>41</v>
      </c>
      <c r="D992" s="4">
        <v>132</v>
      </c>
      <c r="E992" s="4" t="s">
        <v>42</v>
      </c>
      <c r="F992" s="4">
        <v>106</v>
      </c>
      <c r="G992" s="44"/>
      <c r="H992" s="44"/>
      <c r="I992" s="30">
        <v>19812</v>
      </c>
      <c r="J992" s="29">
        <f>VLOOKUP(Table2[[#This Row],[Visitor]],Table1[],2,FALSE)</f>
        <v>7</v>
      </c>
      <c r="K992" s="29">
        <f>VLOOKUP(Table2[[#This Row],[Home]],Table1[],2,FALSE)</f>
        <v>25</v>
      </c>
      <c r="L992" s="29"/>
      <c r="M992" s="29"/>
      <c r="N992" s="37"/>
      <c r="O992" s="37"/>
      <c r="P992" s="37"/>
      <c r="Q992" s="37"/>
    </row>
    <row r="993" spans="1:17" ht="25.5" customHeight="1">
      <c r="A993" s="3" t="s">
        <v>193</v>
      </c>
      <c r="B993" s="11" t="s">
        <v>49</v>
      </c>
      <c r="C993" s="4" t="s">
        <v>40</v>
      </c>
      <c r="D993" s="4">
        <v>129</v>
      </c>
      <c r="E993" s="4" t="s">
        <v>27</v>
      </c>
      <c r="F993" s="4">
        <v>122</v>
      </c>
      <c r="G993" s="44"/>
      <c r="H993" s="44"/>
      <c r="I993" s="30">
        <v>15266</v>
      </c>
      <c r="J993" s="29">
        <f>VLOOKUP(Table2[[#This Row],[Visitor]],Table1[],2,FALSE)</f>
        <v>15</v>
      </c>
      <c r="K993" s="29">
        <f>VLOOKUP(Table2[[#This Row],[Home]],Table1[],2,FALSE)</f>
        <v>11</v>
      </c>
      <c r="L993" s="29"/>
      <c r="M993" s="29"/>
      <c r="N993" s="37"/>
      <c r="O993" s="37"/>
      <c r="P993" s="37"/>
      <c r="Q993" s="37"/>
    </row>
    <row r="994" spans="1:17" ht="25.5" customHeight="1">
      <c r="A994" s="3" t="s">
        <v>193</v>
      </c>
      <c r="B994" s="11" t="s">
        <v>49</v>
      </c>
      <c r="C994" s="4" t="s">
        <v>10</v>
      </c>
      <c r="D994" s="4">
        <v>103</v>
      </c>
      <c r="E994" s="4" t="s">
        <v>33</v>
      </c>
      <c r="F994" s="4">
        <v>109</v>
      </c>
      <c r="G994" s="44"/>
      <c r="H994" s="44"/>
      <c r="I994" s="30">
        <v>18978</v>
      </c>
      <c r="J994" s="29">
        <f>VLOOKUP(Table2[[#This Row],[Visitor]],Table1[],2,FALSE)</f>
        <v>1</v>
      </c>
      <c r="K994" s="29">
        <f>VLOOKUP(Table2[[#This Row],[Home]],Table1[],2,FALSE)</f>
        <v>24</v>
      </c>
      <c r="L994" s="29"/>
      <c r="M994" s="29"/>
      <c r="N994" s="37"/>
      <c r="O994" s="37"/>
      <c r="P994" s="37"/>
      <c r="Q994" s="37"/>
    </row>
    <row r="995" spans="1:17" ht="25.5" customHeight="1">
      <c r="A995" s="3" t="s">
        <v>193</v>
      </c>
      <c r="B995" s="11" t="s">
        <v>75</v>
      </c>
      <c r="C995" s="4" t="s">
        <v>31</v>
      </c>
      <c r="D995" s="4">
        <v>116</v>
      </c>
      <c r="E995" s="4" t="s">
        <v>24</v>
      </c>
      <c r="F995" s="4">
        <v>99</v>
      </c>
      <c r="G995" s="44"/>
      <c r="H995" s="44"/>
      <c r="I995" s="30">
        <v>18062</v>
      </c>
      <c r="J995" s="29">
        <f>VLOOKUP(Table2[[#This Row],[Visitor]],Table1[],2,FALSE)</f>
        <v>8</v>
      </c>
      <c r="K995" s="29">
        <f>VLOOKUP(Table2[[#This Row],[Home]],Table1[],2,FALSE)</f>
        <v>21</v>
      </c>
      <c r="L995" s="29"/>
      <c r="M995" s="29"/>
      <c r="N995" s="37"/>
      <c r="O995" s="37"/>
      <c r="P995" s="37"/>
      <c r="Q995" s="37"/>
    </row>
    <row r="996" spans="1:17" ht="25.5" customHeight="1">
      <c r="A996" s="3" t="s">
        <v>193</v>
      </c>
      <c r="B996" s="11" t="s">
        <v>83</v>
      </c>
      <c r="C996" s="4" t="s">
        <v>38</v>
      </c>
      <c r="D996" s="4">
        <v>104</v>
      </c>
      <c r="E996" s="4" t="s">
        <v>30</v>
      </c>
      <c r="F996" s="4">
        <v>130</v>
      </c>
      <c r="G996" s="44"/>
      <c r="H996" s="44"/>
      <c r="I996" s="30">
        <v>19520</v>
      </c>
      <c r="J996" s="29">
        <f>VLOOKUP(Table2[[#This Row],[Visitor]],Table1[],2,FALSE)</f>
        <v>23</v>
      </c>
      <c r="K996" s="29">
        <f>VLOOKUP(Table2[[#This Row],[Home]],Table1[],2,FALSE)</f>
        <v>18</v>
      </c>
      <c r="L996" s="29"/>
      <c r="M996" s="29"/>
      <c r="N996" s="37"/>
      <c r="O996" s="37"/>
      <c r="P996" s="37"/>
      <c r="Q996" s="37"/>
    </row>
    <row r="997" spans="1:17" ht="25.5" customHeight="1">
      <c r="A997" s="3" t="s">
        <v>193</v>
      </c>
      <c r="B997" s="11" t="s">
        <v>12</v>
      </c>
      <c r="C997" s="4" t="s">
        <v>9</v>
      </c>
      <c r="D997" s="4">
        <v>105</v>
      </c>
      <c r="E997" s="4" t="s">
        <v>28</v>
      </c>
      <c r="F997" s="4">
        <v>82</v>
      </c>
      <c r="G997" s="44"/>
      <c r="H997" s="44"/>
      <c r="I997" s="30">
        <v>20394</v>
      </c>
      <c r="J997" s="29">
        <f>VLOOKUP(Table2[[#This Row],[Visitor]],Table1[],2,FALSE)</f>
        <v>3</v>
      </c>
      <c r="K997" s="29">
        <f>VLOOKUP(Table2[[#This Row],[Home]],Table1[],2,FALSE)</f>
        <v>22</v>
      </c>
      <c r="L997" s="29"/>
      <c r="M997" s="29"/>
      <c r="N997" s="37"/>
      <c r="O997" s="37"/>
      <c r="P997" s="37"/>
      <c r="Q997" s="37"/>
    </row>
    <row r="998" spans="1:17" ht="25.5" customHeight="1">
      <c r="A998" s="3" t="s">
        <v>193</v>
      </c>
      <c r="B998" s="11" t="s">
        <v>21</v>
      </c>
      <c r="C998" s="4" t="s">
        <v>16</v>
      </c>
      <c r="D998" s="4">
        <v>99</v>
      </c>
      <c r="E998" s="4" t="s">
        <v>5</v>
      </c>
      <c r="F998" s="4">
        <v>97</v>
      </c>
      <c r="G998" s="44"/>
      <c r="H998" s="44"/>
      <c r="I998" s="30">
        <v>18624</v>
      </c>
      <c r="J998" s="29">
        <f>VLOOKUP(Table2[[#This Row],[Visitor]],Table1[],2,FALSE)</f>
        <v>13</v>
      </c>
      <c r="K998" s="29">
        <f>VLOOKUP(Table2[[#This Row],[Home]],Table1[],2,FALSE)</f>
        <v>4</v>
      </c>
      <c r="L998" s="29"/>
      <c r="M998" s="29"/>
      <c r="N998" s="37"/>
      <c r="O998" s="37"/>
      <c r="P998" s="37"/>
      <c r="Q998" s="37"/>
    </row>
    <row r="999" spans="1:17" ht="25.5" customHeight="1">
      <c r="A999" s="3" t="s">
        <v>193</v>
      </c>
      <c r="B999" s="11" t="s">
        <v>21</v>
      </c>
      <c r="C999" s="4" t="s">
        <v>19</v>
      </c>
      <c r="D999" s="4">
        <v>120</v>
      </c>
      <c r="E999" s="4" t="s">
        <v>15</v>
      </c>
      <c r="F999" s="4">
        <v>97</v>
      </c>
      <c r="G999" s="44"/>
      <c r="H999" s="44"/>
      <c r="I999" s="30">
        <v>16901</v>
      </c>
      <c r="J999" s="29">
        <f>VLOOKUP(Table2[[#This Row],[Visitor]],Table1[],2,FALSE)</f>
        <v>27</v>
      </c>
      <c r="K999" s="29">
        <f>VLOOKUP(Table2[[#This Row],[Home]],Table1[],2,FALSE)</f>
        <v>30</v>
      </c>
      <c r="L999" s="29"/>
      <c r="M999" s="29"/>
      <c r="N999" s="37"/>
      <c r="O999" s="37"/>
      <c r="P999" s="37"/>
      <c r="Q999" s="37"/>
    </row>
    <row r="1000" spans="1:17" ht="25.5" customHeight="1">
      <c r="A1000" s="3" t="s">
        <v>193</v>
      </c>
      <c r="B1000" s="11" t="s">
        <v>29</v>
      </c>
      <c r="C1000" s="4" t="s">
        <v>6</v>
      </c>
      <c r="D1000" s="4">
        <v>113</v>
      </c>
      <c r="E1000" s="4" t="s">
        <v>45</v>
      </c>
      <c r="F1000" s="4">
        <v>127</v>
      </c>
      <c r="G1000" s="44"/>
      <c r="H1000" s="44"/>
      <c r="I1000" s="30">
        <v>18997</v>
      </c>
      <c r="J1000" s="29">
        <f>VLOOKUP(Table2[[#This Row],[Visitor]],Table1[],2,FALSE)</f>
        <v>5</v>
      </c>
      <c r="K1000" s="29">
        <f>VLOOKUP(Table2[[#This Row],[Home]],Table1[],2,FALSE)</f>
        <v>28</v>
      </c>
      <c r="L1000" s="29"/>
      <c r="M1000" s="29"/>
      <c r="N1000" s="37"/>
      <c r="O1000" s="37"/>
      <c r="P1000" s="37"/>
      <c r="Q1000" s="37"/>
    </row>
    <row r="1001" spans="1:17" ht="25.5" customHeight="1">
      <c r="A1001" s="3" t="s">
        <v>194</v>
      </c>
      <c r="B1001" s="11" t="s">
        <v>23</v>
      </c>
      <c r="C1001" s="4" t="s">
        <v>34</v>
      </c>
      <c r="D1001" s="4">
        <v>93</v>
      </c>
      <c r="E1001" s="4" t="s">
        <v>9</v>
      </c>
      <c r="F1001" s="4">
        <v>109</v>
      </c>
      <c r="G1001" s="44"/>
      <c r="H1001" s="44"/>
      <c r="I1001" s="30">
        <v>18092</v>
      </c>
      <c r="J1001" s="29">
        <f>VLOOKUP(Table2[[#This Row],[Visitor]],Table1[],2,FALSE)</f>
        <v>2</v>
      </c>
      <c r="K1001" s="29">
        <f>VLOOKUP(Table2[[#This Row],[Home]],Table1[],2,FALSE)</f>
        <v>3</v>
      </c>
      <c r="L1001" s="29"/>
      <c r="M1001" s="29"/>
      <c r="N1001" s="37"/>
      <c r="O1001" s="37"/>
      <c r="P1001" s="37"/>
      <c r="Q1001" s="37"/>
    </row>
    <row r="1002" spans="1:17" ht="25.5" customHeight="1">
      <c r="A1002" s="3" t="s">
        <v>194</v>
      </c>
      <c r="B1002" s="11" t="s">
        <v>23</v>
      </c>
      <c r="C1002" s="4" t="s">
        <v>22</v>
      </c>
      <c r="D1002" s="4">
        <v>121</v>
      </c>
      <c r="E1002" s="4" t="s">
        <v>25</v>
      </c>
      <c r="F1002" s="4">
        <v>103</v>
      </c>
      <c r="G1002" s="44"/>
      <c r="H1002" s="44"/>
      <c r="I1002" s="30">
        <v>14112</v>
      </c>
      <c r="J1002" s="29">
        <f>VLOOKUP(Table2[[#This Row],[Visitor]],Table1[],2,FALSE)</f>
        <v>14</v>
      </c>
      <c r="K1002" s="29">
        <f>VLOOKUP(Table2[[#This Row],[Home]],Table1[],2,FALSE)</f>
        <v>12</v>
      </c>
      <c r="L1002" s="29"/>
      <c r="M1002" s="29"/>
      <c r="N1002" s="37"/>
      <c r="O1002" s="37"/>
      <c r="P1002" s="37"/>
      <c r="Q1002" s="37"/>
    </row>
    <row r="1003" spans="1:17" ht="25.5" customHeight="1">
      <c r="A1003" s="3" t="s">
        <v>194</v>
      </c>
      <c r="B1003" s="11" t="s">
        <v>23</v>
      </c>
      <c r="C1003" s="4" t="s">
        <v>38</v>
      </c>
      <c r="D1003" s="4">
        <v>101</v>
      </c>
      <c r="E1003" s="4" t="s">
        <v>43</v>
      </c>
      <c r="F1003" s="4">
        <v>106</v>
      </c>
      <c r="G1003" s="44"/>
      <c r="H1003" s="44"/>
      <c r="I1003" s="30">
        <v>18203</v>
      </c>
      <c r="J1003" s="29">
        <f>VLOOKUP(Table2[[#This Row],[Visitor]],Table1[],2,FALSE)</f>
        <v>23</v>
      </c>
      <c r="K1003" s="29">
        <f>VLOOKUP(Table2[[#This Row],[Home]],Table1[],2,FALSE)</f>
        <v>10</v>
      </c>
      <c r="L1003" s="29"/>
      <c r="M1003" s="29"/>
      <c r="N1003" s="37"/>
      <c r="O1003" s="37"/>
      <c r="P1003" s="37"/>
      <c r="Q1003" s="37"/>
    </row>
    <row r="1004" spans="1:17" ht="25.5" customHeight="1">
      <c r="A1004" s="3" t="s">
        <v>194</v>
      </c>
      <c r="B1004" s="11" t="s">
        <v>8</v>
      </c>
      <c r="C1004" s="4" t="s">
        <v>17</v>
      </c>
      <c r="D1004" s="4">
        <v>99</v>
      </c>
      <c r="E1004" s="4" t="s">
        <v>36</v>
      </c>
      <c r="F1004" s="4">
        <v>115</v>
      </c>
      <c r="G1004" s="44"/>
      <c r="H1004" s="44"/>
      <c r="I1004" s="30">
        <v>19786</v>
      </c>
      <c r="J1004" s="29">
        <f>VLOOKUP(Table2[[#This Row],[Visitor]],Table1[],2,FALSE)</f>
        <v>17</v>
      </c>
      <c r="K1004" s="29">
        <f>VLOOKUP(Table2[[#This Row],[Home]],Table1[],2,FALSE)</f>
        <v>16</v>
      </c>
      <c r="L1004" s="29"/>
      <c r="M1004" s="29"/>
      <c r="N1004" s="37"/>
      <c r="O1004" s="37"/>
      <c r="P1004" s="37"/>
      <c r="Q1004" s="37"/>
    </row>
    <row r="1005" spans="1:17" ht="25.5" customHeight="1">
      <c r="A1005" s="3" t="s">
        <v>195</v>
      </c>
      <c r="B1005" s="11" t="s">
        <v>12</v>
      </c>
      <c r="C1005" s="4" t="s">
        <v>16</v>
      </c>
      <c r="D1005" s="4">
        <v>101</v>
      </c>
      <c r="E1005" s="4" t="s">
        <v>19</v>
      </c>
      <c r="F1005" s="4">
        <v>98</v>
      </c>
      <c r="G1005" s="44"/>
      <c r="H1005" s="44"/>
      <c r="I1005" s="30">
        <v>20531</v>
      </c>
      <c r="J1005" s="29">
        <f>VLOOKUP(Table2[[#This Row],[Visitor]],Table1[],2,FALSE)</f>
        <v>13</v>
      </c>
      <c r="K1005" s="29">
        <f>VLOOKUP(Table2[[#This Row],[Home]],Table1[],2,FALSE)</f>
        <v>27</v>
      </c>
      <c r="L1005" s="29"/>
      <c r="M1005" s="29"/>
      <c r="N1005" s="37"/>
      <c r="O1005" s="37"/>
      <c r="P1005" s="37"/>
      <c r="Q1005" s="37"/>
    </row>
    <row r="1006" spans="1:17" ht="25.5" customHeight="1">
      <c r="A1006" s="3" t="s">
        <v>195</v>
      </c>
      <c r="B1006" s="11" t="s">
        <v>12</v>
      </c>
      <c r="C1006" s="4" t="s">
        <v>33</v>
      </c>
      <c r="D1006" s="4">
        <v>116</v>
      </c>
      <c r="E1006" s="4" t="s">
        <v>20</v>
      </c>
      <c r="F1006" s="4">
        <v>111</v>
      </c>
      <c r="G1006" s="44"/>
      <c r="H1006" s="44"/>
      <c r="I1006" s="30">
        <v>17078</v>
      </c>
      <c r="J1006" s="29">
        <f>VLOOKUP(Table2[[#This Row],[Visitor]],Table1[],2,FALSE)</f>
        <v>24</v>
      </c>
      <c r="K1006" s="29">
        <f>VLOOKUP(Table2[[#This Row],[Home]],Table1[],2,FALSE)</f>
        <v>9</v>
      </c>
      <c r="L1006" s="29"/>
      <c r="M1006" s="29"/>
      <c r="N1006" s="37"/>
      <c r="O1006" s="37"/>
      <c r="P1006" s="37"/>
      <c r="Q1006" s="37"/>
    </row>
    <row r="1007" spans="1:17" ht="25.5" customHeight="1">
      <c r="A1007" s="3" t="s">
        <v>195</v>
      </c>
      <c r="B1007" s="11" t="s">
        <v>21</v>
      </c>
      <c r="C1007" s="4" t="s">
        <v>43</v>
      </c>
      <c r="D1007" s="4">
        <v>119</v>
      </c>
      <c r="E1007" s="4" t="s">
        <v>27</v>
      </c>
      <c r="F1007" s="4">
        <v>107</v>
      </c>
      <c r="G1007" s="44"/>
      <c r="H1007" s="44"/>
      <c r="I1007" s="30">
        <v>16739</v>
      </c>
      <c r="J1007" s="29">
        <f>VLOOKUP(Table2[[#This Row],[Visitor]],Table1[],2,FALSE)</f>
        <v>10</v>
      </c>
      <c r="K1007" s="29">
        <f>VLOOKUP(Table2[[#This Row],[Home]],Table1[],2,FALSE)</f>
        <v>11</v>
      </c>
      <c r="L1007" s="29"/>
      <c r="M1007" s="29"/>
      <c r="N1007" s="37"/>
      <c r="O1007" s="37"/>
      <c r="P1007" s="37"/>
      <c r="Q1007" s="37"/>
    </row>
    <row r="1008" spans="1:17" ht="25.5" customHeight="1">
      <c r="A1008" s="3" t="s">
        <v>195</v>
      </c>
      <c r="B1008" s="11" t="s">
        <v>21</v>
      </c>
      <c r="C1008" s="4" t="s">
        <v>41</v>
      </c>
      <c r="D1008" s="4">
        <v>116</v>
      </c>
      <c r="E1008" s="4" t="s">
        <v>15</v>
      </c>
      <c r="F1008" s="4">
        <v>102</v>
      </c>
      <c r="G1008" s="44"/>
      <c r="H1008" s="44"/>
      <c r="I1008" s="30">
        <v>16654</v>
      </c>
      <c r="J1008" s="29">
        <f>VLOOKUP(Table2[[#This Row],[Visitor]],Table1[],2,FALSE)</f>
        <v>7</v>
      </c>
      <c r="K1008" s="29">
        <f>VLOOKUP(Table2[[#This Row],[Home]],Table1[],2,FALSE)</f>
        <v>30</v>
      </c>
      <c r="L1008" s="29"/>
      <c r="M1008" s="29"/>
      <c r="N1008" s="37"/>
      <c r="O1008" s="37"/>
      <c r="P1008" s="37"/>
      <c r="Q1008" s="37"/>
    </row>
    <row r="1009" spans="1:17" ht="25.5" customHeight="1">
      <c r="A1009" s="3" t="s">
        <v>195</v>
      </c>
      <c r="B1009" s="11" t="s">
        <v>21</v>
      </c>
      <c r="C1009" s="4" t="s">
        <v>28</v>
      </c>
      <c r="D1009" s="4">
        <v>110</v>
      </c>
      <c r="E1009" s="4" t="s">
        <v>42</v>
      </c>
      <c r="F1009" s="4">
        <v>97</v>
      </c>
      <c r="G1009" s="44"/>
      <c r="H1009" s="44"/>
      <c r="I1009" s="30">
        <v>18597</v>
      </c>
      <c r="J1009" s="29">
        <f>VLOOKUP(Table2[[#This Row],[Visitor]],Table1[],2,FALSE)</f>
        <v>22</v>
      </c>
      <c r="K1009" s="29">
        <f>VLOOKUP(Table2[[#This Row],[Home]],Table1[],2,FALSE)</f>
        <v>25</v>
      </c>
      <c r="L1009" s="29"/>
      <c r="M1009" s="29"/>
      <c r="N1009" s="37"/>
      <c r="O1009" s="37"/>
      <c r="P1009" s="37"/>
      <c r="Q1009" s="37"/>
    </row>
    <row r="1010" spans="1:17" ht="25.5" customHeight="1">
      <c r="A1010" s="3" t="s">
        <v>195</v>
      </c>
      <c r="B1010" s="11" t="s">
        <v>23</v>
      </c>
      <c r="C1010" s="4" t="s">
        <v>44</v>
      </c>
      <c r="D1010" s="4">
        <v>112</v>
      </c>
      <c r="E1010" s="4" t="s">
        <v>40</v>
      </c>
      <c r="F1010" s="4">
        <v>106</v>
      </c>
      <c r="G1010" s="44"/>
      <c r="H1010" s="44"/>
      <c r="I1010" s="30">
        <v>20912</v>
      </c>
      <c r="J1010" s="29">
        <f>VLOOKUP(Table2[[#This Row],[Visitor]],Table1[],2,FALSE)</f>
        <v>6</v>
      </c>
      <c r="K1010" s="29">
        <f>VLOOKUP(Table2[[#This Row],[Home]],Table1[],2,FALSE)</f>
        <v>15</v>
      </c>
      <c r="L1010" s="29"/>
      <c r="M1010" s="29"/>
      <c r="N1010" s="37"/>
      <c r="O1010" s="37"/>
      <c r="P1010" s="37"/>
      <c r="Q1010" s="37"/>
    </row>
    <row r="1011" spans="1:17" ht="25.5" customHeight="1">
      <c r="A1011" s="3" t="s">
        <v>195</v>
      </c>
      <c r="B1011" s="11" t="s">
        <v>23</v>
      </c>
      <c r="C1011" s="4" t="s">
        <v>13</v>
      </c>
      <c r="D1011" s="4">
        <v>115</v>
      </c>
      <c r="E1011" s="4" t="s">
        <v>24</v>
      </c>
      <c r="F1011" s="4">
        <v>119</v>
      </c>
      <c r="G1011" s="44"/>
      <c r="H1011" s="44"/>
      <c r="I1011" s="30">
        <v>15507</v>
      </c>
      <c r="J1011" s="29">
        <f>VLOOKUP(Table2[[#This Row],[Visitor]],Table1[],2,FALSE)</f>
        <v>20</v>
      </c>
      <c r="K1011" s="29">
        <f>VLOOKUP(Table2[[#This Row],[Home]],Table1[],2,FALSE)</f>
        <v>21</v>
      </c>
      <c r="L1011" s="29"/>
      <c r="M1011" s="29"/>
      <c r="N1011" s="37"/>
      <c r="O1011" s="37"/>
      <c r="P1011" s="37"/>
      <c r="Q1011" s="37"/>
    </row>
    <row r="1012" spans="1:17" ht="25.5" customHeight="1">
      <c r="A1012" s="3" t="s">
        <v>195</v>
      </c>
      <c r="B1012" s="11" t="s">
        <v>26</v>
      </c>
      <c r="C1012" s="4" t="s">
        <v>18</v>
      </c>
      <c r="D1012" s="4">
        <v>72</v>
      </c>
      <c r="E1012" s="4" t="s">
        <v>34</v>
      </c>
      <c r="F1012" s="4">
        <v>108</v>
      </c>
      <c r="G1012" s="44"/>
      <c r="H1012" s="44"/>
      <c r="I1012" s="30">
        <v>18418</v>
      </c>
      <c r="J1012" s="29">
        <f>VLOOKUP(Table2[[#This Row],[Visitor]],Table1[],2,FALSE)</f>
        <v>26</v>
      </c>
      <c r="K1012" s="29">
        <f>VLOOKUP(Table2[[#This Row],[Home]],Table1[],2,FALSE)</f>
        <v>2</v>
      </c>
      <c r="L1012" s="29"/>
      <c r="M1012" s="29"/>
      <c r="N1012" s="37"/>
      <c r="O1012" s="37"/>
      <c r="P1012" s="37"/>
      <c r="Q1012" s="37"/>
    </row>
    <row r="1013" spans="1:17" ht="25.5" customHeight="1">
      <c r="A1013" s="3" t="s">
        <v>195</v>
      </c>
      <c r="B1013" s="11" t="s">
        <v>29</v>
      </c>
      <c r="C1013" s="4" t="s">
        <v>14</v>
      </c>
      <c r="D1013" s="4">
        <v>79</v>
      </c>
      <c r="E1013" s="4" t="s">
        <v>31</v>
      </c>
      <c r="F1013" s="4">
        <v>110</v>
      </c>
      <c r="G1013" s="44"/>
      <c r="H1013" s="44"/>
      <c r="I1013" s="30">
        <v>18306</v>
      </c>
      <c r="J1013" s="29">
        <f>VLOOKUP(Table2[[#This Row],[Visitor]],Table1[],2,FALSE)</f>
        <v>19</v>
      </c>
      <c r="K1013" s="29">
        <f>VLOOKUP(Table2[[#This Row],[Home]],Table1[],2,FALSE)</f>
        <v>8</v>
      </c>
      <c r="L1013" s="29"/>
      <c r="M1013" s="29"/>
      <c r="N1013" s="37"/>
      <c r="O1013" s="37"/>
      <c r="P1013" s="37"/>
      <c r="Q1013" s="37"/>
    </row>
    <row r="1014" spans="1:17" ht="25.5" customHeight="1">
      <c r="A1014" s="3" t="s">
        <v>195</v>
      </c>
      <c r="B1014" s="11" t="s">
        <v>35</v>
      </c>
      <c r="C1014" s="4" t="s">
        <v>6</v>
      </c>
      <c r="D1014" s="4">
        <v>129</v>
      </c>
      <c r="E1014" s="4" t="s">
        <v>37</v>
      </c>
      <c r="F1014" s="4">
        <v>107</v>
      </c>
      <c r="G1014" s="44"/>
      <c r="H1014" s="44"/>
      <c r="I1014" s="30">
        <v>18055</v>
      </c>
      <c r="J1014" s="29">
        <f>VLOOKUP(Table2[[#This Row],[Visitor]],Table1[],2,FALSE)</f>
        <v>5</v>
      </c>
      <c r="K1014" s="29">
        <f>VLOOKUP(Table2[[#This Row],[Home]],Table1[],2,FALSE)</f>
        <v>29</v>
      </c>
      <c r="L1014" s="29"/>
      <c r="M1014" s="29"/>
      <c r="N1014" s="37"/>
      <c r="O1014" s="37"/>
      <c r="P1014" s="37"/>
      <c r="Q1014" s="37"/>
    </row>
    <row r="1015" spans="1:17" ht="25.5" customHeight="1">
      <c r="A1015" s="3" t="s">
        <v>195</v>
      </c>
      <c r="B1015" s="11" t="s">
        <v>8</v>
      </c>
      <c r="C1015" s="4" t="s">
        <v>30</v>
      </c>
      <c r="D1015" s="4">
        <v>103</v>
      </c>
      <c r="E1015" s="4" t="s">
        <v>45</v>
      </c>
      <c r="F1015" s="4">
        <v>112</v>
      </c>
      <c r="G1015" s="44"/>
      <c r="H1015" s="44"/>
      <c r="I1015" s="30">
        <v>18997</v>
      </c>
      <c r="J1015" s="29">
        <f>VLOOKUP(Table2[[#This Row],[Visitor]],Table1[],2,FALSE)</f>
        <v>18</v>
      </c>
      <c r="K1015" s="29">
        <f>VLOOKUP(Table2[[#This Row],[Home]],Table1[],2,FALSE)</f>
        <v>28</v>
      </c>
      <c r="L1015" s="29"/>
      <c r="M1015" s="29"/>
      <c r="N1015" s="37"/>
      <c r="O1015" s="37"/>
      <c r="P1015" s="37"/>
      <c r="Q1015" s="37"/>
    </row>
    <row r="1016" spans="1:17" ht="25.5" customHeight="1">
      <c r="A1016" s="3" t="s">
        <v>196</v>
      </c>
      <c r="B1016" s="11" t="s">
        <v>12</v>
      </c>
      <c r="C1016" s="4" t="s">
        <v>22</v>
      </c>
      <c r="D1016" s="4">
        <v>117</v>
      </c>
      <c r="E1016" s="4" t="s">
        <v>18</v>
      </c>
      <c r="F1016" s="4">
        <v>126</v>
      </c>
      <c r="G1016" s="44"/>
      <c r="H1016" s="44"/>
      <c r="I1016" s="30">
        <v>17713</v>
      </c>
      <c r="J1016" s="29">
        <f>VLOOKUP(Table2[[#This Row],[Visitor]],Table1[],2,FALSE)</f>
        <v>14</v>
      </c>
      <c r="K1016" s="29">
        <f>VLOOKUP(Table2[[#This Row],[Home]],Table1[],2,FALSE)</f>
        <v>26</v>
      </c>
      <c r="L1016" s="29"/>
      <c r="M1016" s="29"/>
      <c r="N1016" s="37"/>
      <c r="O1016" s="37"/>
      <c r="P1016" s="37"/>
      <c r="Q1016" s="37"/>
    </row>
    <row r="1017" spans="1:17" ht="25.5" customHeight="1">
      <c r="A1017" s="3" t="s">
        <v>196</v>
      </c>
      <c r="B1017" s="11" t="s">
        <v>23</v>
      </c>
      <c r="C1017" s="4" t="s">
        <v>20</v>
      </c>
      <c r="D1017" s="4">
        <v>125</v>
      </c>
      <c r="E1017" s="4" t="s">
        <v>5</v>
      </c>
      <c r="F1017" s="4">
        <v>124</v>
      </c>
      <c r="G1017" s="44"/>
      <c r="H1017" s="44"/>
      <c r="I1017" s="30">
        <v>18624</v>
      </c>
      <c r="J1017" s="29">
        <f>VLOOKUP(Table2[[#This Row],[Visitor]],Table1[],2,FALSE)</f>
        <v>9</v>
      </c>
      <c r="K1017" s="29">
        <f>VLOOKUP(Table2[[#This Row],[Home]],Table1[],2,FALSE)</f>
        <v>4</v>
      </c>
      <c r="L1017" s="29"/>
      <c r="M1017" s="29"/>
      <c r="N1017" s="37"/>
      <c r="O1017" s="37"/>
      <c r="P1017" s="37"/>
      <c r="Q1017" s="37"/>
    </row>
    <row r="1018" spans="1:17" ht="25.5" customHeight="1">
      <c r="A1018" s="3" t="s">
        <v>196</v>
      </c>
      <c r="B1018" s="11" t="s">
        <v>35</v>
      </c>
      <c r="C1018" s="4" t="s">
        <v>17</v>
      </c>
      <c r="D1018" s="4">
        <v>119</v>
      </c>
      <c r="E1018" s="4" t="s">
        <v>38</v>
      </c>
      <c r="F1018" s="4">
        <v>123</v>
      </c>
      <c r="G1018" s="44"/>
      <c r="H1018" s="44"/>
      <c r="I1018" s="30">
        <v>17583</v>
      </c>
      <c r="J1018" s="29">
        <f>VLOOKUP(Table2[[#This Row],[Visitor]],Table1[],2,FALSE)</f>
        <v>17</v>
      </c>
      <c r="K1018" s="29">
        <f>VLOOKUP(Table2[[#This Row],[Home]],Table1[],2,FALSE)</f>
        <v>23</v>
      </c>
      <c r="L1018" s="29"/>
      <c r="M1018" s="29"/>
      <c r="N1018" s="37"/>
      <c r="O1018" s="37"/>
      <c r="P1018" s="37"/>
      <c r="Q1018" s="37"/>
    </row>
    <row r="1019" spans="1:17" ht="25.5" customHeight="1">
      <c r="A1019" s="3" t="s">
        <v>196</v>
      </c>
      <c r="B1019" s="11" t="s">
        <v>8</v>
      </c>
      <c r="C1019" s="4" t="s">
        <v>45</v>
      </c>
      <c r="D1019" s="4">
        <v>106</v>
      </c>
      <c r="E1019" s="4" t="s">
        <v>10</v>
      </c>
      <c r="F1019" s="4">
        <v>117</v>
      </c>
      <c r="G1019" s="44"/>
      <c r="H1019" s="44"/>
      <c r="I1019" s="30">
        <v>19596</v>
      </c>
      <c r="J1019" s="29">
        <f>VLOOKUP(Table2[[#This Row],[Visitor]],Table1[],2,FALSE)</f>
        <v>28</v>
      </c>
      <c r="K1019" s="29">
        <f>VLOOKUP(Table2[[#This Row],[Home]],Table1[],2,FALSE)</f>
        <v>1</v>
      </c>
      <c r="L1019" s="29"/>
      <c r="M1019" s="29"/>
      <c r="N1019" s="37"/>
      <c r="O1019" s="37"/>
      <c r="P1019" s="37"/>
      <c r="Q1019" s="37"/>
    </row>
    <row r="1020" spans="1:17" ht="25.5" customHeight="1">
      <c r="A1020" s="3" t="s">
        <v>197</v>
      </c>
      <c r="B1020" s="11" t="s">
        <v>12</v>
      </c>
      <c r="C1020" s="4" t="s">
        <v>41</v>
      </c>
      <c r="D1020" s="4">
        <v>106</v>
      </c>
      <c r="E1020" s="4" t="s">
        <v>16</v>
      </c>
      <c r="F1020" s="4">
        <v>99</v>
      </c>
      <c r="G1020" s="44"/>
      <c r="H1020" s="44"/>
      <c r="I1020" s="30">
        <v>17923</v>
      </c>
      <c r="J1020" s="29">
        <f>VLOOKUP(Table2[[#This Row],[Visitor]],Table1[],2,FALSE)</f>
        <v>7</v>
      </c>
      <c r="K1020" s="29">
        <f>VLOOKUP(Table2[[#This Row],[Home]],Table1[],2,FALSE)</f>
        <v>13</v>
      </c>
      <c r="L1020" s="29"/>
      <c r="M1020" s="29"/>
      <c r="N1020" s="37"/>
      <c r="O1020" s="37"/>
      <c r="P1020" s="37"/>
      <c r="Q1020" s="37"/>
    </row>
    <row r="1021" spans="1:17" ht="25.5" customHeight="1">
      <c r="A1021" s="3" t="s">
        <v>197</v>
      </c>
      <c r="B1021" s="11" t="s">
        <v>21</v>
      </c>
      <c r="C1021" s="4" t="s">
        <v>13</v>
      </c>
      <c r="D1021" s="4">
        <v>129</v>
      </c>
      <c r="E1021" s="4" t="s">
        <v>27</v>
      </c>
      <c r="F1021" s="4">
        <v>117</v>
      </c>
      <c r="G1021" s="44"/>
      <c r="H1021" s="44"/>
      <c r="I1021" s="30">
        <v>14486</v>
      </c>
      <c r="J1021" s="29">
        <f>VLOOKUP(Table2[[#This Row],[Visitor]],Table1[],2,FALSE)</f>
        <v>20</v>
      </c>
      <c r="K1021" s="29">
        <f>VLOOKUP(Table2[[#This Row],[Home]],Table1[],2,FALSE)</f>
        <v>11</v>
      </c>
      <c r="L1021" s="29"/>
      <c r="M1021" s="29"/>
      <c r="N1021" s="37"/>
      <c r="O1021" s="37"/>
      <c r="P1021" s="37"/>
      <c r="Q1021" s="37"/>
    </row>
    <row r="1022" spans="1:17" ht="25.5" customHeight="1">
      <c r="A1022" s="3" t="s">
        <v>197</v>
      </c>
      <c r="B1022" s="11" t="s">
        <v>21</v>
      </c>
      <c r="C1022" s="4" t="s">
        <v>19</v>
      </c>
      <c r="D1022" s="4">
        <v>118</v>
      </c>
      <c r="E1022" s="4" t="s">
        <v>42</v>
      </c>
      <c r="F1022" s="4">
        <v>110</v>
      </c>
      <c r="G1022" s="44"/>
      <c r="H1022" s="44"/>
      <c r="I1022" s="30">
        <v>18894</v>
      </c>
      <c r="J1022" s="29">
        <f>VLOOKUP(Table2[[#This Row],[Visitor]],Table1[],2,FALSE)</f>
        <v>27</v>
      </c>
      <c r="K1022" s="29">
        <f>VLOOKUP(Table2[[#This Row],[Home]],Table1[],2,FALSE)</f>
        <v>25</v>
      </c>
      <c r="L1022" s="29"/>
      <c r="M1022" s="29"/>
      <c r="N1022" s="37"/>
      <c r="O1022" s="37"/>
      <c r="P1022" s="37"/>
      <c r="Q1022" s="37"/>
    </row>
    <row r="1023" spans="1:17" ht="25.5" customHeight="1">
      <c r="A1023" s="3" t="s">
        <v>197</v>
      </c>
      <c r="B1023" s="11" t="s">
        <v>23</v>
      </c>
      <c r="C1023" s="4" t="s">
        <v>44</v>
      </c>
      <c r="D1023" s="4">
        <v>96</v>
      </c>
      <c r="E1023" s="4" t="s">
        <v>9</v>
      </c>
      <c r="F1023" s="4">
        <v>101</v>
      </c>
      <c r="G1023" s="44"/>
      <c r="H1023" s="44"/>
      <c r="I1023" s="30">
        <v>18055</v>
      </c>
      <c r="J1023" s="29">
        <f>VLOOKUP(Table2[[#This Row],[Visitor]],Table1[],2,FALSE)</f>
        <v>6</v>
      </c>
      <c r="K1023" s="29">
        <f>VLOOKUP(Table2[[#This Row],[Home]],Table1[],2,FALSE)</f>
        <v>3</v>
      </c>
      <c r="L1023" s="29"/>
      <c r="M1023" s="29"/>
      <c r="N1023" s="37"/>
      <c r="O1023" s="37"/>
      <c r="P1023" s="37"/>
      <c r="Q1023" s="37"/>
    </row>
    <row r="1024" spans="1:17" ht="25.5" customHeight="1">
      <c r="A1024" s="3" t="s">
        <v>197</v>
      </c>
      <c r="B1024" s="11" t="s">
        <v>23</v>
      </c>
      <c r="C1024" s="4" t="s">
        <v>40</v>
      </c>
      <c r="D1024" s="4">
        <v>111</v>
      </c>
      <c r="E1024" s="4" t="s">
        <v>25</v>
      </c>
      <c r="F1024" s="4">
        <v>110</v>
      </c>
      <c r="G1024" s="44"/>
      <c r="H1024" s="44"/>
      <c r="I1024" s="30">
        <v>16511</v>
      </c>
      <c r="J1024" s="29">
        <f>VLOOKUP(Table2[[#This Row],[Visitor]],Table1[],2,FALSE)</f>
        <v>15</v>
      </c>
      <c r="K1024" s="29">
        <f>VLOOKUP(Table2[[#This Row],[Home]],Table1[],2,FALSE)</f>
        <v>12</v>
      </c>
      <c r="L1024" s="29"/>
      <c r="M1024" s="29"/>
      <c r="N1024" s="37"/>
      <c r="O1024" s="37"/>
      <c r="P1024" s="37"/>
      <c r="Q1024" s="37"/>
    </row>
    <row r="1025" spans="1:17" ht="25.5" customHeight="1">
      <c r="A1025" s="3" t="s">
        <v>197</v>
      </c>
      <c r="B1025" s="11" t="s">
        <v>26</v>
      </c>
      <c r="C1025" s="4" t="s">
        <v>24</v>
      </c>
      <c r="D1025" s="4">
        <v>93</v>
      </c>
      <c r="E1025" s="4" t="s">
        <v>34</v>
      </c>
      <c r="F1025" s="4">
        <v>98</v>
      </c>
      <c r="G1025" s="44"/>
      <c r="H1025" s="44"/>
      <c r="I1025" s="30">
        <v>18418</v>
      </c>
      <c r="J1025" s="29">
        <f>VLOOKUP(Table2[[#This Row],[Visitor]],Table1[],2,FALSE)</f>
        <v>21</v>
      </c>
      <c r="K1025" s="29">
        <f>VLOOKUP(Table2[[#This Row],[Home]],Table1[],2,FALSE)</f>
        <v>2</v>
      </c>
      <c r="L1025" s="29"/>
      <c r="M1025" s="29"/>
      <c r="N1025" s="37"/>
      <c r="O1025" s="37"/>
      <c r="P1025" s="37"/>
      <c r="Q1025" s="37"/>
    </row>
    <row r="1026" spans="1:17" ht="25.5" customHeight="1">
      <c r="A1026" s="3" t="s">
        <v>197</v>
      </c>
      <c r="B1026" s="11" t="s">
        <v>29</v>
      </c>
      <c r="C1026" s="4" t="s">
        <v>14</v>
      </c>
      <c r="D1026" s="4">
        <v>113</v>
      </c>
      <c r="E1026" s="4" t="s">
        <v>30</v>
      </c>
      <c r="F1026" s="4">
        <v>120</v>
      </c>
      <c r="G1026" s="44"/>
      <c r="H1026" s="44"/>
      <c r="I1026" s="30">
        <v>18697</v>
      </c>
      <c r="J1026" s="29">
        <f>VLOOKUP(Table2[[#This Row],[Visitor]],Table1[],2,FALSE)</f>
        <v>19</v>
      </c>
      <c r="K1026" s="29">
        <f>VLOOKUP(Table2[[#This Row],[Home]],Table1[],2,FALSE)</f>
        <v>18</v>
      </c>
      <c r="L1026" s="29"/>
      <c r="M1026" s="29"/>
      <c r="N1026" s="37"/>
      <c r="O1026" s="37"/>
      <c r="P1026" s="37"/>
      <c r="Q1026" s="37"/>
    </row>
    <row r="1027" spans="1:17" ht="25.5" customHeight="1">
      <c r="A1027" s="3" t="s">
        <v>197</v>
      </c>
      <c r="B1027" s="11" t="s">
        <v>29</v>
      </c>
      <c r="C1027" s="4" t="s">
        <v>37</v>
      </c>
      <c r="D1027" s="4">
        <v>88</v>
      </c>
      <c r="E1027" s="4" t="s">
        <v>31</v>
      </c>
      <c r="F1027" s="4">
        <v>116</v>
      </c>
      <c r="G1027" s="44"/>
      <c r="H1027" s="44"/>
      <c r="I1027" s="30">
        <v>18306</v>
      </c>
      <c r="J1027" s="29">
        <f>VLOOKUP(Table2[[#This Row],[Visitor]],Table1[],2,FALSE)</f>
        <v>29</v>
      </c>
      <c r="K1027" s="29">
        <f>VLOOKUP(Table2[[#This Row],[Home]],Table1[],2,FALSE)</f>
        <v>8</v>
      </c>
      <c r="L1027" s="29"/>
      <c r="M1027" s="29"/>
      <c r="N1027" s="37"/>
      <c r="O1027" s="37"/>
      <c r="P1027" s="37"/>
      <c r="Q1027" s="37"/>
    </row>
    <row r="1028" spans="1:17" ht="25.5" customHeight="1">
      <c r="A1028" s="3" t="s">
        <v>197</v>
      </c>
      <c r="B1028" s="11" t="s">
        <v>35</v>
      </c>
      <c r="C1028" s="4" t="s">
        <v>6</v>
      </c>
      <c r="D1028" s="4">
        <v>105</v>
      </c>
      <c r="E1028" s="4" t="s">
        <v>36</v>
      </c>
      <c r="F1028" s="4">
        <v>113</v>
      </c>
      <c r="G1028" s="44"/>
      <c r="H1028" s="44"/>
      <c r="I1028" s="30">
        <v>19806</v>
      </c>
      <c r="J1028" s="29">
        <f>VLOOKUP(Table2[[#This Row],[Visitor]],Table1[],2,FALSE)</f>
        <v>5</v>
      </c>
      <c r="K1028" s="29">
        <f>VLOOKUP(Table2[[#This Row],[Home]],Table1[],2,FALSE)</f>
        <v>16</v>
      </c>
      <c r="L1028" s="29"/>
      <c r="M1028" s="29"/>
      <c r="N1028" s="37"/>
      <c r="O1028" s="37"/>
      <c r="P1028" s="37"/>
      <c r="Q1028" s="37"/>
    </row>
    <row r="1029" spans="1:17" ht="25.5" customHeight="1">
      <c r="A1029" s="3" t="s">
        <v>198</v>
      </c>
      <c r="B1029" s="11" t="s">
        <v>12</v>
      </c>
      <c r="C1029" s="4" t="s">
        <v>5</v>
      </c>
      <c r="D1029" s="4">
        <v>92</v>
      </c>
      <c r="E1029" s="4" t="s">
        <v>18</v>
      </c>
      <c r="F1029" s="4">
        <v>83</v>
      </c>
      <c r="G1029" s="44"/>
      <c r="H1029" s="44"/>
      <c r="I1029" s="30">
        <v>18981</v>
      </c>
      <c r="J1029" s="29">
        <f>VLOOKUP(Table2[[#This Row],[Visitor]],Table1[],2,FALSE)</f>
        <v>4</v>
      </c>
      <c r="K1029" s="29">
        <f>VLOOKUP(Table2[[#This Row],[Home]],Table1[],2,FALSE)</f>
        <v>26</v>
      </c>
      <c r="L1029" s="29"/>
      <c r="M1029" s="29"/>
      <c r="N1029" s="37"/>
      <c r="O1029" s="37"/>
      <c r="P1029" s="37"/>
      <c r="Q1029" s="37"/>
    </row>
    <row r="1030" spans="1:17" ht="25.5" customHeight="1">
      <c r="A1030" s="3" t="s">
        <v>198</v>
      </c>
      <c r="B1030" s="11" t="s">
        <v>12</v>
      </c>
      <c r="C1030" s="4" t="s">
        <v>15</v>
      </c>
      <c r="D1030" s="4">
        <v>116</v>
      </c>
      <c r="E1030" s="4" t="s">
        <v>19</v>
      </c>
      <c r="F1030" s="4">
        <v>120</v>
      </c>
      <c r="G1030" s="44"/>
      <c r="H1030" s="44"/>
      <c r="I1030" s="30">
        <v>20666</v>
      </c>
      <c r="J1030" s="29">
        <f>VLOOKUP(Table2[[#This Row],[Visitor]],Table1[],2,FALSE)</f>
        <v>30</v>
      </c>
      <c r="K1030" s="29">
        <f>VLOOKUP(Table2[[#This Row],[Home]],Table1[],2,FALSE)</f>
        <v>27</v>
      </c>
      <c r="L1030" s="29"/>
      <c r="M1030" s="29"/>
      <c r="N1030" s="37"/>
      <c r="O1030" s="37"/>
      <c r="P1030" s="37"/>
      <c r="Q1030" s="37"/>
    </row>
    <row r="1031" spans="1:17" ht="25.5" customHeight="1">
      <c r="A1031" s="3" t="s">
        <v>198</v>
      </c>
      <c r="B1031" s="11" t="s">
        <v>21</v>
      </c>
      <c r="C1031" s="4" t="s">
        <v>28</v>
      </c>
      <c r="D1031" s="4">
        <v>115</v>
      </c>
      <c r="E1031" s="4" t="s">
        <v>41</v>
      </c>
      <c r="F1031" s="4">
        <v>122</v>
      </c>
      <c r="G1031" s="44"/>
      <c r="H1031" s="44"/>
      <c r="I1031" s="30">
        <v>19800</v>
      </c>
      <c r="J1031" s="29">
        <f>VLOOKUP(Table2[[#This Row],[Visitor]],Table1[],2,FALSE)</f>
        <v>22</v>
      </c>
      <c r="K1031" s="29">
        <f>VLOOKUP(Table2[[#This Row],[Home]],Table1[],2,FALSE)</f>
        <v>7</v>
      </c>
      <c r="L1031" s="29"/>
      <c r="M1031" s="29"/>
      <c r="N1031" s="37"/>
      <c r="O1031" s="37"/>
      <c r="P1031" s="37"/>
      <c r="Q1031" s="37"/>
    </row>
    <row r="1032" spans="1:17" ht="25.5" customHeight="1">
      <c r="A1032" s="3" t="s">
        <v>198</v>
      </c>
      <c r="B1032" s="11" t="s">
        <v>23</v>
      </c>
      <c r="C1032" s="4" t="s">
        <v>44</v>
      </c>
      <c r="D1032" s="4">
        <v>113</v>
      </c>
      <c r="E1032" s="4" t="s">
        <v>43</v>
      </c>
      <c r="F1032" s="4">
        <v>121</v>
      </c>
      <c r="G1032" s="44"/>
      <c r="H1032" s="44"/>
      <c r="I1032" s="30">
        <v>18203</v>
      </c>
      <c r="J1032" s="29">
        <f>VLOOKUP(Table2[[#This Row],[Visitor]],Table1[],2,FALSE)</f>
        <v>6</v>
      </c>
      <c r="K1032" s="29">
        <f>VLOOKUP(Table2[[#This Row],[Home]],Table1[],2,FALSE)</f>
        <v>10</v>
      </c>
      <c r="L1032" s="29"/>
      <c r="M1032" s="29"/>
      <c r="N1032" s="37"/>
      <c r="O1032" s="37"/>
      <c r="P1032" s="37"/>
      <c r="Q1032" s="37"/>
    </row>
    <row r="1033" spans="1:17" ht="25.5" customHeight="1">
      <c r="A1033" s="3" t="s">
        <v>198</v>
      </c>
      <c r="B1033" s="11" t="s">
        <v>8</v>
      </c>
      <c r="C1033" s="4" t="s">
        <v>38</v>
      </c>
      <c r="D1033" s="4">
        <v>98</v>
      </c>
      <c r="E1033" s="4" t="s">
        <v>10</v>
      </c>
      <c r="F1033" s="4">
        <v>93</v>
      </c>
      <c r="G1033" s="44"/>
      <c r="H1033" s="44"/>
      <c r="I1033" s="30">
        <v>19596</v>
      </c>
      <c r="J1033" s="29">
        <f>VLOOKUP(Table2[[#This Row],[Visitor]],Table1[],2,FALSE)</f>
        <v>23</v>
      </c>
      <c r="K1033" s="29">
        <f>VLOOKUP(Table2[[#This Row],[Home]],Table1[],2,FALSE)</f>
        <v>1</v>
      </c>
      <c r="L1033" s="29"/>
      <c r="M1033" s="29"/>
      <c r="N1033" s="37"/>
      <c r="O1033" s="37"/>
      <c r="P1033" s="37"/>
      <c r="Q1033" s="37"/>
    </row>
    <row r="1034" spans="1:17" ht="25.5" customHeight="1">
      <c r="A1034" s="3" t="s">
        <v>198</v>
      </c>
      <c r="B1034" s="11" t="s">
        <v>8</v>
      </c>
      <c r="C1034" s="4" t="s">
        <v>17</v>
      </c>
      <c r="D1034" s="4">
        <v>92</v>
      </c>
      <c r="E1034" s="4" t="s">
        <v>45</v>
      </c>
      <c r="F1034" s="4">
        <v>91</v>
      </c>
      <c r="G1034" s="44"/>
      <c r="H1034" s="44"/>
      <c r="I1034" s="30">
        <v>18997</v>
      </c>
      <c r="J1034" s="29">
        <f>VLOOKUP(Table2[[#This Row],[Visitor]],Table1[],2,FALSE)</f>
        <v>17</v>
      </c>
      <c r="K1034" s="29">
        <f>VLOOKUP(Table2[[#This Row],[Home]],Table1[],2,FALSE)</f>
        <v>28</v>
      </c>
      <c r="L1034" s="29"/>
      <c r="M1034" s="29"/>
      <c r="N1034" s="37"/>
      <c r="O1034" s="37"/>
      <c r="P1034" s="37"/>
      <c r="Q1034" s="37"/>
    </row>
    <row r="1035" spans="1:17" ht="25.5" customHeight="1">
      <c r="A1035" s="3" t="s">
        <v>199</v>
      </c>
      <c r="B1035" s="11" t="s">
        <v>59</v>
      </c>
      <c r="C1035" s="4" t="s">
        <v>27</v>
      </c>
      <c r="D1035" s="4">
        <v>117</v>
      </c>
      <c r="E1035" s="4" t="s">
        <v>22</v>
      </c>
      <c r="F1035" s="4">
        <v>122</v>
      </c>
      <c r="G1035" s="44"/>
      <c r="H1035" s="44"/>
      <c r="I1035" s="30">
        <v>18717</v>
      </c>
      <c r="J1035" s="29">
        <f>VLOOKUP(Table2[[#This Row],[Visitor]],Table1[],2,FALSE)</f>
        <v>11</v>
      </c>
      <c r="K1035" s="29">
        <f>VLOOKUP(Table2[[#This Row],[Home]],Table1[],2,FALSE)</f>
        <v>14</v>
      </c>
      <c r="L1035" s="29"/>
      <c r="M1035" s="29"/>
      <c r="N1035" s="37"/>
      <c r="O1035" s="37"/>
      <c r="P1035" s="37"/>
      <c r="Q1035" s="37"/>
    </row>
    <row r="1036" spans="1:17" ht="25.5" customHeight="1">
      <c r="A1036" s="3" t="s">
        <v>199</v>
      </c>
      <c r="B1036" s="11" t="s">
        <v>12</v>
      </c>
      <c r="C1036" s="4" t="s">
        <v>9</v>
      </c>
      <c r="D1036" s="4">
        <v>107</v>
      </c>
      <c r="E1036" s="4" t="s">
        <v>24</v>
      </c>
      <c r="F1036" s="4">
        <v>101</v>
      </c>
      <c r="G1036" s="44"/>
      <c r="H1036" s="44"/>
      <c r="I1036" s="30">
        <v>18495</v>
      </c>
      <c r="J1036" s="29">
        <f>VLOOKUP(Table2[[#This Row],[Visitor]],Table1[],2,FALSE)</f>
        <v>3</v>
      </c>
      <c r="K1036" s="29">
        <f>VLOOKUP(Table2[[#This Row],[Home]],Table1[],2,FALSE)</f>
        <v>21</v>
      </c>
      <c r="L1036" s="29"/>
      <c r="M1036" s="29"/>
      <c r="N1036" s="37"/>
      <c r="O1036" s="37"/>
      <c r="P1036" s="37"/>
      <c r="Q1036" s="37"/>
    </row>
    <row r="1037" spans="1:17" ht="25.5" customHeight="1">
      <c r="A1037" s="3" t="s">
        <v>199</v>
      </c>
      <c r="B1037" s="11" t="s">
        <v>12</v>
      </c>
      <c r="C1037" s="4" t="s">
        <v>16</v>
      </c>
      <c r="D1037" s="4">
        <v>102</v>
      </c>
      <c r="E1037" s="4" t="s">
        <v>20</v>
      </c>
      <c r="F1037" s="4">
        <v>109</v>
      </c>
      <c r="G1037" s="44"/>
      <c r="H1037" s="44"/>
      <c r="I1037" s="30">
        <v>18249</v>
      </c>
      <c r="J1037" s="29">
        <f>VLOOKUP(Table2[[#This Row],[Visitor]],Table1[],2,FALSE)</f>
        <v>13</v>
      </c>
      <c r="K1037" s="29">
        <f>VLOOKUP(Table2[[#This Row],[Home]],Table1[],2,FALSE)</f>
        <v>9</v>
      </c>
      <c r="L1037" s="29"/>
      <c r="M1037" s="29"/>
      <c r="N1037" s="37"/>
      <c r="O1037" s="37"/>
      <c r="P1037" s="37"/>
      <c r="Q1037" s="37"/>
    </row>
    <row r="1038" spans="1:17" ht="25.5" customHeight="1">
      <c r="A1038" s="3" t="s">
        <v>199</v>
      </c>
      <c r="B1038" s="11" t="s">
        <v>21</v>
      </c>
      <c r="C1038" s="4" t="s">
        <v>28</v>
      </c>
      <c r="D1038" s="4">
        <v>106</v>
      </c>
      <c r="E1038" s="4" t="s">
        <v>15</v>
      </c>
      <c r="F1038" s="4">
        <v>114</v>
      </c>
      <c r="G1038" s="44"/>
      <c r="H1038" s="44"/>
      <c r="I1038" s="30">
        <v>13877</v>
      </c>
      <c r="J1038" s="29">
        <f>VLOOKUP(Table2[[#This Row],[Visitor]],Table1[],2,FALSE)</f>
        <v>22</v>
      </c>
      <c r="K1038" s="29">
        <f>VLOOKUP(Table2[[#This Row],[Home]],Table1[],2,FALSE)</f>
        <v>30</v>
      </c>
      <c r="L1038" s="29"/>
      <c r="M1038" s="29"/>
      <c r="N1038" s="37"/>
      <c r="O1038" s="37"/>
      <c r="P1038" s="37"/>
      <c r="Q1038" s="37"/>
    </row>
    <row r="1039" spans="1:17" ht="25.5" customHeight="1">
      <c r="A1039" s="3" t="s">
        <v>199</v>
      </c>
      <c r="B1039" s="11" t="s">
        <v>21</v>
      </c>
      <c r="C1039" s="4" t="s">
        <v>13</v>
      </c>
      <c r="D1039" s="4">
        <v>101</v>
      </c>
      <c r="E1039" s="4" t="s">
        <v>42</v>
      </c>
      <c r="F1039" s="4">
        <v>124</v>
      </c>
      <c r="G1039" s="44"/>
      <c r="H1039" s="44"/>
      <c r="I1039" s="30">
        <v>17760</v>
      </c>
      <c r="J1039" s="29">
        <f>VLOOKUP(Table2[[#This Row],[Visitor]],Table1[],2,FALSE)</f>
        <v>20</v>
      </c>
      <c r="K1039" s="29">
        <f>VLOOKUP(Table2[[#This Row],[Home]],Table1[],2,FALSE)</f>
        <v>25</v>
      </c>
      <c r="L1039" s="29"/>
      <c r="M1039" s="29"/>
      <c r="N1039" s="37"/>
      <c r="O1039" s="37"/>
      <c r="P1039" s="37"/>
      <c r="Q1039" s="37"/>
    </row>
    <row r="1040" spans="1:17" ht="25.5" customHeight="1">
      <c r="A1040" s="3" t="s">
        <v>199</v>
      </c>
      <c r="B1040" s="11" t="s">
        <v>23</v>
      </c>
      <c r="C1040" s="4" t="s">
        <v>6</v>
      </c>
      <c r="D1040" s="4">
        <v>114</v>
      </c>
      <c r="E1040" s="4" t="s">
        <v>40</v>
      </c>
      <c r="F1040" s="4">
        <v>109</v>
      </c>
      <c r="G1040" s="44"/>
      <c r="H1040" s="44"/>
      <c r="I1040" s="30">
        <v>22983</v>
      </c>
      <c r="J1040" s="29">
        <f>VLOOKUP(Table2[[#This Row],[Visitor]],Table1[],2,FALSE)</f>
        <v>5</v>
      </c>
      <c r="K1040" s="29">
        <f>VLOOKUP(Table2[[#This Row],[Home]],Table1[],2,FALSE)</f>
        <v>15</v>
      </c>
      <c r="L1040" s="29"/>
      <c r="M1040" s="29"/>
      <c r="N1040" s="37"/>
      <c r="O1040" s="37"/>
      <c r="P1040" s="37"/>
      <c r="Q1040" s="37"/>
    </row>
    <row r="1041" spans="1:17" ht="25.5" customHeight="1">
      <c r="A1041" s="3" t="s">
        <v>199</v>
      </c>
      <c r="B1041" s="11" t="s">
        <v>23</v>
      </c>
      <c r="C1041" s="4" t="s">
        <v>30</v>
      </c>
      <c r="D1041" s="4">
        <v>94</v>
      </c>
      <c r="E1041" s="4" t="s">
        <v>25</v>
      </c>
      <c r="F1041" s="4">
        <v>101</v>
      </c>
      <c r="G1041" s="44"/>
      <c r="H1041" s="44"/>
      <c r="I1041" s="30">
        <v>16501</v>
      </c>
      <c r="J1041" s="29">
        <f>VLOOKUP(Table2[[#This Row],[Visitor]],Table1[],2,FALSE)</f>
        <v>18</v>
      </c>
      <c r="K1041" s="29">
        <f>VLOOKUP(Table2[[#This Row],[Home]],Table1[],2,FALSE)</f>
        <v>12</v>
      </c>
      <c r="L1041" s="29"/>
      <c r="M1041" s="29"/>
      <c r="N1041" s="37"/>
      <c r="O1041" s="37"/>
      <c r="P1041" s="37"/>
      <c r="Q1041" s="37"/>
    </row>
    <row r="1042" spans="1:17" ht="25.5" customHeight="1">
      <c r="A1042" s="3" t="s">
        <v>199</v>
      </c>
      <c r="B1042" s="11" t="s">
        <v>26</v>
      </c>
      <c r="C1042" s="4" t="s">
        <v>33</v>
      </c>
      <c r="D1042" s="4">
        <v>101</v>
      </c>
      <c r="E1042" s="4" t="s">
        <v>34</v>
      </c>
      <c r="F1042" s="4">
        <v>117</v>
      </c>
      <c r="G1042" s="44"/>
      <c r="H1042" s="44"/>
      <c r="I1042" s="30">
        <v>18418</v>
      </c>
      <c r="J1042" s="29">
        <f>VLOOKUP(Table2[[#This Row],[Visitor]],Table1[],2,FALSE)</f>
        <v>24</v>
      </c>
      <c r="K1042" s="29">
        <f>VLOOKUP(Table2[[#This Row],[Home]],Table1[],2,FALSE)</f>
        <v>2</v>
      </c>
      <c r="L1042" s="29"/>
      <c r="M1042" s="29"/>
      <c r="N1042" s="37"/>
      <c r="O1042" s="37"/>
      <c r="P1042" s="37"/>
      <c r="Q1042" s="37"/>
    </row>
    <row r="1043" spans="1:17" ht="25.5" customHeight="1">
      <c r="A1043" s="3" t="s">
        <v>199</v>
      </c>
      <c r="B1043" s="11" t="s">
        <v>29</v>
      </c>
      <c r="C1043" s="4" t="s">
        <v>38</v>
      </c>
      <c r="D1043" s="4">
        <v>97</v>
      </c>
      <c r="E1043" s="4" t="s">
        <v>31</v>
      </c>
      <c r="F1043" s="4">
        <v>103</v>
      </c>
      <c r="G1043" s="44"/>
      <c r="H1043" s="44"/>
      <c r="I1043" s="30">
        <v>18306</v>
      </c>
      <c r="J1043" s="29">
        <f>VLOOKUP(Table2[[#This Row],[Visitor]],Table1[],2,FALSE)</f>
        <v>23</v>
      </c>
      <c r="K1043" s="29">
        <f>VLOOKUP(Table2[[#This Row],[Home]],Table1[],2,FALSE)</f>
        <v>8</v>
      </c>
      <c r="L1043" s="29"/>
      <c r="M1043" s="29"/>
      <c r="N1043" s="37"/>
      <c r="O1043" s="37"/>
      <c r="P1043" s="37"/>
      <c r="Q1043" s="37"/>
    </row>
    <row r="1044" spans="1:17" ht="25.5" customHeight="1">
      <c r="A1044" s="3" t="s">
        <v>199</v>
      </c>
      <c r="B1044" s="11" t="s">
        <v>35</v>
      </c>
      <c r="C1044" s="4" t="s">
        <v>10</v>
      </c>
      <c r="D1044" s="4">
        <v>124</v>
      </c>
      <c r="E1044" s="4" t="s">
        <v>37</v>
      </c>
      <c r="F1044" s="4">
        <v>109</v>
      </c>
      <c r="G1044" s="44"/>
      <c r="H1044" s="44"/>
      <c r="I1044" s="30">
        <v>18055</v>
      </c>
      <c r="J1044" s="29">
        <f>VLOOKUP(Table2[[#This Row],[Visitor]],Table1[],2,FALSE)</f>
        <v>1</v>
      </c>
      <c r="K1044" s="29">
        <f>VLOOKUP(Table2[[#This Row],[Home]],Table1[],2,FALSE)</f>
        <v>29</v>
      </c>
      <c r="L1044" s="29"/>
      <c r="M1044" s="29"/>
      <c r="N1044" s="37"/>
      <c r="O1044" s="37"/>
      <c r="P1044" s="37"/>
      <c r="Q1044" s="37"/>
    </row>
    <row r="1045" spans="1:17" ht="25.5" customHeight="1">
      <c r="A1045" s="3" t="s">
        <v>199</v>
      </c>
      <c r="B1045" s="11" t="s">
        <v>35</v>
      </c>
      <c r="C1045" s="4" t="s">
        <v>14</v>
      </c>
      <c r="D1045" s="4">
        <v>87</v>
      </c>
      <c r="E1045" s="4" t="s">
        <v>36</v>
      </c>
      <c r="F1045" s="4">
        <v>100</v>
      </c>
      <c r="G1045" s="44"/>
      <c r="H1045" s="44"/>
      <c r="I1045" s="30">
        <v>19727</v>
      </c>
      <c r="J1045" s="29">
        <f>VLOOKUP(Table2[[#This Row],[Visitor]],Table1[],2,FALSE)</f>
        <v>19</v>
      </c>
      <c r="K1045" s="29">
        <f>VLOOKUP(Table2[[#This Row],[Home]],Table1[],2,FALSE)</f>
        <v>16</v>
      </c>
      <c r="L1045" s="29"/>
      <c r="M1045" s="29"/>
      <c r="N1045" s="37"/>
      <c r="O1045" s="37"/>
      <c r="P1045" s="37"/>
      <c r="Q1045" s="37"/>
    </row>
    <row r="1046" spans="1:17" ht="25.5" customHeight="1">
      <c r="A1046" s="3" t="s">
        <v>200</v>
      </c>
      <c r="B1046" s="11" t="s">
        <v>97</v>
      </c>
      <c r="C1046" s="4" t="s">
        <v>43</v>
      </c>
      <c r="D1046" s="4">
        <v>132</v>
      </c>
      <c r="E1046" s="4" t="s">
        <v>41</v>
      </c>
      <c r="F1046" s="4">
        <v>125</v>
      </c>
      <c r="G1046" s="44"/>
      <c r="H1046" s="44"/>
      <c r="I1046" s="30">
        <v>19800</v>
      </c>
      <c r="J1046" s="29">
        <f>VLOOKUP(Table2[[#This Row],[Visitor]],Table1[],2,FALSE)</f>
        <v>10</v>
      </c>
      <c r="K1046" s="29">
        <f>VLOOKUP(Table2[[#This Row],[Home]],Table1[],2,FALSE)</f>
        <v>7</v>
      </c>
      <c r="L1046" s="29"/>
      <c r="M1046" s="29"/>
      <c r="N1046" s="37"/>
      <c r="O1046" s="37"/>
      <c r="P1046" s="37"/>
      <c r="Q1046" s="37"/>
    </row>
    <row r="1047" spans="1:17" ht="25.5" customHeight="1">
      <c r="A1047" s="3" t="s">
        <v>200</v>
      </c>
      <c r="B1047" s="11" t="s">
        <v>59</v>
      </c>
      <c r="C1047" s="4" t="s">
        <v>5</v>
      </c>
      <c r="D1047" s="4">
        <v>89</v>
      </c>
      <c r="E1047" s="4" t="s">
        <v>24</v>
      </c>
      <c r="F1047" s="4">
        <v>108</v>
      </c>
      <c r="G1047" s="44"/>
      <c r="H1047" s="44"/>
      <c r="I1047" s="30">
        <v>18277</v>
      </c>
      <c r="J1047" s="29">
        <f>VLOOKUP(Table2[[#This Row],[Visitor]],Table1[],2,FALSE)</f>
        <v>4</v>
      </c>
      <c r="K1047" s="29">
        <f>VLOOKUP(Table2[[#This Row],[Home]],Table1[],2,FALSE)</f>
        <v>21</v>
      </c>
      <c r="L1047" s="29"/>
      <c r="M1047" s="29"/>
      <c r="N1047" s="37"/>
      <c r="O1047" s="37"/>
      <c r="P1047" s="37"/>
      <c r="Q1047" s="37"/>
    </row>
    <row r="1048" spans="1:17" ht="25.5" customHeight="1">
      <c r="A1048" s="3" t="s">
        <v>200</v>
      </c>
      <c r="B1048" s="11" t="s">
        <v>12</v>
      </c>
      <c r="C1048" s="4" t="s">
        <v>9</v>
      </c>
      <c r="D1048" s="4">
        <v>129</v>
      </c>
      <c r="E1048" s="4" t="s">
        <v>33</v>
      </c>
      <c r="F1048" s="4">
        <v>120</v>
      </c>
      <c r="G1048" s="44"/>
      <c r="H1048" s="44"/>
      <c r="I1048" s="30">
        <v>18978</v>
      </c>
      <c r="J1048" s="29">
        <f>VLOOKUP(Table2[[#This Row],[Visitor]],Table1[],2,FALSE)</f>
        <v>3</v>
      </c>
      <c r="K1048" s="29">
        <f>VLOOKUP(Table2[[#This Row],[Home]],Table1[],2,FALSE)</f>
        <v>24</v>
      </c>
      <c r="L1048" s="29"/>
      <c r="M1048" s="29"/>
      <c r="N1048" s="37"/>
      <c r="O1048" s="37"/>
      <c r="P1048" s="37"/>
      <c r="Q1048" s="37"/>
    </row>
    <row r="1049" spans="1:17" ht="25.5" customHeight="1">
      <c r="A1049" s="3" t="s">
        <v>200</v>
      </c>
      <c r="B1049" s="11" t="s">
        <v>8</v>
      </c>
      <c r="C1049" s="4" t="s">
        <v>36</v>
      </c>
      <c r="D1049" s="4">
        <v>122</v>
      </c>
      <c r="E1049" s="4" t="s">
        <v>44</v>
      </c>
      <c r="F1049" s="4">
        <v>109</v>
      </c>
      <c r="G1049" s="44"/>
      <c r="H1049" s="44"/>
      <c r="I1049" s="30">
        <v>17776</v>
      </c>
      <c r="J1049" s="29">
        <f>VLOOKUP(Table2[[#This Row],[Visitor]],Table1[],2,FALSE)</f>
        <v>16</v>
      </c>
      <c r="K1049" s="29">
        <f>VLOOKUP(Table2[[#This Row],[Home]],Table1[],2,FALSE)</f>
        <v>6</v>
      </c>
      <c r="L1049" s="29"/>
      <c r="M1049" s="29"/>
      <c r="N1049" s="37"/>
      <c r="O1049" s="37"/>
      <c r="P1049" s="37"/>
      <c r="Q1049" s="37"/>
    </row>
    <row r="1050" spans="1:17" ht="25.5" customHeight="1">
      <c r="A1050" s="3" t="s">
        <v>201</v>
      </c>
      <c r="B1050" s="11" t="s">
        <v>12</v>
      </c>
      <c r="C1050" s="4" t="s">
        <v>22</v>
      </c>
      <c r="D1050" s="4">
        <v>117</v>
      </c>
      <c r="E1050" s="4" t="s">
        <v>6</v>
      </c>
      <c r="F1050" s="4">
        <v>124</v>
      </c>
      <c r="G1050" s="44"/>
      <c r="H1050" s="44"/>
      <c r="I1050" s="30">
        <v>20562</v>
      </c>
      <c r="J1050" s="29">
        <f>VLOOKUP(Table2[[#This Row],[Visitor]],Table1[],2,FALSE)</f>
        <v>14</v>
      </c>
      <c r="K1050" s="29">
        <f>VLOOKUP(Table2[[#This Row],[Home]],Table1[],2,FALSE)</f>
        <v>5</v>
      </c>
      <c r="L1050" s="29"/>
      <c r="M1050" s="29"/>
      <c r="N1050" s="37"/>
      <c r="O1050" s="37"/>
      <c r="P1050" s="37"/>
      <c r="Q1050" s="37"/>
    </row>
    <row r="1051" spans="1:17" ht="25.5" customHeight="1">
      <c r="A1051" s="3" t="s">
        <v>201</v>
      </c>
      <c r="B1051" s="11" t="s">
        <v>12</v>
      </c>
      <c r="C1051" s="4" t="s">
        <v>45</v>
      </c>
      <c r="D1051" s="4">
        <v>100</v>
      </c>
      <c r="E1051" s="4" t="s">
        <v>16</v>
      </c>
      <c r="F1051" s="4">
        <v>110</v>
      </c>
      <c r="G1051" s="44"/>
      <c r="H1051" s="44"/>
      <c r="I1051" s="30">
        <v>16603</v>
      </c>
      <c r="J1051" s="29">
        <f>VLOOKUP(Table2[[#This Row],[Visitor]],Table1[],2,FALSE)</f>
        <v>28</v>
      </c>
      <c r="K1051" s="29">
        <f>VLOOKUP(Table2[[#This Row],[Home]],Table1[],2,FALSE)</f>
        <v>13</v>
      </c>
      <c r="L1051" s="29"/>
      <c r="M1051" s="29"/>
      <c r="N1051" s="37"/>
      <c r="O1051" s="37"/>
      <c r="P1051" s="37"/>
      <c r="Q1051" s="37"/>
    </row>
    <row r="1052" spans="1:17" ht="25.5" customHeight="1">
      <c r="A1052" s="3" t="s">
        <v>201</v>
      </c>
      <c r="B1052" s="11" t="s">
        <v>12</v>
      </c>
      <c r="C1052" s="4" t="s">
        <v>13</v>
      </c>
      <c r="D1052" s="4">
        <v>94</v>
      </c>
      <c r="E1052" s="4" t="s">
        <v>19</v>
      </c>
      <c r="F1052" s="4">
        <v>108</v>
      </c>
      <c r="G1052" s="44"/>
      <c r="H1052" s="44"/>
      <c r="I1052" s="30">
        <v>20530</v>
      </c>
      <c r="J1052" s="29">
        <f>VLOOKUP(Table2[[#This Row],[Visitor]],Table1[],2,FALSE)</f>
        <v>20</v>
      </c>
      <c r="K1052" s="29">
        <f>VLOOKUP(Table2[[#This Row],[Home]],Table1[],2,FALSE)</f>
        <v>27</v>
      </c>
      <c r="L1052" s="29"/>
      <c r="M1052" s="29"/>
      <c r="N1052" s="37"/>
      <c r="O1052" s="37"/>
      <c r="P1052" s="37"/>
      <c r="Q1052" s="37"/>
    </row>
    <row r="1053" spans="1:17" ht="25.5" customHeight="1">
      <c r="A1053" s="3" t="s">
        <v>201</v>
      </c>
      <c r="B1053" s="11" t="s">
        <v>21</v>
      </c>
      <c r="C1053" s="4" t="s">
        <v>25</v>
      </c>
      <c r="D1053" s="4">
        <v>115</v>
      </c>
      <c r="E1053" s="4" t="s">
        <v>15</v>
      </c>
      <c r="F1053" s="4">
        <v>118</v>
      </c>
      <c r="G1053" s="44"/>
      <c r="H1053" s="44"/>
      <c r="I1053" s="30">
        <v>12856</v>
      </c>
      <c r="J1053" s="29">
        <f>VLOOKUP(Table2[[#This Row],[Visitor]],Table1[],2,FALSE)</f>
        <v>12</v>
      </c>
      <c r="K1053" s="29">
        <f>VLOOKUP(Table2[[#This Row],[Home]],Table1[],2,FALSE)</f>
        <v>30</v>
      </c>
      <c r="L1053" s="29"/>
      <c r="M1053" s="29"/>
      <c r="N1053" s="37"/>
      <c r="O1053" s="37"/>
      <c r="P1053" s="37"/>
      <c r="Q1053" s="37"/>
    </row>
    <row r="1054" spans="1:17" ht="25.5" customHeight="1">
      <c r="A1054" s="3" t="s">
        <v>201</v>
      </c>
      <c r="B1054" s="11" t="s">
        <v>21</v>
      </c>
      <c r="C1054" s="4" t="s">
        <v>30</v>
      </c>
      <c r="D1054" s="4">
        <v>141</v>
      </c>
      <c r="E1054" s="4" t="s">
        <v>17</v>
      </c>
      <c r="F1054" s="4">
        <v>149</v>
      </c>
      <c r="G1054" s="44"/>
      <c r="H1054" s="44"/>
      <c r="I1054" s="30">
        <v>19600</v>
      </c>
      <c r="J1054" s="29">
        <f>VLOOKUP(Table2[[#This Row],[Visitor]],Table1[],2,FALSE)</f>
        <v>18</v>
      </c>
      <c r="K1054" s="29">
        <f>VLOOKUP(Table2[[#This Row],[Home]],Table1[],2,FALSE)</f>
        <v>17</v>
      </c>
      <c r="L1054" s="29"/>
      <c r="M1054" s="29"/>
      <c r="N1054" s="37"/>
      <c r="O1054" s="37"/>
      <c r="P1054" s="37"/>
      <c r="Q1054" s="37"/>
    </row>
    <row r="1055" spans="1:17" ht="25.5" customHeight="1">
      <c r="A1055" s="3" t="s">
        <v>201</v>
      </c>
      <c r="B1055" s="11" t="s">
        <v>21</v>
      </c>
      <c r="C1055" s="4" t="s">
        <v>40</v>
      </c>
      <c r="D1055" s="4">
        <v>92</v>
      </c>
      <c r="E1055" s="4" t="s">
        <v>42</v>
      </c>
      <c r="F1055" s="4">
        <v>110</v>
      </c>
      <c r="G1055" s="44"/>
      <c r="H1055" s="44"/>
      <c r="I1055" s="30">
        <v>18835</v>
      </c>
      <c r="J1055" s="29">
        <f>VLOOKUP(Table2[[#This Row],[Visitor]],Table1[],2,FALSE)</f>
        <v>15</v>
      </c>
      <c r="K1055" s="29">
        <f>VLOOKUP(Table2[[#This Row],[Home]],Table1[],2,FALSE)</f>
        <v>25</v>
      </c>
      <c r="L1055" s="29"/>
      <c r="M1055" s="29"/>
      <c r="N1055" s="37"/>
      <c r="O1055" s="37"/>
      <c r="P1055" s="37"/>
      <c r="Q1055" s="37"/>
    </row>
    <row r="1056" spans="1:17" ht="25.5" customHeight="1">
      <c r="A1056" s="3" t="s">
        <v>201</v>
      </c>
      <c r="B1056" s="11" t="s">
        <v>32</v>
      </c>
      <c r="C1056" s="4" t="s">
        <v>10</v>
      </c>
      <c r="D1056" s="4">
        <v>75</v>
      </c>
      <c r="E1056" s="4" t="s">
        <v>34</v>
      </c>
      <c r="F1056" s="4">
        <v>89</v>
      </c>
      <c r="G1056" s="44"/>
      <c r="H1056" s="44"/>
      <c r="I1056" s="30">
        <v>18418</v>
      </c>
      <c r="J1056" s="29">
        <f>VLOOKUP(Table2[[#This Row],[Visitor]],Table1[],2,FALSE)</f>
        <v>1</v>
      </c>
      <c r="K1056" s="29">
        <f>VLOOKUP(Table2[[#This Row],[Home]],Table1[],2,FALSE)</f>
        <v>2</v>
      </c>
      <c r="L1056" s="29"/>
      <c r="M1056" s="29"/>
      <c r="N1056" s="37"/>
      <c r="O1056" s="37"/>
      <c r="P1056" s="37"/>
      <c r="Q1056" s="37"/>
    </row>
    <row r="1057" spans="1:17" ht="25.5" customHeight="1">
      <c r="A1057" s="3" t="s">
        <v>201</v>
      </c>
      <c r="B1057" s="11" t="s">
        <v>35</v>
      </c>
      <c r="C1057" s="4" t="s">
        <v>14</v>
      </c>
      <c r="D1057" s="4">
        <v>106</v>
      </c>
      <c r="E1057" s="4" t="s">
        <v>38</v>
      </c>
      <c r="F1057" s="4">
        <v>90</v>
      </c>
      <c r="G1057" s="44"/>
      <c r="H1057" s="44"/>
      <c r="I1057" s="30">
        <v>17583</v>
      </c>
      <c r="J1057" s="29">
        <f>VLOOKUP(Table2[[#This Row],[Visitor]],Table1[],2,FALSE)</f>
        <v>19</v>
      </c>
      <c r="K1057" s="29">
        <f>VLOOKUP(Table2[[#This Row],[Home]],Table1[],2,FALSE)</f>
        <v>23</v>
      </c>
      <c r="L1057" s="29"/>
      <c r="M1057" s="29"/>
      <c r="N1057" s="37"/>
      <c r="O1057" s="37"/>
      <c r="P1057" s="37"/>
      <c r="Q1057" s="37"/>
    </row>
    <row r="1058" spans="1:17" ht="25.5" customHeight="1">
      <c r="A1058" s="3" t="s">
        <v>202</v>
      </c>
      <c r="B1058" s="11" t="s">
        <v>12</v>
      </c>
      <c r="C1058" s="4" t="s">
        <v>41</v>
      </c>
      <c r="D1058" s="4">
        <v>93</v>
      </c>
      <c r="E1058" s="4" t="s">
        <v>18</v>
      </c>
      <c r="F1058" s="4">
        <v>86</v>
      </c>
      <c r="G1058" s="44"/>
      <c r="H1058" s="44"/>
      <c r="I1058" s="30">
        <v>16228</v>
      </c>
      <c r="J1058" s="29">
        <f>VLOOKUP(Table2[[#This Row],[Visitor]],Table1[],2,FALSE)</f>
        <v>7</v>
      </c>
      <c r="K1058" s="29">
        <f>VLOOKUP(Table2[[#This Row],[Home]],Table1[],2,FALSE)</f>
        <v>26</v>
      </c>
      <c r="L1058" s="29"/>
      <c r="M1058" s="29"/>
      <c r="N1058" s="37"/>
      <c r="O1058" s="37"/>
      <c r="P1058" s="37"/>
      <c r="Q1058" s="37"/>
    </row>
    <row r="1059" spans="1:17" ht="25.5" customHeight="1">
      <c r="A1059" s="3" t="s">
        <v>202</v>
      </c>
      <c r="B1059" s="11" t="s">
        <v>23</v>
      </c>
      <c r="C1059" s="4" t="s">
        <v>43</v>
      </c>
      <c r="D1059" s="4">
        <v>99</v>
      </c>
      <c r="E1059" s="4" t="s">
        <v>5</v>
      </c>
      <c r="F1059" s="4">
        <v>100</v>
      </c>
      <c r="G1059" s="44"/>
      <c r="H1059" s="44"/>
      <c r="I1059" s="30">
        <v>18624</v>
      </c>
      <c r="J1059" s="29">
        <f>VLOOKUP(Table2[[#This Row],[Visitor]],Table1[],2,FALSE)</f>
        <v>10</v>
      </c>
      <c r="K1059" s="29">
        <f>VLOOKUP(Table2[[#This Row],[Home]],Table1[],2,FALSE)</f>
        <v>4</v>
      </c>
      <c r="L1059" s="29"/>
      <c r="M1059" s="29"/>
      <c r="N1059" s="37"/>
      <c r="O1059" s="37"/>
      <c r="P1059" s="37"/>
      <c r="Q1059" s="37"/>
    </row>
    <row r="1060" spans="1:17" ht="25.5" customHeight="1">
      <c r="A1060" s="3" t="s">
        <v>202</v>
      </c>
      <c r="B1060" s="11" t="s">
        <v>23</v>
      </c>
      <c r="C1060" s="4" t="s">
        <v>44</v>
      </c>
      <c r="D1060" s="4">
        <v>109</v>
      </c>
      <c r="E1060" s="4" t="s">
        <v>33</v>
      </c>
      <c r="F1060" s="4">
        <v>123</v>
      </c>
      <c r="G1060" s="44"/>
      <c r="H1060" s="44"/>
      <c r="I1060" s="30">
        <v>16351</v>
      </c>
      <c r="J1060" s="29">
        <f>VLOOKUP(Table2[[#This Row],[Visitor]],Table1[],2,FALSE)</f>
        <v>6</v>
      </c>
      <c r="K1060" s="29">
        <f>VLOOKUP(Table2[[#This Row],[Home]],Table1[],2,FALSE)</f>
        <v>24</v>
      </c>
      <c r="L1060" s="29"/>
      <c r="M1060" s="29"/>
      <c r="N1060" s="37"/>
      <c r="O1060" s="37"/>
      <c r="P1060" s="37"/>
      <c r="Q1060" s="37"/>
    </row>
    <row r="1061" spans="1:17" ht="25.5" customHeight="1">
      <c r="A1061" s="3" t="s">
        <v>202</v>
      </c>
      <c r="B1061" s="11" t="s">
        <v>23</v>
      </c>
      <c r="C1061" s="4" t="s">
        <v>28</v>
      </c>
      <c r="D1061" s="4">
        <v>105</v>
      </c>
      <c r="E1061" s="4" t="s">
        <v>24</v>
      </c>
      <c r="F1061" s="4">
        <v>115</v>
      </c>
      <c r="G1061" s="44"/>
      <c r="H1061" s="44"/>
      <c r="I1061" s="30">
        <v>14484</v>
      </c>
      <c r="J1061" s="29">
        <f>VLOOKUP(Table2[[#This Row],[Visitor]],Table1[],2,FALSE)</f>
        <v>22</v>
      </c>
      <c r="K1061" s="29">
        <f>VLOOKUP(Table2[[#This Row],[Home]],Table1[],2,FALSE)</f>
        <v>21</v>
      </c>
      <c r="L1061" s="29"/>
      <c r="M1061" s="29"/>
      <c r="N1061" s="37"/>
      <c r="O1061" s="37"/>
      <c r="P1061" s="37"/>
      <c r="Q1061" s="37"/>
    </row>
    <row r="1062" spans="1:17" ht="25.5" customHeight="1">
      <c r="A1062" s="3" t="s">
        <v>202</v>
      </c>
      <c r="B1062" s="11" t="s">
        <v>29</v>
      </c>
      <c r="C1062" s="4" t="s">
        <v>27</v>
      </c>
      <c r="D1062" s="4">
        <v>99</v>
      </c>
      <c r="E1062" s="4" t="s">
        <v>31</v>
      </c>
      <c r="F1062" s="4">
        <v>94</v>
      </c>
      <c r="G1062" s="44"/>
      <c r="H1062" s="44"/>
      <c r="I1062" s="30">
        <v>18306</v>
      </c>
      <c r="J1062" s="29">
        <f>VLOOKUP(Table2[[#This Row],[Visitor]],Table1[],2,FALSE)</f>
        <v>11</v>
      </c>
      <c r="K1062" s="29">
        <f>VLOOKUP(Table2[[#This Row],[Home]],Table1[],2,FALSE)</f>
        <v>8</v>
      </c>
      <c r="L1062" s="29"/>
      <c r="M1062" s="29"/>
      <c r="N1062" s="37"/>
      <c r="O1062" s="37"/>
      <c r="P1062" s="37"/>
      <c r="Q1062" s="37"/>
    </row>
    <row r="1063" spans="1:17" ht="25.5" customHeight="1">
      <c r="A1063" s="3" t="s">
        <v>202</v>
      </c>
      <c r="B1063" s="11" t="s">
        <v>35</v>
      </c>
      <c r="C1063" s="4" t="s">
        <v>14</v>
      </c>
      <c r="D1063" s="4">
        <v>115</v>
      </c>
      <c r="E1063" s="4" t="s">
        <v>37</v>
      </c>
      <c r="F1063" s="4">
        <v>88</v>
      </c>
      <c r="G1063" s="44"/>
      <c r="H1063" s="44"/>
      <c r="I1063" s="30">
        <v>17400</v>
      </c>
      <c r="J1063" s="29">
        <f>VLOOKUP(Table2[[#This Row],[Visitor]],Table1[],2,FALSE)</f>
        <v>19</v>
      </c>
      <c r="K1063" s="29">
        <f>VLOOKUP(Table2[[#This Row],[Home]],Table1[],2,FALSE)</f>
        <v>29</v>
      </c>
      <c r="L1063" s="29"/>
      <c r="M1063" s="29"/>
      <c r="N1063" s="37"/>
      <c r="O1063" s="37"/>
      <c r="P1063" s="37"/>
      <c r="Q1063" s="37"/>
    </row>
    <row r="1064" spans="1:17" ht="25.5" customHeight="1">
      <c r="A1064" s="3" t="s">
        <v>202</v>
      </c>
      <c r="B1064" s="11" t="s">
        <v>8</v>
      </c>
      <c r="C1064" s="4" t="s">
        <v>9</v>
      </c>
      <c r="D1064" s="4">
        <v>115</v>
      </c>
      <c r="E1064" s="4" t="s">
        <v>36</v>
      </c>
      <c r="F1064" s="4">
        <v>111</v>
      </c>
      <c r="G1064" s="44"/>
      <c r="H1064" s="44"/>
      <c r="I1064" s="30">
        <v>20012</v>
      </c>
      <c r="J1064" s="29">
        <f>VLOOKUP(Table2[[#This Row],[Visitor]],Table1[],2,FALSE)</f>
        <v>3</v>
      </c>
      <c r="K1064" s="29">
        <f>VLOOKUP(Table2[[#This Row],[Home]],Table1[],2,FALSE)</f>
        <v>16</v>
      </c>
      <c r="L1064" s="29"/>
      <c r="M1064" s="29"/>
      <c r="N1064" s="37"/>
      <c r="O1064" s="37"/>
      <c r="P1064" s="37"/>
      <c r="Q1064" s="37"/>
    </row>
    <row r="1065" spans="1:17" ht="25.5" customHeight="1">
      <c r="A1065" s="3" t="s">
        <v>203</v>
      </c>
      <c r="B1065" s="11" t="s">
        <v>12</v>
      </c>
      <c r="C1065" s="4" t="s">
        <v>41</v>
      </c>
      <c r="D1065" s="4">
        <v>129</v>
      </c>
      <c r="E1065" s="4" t="s">
        <v>6</v>
      </c>
      <c r="F1065" s="4">
        <v>132</v>
      </c>
      <c r="G1065" s="44"/>
      <c r="H1065" s="44"/>
      <c r="I1065" s="30">
        <v>20562</v>
      </c>
      <c r="J1065" s="29">
        <f>VLOOKUP(Table2[[#This Row],[Visitor]],Table1[],2,FALSE)</f>
        <v>7</v>
      </c>
      <c r="K1065" s="29">
        <f>VLOOKUP(Table2[[#This Row],[Home]],Table1[],2,FALSE)</f>
        <v>5</v>
      </c>
      <c r="L1065" s="29"/>
      <c r="M1065" s="29"/>
      <c r="N1065" s="37"/>
      <c r="O1065" s="37"/>
      <c r="P1065" s="37"/>
      <c r="Q1065" s="37"/>
    </row>
    <row r="1066" spans="1:17" ht="25.5" customHeight="1">
      <c r="A1066" s="3" t="s">
        <v>203</v>
      </c>
      <c r="B1066" s="11" t="s">
        <v>12</v>
      </c>
      <c r="C1066" s="4" t="s">
        <v>25</v>
      </c>
      <c r="D1066" s="4">
        <v>105</v>
      </c>
      <c r="E1066" s="4" t="s">
        <v>19</v>
      </c>
      <c r="F1066" s="4">
        <v>119</v>
      </c>
      <c r="G1066" s="44"/>
      <c r="H1066" s="44"/>
      <c r="I1066" s="30">
        <v>10411</v>
      </c>
      <c r="J1066" s="29">
        <f>VLOOKUP(Table2[[#This Row],[Visitor]],Table1[],2,FALSE)</f>
        <v>12</v>
      </c>
      <c r="K1066" s="29">
        <f>VLOOKUP(Table2[[#This Row],[Home]],Table1[],2,FALSE)</f>
        <v>27</v>
      </c>
      <c r="L1066" s="29"/>
      <c r="M1066" s="29"/>
      <c r="N1066" s="37"/>
      <c r="O1066" s="37"/>
      <c r="P1066" s="37"/>
      <c r="Q1066" s="37"/>
    </row>
    <row r="1067" spans="1:17" ht="25.5" customHeight="1">
      <c r="A1067" s="3" t="s">
        <v>203</v>
      </c>
      <c r="B1067" s="11" t="s">
        <v>21</v>
      </c>
      <c r="C1067" s="4" t="s">
        <v>13</v>
      </c>
      <c r="D1067" s="4">
        <v>111</v>
      </c>
      <c r="E1067" s="4" t="s">
        <v>15</v>
      </c>
      <c r="F1067" s="4">
        <v>105</v>
      </c>
      <c r="G1067" s="44"/>
      <c r="H1067" s="44"/>
      <c r="I1067" s="30">
        <v>10231</v>
      </c>
      <c r="J1067" s="29">
        <f>VLOOKUP(Table2[[#This Row],[Visitor]],Table1[],2,FALSE)</f>
        <v>20</v>
      </c>
      <c r="K1067" s="29">
        <f>VLOOKUP(Table2[[#This Row],[Home]],Table1[],2,FALSE)</f>
        <v>30</v>
      </c>
      <c r="L1067" s="29"/>
      <c r="M1067" s="29"/>
      <c r="N1067" s="37"/>
      <c r="O1067" s="37"/>
      <c r="P1067" s="37"/>
      <c r="Q1067" s="37"/>
    </row>
    <row r="1068" spans="1:17" ht="25.5" customHeight="1">
      <c r="A1068" s="3" t="s">
        <v>203</v>
      </c>
      <c r="B1068" s="11" t="s">
        <v>21</v>
      </c>
      <c r="C1068" s="4" t="s">
        <v>42</v>
      </c>
      <c r="D1068" s="4">
        <v>98</v>
      </c>
      <c r="E1068" s="4" t="s">
        <v>17</v>
      </c>
      <c r="F1068" s="4">
        <v>119</v>
      </c>
      <c r="G1068" s="44"/>
      <c r="H1068" s="44"/>
      <c r="I1068" s="30">
        <v>19600</v>
      </c>
      <c r="J1068" s="29">
        <f>VLOOKUP(Table2[[#This Row],[Visitor]],Table1[],2,FALSE)</f>
        <v>25</v>
      </c>
      <c r="K1068" s="29">
        <f>VLOOKUP(Table2[[#This Row],[Home]],Table1[],2,FALSE)</f>
        <v>17</v>
      </c>
      <c r="L1068" s="29"/>
      <c r="M1068" s="29"/>
      <c r="N1068" s="37"/>
      <c r="O1068" s="37"/>
      <c r="P1068" s="37"/>
      <c r="Q1068" s="37"/>
    </row>
    <row r="1069" spans="1:17" ht="25.5" customHeight="1">
      <c r="A1069" s="3" t="s">
        <v>203</v>
      </c>
      <c r="B1069" s="11" t="s">
        <v>23</v>
      </c>
      <c r="C1069" s="4" t="s">
        <v>30</v>
      </c>
      <c r="D1069" s="4">
        <v>135</v>
      </c>
      <c r="E1069" s="4" t="s">
        <v>40</v>
      </c>
      <c r="F1069" s="4">
        <v>102</v>
      </c>
      <c r="G1069" s="44"/>
      <c r="H1069" s="44"/>
      <c r="I1069" s="30">
        <v>20671</v>
      </c>
      <c r="J1069" s="29">
        <f>VLOOKUP(Table2[[#This Row],[Visitor]],Table1[],2,FALSE)</f>
        <v>18</v>
      </c>
      <c r="K1069" s="29">
        <f>VLOOKUP(Table2[[#This Row],[Home]],Table1[],2,FALSE)</f>
        <v>15</v>
      </c>
      <c r="L1069" s="29"/>
      <c r="M1069" s="29"/>
      <c r="N1069" s="37"/>
      <c r="O1069" s="37"/>
      <c r="P1069" s="37"/>
      <c r="Q1069" s="37"/>
    </row>
    <row r="1070" spans="1:17" ht="25.5" customHeight="1">
      <c r="A1070" s="3" t="s">
        <v>203</v>
      </c>
      <c r="B1070" s="11" t="s">
        <v>23</v>
      </c>
      <c r="C1070" s="4" t="s">
        <v>44</v>
      </c>
      <c r="D1070" s="4">
        <v>127</v>
      </c>
      <c r="E1070" s="4" t="s">
        <v>22</v>
      </c>
      <c r="F1070" s="4">
        <v>120</v>
      </c>
      <c r="G1070" s="44"/>
      <c r="H1070" s="44"/>
      <c r="I1070" s="30">
        <v>17916</v>
      </c>
      <c r="J1070" s="29">
        <f>VLOOKUP(Table2[[#This Row],[Visitor]],Table1[],2,FALSE)</f>
        <v>6</v>
      </c>
      <c r="K1070" s="29">
        <f>VLOOKUP(Table2[[#This Row],[Home]],Table1[],2,FALSE)</f>
        <v>14</v>
      </c>
      <c r="L1070" s="29"/>
      <c r="M1070" s="29"/>
      <c r="N1070" s="37"/>
      <c r="O1070" s="37"/>
      <c r="P1070" s="37"/>
      <c r="Q1070" s="37"/>
    </row>
    <row r="1071" spans="1:17" ht="25.5" customHeight="1">
      <c r="A1071" s="3" t="s">
        <v>203</v>
      </c>
      <c r="B1071" s="11" t="s">
        <v>23</v>
      </c>
      <c r="C1071" s="4" t="s">
        <v>16</v>
      </c>
      <c r="D1071" s="4">
        <v>92</v>
      </c>
      <c r="E1071" s="4" t="s">
        <v>24</v>
      </c>
      <c r="F1071" s="4">
        <v>96</v>
      </c>
      <c r="G1071" s="44"/>
      <c r="H1071" s="44"/>
      <c r="I1071" s="30">
        <v>14148</v>
      </c>
      <c r="J1071" s="29">
        <f>VLOOKUP(Table2[[#This Row],[Visitor]],Table1[],2,FALSE)</f>
        <v>13</v>
      </c>
      <c r="K1071" s="29">
        <f>VLOOKUP(Table2[[#This Row],[Home]],Table1[],2,FALSE)</f>
        <v>21</v>
      </c>
      <c r="L1071" s="29"/>
      <c r="M1071" s="29"/>
      <c r="N1071" s="37"/>
      <c r="O1071" s="37"/>
      <c r="P1071" s="37"/>
      <c r="Q1071" s="37"/>
    </row>
    <row r="1072" spans="1:17" ht="25.5" customHeight="1">
      <c r="A1072" s="3" t="s">
        <v>203</v>
      </c>
      <c r="B1072" s="11" t="s">
        <v>32</v>
      </c>
      <c r="C1072" s="4" t="s">
        <v>20</v>
      </c>
      <c r="D1072" s="4">
        <v>90</v>
      </c>
      <c r="E1072" s="4" t="s">
        <v>34</v>
      </c>
      <c r="F1072" s="4">
        <v>98</v>
      </c>
      <c r="G1072" s="44"/>
      <c r="H1072" s="44"/>
      <c r="I1072" s="30">
        <v>18418</v>
      </c>
      <c r="J1072" s="29">
        <f>VLOOKUP(Table2[[#This Row],[Visitor]],Table1[],2,FALSE)</f>
        <v>9</v>
      </c>
      <c r="K1072" s="29">
        <f>VLOOKUP(Table2[[#This Row],[Home]],Table1[],2,FALSE)</f>
        <v>2</v>
      </c>
      <c r="L1072" s="29"/>
      <c r="M1072" s="29"/>
      <c r="N1072" s="37"/>
      <c r="O1072" s="37"/>
      <c r="P1072" s="37"/>
      <c r="Q1072" s="37"/>
    </row>
    <row r="1073" spans="1:17" ht="25.5" customHeight="1">
      <c r="A1073" s="3" t="s">
        <v>204</v>
      </c>
      <c r="B1073" s="11" t="s">
        <v>12</v>
      </c>
      <c r="C1073" s="4" t="s">
        <v>25</v>
      </c>
      <c r="D1073" s="4">
        <v>79</v>
      </c>
      <c r="E1073" s="4" t="s">
        <v>13</v>
      </c>
      <c r="F1073" s="4">
        <v>140</v>
      </c>
      <c r="G1073" s="44"/>
      <c r="H1073" s="44"/>
      <c r="I1073" s="30">
        <v>15033</v>
      </c>
      <c r="J1073" s="29">
        <f>VLOOKUP(Table2[[#This Row],[Visitor]],Table1[],2,FALSE)</f>
        <v>12</v>
      </c>
      <c r="K1073" s="29">
        <f>VLOOKUP(Table2[[#This Row],[Home]],Table1[],2,FALSE)</f>
        <v>20</v>
      </c>
      <c r="L1073" s="29"/>
      <c r="M1073" s="29"/>
      <c r="N1073" s="37"/>
      <c r="O1073" s="37"/>
      <c r="P1073" s="37"/>
      <c r="Q1073" s="37"/>
    </row>
    <row r="1074" spans="1:17" ht="25.5" customHeight="1">
      <c r="A1074" s="3" t="s">
        <v>204</v>
      </c>
      <c r="B1074" s="11" t="s">
        <v>12</v>
      </c>
      <c r="C1074" s="4" t="s">
        <v>19</v>
      </c>
      <c r="D1074" s="4">
        <v>118</v>
      </c>
      <c r="E1074" s="4" t="s">
        <v>18</v>
      </c>
      <c r="F1074" s="4">
        <v>98</v>
      </c>
      <c r="G1074" s="44"/>
      <c r="H1074" s="44"/>
      <c r="I1074" s="30">
        <v>17881</v>
      </c>
      <c r="J1074" s="29">
        <f>VLOOKUP(Table2[[#This Row],[Visitor]],Table1[],2,FALSE)</f>
        <v>27</v>
      </c>
      <c r="K1074" s="29">
        <f>VLOOKUP(Table2[[#This Row],[Home]],Table1[],2,FALSE)</f>
        <v>26</v>
      </c>
      <c r="L1074" s="29"/>
      <c r="M1074" s="29"/>
      <c r="N1074" s="37"/>
      <c r="O1074" s="37"/>
      <c r="P1074" s="37"/>
      <c r="Q1074" s="37"/>
    </row>
    <row r="1075" spans="1:17" ht="25.5" customHeight="1">
      <c r="A1075" s="3" t="s">
        <v>204</v>
      </c>
      <c r="B1075" s="11" t="s">
        <v>23</v>
      </c>
      <c r="C1075" s="4" t="s">
        <v>14</v>
      </c>
      <c r="D1075" s="4">
        <v>96</v>
      </c>
      <c r="E1075" s="4" t="s">
        <v>9</v>
      </c>
      <c r="F1075" s="4">
        <v>100</v>
      </c>
      <c r="G1075" s="44"/>
      <c r="H1075" s="44"/>
      <c r="I1075" s="30">
        <v>18055</v>
      </c>
      <c r="J1075" s="29">
        <f>VLOOKUP(Table2[[#This Row],[Visitor]],Table1[],2,FALSE)</f>
        <v>19</v>
      </c>
      <c r="K1075" s="29">
        <f>VLOOKUP(Table2[[#This Row],[Home]],Table1[],2,FALSE)</f>
        <v>3</v>
      </c>
      <c r="L1075" s="29"/>
      <c r="M1075" s="29"/>
      <c r="N1075" s="37"/>
      <c r="O1075" s="37"/>
      <c r="P1075" s="37"/>
      <c r="Q1075" s="37"/>
    </row>
    <row r="1076" spans="1:17" ht="25.5" customHeight="1">
      <c r="A1076" s="3" t="s">
        <v>204</v>
      </c>
      <c r="B1076" s="11" t="s">
        <v>23</v>
      </c>
      <c r="C1076" s="4" t="s">
        <v>45</v>
      </c>
      <c r="D1076" s="4">
        <v>125</v>
      </c>
      <c r="E1076" s="4" t="s">
        <v>24</v>
      </c>
      <c r="F1076" s="4">
        <v>128</v>
      </c>
      <c r="G1076" s="44"/>
      <c r="H1076" s="44"/>
      <c r="I1076" s="30">
        <v>18037</v>
      </c>
      <c r="J1076" s="29">
        <f>VLOOKUP(Table2[[#This Row],[Visitor]],Table1[],2,FALSE)</f>
        <v>28</v>
      </c>
      <c r="K1076" s="29">
        <f>VLOOKUP(Table2[[#This Row],[Home]],Table1[],2,FALSE)</f>
        <v>21</v>
      </c>
      <c r="L1076" s="29"/>
      <c r="M1076" s="29"/>
      <c r="N1076" s="37"/>
      <c r="O1076" s="37"/>
      <c r="P1076" s="37"/>
      <c r="Q1076" s="37"/>
    </row>
    <row r="1077" spans="1:17" ht="25.5" customHeight="1">
      <c r="A1077" s="3" t="s">
        <v>204</v>
      </c>
      <c r="B1077" s="11" t="s">
        <v>26</v>
      </c>
      <c r="C1077" s="4" t="s">
        <v>31</v>
      </c>
      <c r="D1077" s="4">
        <v>119</v>
      </c>
      <c r="E1077" s="4" t="s">
        <v>28</v>
      </c>
      <c r="F1077" s="4">
        <v>112</v>
      </c>
      <c r="G1077" s="44"/>
      <c r="H1077" s="44"/>
      <c r="I1077" s="30">
        <v>19725</v>
      </c>
      <c r="J1077" s="29">
        <f>VLOOKUP(Table2[[#This Row],[Visitor]],Table1[],2,FALSE)</f>
        <v>8</v>
      </c>
      <c r="K1077" s="29">
        <f>VLOOKUP(Table2[[#This Row],[Home]],Table1[],2,FALSE)</f>
        <v>22</v>
      </c>
      <c r="L1077" s="29"/>
      <c r="M1077" s="29"/>
      <c r="N1077" s="37"/>
      <c r="O1077" s="37"/>
      <c r="P1077" s="37"/>
      <c r="Q1077" s="37"/>
    </row>
    <row r="1078" spans="1:17" ht="25.5" customHeight="1">
      <c r="A1078" s="3" t="s">
        <v>204</v>
      </c>
      <c r="B1078" s="11" t="s">
        <v>35</v>
      </c>
      <c r="C1078" s="4" t="s">
        <v>27</v>
      </c>
      <c r="D1078" s="4">
        <v>90</v>
      </c>
      <c r="E1078" s="4" t="s">
        <v>38</v>
      </c>
      <c r="F1078" s="4">
        <v>105</v>
      </c>
      <c r="G1078" s="44"/>
      <c r="H1078" s="44"/>
      <c r="I1078" s="30">
        <v>17583</v>
      </c>
      <c r="J1078" s="29">
        <f>VLOOKUP(Table2[[#This Row],[Visitor]],Table1[],2,FALSE)</f>
        <v>11</v>
      </c>
      <c r="K1078" s="29">
        <f>VLOOKUP(Table2[[#This Row],[Home]],Table1[],2,FALSE)</f>
        <v>23</v>
      </c>
      <c r="L1078" s="29"/>
      <c r="M1078" s="29"/>
      <c r="N1078" s="37"/>
      <c r="O1078" s="37"/>
      <c r="P1078" s="37"/>
      <c r="Q1078" s="37"/>
    </row>
    <row r="1079" spans="1:17" ht="25.5" customHeight="1">
      <c r="A1079" s="3" t="s">
        <v>205</v>
      </c>
      <c r="B1079" s="11" t="s">
        <v>12</v>
      </c>
      <c r="C1079" s="4" t="s">
        <v>44</v>
      </c>
      <c r="D1079" s="4">
        <v>104</v>
      </c>
      <c r="E1079" s="4" t="s">
        <v>16</v>
      </c>
      <c r="F1079" s="4">
        <v>109</v>
      </c>
      <c r="G1079" s="44"/>
      <c r="H1079" s="44"/>
      <c r="I1079" s="30">
        <v>17923</v>
      </c>
      <c r="J1079" s="29">
        <f>VLOOKUP(Table2[[#This Row],[Visitor]],Table1[],2,FALSE)</f>
        <v>6</v>
      </c>
      <c r="K1079" s="29">
        <f>VLOOKUP(Table2[[#This Row],[Home]],Table1[],2,FALSE)</f>
        <v>13</v>
      </c>
      <c r="L1079" s="29"/>
      <c r="M1079" s="29"/>
      <c r="N1079" s="37"/>
      <c r="O1079" s="37"/>
      <c r="P1079" s="37"/>
      <c r="Q1079" s="37"/>
    </row>
    <row r="1080" spans="1:17" ht="25.5" customHeight="1">
      <c r="A1080" s="3" t="s">
        <v>205</v>
      </c>
      <c r="B1080" s="11" t="s">
        <v>12</v>
      </c>
      <c r="C1080" s="4" t="s">
        <v>30</v>
      </c>
      <c r="D1080" s="4">
        <v>108</v>
      </c>
      <c r="E1080" s="4" t="s">
        <v>20</v>
      </c>
      <c r="F1080" s="4">
        <v>100</v>
      </c>
      <c r="G1080" s="44"/>
      <c r="H1080" s="44"/>
      <c r="I1080" s="30">
        <v>19016</v>
      </c>
      <c r="J1080" s="29">
        <f>VLOOKUP(Table2[[#This Row],[Visitor]],Table1[],2,FALSE)</f>
        <v>18</v>
      </c>
      <c r="K1080" s="29">
        <f>VLOOKUP(Table2[[#This Row],[Home]],Table1[],2,FALSE)</f>
        <v>9</v>
      </c>
      <c r="L1080" s="29"/>
      <c r="M1080" s="29"/>
      <c r="N1080" s="37"/>
      <c r="O1080" s="37"/>
      <c r="P1080" s="37"/>
      <c r="Q1080" s="37"/>
    </row>
    <row r="1081" spans="1:17" ht="25.5" customHeight="1">
      <c r="A1081" s="3" t="s">
        <v>205</v>
      </c>
      <c r="B1081" s="11" t="s">
        <v>21</v>
      </c>
      <c r="C1081" s="4" t="s">
        <v>37</v>
      </c>
      <c r="D1081" s="4">
        <v>95</v>
      </c>
      <c r="E1081" s="4" t="s">
        <v>6</v>
      </c>
      <c r="F1081" s="4">
        <v>120</v>
      </c>
      <c r="G1081" s="44"/>
      <c r="H1081" s="44"/>
      <c r="I1081" s="30">
        <v>20562</v>
      </c>
      <c r="J1081" s="29">
        <f>VLOOKUP(Table2[[#This Row],[Visitor]],Table1[],2,FALSE)</f>
        <v>29</v>
      </c>
      <c r="K1081" s="29">
        <f>VLOOKUP(Table2[[#This Row],[Home]],Table1[],2,FALSE)</f>
        <v>5</v>
      </c>
      <c r="L1081" s="29"/>
      <c r="M1081" s="29"/>
      <c r="N1081" s="37"/>
      <c r="O1081" s="37"/>
      <c r="P1081" s="37"/>
      <c r="Q1081" s="37"/>
    </row>
    <row r="1082" spans="1:17" ht="25.5" customHeight="1">
      <c r="A1082" s="3" t="s">
        <v>205</v>
      </c>
      <c r="B1082" s="11" t="s">
        <v>21</v>
      </c>
      <c r="C1082" s="4" t="s">
        <v>33</v>
      </c>
      <c r="D1082" s="4">
        <v>108</v>
      </c>
      <c r="E1082" s="4" t="s">
        <v>42</v>
      </c>
      <c r="F1082" s="4">
        <v>104</v>
      </c>
      <c r="G1082" s="44"/>
      <c r="H1082" s="44"/>
      <c r="I1082" s="30">
        <v>18914</v>
      </c>
      <c r="J1082" s="29">
        <f>VLOOKUP(Table2[[#This Row],[Visitor]],Table1[],2,FALSE)</f>
        <v>24</v>
      </c>
      <c r="K1082" s="29">
        <f>VLOOKUP(Table2[[#This Row],[Home]],Table1[],2,FALSE)</f>
        <v>25</v>
      </c>
      <c r="L1082" s="29"/>
      <c r="M1082" s="29"/>
      <c r="N1082" s="37"/>
      <c r="O1082" s="37"/>
      <c r="P1082" s="37"/>
      <c r="Q1082" s="37"/>
    </row>
    <row r="1083" spans="1:17" ht="25.5" customHeight="1">
      <c r="A1083" s="3" t="s">
        <v>205</v>
      </c>
      <c r="B1083" s="11" t="s">
        <v>21</v>
      </c>
      <c r="C1083" s="4" t="s">
        <v>15</v>
      </c>
      <c r="D1083" s="4">
        <v>112</v>
      </c>
      <c r="E1083" s="4" t="s">
        <v>41</v>
      </c>
      <c r="F1083" s="4">
        <v>116</v>
      </c>
      <c r="G1083" s="44"/>
      <c r="H1083" s="44"/>
      <c r="I1083" s="30">
        <v>19800</v>
      </c>
      <c r="J1083" s="29">
        <f>VLOOKUP(Table2[[#This Row],[Visitor]],Table1[],2,FALSE)</f>
        <v>30</v>
      </c>
      <c r="K1083" s="29">
        <f>VLOOKUP(Table2[[#This Row],[Home]],Table1[],2,FALSE)</f>
        <v>7</v>
      </c>
      <c r="L1083" s="29"/>
      <c r="M1083" s="29"/>
      <c r="N1083" s="37"/>
      <c r="O1083" s="37"/>
      <c r="P1083" s="37"/>
      <c r="Q1083" s="37"/>
    </row>
    <row r="1084" spans="1:17" ht="25.5" customHeight="1">
      <c r="A1084" s="3" t="s">
        <v>205</v>
      </c>
      <c r="B1084" s="11" t="s">
        <v>23</v>
      </c>
      <c r="C1084" s="4" t="s">
        <v>22</v>
      </c>
      <c r="D1084" s="4">
        <v>118</v>
      </c>
      <c r="E1084" s="4" t="s">
        <v>40</v>
      </c>
      <c r="F1084" s="4">
        <v>105</v>
      </c>
      <c r="G1084" s="44"/>
      <c r="H1084" s="44"/>
      <c r="I1084" s="30">
        <v>21698</v>
      </c>
      <c r="J1084" s="29">
        <f>VLOOKUP(Table2[[#This Row],[Visitor]],Table1[],2,FALSE)</f>
        <v>14</v>
      </c>
      <c r="K1084" s="29">
        <f>VLOOKUP(Table2[[#This Row],[Home]],Table1[],2,FALSE)</f>
        <v>15</v>
      </c>
      <c r="L1084" s="29"/>
      <c r="M1084" s="29"/>
      <c r="N1084" s="37"/>
      <c r="O1084" s="37"/>
      <c r="P1084" s="37"/>
      <c r="Q1084" s="37"/>
    </row>
    <row r="1085" spans="1:17" ht="25.5" customHeight="1">
      <c r="A1085" s="3" t="s">
        <v>205</v>
      </c>
      <c r="B1085" s="11" t="s">
        <v>23</v>
      </c>
      <c r="C1085" s="4" t="s">
        <v>17</v>
      </c>
      <c r="D1085" s="4">
        <v>99</v>
      </c>
      <c r="E1085" s="4" t="s">
        <v>43</v>
      </c>
      <c r="F1085" s="4">
        <v>105</v>
      </c>
      <c r="G1085" s="44"/>
      <c r="H1085" s="44"/>
      <c r="I1085" s="30">
        <v>18203</v>
      </c>
      <c r="J1085" s="29">
        <f>VLOOKUP(Table2[[#This Row],[Visitor]],Table1[],2,FALSE)</f>
        <v>17</v>
      </c>
      <c r="K1085" s="29">
        <f>VLOOKUP(Table2[[#This Row],[Home]],Table1[],2,FALSE)</f>
        <v>10</v>
      </c>
      <c r="L1085" s="29"/>
      <c r="M1085" s="29"/>
      <c r="N1085" s="37"/>
      <c r="O1085" s="37"/>
      <c r="P1085" s="37"/>
      <c r="Q1085" s="37"/>
    </row>
    <row r="1086" spans="1:17" ht="25.5" customHeight="1">
      <c r="A1086" s="3" t="s">
        <v>205</v>
      </c>
      <c r="B1086" s="11" t="s">
        <v>26</v>
      </c>
      <c r="C1086" s="4" t="s">
        <v>31</v>
      </c>
      <c r="D1086" s="4">
        <v>120</v>
      </c>
      <c r="E1086" s="4" t="s">
        <v>34</v>
      </c>
      <c r="F1086" s="4">
        <v>124</v>
      </c>
      <c r="G1086" s="44"/>
      <c r="H1086" s="44"/>
      <c r="I1086" s="30">
        <v>18418</v>
      </c>
      <c r="J1086" s="29">
        <f>VLOOKUP(Table2[[#This Row],[Visitor]],Table1[],2,FALSE)</f>
        <v>8</v>
      </c>
      <c r="K1086" s="29">
        <f>VLOOKUP(Table2[[#This Row],[Home]],Table1[],2,FALSE)</f>
        <v>2</v>
      </c>
      <c r="L1086" s="29"/>
      <c r="M1086" s="29"/>
      <c r="N1086" s="37"/>
      <c r="O1086" s="37"/>
      <c r="P1086" s="37"/>
      <c r="Q1086" s="37"/>
    </row>
    <row r="1087" spans="1:17" ht="25.5" customHeight="1">
      <c r="A1087" s="3" t="s">
        <v>205</v>
      </c>
      <c r="B1087" s="11" t="s">
        <v>35</v>
      </c>
      <c r="C1087" s="4" t="s">
        <v>5</v>
      </c>
      <c r="D1087" s="4">
        <v>105</v>
      </c>
      <c r="E1087" s="4" t="s">
        <v>36</v>
      </c>
      <c r="F1087" s="4">
        <v>100</v>
      </c>
      <c r="G1087" s="44"/>
      <c r="H1087" s="44"/>
      <c r="I1087" s="30">
        <v>19575</v>
      </c>
      <c r="J1087" s="29">
        <f>VLOOKUP(Table2[[#This Row],[Visitor]],Table1[],2,FALSE)</f>
        <v>4</v>
      </c>
      <c r="K1087" s="29">
        <f>VLOOKUP(Table2[[#This Row],[Home]],Table1[],2,FALSE)</f>
        <v>16</v>
      </c>
      <c r="L1087" s="29"/>
      <c r="M1087" s="29"/>
      <c r="N1087" s="37"/>
      <c r="O1087" s="37"/>
      <c r="P1087" s="37"/>
      <c r="Q1087" s="37"/>
    </row>
    <row r="1088" spans="1:17" ht="25.5" customHeight="1">
      <c r="A1088" s="3" t="s">
        <v>205</v>
      </c>
      <c r="B1088" s="11" t="s">
        <v>8</v>
      </c>
      <c r="C1088" s="4" t="s">
        <v>27</v>
      </c>
      <c r="D1088" s="4">
        <v>94</v>
      </c>
      <c r="E1088" s="4" t="s">
        <v>10</v>
      </c>
      <c r="F1088" s="4">
        <v>106</v>
      </c>
      <c r="G1088" s="44"/>
      <c r="H1088" s="44"/>
      <c r="I1088" s="30">
        <v>19596</v>
      </c>
      <c r="J1088" s="29">
        <f>VLOOKUP(Table2[[#This Row],[Visitor]],Table1[],2,FALSE)</f>
        <v>11</v>
      </c>
      <c r="K1088" s="29">
        <f>VLOOKUP(Table2[[#This Row],[Home]],Table1[],2,FALSE)</f>
        <v>1</v>
      </c>
      <c r="L1088" s="29"/>
      <c r="M1088" s="29"/>
      <c r="N1088" s="37"/>
      <c r="O1088" s="37"/>
      <c r="P1088" s="37"/>
      <c r="Q1088" s="37"/>
    </row>
    <row r="1089" spans="1:17" ht="25.5" customHeight="1">
      <c r="A1089" s="3" t="s">
        <v>206</v>
      </c>
      <c r="B1089" s="11" t="s">
        <v>59</v>
      </c>
      <c r="C1089" s="4" t="s">
        <v>33</v>
      </c>
      <c r="D1089" s="4">
        <v>108</v>
      </c>
      <c r="E1089" s="4" t="s">
        <v>19</v>
      </c>
      <c r="F1089" s="4">
        <v>120</v>
      </c>
      <c r="G1089" s="44"/>
      <c r="H1089" s="44"/>
      <c r="I1089" s="30">
        <v>20668</v>
      </c>
      <c r="J1089" s="29">
        <f>VLOOKUP(Table2[[#This Row],[Visitor]],Table1[],2,FALSE)</f>
        <v>24</v>
      </c>
      <c r="K1089" s="29">
        <f>VLOOKUP(Table2[[#This Row],[Home]],Table1[],2,FALSE)</f>
        <v>27</v>
      </c>
      <c r="L1089" s="29"/>
      <c r="M1089" s="29"/>
      <c r="N1089" s="37"/>
      <c r="O1089" s="37"/>
      <c r="P1089" s="37"/>
      <c r="Q1089" s="37"/>
    </row>
    <row r="1090" spans="1:17" ht="25.5" customHeight="1">
      <c r="A1090" s="3" t="s">
        <v>206</v>
      </c>
      <c r="B1090" s="11" t="s">
        <v>12</v>
      </c>
      <c r="C1090" s="4" t="s">
        <v>40</v>
      </c>
      <c r="D1090" s="4">
        <v>95</v>
      </c>
      <c r="E1090" s="4" t="s">
        <v>14</v>
      </c>
      <c r="F1090" s="4">
        <v>117</v>
      </c>
      <c r="G1090" s="44"/>
      <c r="H1090" s="44"/>
      <c r="I1090" s="30">
        <v>19139</v>
      </c>
      <c r="J1090" s="29">
        <f>VLOOKUP(Table2[[#This Row],[Visitor]],Table1[],2,FALSE)</f>
        <v>15</v>
      </c>
      <c r="K1090" s="29">
        <f>VLOOKUP(Table2[[#This Row],[Home]],Table1[],2,FALSE)</f>
        <v>19</v>
      </c>
      <c r="L1090" s="29"/>
      <c r="M1090" s="29"/>
      <c r="N1090" s="37"/>
      <c r="O1090" s="37"/>
      <c r="P1090" s="37"/>
      <c r="Q1090" s="37"/>
    </row>
    <row r="1091" spans="1:17" ht="25.5" customHeight="1">
      <c r="A1091" s="3" t="s">
        <v>206</v>
      </c>
      <c r="B1091" s="11" t="s">
        <v>12</v>
      </c>
      <c r="C1091" s="4" t="s">
        <v>37</v>
      </c>
      <c r="D1091" s="4">
        <v>99</v>
      </c>
      <c r="E1091" s="4" t="s">
        <v>18</v>
      </c>
      <c r="F1091" s="4">
        <v>105</v>
      </c>
      <c r="G1091" s="44"/>
      <c r="H1091" s="44"/>
      <c r="I1091" s="30">
        <v>17393</v>
      </c>
      <c r="J1091" s="29">
        <f>VLOOKUP(Table2[[#This Row],[Visitor]],Table1[],2,FALSE)</f>
        <v>29</v>
      </c>
      <c r="K1091" s="29">
        <f>VLOOKUP(Table2[[#This Row],[Home]],Table1[],2,FALSE)</f>
        <v>26</v>
      </c>
      <c r="L1091" s="29"/>
      <c r="M1091" s="29"/>
      <c r="N1091" s="37"/>
      <c r="O1091" s="37"/>
      <c r="P1091" s="37"/>
      <c r="Q1091" s="37"/>
    </row>
    <row r="1092" spans="1:17" ht="25.5" customHeight="1">
      <c r="A1092" s="3" t="s">
        <v>206</v>
      </c>
      <c r="B1092" s="11" t="s">
        <v>23</v>
      </c>
      <c r="C1092" s="4" t="s">
        <v>24</v>
      </c>
      <c r="D1092" s="4">
        <v>91</v>
      </c>
      <c r="E1092" s="4" t="s">
        <v>9</v>
      </c>
      <c r="F1092" s="4">
        <v>114</v>
      </c>
      <c r="G1092" s="44"/>
      <c r="H1092" s="44"/>
      <c r="I1092" s="30">
        <v>18055</v>
      </c>
      <c r="J1092" s="29">
        <f>VLOOKUP(Table2[[#This Row],[Visitor]],Table1[],2,FALSE)</f>
        <v>21</v>
      </c>
      <c r="K1092" s="29">
        <f>VLOOKUP(Table2[[#This Row],[Home]],Table1[],2,FALSE)</f>
        <v>3</v>
      </c>
      <c r="L1092" s="29"/>
      <c r="M1092" s="29"/>
      <c r="N1092" s="37"/>
      <c r="O1092" s="37"/>
      <c r="P1092" s="37"/>
      <c r="Q1092" s="37"/>
    </row>
    <row r="1093" spans="1:17" ht="25.5" customHeight="1">
      <c r="A1093" s="3" t="s">
        <v>206</v>
      </c>
      <c r="B1093" s="11" t="s">
        <v>23</v>
      </c>
      <c r="C1093" s="4" t="s">
        <v>45</v>
      </c>
      <c r="D1093" s="4">
        <v>100</v>
      </c>
      <c r="E1093" s="4" t="s">
        <v>25</v>
      </c>
      <c r="F1093" s="4">
        <v>93</v>
      </c>
      <c r="G1093" s="44"/>
      <c r="H1093" s="44"/>
      <c r="I1093" s="30">
        <v>18119</v>
      </c>
      <c r="J1093" s="29">
        <f>VLOOKUP(Table2[[#This Row],[Visitor]],Table1[],2,FALSE)</f>
        <v>28</v>
      </c>
      <c r="K1093" s="29">
        <f>VLOOKUP(Table2[[#This Row],[Home]],Table1[],2,FALSE)</f>
        <v>12</v>
      </c>
      <c r="L1093" s="29"/>
      <c r="M1093" s="29"/>
      <c r="N1093" s="37"/>
      <c r="O1093" s="37"/>
      <c r="P1093" s="37"/>
      <c r="Q1093" s="37"/>
    </row>
    <row r="1094" spans="1:17" ht="25.5" customHeight="1">
      <c r="A1094" s="3" t="s">
        <v>206</v>
      </c>
      <c r="B1094" s="11" t="s">
        <v>26</v>
      </c>
      <c r="C1094" s="4" t="s">
        <v>13</v>
      </c>
      <c r="D1094" s="4">
        <v>102</v>
      </c>
      <c r="E1094" s="4" t="s">
        <v>28</v>
      </c>
      <c r="F1094" s="4">
        <v>98</v>
      </c>
      <c r="G1094" s="44"/>
      <c r="H1094" s="44"/>
      <c r="I1094" s="30">
        <v>20085</v>
      </c>
      <c r="J1094" s="29">
        <f>VLOOKUP(Table2[[#This Row],[Visitor]],Table1[],2,FALSE)</f>
        <v>20</v>
      </c>
      <c r="K1094" s="29">
        <f>VLOOKUP(Table2[[#This Row],[Home]],Table1[],2,FALSE)</f>
        <v>22</v>
      </c>
      <c r="L1094" s="29"/>
      <c r="M1094" s="29"/>
      <c r="N1094" s="37"/>
      <c r="O1094" s="37"/>
      <c r="P1094" s="37"/>
      <c r="Q1094" s="37"/>
    </row>
    <row r="1095" spans="1:17" ht="25.5" customHeight="1">
      <c r="A1095" s="3" t="s">
        <v>207</v>
      </c>
      <c r="B1095" s="11" t="s">
        <v>97</v>
      </c>
      <c r="C1095" s="4" t="s">
        <v>6</v>
      </c>
      <c r="D1095" s="4">
        <v>121</v>
      </c>
      <c r="E1095" s="4" t="s">
        <v>15</v>
      </c>
      <c r="F1095" s="4">
        <v>114</v>
      </c>
      <c r="G1095" s="44"/>
      <c r="H1095" s="44"/>
      <c r="I1095" s="30">
        <v>17732</v>
      </c>
      <c r="J1095" s="29">
        <f>VLOOKUP(Table2[[#This Row],[Visitor]],Table1[],2,FALSE)</f>
        <v>5</v>
      </c>
      <c r="K1095" s="29">
        <f>VLOOKUP(Table2[[#This Row],[Home]],Table1[],2,FALSE)</f>
        <v>30</v>
      </c>
      <c r="L1095" s="29"/>
      <c r="M1095" s="29"/>
      <c r="N1095" s="37"/>
      <c r="O1095" s="37"/>
      <c r="P1095" s="37"/>
      <c r="Q1095" s="37"/>
    </row>
    <row r="1096" spans="1:17" ht="25.5" customHeight="1">
      <c r="A1096" s="3" t="s">
        <v>207</v>
      </c>
      <c r="B1096" s="11" t="s">
        <v>49</v>
      </c>
      <c r="C1096" s="4" t="s">
        <v>34</v>
      </c>
      <c r="D1096" s="4">
        <v>103</v>
      </c>
      <c r="E1096" s="4" t="s">
        <v>22</v>
      </c>
      <c r="F1096" s="4">
        <v>106</v>
      </c>
      <c r="G1096" s="44"/>
      <c r="H1096" s="44"/>
      <c r="I1096" s="30">
        <v>18717</v>
      </c>
      <c r="J1096" s="29">
        <f>VLOOKUP(Table2[[#This Row],[Visitor]],Table1[],2,FALSE)</f>
        <v>2</v>
      </c>
      <c r="K1096" s="29">
        <f>VLOOKUP(Table2[[#This Row],[Home]],Table1[],2,FALSE)</f>
        <v>14</v>
      </c>
      <c r="L1096" s="29"/>
      <c r="M1096" s="29"/>
      <c r="N1096" s="37"/>
      <c r="O1096" s="37"/>
      <c r="P1096" s="37"/>
      <c r="Q1096" s="37"/>
    </row>
    <row r="1097" spans="1:17" ht="25.5" customHeight="1">
      <c r="A1097" s="3" t="s">
        <v>207</v>
      </c>
      <c r="B1097" s="11" t="s">
        <v>83</v>
      </c>
      <c r="C1097" s="4" t="s">
        <v>17</v>
      </c>
      <c r="D1097" s="4">
        <v>107</v>
      </c>
      <c r="E1097" s="4" t="s">
        <v>16</v>
      </c>
      <c r="F1097" s="4">
        <v>113</v>
      </c>
      <c r="G1097" s="44"/>
      <c r="H1097" s="44"/>
      <c r="I1097" s="30">
        <v>17923</v>
      </c>
      <c r="J1097" s="29">
        <f>VLOOKUP(Table2[[#This Row],[Visitor]],Table1[],2,FALSE)</f>
        <v>17</v>
      </c>
      <c r="K1097" s="29">
        <f>VLOOKUP(Table2[[#This Row],[Home]],Table1[],2,FALSE)</f>
        <v>13</v>
      </c>
      <c r="L1097" s="29"/>
      <c r="M1097" s="29"/>
      <c r="N1097" s="37"/>
      <c r="O1097" s="37"/>
      <c r="P1097" s="37"/>
      <c r="Q1097" s="37"/>
    </row>
    <row r="1098" spans="1:17" ht="25.5" customHeight="1">
      <c r="A1098" s="3" t="s">
        <v>207</v>
      </c>
      <c r="B1098" s="11" t="s">
        <v>59</v>
      </c>
      <c r="C1098" s="4" t="s">
        <v>5</v>
      </c>
      <c r="D1098" s="4">
        <v>104</v>
      </c>
      <c r="E1098" s="4" t="s">
        <v>38</v>
      </c>
      <c r="F1098" s="4">
        <v>93</v>
      </c>
      <c r="G1098" s="44"/>
      <c r="H1098" s="44"/>
      <c r="I1098" s="30">
        <v>17583</v>
      </c>
      <c r="J1098" s="29">
        <f>VLOOKUP(Table2[[#This Row],[Visitor]],Table1[],2,FALSE)</f>
        <v>4</v>
      </c>
      <c r="K1098" s="29">
        <f>VLOOKUP(Table2[[#This Row],[Home]],Table1[],2,FALSE)</f>
        <v>23</v>
      </c>
      <c r="L1098" s="29"/>
      <c r="M1098" s="29"/>
      <c r="N1098" s="37"/>
      <c r="O1098" s="37"/>
      <c r="P1098" s="37"/>
      <c r="Q1098" s="37"/>
    </row>
    <row r="1099" spans="1:17" ht="25.5" customHeight="1">
      <c r="A1099" s="3" t="s">
        <v>207</v>
      </c>
      <c r="B1099" s="11" t="s">
        <v>59</v>
      </c>
      <c r="C1099" s="4" t="s">
        <v>44</v>
      </c>
      <c r="D1099" s="4">
        <v>117</v>
      </c>
      <c r="E1099" s="4" t="s">
        <v>41</v>
      </c>
      <c r="F1099" s="4">
        <v>106</v>
      </c>
      <c r="G1099" s="44"/>
      <c r="H1099" s="44"/>
      <c r="I1099" s="30">
        <v>19800</v>
      </c>
      <c r="J1099" s="29">
        <f>VLOOKUP(Table2[[#This Row],[Visitor]],Table1[],2,FALSE)</f>
        <v>6</v>
      </c>
      <c r="K1099" s="29">
        <f>VLOOKUP(Table2[[#This Row],[Home]],Table1[],2,FALSE)</f>
        <v>7</v>
      </c>
      <c r="L1099" s="29"/>
      <c r="M1099" s="29"/>
      <c r="N1099" s="37"/>
      <c r="O1099" s="37"/>
      <c r="P1099" s="37"/>
      <c r="Q1099" s="37"/>
    </row>
    <row r="1100" spans="1:17" ht="25.5" customHeight="1">
      <c r="A1100" s="3" t="s">
        <v>207</v>
      </c>
      <c r="B1100" s="11" t="s">
        <v>59</v>
      </c>
      <c r="C1100" s="4" t="s">
        <v>42</v>
      </c>
      <c r="D1100" s="4">
        <v>101</v>
      </c>
      <c r="E1100" s="4" t="s">
        <v>20</v>
      </c>
      <c r="F1100" s="4">
        <v>97</v>
      </c>
      <c r="G1100" s="44"/>
      <c r="H1100" s="44"/>
      <c r="I1100" s="30">
        <v>18884</v>
      </c>
      <c r="J1100" s="29">
        <f>VLOOKUP(Table2[[#This Row],[Visitor]],Table1[],2,FALSE)</f>
        <v>25</v>
      </c>
      <c r="K1100" s="29">
        <f>VLOOKUP(Table2[[#This Row],[Home]],Table1[],2,FALSE)</f>
        <v>9</v>
      </c>
      <c r="L1100" s="29"/>
      <c r="M1100" s="29"/>
      <c r="N1100" s="37"/>
      <c r="O1100" s="37"/>
      <c r="P1100" s="37"/>
      <c r="Q1100" s="37"/>
    </row>
    <row r="1101" spans="1:17" ht="25.5" customHeight="1">
      <c r="A1101" s="3" t="s">
        <v>207</v>
      </c>
      <c r="B1101" s="11" t="s">
        <v>12</v>
      </c>
      <c r="C1101" s="4" t="s">
        <v>36</v>
      </c>
      <c r="D1101" s="4">
        <v>108</v>
      </c>
      <c r="E1101" s="4" t="s">
        <v>43</v>
      </c>
      <c r="F1101" s="4">
        <v>105</v>
      </c>
      <c r="G1101" s="44"/>
      <c r="H1101" s="44"/>
      <c r="I1101" s="30">
        <v>18203</v>
      </c>
      <c r="J1101" s="29">
        <f>VLOOKUP(Table2[[#This Row],[Visitor]],Table1[],2,FALSE)</f>
        <v>16</v>
      </c>
      <c r="K1101" s="29">
        <f>VLOOKUP(Table2[[#This Row],[Home]],Table1[],2,FALSE)</f>
        <v>10</v>
      </c>
      <c r="L1101" s="29"/>
      <c r="M1101" s="29"/>
      <c r="N1101" s="37"/>
      <c r="O1101" s="37"/>
      <c r="P1101" s="37"/>
      <c r="Q1101" s="37"/>
    </row>
    <row r="1102" spans="1:17" ht="25.5" customHeight="1">
      <c r="A1102" s="3" t="s">
        <v>207</v>
      </c>
      <c r="B1102" s="11" t="s">
        <v>23</v>
      </c>
      <c r="C1102" s="4" t="s">
        <v>27</v>
      </c>
      <c r="D1102" s="4">
        <v>99</v>
      </c>
      <c r="E1102" s="4" t="s">
        <v>9</v>
      </c>
      <c r="F1102" s="4">
        <v>118</v>
      </c>
      <c r="G1102" s="44"/>
      <c r="H1102" s="44"/>
      <c r="I1102" s="30">
        <v>18055</v>
      </c>
      <c r="J1102" s="29">
        <f>VLOOKUP(Table2[[#This Row],[Visitor]],Table1[],2,FALSE)</f>
        <v>11</v>
      </c>
      <c r="K1102" s="29">
        <f>VLOOKUP(Table2[[#This Row],[Home]],Table1[],2,FALSE)</f>
        <v>3</v>
      </c>
      <c r="L1102" s="29"/>
      <c r="M1102" s="29"/>
      <c r="N1102" s="37"/>
      <c r="O1102" s="37"/>
      <c r="P1102" s="37"/>
      <c r="Q1102" s="37"/>
    </row>
    <row r="1103" spans="1:17" ht="25.5" customHeight="1">
      <c r="A1103" s="3" t="s">
        <v>207</v>
      </c>
      <c r="B1103" s="11" t="s">
        <v>26</v>
      </c>
      <c r="C1103" s="4" t="s">
        <v>31</v>
      </c>
      <c r="D1103" s="4">
        <v>110</v>
      </c>
      <c r="E1103" s="4" t="s">
        <v>10</v>
      </c>
      <c r="F1103" s="4">
        <v>91</v>
      </c>
      <c r="G1103" s="44"/>
      <c r="H1103" s="44"/>
      <c r="I1103" s="30">
        <v>19596</v>
      </c>
      <c r="J1103" s="29">
        <f>VLOOKUP(Table2[[#This Row],[Visitor]],Table1[],2,FALSE)</f>
        <v>8</v>
      </c>
      <c r="K1103" s="29">
        <f>VLOOKUP(Table2[[#This Row],[Home]],Table1[],2,FALSE)</f>
        <v>1</v>
      </c>
      <c r="L1103" s="29"/>
      <c r="M1103" s="29"/>
      <c r="N1103" s="37"/>
      <c r="O1103" s="37"/>
      <c r="P1103" s="37"/>
      <c r="Q1103" s="37"/>
    </row>
    <row r="1104" spans="1:17" ht="25.5" customHeight="1">
      <c r="A1104" s="3" t="s">
        <v>208</v>
      </c>
      <c r="B1104" s="11" t="s">
        <v>12</v>
      </c>
      <c r="C1104" s="4" t="s">
        <v>42</v>
      </c>
      <c r="D1104" s="4">
        <v>128</v>
      </c>
      <c r="E1104" s="4" t="s">
        <v>13</v>
      </c>
      <c r="F1104" s="4">
        <v>137</v>
      </c>
      <c r="G1104" s="44"/>
      <c r="H1104" s="44"/>
      <c r="I1104" s="30">
        <v>14487</v>
      </c>
      <c r="J1104" s="29">
        <f>VLOOKUP(Table2[[#This Row],[Visitor]],Table1[],2,FALSE)</f>
        <v>25</v>
      </c>
      <c r="K1104" s="29">
        <f>VLOOKUP(Table2[[#This Row],[Home]],Table1[],2,FALSE)</f>
        <v>20</v>
      </c>
      <c r="L1104" s="29"/>
      <c r="M1104" s="29"/>
      <c r="N1104" s="37"/>
      <c r="O1104" s="37"/>
      <c r="P1104" s="37"/>
      <c r="Q1104" s="37"/>
    </row>
    <row r="1105" spans="1:17" ht="25.5" customHeight="1">
      <c r="A1105" s="3" t="s">
        <v>208</v>
      </c>
      <c r="B1105" s="11" t="s">
        <v>12</v>
      </c>
      <c r="C1105" s="4" t="s">
        <v>45</v>
      </c>
      <c r="D1105" s="4">
        <v>106</v>
      </c>
      <c r="E1105" s="4" t="s">
        <v>14</v>
      </c>
      <c r="F1105" s="4">
        <v>112</v>
      </c>
      <c r="G1105" s="44"/>
      <c r="H1105" s="44"/>
      <c r="I1105" s="30">
        <v>18718</v>
      </c>
      <c r="J1105" s="29">
        <f>VLOOKUP(Table2[[#This Row],[Visitor]],Table1[],2,FALSE)</f>
        <v>28</v>
      </c>
      <c r="K1105" s="29">
        <f>VLOOKUP(Table2[[#This Row],[Home]],Table1[],2,FALSE)</f>
        <v>19</v>
      </c>
      <c r="L1105" s="29"/>
      <c r="M1105" s="29"/>
      <c r="N1105" s="37"/>
      <c r="O1105" s="37"/>
      <c r="P1105" s="37"/>
      <c r="Q1105" s="37"/>
    </row>
    <row r="1106" spans="1:17" ht="25.5" customHeight="1">
      <c r="A1106" s="3" t="s">
        <v>208</v>
      </c>
      <c r="B1106" s="11" t="s">
        <v>12</v>
      </c>
      <c r="C1106" s="4" t="s">
        <v>30</v>
      </c>
      <c r="D1106" s="4">
        <v>104</v>
      </c>
      <c r="E1106" s="4" t="s">
        <v>19</v>
      </c>
      <c r="F1106" s="4">
        <v>123</v>
      </c>
      <c r="G1106" s="44"/>
      <c r="H1106" s="44"/>
      <c r="I1106" s="30">
        <v>20585</v>
      </c>
      <c r="J1106" s="29">
        <f>VLOOKUP(Table2[[#This Row],[Visitor]],Table1[],2,FALSE)</f>
        <v>18</v>
      </c>
      <c r="K1106" s="29">
        <f>VLOOKUP(Table2[[#This Row],[Home]],Table1[],2,FALSE)</f>
        <v>27</v>
      </c>
      <c r="L1106" s="29"/>
      <c r="M1106" s="29"/>
      <c r="N1106" s="37"/>
      <c r="O1106" s="37"/>
      <c r="P1106" s="37"/>
      <c r="Q1106" s="37"/>
    </row>
    <row r="1107" spans="1:17" ht="25.5" customHeight="1">
      <c r="A1107" s="3" t="s">
        <v>208</v>
      </c>
      <c r="B1107" s="11" t="s">
        <v>23</v>
      </c>
      <c r="C1107" s="4" t="s">
        <v>25</v>
      </c>
      <c r="D1107" s="4">
        <v>101</v>
      </c>
      <c r="E1107" s="4" t="s">
        <v>33</v>
      </c>
      <c r="F1107" s="4">
        <v>93</v>
      </c>
      <c r="G1107" s="44"/>
      <c r="H1107" s="44"/>
      <c r="I1107" s="30">
        <v>16290</v>
      </c>
      <c r="J1107" s="29">
        <f>VLOOKUP(Table2[[#This Row],[Visitor]],Table1[],2,FALSE)</f>
        <v>12</v>
      </c>
      <c r="K1107" s="29">
        <f>VLOOKUP(Table2[[#This Row],[Home]],Table1[],2,FALSE)</f>
        <v>24</v>
      </c>
      <c r="L1107" s="29"/>
      <c r="M1107" s="29"/>
      <c r="N1107" s="37"/>
      <c r="O1107" s="37"/>
      <c r="P1107" s="37"/>
      <c r="Q1107" s="37"/>
    </row>
    <row r="1108" spans="1:17" ht="25.5" customHeight="1">
      <c r="A1108" s="3" t="s">
        <v>208</v>
      </c>
      <c r="B1108" s="11" t="s">
        <v>35</v>
      </c>
      <c r="C1108" s="4" t="s">
        <v>5</v>
      </c>
      <c r="D1108" s="4">
        <v>102</v>
      </c>
      <c r="E1108" s="4" t="s">
        <v>37</v>
      </c>
      <c r="F1108" s="4">
        <v>94</v>
      </c>
      <c r="G1108" s="44"/>
      <c r="H1108" s="44"/>
      <c r="I1108" s="30">
        <v>18055</v>
      </c>
      <c r="J1108" s="29">
        <f>VLOOKUP(Table2[[#This Row],[Visitor]],Table1[],2,FALSE)</f>
        <v>4</v>
      </c>
      <c r="K1108" s="29">
        <f>VLOOKUP(Table2[[#This Row],[Home]],Table1[],2,FALSE)</f>
        <v>29</v>
      </c>
      <c r="L1108" s="29"/>
      <c r="M1108" s="29"/>
      <c r="N1108" s="37"/>
      <c r="O1108" s="37"/>
      <c r="P1108" s="37"/>
      <c r="Q1108" s="37"/>
    </row>
    <row r="1109" spans="1:17" ht="25.5" customHeight="1">
      <c r="A1109" s="3" t="s">
        <v>209</v>
      </c>
      <c r="B1109" s="11" t="s">
        <v>12</v>
      </c>
      <c r="C1109" s="4" t="s">
        <v>34</v>
      </c>
      <c r="D1109" s="4">
        <v>106</v>
      </c>
      <c r="E1109" s="4" t="s">
        <v>20</v>
      </c>
      <c r="F1109" s="4">
        <v>116</v>
      </c>
      <c r="G1109" s="44"/>
      <c r="H1109" s="44"/>
      <c r="I1109" s="30">
        <v>19588</v>
      </c>
      <c r="J1109" s="29">
        <f>VLOOKUP(Table2[[#This Row],[Visitor]],Table1[],2,FALSE)</f>
        <v>2</v>
      </c>
      <c r="K1109" s="29">
        <f>VLOOKUP(Table2[[#This Row],[Home]],Table1[],2,FALSE)</f>
        <v>9</v>
      </c>
      <c r="L1109" s="29"/>
      <c r="M1109" s="29"/>
      <c r="N1109" s="37"/>
      <c r="O1109" s="37"/>
      <c r="P1109" s="37"/>
      <c r="Q1109" s="37"/>
    </row>
    <row r="1110" spans="1:17" ht="25.5" customHeight="1">
      <c r="A1110" s="3" t="s">
        <v>209</v>
      </c>
      <c r="B1110" s="11" t="s">
        <v>21</v>
      </c>
      <c r="C1110" s="4" t="s">
        <v>30</v>
      </c>
      <c r="D1110" s="4">
        <v>110</v>
      </c>
      <c r="E1110" s="4" t="s">
        <v>41</v>
      </c>
      <c r="F1110" s="4">
        <v>114</v>
      </c>
      <c r="G1110" s="44"/>
      <c r="H1110" s="44"/>
      <c r="I1110" s="30">
        <v>19800</v>
      </c>
      <c r="J1110" s="29">
        <f>VLOOKUP(Table2[[#This Row],[Visitor]],Table1[],2,FALSE)</f>
        <v>18</v>
      </c>
      <c r="K1110" s="29">
        <f>VLOOKUP(Table2[[#This Row],[Home]],Table1[],2,FALSE)</f>
        <v>7</v>
      </c>
      <c r="L1110" s="29"/>
      <c r="M1110" s="29"/>
      <c r="N1110" s="37"/>
      <c r="O1110" s="37"/>
      <c r="P1110" s="37"/>
      <c r="Q1110" s="37"/>
    </row>
    <row r="1111" spans="1:17" ht="25.5" customHeight="1">
      <c r="A1111" s="3" t="s">
        <v>209</v>
      </c>
      <c r="B1111" s="11" t="s">
        <v>23</v>
      </c>
      <c r="C1111" s="4" t="s">
        <v>40</v>
      </c>
      <c r="D1111" s="4">
        <v>86</v>
      </c>
      <c r="E1111" s="4" t="s">
        <v>9</v>
      </c>
      <c r="F1111" s="4">
        <v>118</v>
      </c>
      <c r="G1111" s="44"/>
      <c r="H1111" s="44"/>
      <c r="I1111" s="30">
        <v>18055</v>
      </c>
      <c r="J1111" s="29">
        <f>VLOOKUP(Table2[[#This Row],[Visitor]],Table1[],2,FALSE)</f>
        <v>15</v>
      </c>
      <c r="K1111" s="29">
        <f>VLOOKUP(Table2[[#This Row],[Home]],Table1[],2,FALSE)</f>
        <v>3</v>
      </c>
      <c r="L1111" s="29"/>
      <c r="M1111" s="29"/>
      <c r="N1111" s="37"/>
      <c r="O1111" s="37"/>
      <c r="P1111" s="37"/>
      <c r="Q1111" s="37"/>
    </row>
    <row r="1112" spans="1:17" ht="25.5" customHeight="1">
      <c r="A1112" s="3" t="s">
        <v>209</v>
      </c>
      <c r="B1112" s="11" t="s">
        <v>23</v>
      </c>
      <c r="C1112" s="4" t="s">
        <v>6</v>
      </c>
      <c r="D1112" s="4">
        <v>79</v>
      </c>
      <c r="E1112" s="4" t="s">
        <v>17</v>
      </c>
      <c r="F1112" s="4">
        <v>98</v>
      </c>
      <c r="G1112" s="44"/>
      <c r="H1112" s="44"/>
      <c r="I1112" s="30">
        <v>20093</v>
      </c>
      <c r="J1112" s="29">
        <f>VLOOKUP(Table2[[#This Row],[Visitor]],Table1[],2,FALSE)</f>
        <v>5</v>
      </c>
      <c r="K1112" s="29">
        <f>VLOOKUP(Table2[[#This Row],[Home]],Table1[],2,FALSE)</f>
        <v>17</v>
      </c>
      <c r="L1112" s="29"/>
      <c r="M1112" s="29"/>
      <c r="N1112" s="37"/>
      <c r="O1112" s="37"/>
      <c r="P1112" s="37"/>
      <c r="Q1112" s="37"/>
    </row>
    <row r="1113" spans="1:17" ht="25.5" customHeight="1">
      <c r="A1113" s="3" t="s">
        <v>209</v>
      </c>
      <c r="B1113" s="11" t="s">
        <v>23</v>
      </c>
      <c r="C1113" s="4" t="s">
        <v>36</v>
      </c>
      <c r="D1113" s="4">
        <v>107</v>
      </c>
      <c r="E1113" s="4" t="s">
        <v>24</v>
      </c>
      <c r="F1113" s="4">
        <v>103</v>
      </c>
      <c r="G1113" s="44"/>
      <c r="H1113" s="44"/>
      <c r="I1113" s="30">
        <v>15426</v>
      </c>
      <c r="J1113" s="29">
        <f>VLOOKUP(Table2[[#This Row],[Visitor]],Table1[],2,FALSE)</f>
        <v>16</v>
      </c>
      <c r="K1113" s="29">
        <f>VLOOKUP(Table2[[#This Row],[Home]],Table1[],2,FALSE)</f>
        <v>21</v>
      </c>
      <c r="L1113" s="29"/>
      <c r="M1113" s="29"/>
      <c r="N1113" s="37"/>
      <c r="O1113" s="37"/>
      <c r="P1113" s="37"/>
      <c r="Q1113" s="37"/>
    </row>
    <row r="1114" spans="1:17" ht="25.5" customHeight="1">
      <c r="A1114" s="3" t="s">
        <v>209</v>
      </c>
      <c r="B1114" s="11" t="s">
        <v>35</v>
      </c>
      <c r="C1114" s="4" t="s">
        <v>28</v>
      </c>
      <c r="D1114" s="4">
        <v>103</v>
      </c>
      <c r="E1114" s="4" t="s">
        <v>38</v>
      </c>
      <c r="F1114" s="4">
        <v>97</v>
      </c>
      <c r="G1114" s="44"/>
      <c r="H1114" s="44"/>
      <c r="I1114" s="30">
        <v>17583</v>
      </c>
      <c r="J1114" s="29">
        <f>VLOOKUP(Table2[[#This Row],[Visitor]],Table1[],2,FALSE)</f>
        <v>22</v>
      </c>
      <c r="K1114" s="29">
        <f>VLOOKUP(Table2[[#This Row],[Home]],Table1[],2,FALSE)</f>
        <v>23</v>
      </c>
      <c r="L1114" s="29"/>
      <c r="M1114" s="29"/>
      <c r="N1114" s="37"/>
      <c r="O1114" s="37"/>
      <c r="P1114" s="37"/>
      <c r="Q1114" s="37"/>
    </row>
    <row r="1115" spans="1:17" ht="25.5" customHeight="1">
      <c r="A1115" s="3" t="s">
        <v>209</v>
      </c>
      <c r="B1115" s="11" t="s">
        <v>8</v>
      </c>
      <c r="C1115" s="4" t="s">
        <v>16</v>
      </c>
      <c r="D1115" s="4">
        <v>92</v>
      </c>
      <c r="E1115" s="4" t="s">
        <v>10</v>
      </c>
      <c r="F1115" s="4">
        <v>81</v>
      </c>
      <c r="G1115" s="44"/>
      <c r="H1115" s="44"/>
      <c r="I1115" s="30">
        <v>19596</v>
      </c>
      <c r="J1115" s="29">
        <f>VLOOKUP(Table2[[#This Row],[Visitor]],Table1[],2,FALSE)</f>
        <v>13</v>
      </c>
      <c r="K1115" s="29">
        <f>VLOOKUP(Table2[[#This Row],[Home]],Table1[],2,FALSE)</f>
        <v>1</v>
      </c>
      <c r="L1115" s="29"/>
      <c r="M1115" s="29"/>
      <c r="N1115" s="37"/>
      <c r="O1115" s="37"/>
      <c r="P1115" s="37"/>
      <c r="Q1115" s="37"/>
    </row>
    <row r="1116" spans="1:17" ht="25.5" customHeight="1">
      <c r="A1116" s="3" t="s">
        <v>209</v>
      </c>
      <c r="B1116" s="11" t="s">
        <v>8</v>
      </c>
      <c r="C1116" s="4" t="s">
        <v>22</v>
      </c>
      <c r="D1116" s="4">
        <v>98</v>
      </c>
      <c r="E1116" s="4" t="s">
        <v>44</v>
      </c>
      <c r="F1116" s="4">
        <v>105</v>
      </c>
      <c r="G1116" s="44"/>
      <c r="H1116" s="44"/>
      <c r="I1116" s="30">
        <v>19068</v>
      </c>
      <c r="J1116" s="29">
        <f>VLOOKUP(Table2[[#This Row],[Visitor]],Table1[],2,FALSE)</f>
        <v>14</v>
      </c>
      <c r="K1116" s="29">
        <f>VLOOKUP(Table2[[#This Row],[Home]],Table1[],2,FALSE)</f>
        <v>6</v>
      </c>
      <c r="L1116" s="29"/>
      <c r="M1116" s="29"/>
      <c r="N1116" s="37"/>
      <c r="O1116" s="37"/>
      <c r="P1116" s="37"/>
      <c r="Q1116" s="37"/>
    </row>
    <row r="1117" spans="1:17" ht="25.5" customHeight="1">
      <c r="A1117" s="3" t="s">
        <v>210</v>
      </c>
      <c r="B1117" s="11" t="s">
        <v>12</v>
      </c>
      <c r="C1117" s="4" t="s">
        <v>6</v>
      </c>
      <c r="D1117" s="4">
        <v>118</v>
      </c>
      <c r="E1117" s="4" t="s">
        <v>13</v>
      </c>
      <c r="F1117" s="4">
        <v>105</v>
      </c>
      <c r="G1117" s="44"/>
      <c r="H1117" s="44"/>
      <c r="I1117" s="30">
        <v>19474</v>
      </c>
      <c r="J1117" s="29">
        <f>VLOOKUP(Table2[[#This Row],[Visitor]],Table1[],2,FALSE)</f>
        <v>5</v>
      </c>
      <c r="K1117" s="29">
        <f>VLOOKUP(Table2[[#This Row],[Home]],Table1[],2,FALSE)</f>
        <v>20</v>
      </c>
      <c r="L1117" s="29"/>
      <c r="M1117" s="29"/>
      <c r="N1117" s="37"/>
      <c r="O1117" s="37"/>
      <c r="P1117" s="37"/>
      <c r="Q1117" s="37"/>
    </row>
    <row r="1118" spans="1:17" ht="25.5" customHeight="1">
      <c r="A1118" s="3" t="s">
        <v>210</v>
      </c>
      <c r="B1118" s="11" t="s">
        <v>12</v>
      </c>
      <c r="C1118" s="4" t="s">
        <v>15</v>
      </c>
      <c r="D1118" s="4">
        <v>111</v>
      </c>
      <c r="E1118" s="4" t="s">
        <v>18</v>
      </c>
      <c r="F1118" s="4">
        <v>104</v>
      </c>
      <c r="G1118" s="44"/>
      <c r="H1118" s="44"/>
      <c r="I1118" s="30">
        <v>16517</v>
      </c>
      <c r="J1118" s="29">
        <f>VLOOKUP(Table2[[#This Row],[Visitor]],Table1[],2,FALSE)</f>
        <v>30</v>
      </c>
      <c r="K1118" s="29">
        <f>VLOOKUP(Table2[[#This Row],[Home]],Table1[],2,FALSE)</f>
        <v>26</v>
      </c>
      <c r="L1118" s="29"/>
      <c r="M1118" s="29"/>
      <c r="N1118" s="37"/>
      <c r="O1118" s="37"/>
      <c r="P1118" s="37"/>
      <c r="Q1118" s="37"/>
    </row>
    <row r="1119" spans="1:17" ht="25.5" customHeight="1">
      <c r="A1119" s="3" t="s">
        <v>210</v>
      </c>
      <c r="B1119" s="11" t="s">
        <v>12</v>
      </c>
      <c r="C1119" s="4" t="s">
        <v>42</v>
      </c>
      <c r="D1119" s="4">
        <v>101</v>
      </c>
      <c r="E1119" s="4" t="s">
        <v>19</v>
      </c>
      <c r="F1119" s="4">
        <v>118</v>
      </c>
      <c r="G1119" s="44"/>
      <c r="H1119" s="44"/>
      <c r="I1119" s="30">
        <v>20655</v>
      </c>
      <c r="J1119" s="29">
        <f>VLOOKUP(Table2[[#This Row],[Visitor]],Table1[],2,FALSE)</f>
        <v>25</v>
      </c>
      <c r="K1119" s="29">
        <f>VLOOKUP(Table2[[#This Row],[Home]],Table1[],2,FALSE)</f>
        <v>27</v>
      </c>
      <c r="L1119" s="29"/>
      <c r="M1119" s="29"/>
      <c r="N1119" s="37"/>
      <c r="O1119" s="37"/>
      <c r="P1119" s="37"/>
      <c r="Q1119" s="37"/>
    </row>
    <row r="1120" spans="1:17" ht="25.5" customHeight="1">
      <c r="A1120" s="3" t="s">
        <v>210</v>
      </c>
      <c r="B1120" s="11" t="s">
        <v>23</v>
      </c>
      <c r="C1120" s="4" t="s">
        <v>36</v>
      </c>
      <c r="D1120" s="4">
        <v>103</v>
      </c>
      <c r="E1120" s="4" t="s">
        <v>25</v>
      </c>
      <c r="F1120" s="4">
        <v>108</v>
      </c>
      <c r="G1120" s="44"/>
      <c r="H1120" s="44"/>
      <c r="I1120" s="30">
        <v>16050</v>
      </c>
      <c r="J1120" s="29">
        <f>VLOOKUP(Table2[[#This Row],[Visitor]],Table1[],2,FALSE)</f>
        <v>16</v>
      </c>
      <c r="K1120" s="29">
        <f>VLOOKUP(Table2[[#This Row],[Home]],Table1[],2,FALSE)</f>
        <v>12</v>
      </c>
      <c r="L1120" s="29"/>
      <c r="M1120" s="29"/>
      <c r="N1120" s="37"/>
      <c r="O1120" s="37"/>
      <c r="P1120" s="37"/>
      <c r="Q1120" s="37"/>
    </row>
    <row r="1121" spans="1:17" ht="25.5" customHeight="1">
      <c r="A1121" s="3" t="s">
        <v>210</v>
      </c>
      <c r="B1121" s="11" t="s">
        <v>23</v>
      </c>
      <c r="C1121" s="4" t="s">
        <v>27</v>
      </c>
      <c r="D1121" s="4">
        <v>114</v>
      </c>
      <c r="E1121" s="4" t="s">
        <v>33</v>
      </c>
      <c r="F1121" s="4">
        <v>126</v>
      </c>
      <c r="G1121" s="44"/>
      <c r="H1121" s="44"/>
      <c r="I1121" s="30">
        <v>16183</v>
      </c>
      <c r="J1121" s="29">
        <f>VLOOKUP(Table2[[#This Row],[Visitor]],Table1[],2,FALSE)</f>
        <v>11</v>
      </c>
      <c r="K1121" s="29">
        <f>VLOOKUP(Table2[[#This Row],[Home]],Table1[],2,FALSE)</f>
        <v>24</v>
      </c>
      <c r="L1121" s="29"/>
      <c r="M1121" s="29"/>
      <c r="N1121" s="37"/>
      <c r="O1121" s="37"/>
      <c r="P1121" s="37"/>
      <c r="Q1121" s="37"/>
    </row>
    <row r="1122" spans="1:17" ht="25.5" customHeight="1">
      <c r="A1122" s="3" t="s">
        <v>210</v>
      </c>
      <c r="B1122" s="11" t="s">
        <v>32</v>
      </c>
      <c r="C1122" s="4" t="s">
        <v>5</v>
      </c>
      <c r="D1122" s="4">
        <v>97</v>
      </c>
      <c r="E1122" s="4" t="s">
        <v>31</v>
      </c>
      <c r="F1122" s="4">
        <v>94</v>
      </c>
      <c r="G1122" s="44"/>
      <c r="H1122" s="44"/>
      <c r="I1122" s="30">
        <v>18306</v>
      </c>
      <c r="J1122" s="29">
        <f>VLOOKUP(Table2[[#This Row],[Visitor]],Table1[],2,FALSE)</f>
        <v>4</v>
      </c>
      <c r="K1122" s="29">
        <f>VLOOKUP(Table2[[#This Row],[Home]],Table1[],2,FALSE)</f>
        <v>8</v>
      </c>
      <c r="L1122" s="29"/>
      <c r="M1122" s="29"/>
      <c r="N1122" s="37"/>
      <c r="O1122" s="37"/>
      <c r="P1122" s="37"/>
      <c r="Q1122" s="37"/>
    </row>
    <row r="1123" spans="1:17" ht="25.5" customHeight="1">
      <c r="A1123" s="3" t="s">
        <v>210</v>
      </c>
      <c r="B1123" s="11" t="s">
        <v>35</v>
      </c>
      <c r="C1123" s="4" t="s">
        <v>44</v>
      </c>
      <c r="D1123" s="4">
        <v>111</v>
      </c>
      <c r="E1123" s="4" t="s">
        <v>37</v>
      </c>
      <c r="F1123" s="4">
        <v>99</v>
      </c>
      <c r="G1123" s="44"/>
      <c r="H1123" s="44"/>
      <c r="I1123" s="30">
        <v>17005</v>
      </c>
      <c r="J1123" s="29">
        <f>VLOOKUP(Table2[[#This Row],[Visitor]],Table1[],2,FALSE)</f>
        <v>6</v>
      </c>
      <c r="K1123" s="29">
        <f>VLOOKUP(Table2[[#This Row],[Home]],Table1[],2,FALSE)</f>
        <v>29</v>
      </c>
      <c r="L1123" s="29"/>
      <c r="M1123" s="29"/>
      <c r="N1123" s="37"/>
      <c r="O1123" s="37"/>
      <c r="P1123" s="37"/>
      <c r="Q1123" s="37"/>
    </row>
    <row r="1124" spans="1:17" ht="25.5" customHeight="1">
      <c r="A1124" s="3" t="s">
        <v>210</v>
      </c>
      <c r="B1124" s="11" t="s">
        <v>8</v>
      </c>
      <c r="C1124" s="4" t="s">
        <v>28</v>
      </c>
      <c r="D1124" s="4">
        <v>93</v>
      </c>
      <c r="E1124" s="4" t="s">
        <v>45</v>
      </c>
      <c r="F1124" s="4">
        <v>103</v>
      </c>
      <c r="G1124" s="44"/>
      <c r="H1124" s="44"/>
      <c r="I1124" s="30">
        <v>18997</v>
      </c>
      <c r="J1124" s="29">
        <f>VLOOKUP(Table2[[#This Row],[Visitor]],Table1[],2,FALSE)</f>
        <v>22</v>
      </c>
      <c r="K1124" s="29">
        <f>VLOOKUP(Table2[[#This Row],[Home]],Table1[],2,FALSE)</f>
        <v>28</v>
      </c>
      <c r="L1124" s="29"/>
      <c r="M1124" s="29"/>
      <c r="N1124" s="37"/>
      <c r="O1124" s="37"/>
      <c r="P1124" s="37"/>
      <c r="Q1124" s="37"/>
    </row>
    <row r="1125" spans="1:17" ht="25.5" customHeight="1">
      <c r="A1125" s="3" t="s">
        <v>211</v>
      </c>
      <c r="B1125" s="11" t="s">
        <v>12</v>
      </c>
      <c r="C1125" s="4" t="s">
        <v>20</v>
      </c>
      <c r="D1125" s="4">
        <v>92</v>
      </c>
      <c r="E1125" s="4" t="s">
        <v>14</v>
      </c>
      <c r="F1125" s="4">
        <v>103</v>
      </c>
      <c r="G1125" s="44"/>
      <c r="H1125" s="44"/>
      <c r="I1125" s="30">
        <v>18268</v>
      </c>
      <c r="J1125" s="29">
        <f>VLOOKUP(Table2[[#This Row],[Visitor]],Table1[],2,FALSE)</f>
        <v>9</v>
      </c>
      <c r="K1125" s="29">
        <f>VLOOKUP(Table2[[#This Row],[Home]],Table1[],2,FALSE)</f>
        <v>19</v>
      </c>
      <c r="L1125" s="29"/>
      <c r="M1125" s="29"/>
      <c r="N1125" s="37"/>
      <c r="O1125" s="37"/>
      <c r="P1125" s="37"/>
      <c r="Q1125" s="37"/>
    </row>
    <row r="1126" spans="1:17" ht="25.5" customHeight="1">
      <c r="A1126" s="3" t="s">
        <v>211</v>
      </c>
      <c r="B1126" s="11" t="s">
        <v>21</v>
      </c>
      <c r="C1126" s="4" t="s">
        <v>40</v>
      </c>
      <c r="D1126" s="4">
        <v>92</v>
      </c>
      <c r="E1126" s="4" t="s">
        <v>17</v>
      </c>
      <c r="F1126" s="4">
        <v>103</v>
      </c>
      <c r="G1126" s="44"/>
      <c r="H1126" s="44"/>
      <c r="I1126" s="30">
        <v>19746</v>
      </c>
      <c r="J1126" s="29">
        <f>VLOOKUP(Table2[[#This Row],[Visitor]],Table1[],2,FALSE)</f>
        <v>15</v>
      </c>
      <c r="K1126" s="29">
        <f>VLOOKUP(Table2[[#This Row],[Home]],Table1[],2,FALSE)</f>
        <v>17</v>
      </c>
      <c r="L1126" s="29"/>
      <c r="M1126" s="29"/>
      <c r="N1126" s="37"/>
      <c r="O1126" s="37"/>
      <c r="P1126" s="37"/>
      <c r="Q1126" s="37"/>
    </row>
    <row r="1127" spans="1:17" ht="25.5" customHeight="1">
      <c r="A1127" s="3" t="s">
        <v>211</v>
      </c>
      <c r="B1127" s="11" t="s">
        <v>23</v>
      </c>
      <c r="C1127" s="4" t="s">
        <v>43</v>
      </c>
      <c r="D1127" s="4">
        <v>99</v>
      </c>
      <c r="E1127" s="4" t="s">
        <v>34</v>
      </c>
      <c r="F1127" s="4">
        <v>103</v>
      </c>
      <c r="G1127" s="44"/>
      <c r="H1127" s="44"/>
      <c r="I1127" s="30">
        <v>18418</v>
      </c>
      <c r="J1127" s="29">
        <f>VLOOKUP(Table2[[#This Row],[Visitor]],Table1[],2,FALSE)</f>
        <v>10</v>
      </c>
      <c r="K1127" s="29">
        <f>VLOOKUP(Table2[[#This Row],[Home]],Table1[],2,FALSE)</f>
        <v>2</v>
      </c>
      <c r="L1127" s="29"/>
      <c r="M1127" s="29"/>
      <c r="N1127" s="37"/>
      <c r="O1127" s="37"/>
      <c r="P1127" s="37"/>
      <c r="Q1127" s="37"/>
    </row>
    <row r="1128" spans="1:17" ht="25.5" customHeight="1">
      <c r="A1128" s="3" t="s">
        <v>211</v>
      </c>
      <c r="B1128" s="11" t="s">
        <v>35</v>
      </c>
      <c r="C1128" s="4" t="s">
        <v>16</v>
      </c>
      <c r="D1128" s="4">
        <v>106</v>
      </c>
      <c r="E1128" s="4" t="s">
        <v>38</v>
      </c>
      <c r="F1128" s="4">
        <v>103</v>
      </c>
      <c r="G1128" s="44"/>
      <c r="H1128" s="44"/>
      <c r="I1128" s="30">
        <v>11360</v>
      </c>
      <c r="J1128" s="29">
        <f>VLOOKUP(Table2[[#This Row],[Visitor]],Table1[],2,FALSE)</f>
        <v>13</v>
      </c>
      <c r="K1128" s="29">
        <f>VLOOKUP(Table2[[#This Row],[Home]],Table1[],2,FALSE)</f>
        <v>23</v>
      </c>
      <c r="L1128" s="29"/>
      <c r="M1128" s="29"/>
      <c r="N1128" s="37"/>
      <c r="O1128" s="37"/>
      <c r="P1128" s="37"/>
      <c r="Q1128" s="37"/>
    </row>
    <row r="1129" spans="1:17" ht="25.5" customHeight="1">
      <c r="A1129" s="3" t="s">
        <v>211</v>
      </c>
      <c r="B1129" s="11" t="s">
        <v>8</v>
      </c>
      <c r="C1129" s="4" t="s">
        <v>22</v>
      </c>
      <c r="D1129" s="4">
        <v>116</v>
      </c>
      <c r="E1129" s="4" t="s">
        <v>10</v>
      </c>
      <c r="F1129" s="4">
        <v>107</v>
      </c>
      <c r="G1129" s="44"/>
      <c r="H1129" s="44"/>
      <c r="I1129" s="30">
        <v>19596</v>
      </c>
      <c r="J1129" s="29">
        <f>VLOOKUP(Table2[[#This Row],[Visitor]],Table1[],2,FALSE)</f>
        <v>14</v>
      </c>
      <c r="K1129" s="29">
        <f>VLOOKUP(Table2[[#This Row],[Home]],Table1[],2,FALSE)</f>
        <v>1</v>
      </c>
      <c r="L1129" s="29"/>
      <c r="M1129" s="29"/>
      <c r="N1129" s="37"/>
      <c r="O1129" s="37"/>
      <c r="P1129" s="37"/>
      <c r="Q1129" s="37"/>
    </row>
    <row r="1130" spans="1:17" ht="25.5" customHeight="1">
      <c r="A1130" s="3" t="s">
        <v>212</v>
      </c>
      <c r="B1130" s="11" t="s">
        <v>12</v>
      </c>
      <c r="C1130" s="4" t="s">
        <v>40</v>
      </c>
      <c r="D1130" s="4">
        <v>90</v>
      </c>
      <c r="E1130" s="4" t="s">
        <v>18</v>
      </c>
      <c r="F1130" s="4">
        <v>82</v>
      </c>
      <c r="G1130" s="44"/>
      <c r="H1130" s="44"/>
      <c r="I1130" s="30">
        <v>18918</v>
      </c>
      <c r="J1130" s="29">
        <f>VLOOKUP(Table2[[#This Row],[Visitor]],Table1[],2,FALSE)</f>
        <v>15</v>
      </c>
      <c r="K1130" s="29">
        <f>VLOOKUP(Table2[[#This Row],[Home]],Table1[],2,FALSE)</f>
        <v>26</v>
      </c>
      <c r="L1130" s="29"/>
      <c r="M1130" s="29"/>
      <c r="N1130" s="37"/>
      <c r="O1130" s="37"/>
      <c r="P1130" s="37"/>
      <c r="Q1130" s="37"/>
    </row>
    <row r="1131" spans="1:17" ht="25.5" customHeight="1">
      <c r="A1131" s="3" t="s">
        <v>212</v>
      </c>
      <c r="B1131" s="11" t="s">
        <v>21</v>
      </c>
      <c r="C1131" s="4" t="s">
        <v>19</v>
      </c>
      <c r="D1131" s="4">
        <v>101</v>
      </c>
      <c r="E1131" s="4" t="s">
        <v>27</v>
      </c>
      <c r="F1131" s="4">
        <v>91</v>
      </c>
      <c r="G1131" s="44"/>
      <c r="H1131" s="44"/>
      <c r="I1131" s="30">
        <v>16579</v>
      </c>
      <c r="J1131" s="29">
        <f>VLOOKUP(Table2[[#This Row],[Visitor]],Table1[],2,FALSE)</f>
        <v>27</v>
      </c>
      <c r="K1131" s="29">
        <f>VLOOKUP(Table2[[#This Row],[Home]],Table1[],2,FALSE)</f>
        <v>11</v>
      </c>
      <c r="L1131" s="29"/>
      <c r="M1131" s="29"/>
      <c r="N1131" s="37"/>
      <c r="O1131" s="37"/>
      <c r="P1131" s="37"/>
      <c r="Q1131" s="37"/>
    </row>
    <row r="1132" spans="1:17" ht="25.5" customHeight="1">
      <c r="A1132" s="3" t="s">
        <v>212</v>
      </c>
      <c r="B1132" s="11" t="s">
        <v>23</v>
      </c>
      <c r="C1132" s="4" t="s">
        <v>24</v>
      </c>
      <c r="D1132" s="4">
        <v>102</v>
      </c>
      <c r="E1132" s="4" t="s">
        <v>6</v>
      </c>
      <c r="F1132" s="4">
        <v>107</v>
      </c>
      <c r="G1132" s="44"/>
      <c r="H1132" s="44"/>
      <c r="I1132" s="30">
        <v>20562</v>
      </c>
      <c r="J1132" s="29">
        <f>VLOOKUP(Table2[[#This Row],[Visitor]],Table1[],2,FALSE)</f>
        <v>21</v>
      </c>
      <c r="K1132" s="29">
        <f>VLOOKUP(Table2[[#This Row],[Home]],Table1[],2,FALSE)</f>
        <v>5</v>
      </c>
      <c r="L1132" s="29"/>
      <c r="M1132" s="29"/>
      <c r="N1132" s="37"/>
      <c r="O1132" s="37"/>
      <c r="P1132" s="37"/>
      <c r="Q1132" s="37"/>
    </row>
    <row r="1133" spans="1:17" ht="25.5" customHeight="1">
      <c r="A1133" s="3" t="s">
        <v>212</v>
      </c>
      <c r="B1133" s="11" t="s">
        <v>23</v>
      </c>
      <c r="C1133" s="4" t="s">
        <v>37</v>
      </c>
      <c r="D1133" s="4">
        <v>103</v>
      </c>
      <c r="E1133" s="4" t="s">
        <v>9</v>
      </c>
      <c r="F1133" s="4">
        <v>104</v>
      </c>
      <c r="G1133" s="44"/>
      <c r="H1133" s="44"/>
      <c r="I1133" s="30">
        <v>18055</v>
      </c>
      <c r="J1133" s="29">
        <f>VLOOKUP(Table2[[#This Row],[Visitor]],Table1[],2,FALSE)</f>
        <v>29</v>
      </c>
      <c r="K1133" s="29">
        <f>VLOOKUP(Table2[[#This Row],[Home]],Table1[],2,FALSE)</f>
        <v>3</v>
      </c>
      <c r="L1133" s="29"/>
      <c r="M1133" s="29"/>
      <c r="N1133" s="37"/>
      <c r="O1133" s="37"/>
      <c r="P1133" s="37"/>
      <c r="Q1133" s="37"/>
    </row>
    <row r="1134" spans="1:17" ht="25.5" customHeight="1">
      <c r="A1134" s="3" t="s">
        <v>212</v>
      </c>
      <c r="B1134" s="11" t="s">
        <v>23</v>
      </c>
      <c r="C1134" s="4" t="s">
        <v>30</v>
      </c>
      <c r="D1134" s="4">
        <v>126</v>
      </c>
      <c r="E1134" s="4" t="s">
        <v>43</v>
      </c>
      <c r="F1134" s="4">
        <v>125</v>
      </c>
      <c r="G1134" s="44"/>
      <c r="H1134" s="44"/>
      <c r="I1134" s="30">
        <v>18203</v>
      </c>
      <c r="J1134" s="29">
        <f>VLOOKUP(Table2[[#This Row],[Visitor]],Table1[],2,FALSE)</f>
        <v>18</v>
      </c>
      <c r="K1134" s="29">
        <f>VLOOKUP(Table2[[#This Row],[Home]],Table1[],2,FALSE)</f>
        <v>10</v>
      </c>
      <c r="L1134" s="29"/>
      <c r="M1134" s="29"/>
      <c r="N1134" s="37"/>
      <c r="O1134" s="37"/>
      <c r="P1134" s="37"/>
      <c r="Q1134" s="37"/>
    </row>
    <row r="1135" spans="1:17" ht="25.5" customHeight="1">
      <c r="A1135" s="3" t="s">
        <v>212</v>
      </c>
      <c r="B1135" s="11" t="s">
        <v>26</v>
      </c>
      <c r="C1135" s="4" t="s">
        <v>33</v>
      </c>
      <c r="D1135" s="4">
        <v>93</v>
      </c>
      <c r="E1135" s="4" t="s">
        <v>28</v>
      </c>
      <c r="F1135" s="4">
        <v>92</v>
      </c>
      <c r="G1135" s="44"/>
      <c r="H1135" s="44"/>
      <c r="I1135" s="30">
        <v>20244</v>
      </c>
      <c r="J1135" s="29">
        <f>VLOOKUP(Table2[[#This Row],[Visitor]],Table1[],2,FALSE)</f>
        <v>24</v>
      </c>
      <c r="K1135" s="29">
        <f>VLOOKUP(Table2[[#This Row],[Home]],Table1[],2,FALSE)</f>
        <v>22</v>
      </c>
      <c r="L1135" s="29"/>
      <c r="M1135" s="29"/>
      <c r="N1135" s="37"/>
      <c r="O1135" s="37"/>
      <c r="P1135" s="37"/>
      <c r="Q1135" s="37"/>
    </row>
    <row r="1136" spans="1:17" ht="25.5" customHeight="1">
      <c r="A1136" s="3" t="s">
        <v>212</v>
      </c>
      <c r="B1136" s="11" t="s">
        <v>29</v>
      </c>
      <c r="C1136" s="4" t="s">
        <v>25</v>
      </c>
      <c r="D1136" s="4">
        <v>97</v>
      </c>
      <c r="E1136" s="4" t="s">
        <v>31</v>
      </c>
      <c r="F1136" s="4">
        <v>107</v>
      </c>
      <c r="G1136" s="44"/>
      <c r="H1136" s="44"/>
      <c r="I1136" s="30">
        <v>18306</v>
      </c>
      <c r="J1136" s="29">
        <f>VLOOKUP(Table2[[#This Row],[Visitor]],Table1[],2,FALSE)</f>
        <v>12</v>
      </c>
      <c r="K1136" s="29">
        <f>VLOOKUP(Table2[[#This Row],[Home]],Table1[],2,FALSE)</f>
        <v>8</v>
      </c>
      <c r="L1136" s="29"/>
      <c r="M1136" s="29"/>
      <c r="N1136" s="37"/>
      <c r="O1136" s="37"/>
      <c r="P1136" s="37"/>
      <c r="Q1136" s="37"/>
    </row>
    <row r="1137" spans="1:17" ht="25.5" customHeight="1">
      <c r="A1137" s="3" t="s">
        <v>212</v>
      </c>
      <c r="B1137" s="11" t="s">
        <v>8</v>
      </c>
      <c r="C1137" s="4" t="s">
        <v>22</v>
      </c>
      <c r="D1137" s="4">
        <v>124</v>
      </c>
      <c r="E1137" s="4" t="s">
        <v>45</v>
      </c>
      <c r="F1137" s="4">
        <v>122</v>
      </c>
      <c r="G1137" s="44"/>
      <c r="H1137" s="44"/>
      <c r="I1137" s="30">
        <v>18997</v>
      </c>
      <c r="J1137" s="29">
        <f>VLOOKUP(Table2[[#This Row],[Visitor]],Table1[],2,FALSE)</f>
        <v>14</v>
      </c>
      <c r="K1137" s="29">
        <f>VLOOKUP(Table2[[#This Row],[Home]],Table1[],2,FALSE)</f>
        <v>28</v>
      </c>
      <c r="L1137" s="29"/>
      <c r="M1137" s="29"/>
      <c r="N1137" s="37"/>
      <c r="O1137" s="37"/>
      <c r="P1137" s="37"/>
      <c r="Q1137" s="37"/>
    </row>
    <row r="1138" spans="1:17" ht="25.5" customHeight="1">
      <c r="A1138" s="3" t="s">
        <v>212</v>
      </c>
      <c r="B1138" s="11" t="s">
        <v>8</v>
      </c>
      <c r="C1138" s="4" t="s">
        <v>44</v>
      </c>
      <c r="D1138" s="4">
        <v>96</v>
      </c>
      <c r="E1138" s="4" t="s">
        <v>36</v>
      </c>
      <c r="F1138" s="4">
        <v>105</v>
      </c>
      <c r="G1138" s="44"/>
      <c r="H1138" s="44"/>
      <c r="I1138" s="30">
        <v>20013</v>
      </c>
      <c r="J1138" s="29">
        <f>VLOOKUP(Table2[[#This Row],[Visitor]],Table1[],2,FALSE)</f>
        <v>6</v>
      </c>
      <c r="K1138" s="29">
        <f>VLOOKUP(Table2[[#This Row],[Home]],Table1[],2,FALSE)</f>
        <v>16</v>
      </c>
      <c r="L1138" s="29"/>
      <c r="M1138" s="29"/>
      <c r="N1138" s="37"/>
      <c r="O1138" s="37"/>
      <c r="P1138" s="37"/>
      <c r="Q1138" s="37"/>
    </row>
    <row r="1139" spans="1:17" ht="25.5" customHeight="1">
      <c r="A1139" s="3" t="s">
        <v>213</v>
      </c>
      <c r="B1139" s="11" t="s">
        <v>67</v>
      </c>
      <c r="C1139" s="4" t="s">
        <v>13</v>
      </c>
      <c r="D1139" s="4">
        <v>93</v>
      </c>
      <c r="E1139" s="4" t="s">
        <v>20</v>
      </c>
      <c r="F1139" s="4">
        <v>107</v>
      </c>
      <c r="G1139" s="44"/>
      <c r="H1139" s="44"/>
      <c r="I1139" s="30">
        <v>19071</v>
      </c>
      <c r="J1139" s="29">
        <f>VLOOKUP(Table2[[#This Row],[Visitor]],Table1[],2,FALSE)</f>
        <v>20</v>
      </c>
      <c r="K1139" s="29">
        <f>VLOOKUP(Table2[[#This Row],[Home]],Table1[],2,FALSE)</f>
        <v>9</v>
      </c>
      <c r="L1139" s="29"/>
      <c r="M1139" s="29"/>
      <c r="N1139" s="37"/>
      <c r="O1139" s="37"/>
      <c r="P1139" s="37"/>
      <c r="Q1139" s="37"/>
    </row>
    <row r="1140" spans="1:17" ht="25.5" customHeight="1">
      <c r="A1140" s="3" t="s">
        <v>213</v>
      </c>
      <c r="B1140" s="11" t="s">
        <v>83</v>
      </c>
      <c r="C1140" s="4" t="s">
        <v>14</v>
      </c>
      <c r="D1140" s="4">
        <v>115</v>
      </c>
      <c r="E1140" s="4" t="s">
        <v>42</v>
      </c>
      <c r="F1140" s="4">
        <v>109</v>
      </c>
      <c r="G1140" s="44"/>
      <c r="H1140" s="44"/>
      <c r="I1140" s="30">
        <v>19812</v>
      </c>
      <c r="J1140" s="29">
        <f>VLOOKUP(Table2[[#This Row],[Visitor]],Table1[],2,FALSE)</f>
        <v>19</v>
      </c>
      <c r="K1140" s="29">
        <f>VLOOKUP(Table2[[#This Row],[Home]],Table1[],2,FALSE)</f>
        <v>25</v>
      </c>
      <c r="L1140" s="29"/>
      <c r="M1140" s="29"/>
      <c r="N1140" s="37"/>
      <c r="O1140" s="37"/>
      <c r="P1140" s="37"/>
      <c r="Q1140" s="37"/>
    </row>
    <row r="1141" spans="1:17" ht="25.5" customHeight="1">
      <c r="A1141" s="3" t="s">
        <v>213</v>
      </c>
      <c r="B1141" s="11" t="s">
        <v>21</v>
      </c>
      <c r="C1141" s="4" t="s">
        <v>41</v>
      </c>
      <c r="D1141" s="4">
        <v>99</v>
      </c>
      <c r="E1141" s="4" t="s">
        <v>5</v>
      </c>
      <c r="F1141" s="4">
        <v>110</v>
      </c>
      <c r="G1141" s="44"/>
      <c r="H1141" s="44"/>
      <c r="I1141" s="30">
        <v>18624</v>
      </c>
      <c r="J1141" s="29">
        <f>VLOOKUP(Table2[[#This Row],[Visitor]],Table1[],2,FALSE)</f>
        <v>7</v>
      </c>
      <c r="K1141" s="29">
        <f>VLOOKUP(Table2[[#This Row],[Home]],Table1[],2,FALSE)</f>
        <v>4</v>
      </c>
      <c r="L1141" s="29"/>
      <c r="M1141" s="29"/>
      <c r="N1141" s="37"/>
      <c r="O1141" s="37"/>
      <c r="P1141" s="37"/>
      <c r="Q1141" s="37"/>
    </row>
    <row r="1142" spans="1:17" ht="25.5" customHeight="1">
      <c r="A1142" s="3" t="s">
        <v>213</v>
      </c>
      <c r="B1142" s="11" t="s">
        <v>23</v>
      </c>
      <c r="C1142" s="4" t="s">
        <v>15</v>
      </c>
      <c r="D1142" s="4">
        <v>110</v>
      </c>
      <c r="E1142" s="4" t="s">
        <v>17</v>
      </c>
      <c r="F1142" s="4">
        <v>109</v>
      </c>
      <c r="G1142" s="44"/>
      <c r="H1142" s="44"/>
      <c r="I1142" s="30">
        <v>19600</v>
      </c>
      <c r="J1142" s="29">
        <f>VLOOKUP(Table2[[#This Row],[Visitor]],Table1[],2,FALSE)</f>
        <v>30</v>
      </c>
      <c r="K1142" s="29">
        <f>VLOOKUP(Table2[[#This Row],[Home]],Table1[],2,FALSE)</f>
        <v>17</v>
      </c>
      <c r="L1142" s="29"/>
      <c r="M1142" s="29"/>
      <c r="N1142" s="37"/>
      <c r="O1142" s="37"/>
      <c r="P1142" s="37"/>
      <c r="Q1142" s="37"/>
    </row>
    <row r="1143" spans="1:17" ht="25.5" customHeight="1">
      <c r="A1143" s="3" t="s">
        <v>213</v>
      </c>
      <c r="B1143" s="11" t="s">
        <v>35</v>
      </c>
      <c r="C1143" s="4" t="s">
        <v>10</v>
      </c>
      <c r="D1143" s="4">
        <v>112</v>
      </c>
      <c r="E1143" s="4" t="s">
        <v>38</v>
      </c>
      <c r="F1143" s="4">
        <v>96</v>
      </c>
      <c r="G1143" s="44"/>
      <c r="H1143" s="44"/>
      <c r="I1143" s="30">
        <v>17583</v>
      </c>
      <c r="J1143" s="29">
        <f>VLOOKUP(Table2[[#This Row],[Visitor]],Table1[],2,FALSE)</f>
        <v>1</v>
      </c>
      <c r="K1143" s="29">
        <f>VLOOKUP(Table2[[#This Row],[Home]],Table1[],2,FALSE)</f>
        <v>23</v>
      </c>
      <c r="L1143" s="29"/>
      <c r="M1143" s="29"/>
      <c r="N1143" s="37"/>
      <c r="O1143" s="37"/>
      <c r="P1143" s="37"/>
      <c r="Q1143" s="37"/>
    </row>
    <row r="1144" spans="1:17" ht="25.5" customHeight="1">
      <c r="A1144" s="5" t="s">
        <v>214</v>
      </c>
      <c r="B1144" s="11" t="s">
        <v>97</v>
      </c>
      <c r="C1144" s="6" t="s">
        <v>19</v>
      </c>
      <c r="D1144" s="6">
        <v>119</v>
      </c>
      <c r="E1144" s="6" t="s">
        <v>13</v>
      </c>
      <c r="F1144" s="6">
        <v>102</v>
      </c>
      <c r="G1144" s="44"/>
      <c r="H1144" s="44"/>
      <c r="I1144" s="30">
        <v>17005</v>
      </c>
      <c r="J1144" s="29">
        <f>VLOOKUP(Table2[[#This Row],[Visitor]],Table1[],2,FALSE)</f>
        <v>27</v>
      </c>
      <c r="K1144" s="29">
        <f>VLOOKUP(Table2[[#This Row],[Home]],Table1[],2,FALSE)</f>
        <v>20</v>
      </c>
      <c r="L1144" s="29"/>
      <c r="M1144" s="29"/>
      <c r="N1144" s="37"/>
      <c r="O1144" s="37"/>
      <c r="P1144" s="37"/>
      <c r="Q1144" s="37"/>
    </row>
    <row r="1145" spans="1:17" ht="25.5" customHeight="1">
      <c r="A1145" s="5" t="s">
        <v>214</v>
      </c>
      <c r="B1145" s="11" t="s">
        <v>49</v>
      </c>
      <c r="C1145" s="6" t="s">
        <v>20</v>
      </c>
      <c r="D1145" s="6">
        <v>94</v>
      </c>
      <c r="E1145" s="6" t="s">
        <v>40</v>
      </c>
      <c r="F1145" s="6">
        <v>113</v>
      </c>
      <c r="G1145" s="44"/>
      <c r="H1145" s="44"/>
      <c r="I1145" s="30">
        <v>20466</v>
      </c>
      <c r="J1145" s="29">
        <f>VLOOKUP(Table2[[#This Row],[Visitor]],Table1[],2,FALSE)</f>
        <v>9</v>
      </c>
      <c r="K1145" s="29">
        <f>VLOOKUP(Table2[[#This Row],[Home]],Table1[],2,FALSE)</f>
        <v>15</v>
      </c>
      <c r="L1145" s="29"/>
      <c r="M1145" s="29"/>
      <c r="N1145" s="37"/>
      <c r="O1145" s="37"/>
      <c r="P1145" s="37"/>
      <c r="Q1145" s="37"/>
    </row>
    <row r="1146" spans="1:17" ht="25.5" customHeight="1">
      <c r="A1146" s="5" t="s">
        <v>214</v>
      </c>
      <c r="B1146" s="11" t="s">
        <v>49</v>
      </c>
      <c r="C1146" s="6" t="s">
        <v>16</v>
      </c>
      <c r="D1146" s="6">
        <v>111</v>
      </c>
      <c r="E1146" s="6" t="s">
        <v>44</v>
      </c>
      <c r="F1146" s="6">
        <v>104</v>
      </c>
      <c r="G1146" s="44"/>
      <c r="H1146" s="44"/>
      <c r="I1146" s="30">
        <v>15866</v>
      </c>
      <c r="J1146" s="29">
        <f>VLOOKUP(Table2[[#This Row],[Visitor]],Table1[],2,FALSE)</f>
        <v>13</v>
      </c>
      <c r="K1146" s="29">
        <f>VLOOKUP(Table2[[#This Row],[Home]],Table1[],2,FALSE)</f>
        <v>6</v>
      </c>
      <c r="L1146" s="29"/>
      <c r="M1146" s="29"/>
      <c r="N1146" s="37"/>
      <c r="O1146" s="37"/>
      <c r="P1146" s="37"/>
      <c r="Q1146" s="37"/>
    </row>
    <row r="1147" spans="1:17" ht="25.5" customHeight="1">
      <c r="A1147" s="5" t="s">
        <v>214</v>
      </c>
      <c r="B1147" s="11" t="s">
        <v>49</v>
      </c>
      <c r="C1147" s="6" t="s">
        <v>9</v>
      </c>
      <c r="D1147" s="6">
        <v>83</v>
      </c>
      <c r="E1147" s="6" t="s">
        <v>34</v>
      </c>
      <c r="F1147" s="6">
        <v>100</v>
      </c>
      <c r="G1147" s="44"/>
      <c r="H1147" s="44"/>
      <c r="I1147" s="30">
        <v>18418</v>
      </c>
      <c r="J1147" s="29">
        <f>VLOOKUP(Table2[[#This Row],[Visitor]],Table1[],2,FALSE)</f>
        <v>3</v>
      </c>
      <c r="K1147" s="29">
        <f>VLOOKUP(Table2[[#This Row],[Home]],Table1[],2,FALSE)</f>
        <v>2</v>
      </c>
      <c r="L1147" s="29"/>
      <c r="M1147" s="29"/>
      <c r="N1147" s="37"/>
      <c r="O1147" s="37"/>
      <c r="P1147" s="37"/>
      <c r="Q1147" s="37"/>
    </row>
    <row r="1148" spans="1:17" ht="25.5" customHeight="1">
      <c r="A1148" s="5" t="s">
        <v>214</v>
      </c>
      <c r="B1148" s="11" t="s">
        <v>59</v>
      </c>
      <c r="C1148" s="6" t="s">
        <v>18</v>
      </c>
      <c r="D1148" s="6">
        <v>88</v>
      </c>
      <c r="E1148" s="6" t="s">
        <v>27</v>
      </c>
      <c r="F1148" s="6">
        <v>94</v>
      </c>
      <c r="G1148" s="44"/>
      <c r="H1148" s="44"/>
      <c r="I1148" s="30">
        <v>13587</v>
      </c>
      <c r="J1148" s="29">
        <f>VLOOKUP(Table2[[#This Row],[Visitor]],Table1[],2,FALSE)</f>
        <v>26</v>
      </c>
      <c r="K1148" s="29">
        <f>VLOOKUP(Table2[[#This Row],[Home]],Table1[],2,FALSE)</f>
        <v>11</v>
      </c>
      <c r="L1148" s="29"/>
      <c r="M1148" s="29"/>
      <c r="N1148" s="37"/>
      <c r="O1148" s="37"/>
      <c r="P1148" s="37"/>
      <c r="Q1148" s="37"/>
    </row>
    <row r="1149" spans="1:17" ht="25.5" customHeight="1">
      <c r="A1149" s="5" t="s">
        <v>214</v>
      </c>
      <c r="B1149" s="11" t="s">
        <v>59</v>
      </c>
      <c r="C1149" s="6" t="s">
        <v>14</v>
      </c>
      <c r="D1149" s="6">
        <v>108</v>
      </c>
      <c r="E1149" s="6" t="s">
        <v>15</v>
      </c>
      <c r="F1149" s="6">
        <v>96</v>
      </c>
      <c r="G1149" s="44"/>
      <c r="H1149" s="44"/>
      <c r="I1149" s="30">
        <v>16097</v>
      </c>
      <c r="J1149" s="29">
        <f>VLOOKUP(Table2[[#This Row],[Visitor]],Table1[],2,FALSE)</f>
        <v>19</v>
      </c>
      <c r="K1149" s="29">
        <f>VLOOKUP(Table2[[#This Row],[Home]],Table1[],2,FALSE)</f>
        <v>30</v>
      </c>
      <c r="L1149" s="29"/>
      <c r="M1149" s="29"/>
      <c r="N1149" s="37"/>
      <c r="O1149" s="37"/>
      <c r="P1149" s="37"/>
      <c r="Q1149" s="37"/>
    </row>
    <row r="1150" spans="1:17" ht="25.5" customHeight="1">
      <c r="A1150" s="5" t="s">
        <v>214</v>
      </c>
      <c r="B1150" s="11" t="s">
        <v>59</v>
      </c>
      <c r="C1150" s="6" t="s">
        <v>28</v>
      </c>
      <c r="D1150" s="6">
        <v>87</v>
      </c>
      <c r="E1150" s="6" t="s">
        <v>6</v>
      </c>
      <c r="F1150" s="6">
        <v>98</v>
      </c>
      <c r="G1150" s="44"/>
      <c r="H1150" s="44"/>
      <c r="I1150" s="30">
        <v>20562</v>
      </c>
      <c r="J1150" s="29">
        <f>VLOOKUP(Table2[[#This Row],[Visitor]],Table1[],2,FALSE)</f>
        <v>22</v>
      </c>
      <c r="K1150" s="29">
        <f>VLOOKUP(Table2[[#This Row],[Home]],Table1[],2,FALSE)</f>
        <v>5</v>
      </c>
      <c r="L1150" s="29"/>
      <c r="M1150" s="29"/>
      <c r="N1150" s="37"/>
      <c r="O1150" s="37"/>
      <c r="P1150" s="37"/>
      <c r="Q1150" s="37"/>
    </row>
    <row r="1151" spans="1:17" ht="25.5" customHeight="1">
      <c r="A1151" s="5" t="s">
        <v>214</v>
      </c>
      <c r="B1151" s="11" t="s">
        <v>59</v>
      </c>
      <c r="C1151" s="6" t="s">
        <v>43</v>
      </c>
      <c r="D1151" s="6">
        <v>109</v>
      </c>
      <c r="E1151" s="6" t="s">
        <v>24</v>
      </c>
      <c r="F1151" s="6">
        <v>104</v>
      </c>
      <c r="G1151" s="44"/>
      <c r="H1151" s="44"/>
      <c r="I1151" s="30">
        <v>18500</v>
      </c>
      <c r="J1151" s="29">
        <f>VLOOKUP(Table2[[#This Row],[Visitor]],Table1[],2,FALSE)</f>
        <v>10</v>
      </c>
      <c r="K1151" s="29">
        <f>VLOOKUP(Table2[[#This Row],[Home]],Table1[],2,FALSE)</f>
        <v>21</v>
      </c>
      <c r="L1151" s="29"/>
      <c r="M1151" s="29"/>
      <c r="N1151" s="37"/>
      <c r="O1151" s="37"/>
      <c r="P1151" s="37"/>
      <c r="Q1151" s="37"/>
    </row>
    <row r="1152" spans="1:17" ht="25.5" customHeight="1">
      <c r="A1152" s="5" t="s">
        <v>214</v>
      </c>
      <c r="B1152" s="11" t="s">
        <v>12</v>
      </c>
      <c r="C1152" s="6" t="s">
        <v>31</v>
      </c>
      <c r="D1152" s="6">
        <v>121</v>
      </c>
      <c r="E1152" s="6" t="s">
        <v>33</v>
      </c>
      <c r="F1152" s="6">
        <v>97</v>
      </c>
      <c r="G1152" s="44"/>
      <c r="H1152" s="44"/>
      <c r="I1152" s="30">
        <v>18978</v>
      </c>
      <c r="J1152" s="29">
        <f>VLOOKUP(Table2[[#This Row],[Visitor]],Table1[],2,FALSE)</f>
        <v>8</v>
      </c>
      <c r="K1152" s="29">
        <f>VLOOKUP(Table2[[#This Row],[Home]],Table1[],2,FALSE)</f>
        <v>24</v>
      </c>
      <c r="L1152" s="29"/>
      <c r="M1152" s="29"/>
      <c r="N1152" s="37"/>
      <c r="O1152" s="37"/>
      <c r="P1152" s="37"/>
      <c r="Q1152" s="37"/>
    </row>
    <row r="1153" spans="1:17" ht="25.5" customHeight="1">
      <c r="A1153" s="5" t="s">
        <v>214</v>
      </c>
      <c r="B1153" s="11" t="s">
        <v>23</v>
      </c>
      <c r="C1153" s="6" t="s">
        <v>22</v>
      </c>
      <c r="D1153" s="6">
        <v>125</v>
      </c>
      <c r="E1153" s="6" t="s">
        <v>30</v>
      </c>
      <c r="F1153" s="6">
        <v>128</v>
      </c>
      <c r="G1153" s="44"/>
      <c r="H1153" s="44"/>
      <c r="I1153" s="30">
        <v>19520</v>
      </c>
      <c r="J1153" s="29">
        <f>VLOOKUP(Table2[[#This Row],[Visitor]],Table1[],2,FALSE)</f>
        <v>14</v>
      </c>
      <c r="K1153" s="29">
        <f>VLOOKUP(Table2[[#This Row],[Home]],Table1[],2,FALSE)</f>
        <v>18</v>
      </c>
      <c r="L1153" s="29"/>
      <c r="M1153" s="29"/>
      <c r="N1153" s="37"/>
      <c r="O1153" s="37"/>
      <c r="P1153" s="37"/>
      <c r="Q1153" s="37"/>
    </row>
    <row r="1154" spans="1:17" ht="25.5" customHeight="1">
      <c r="A1154" s="5" t="s">
        <v>214</v>
      </c>
      <c r="B1154" s="11" t="s">
        <v>26</v>
      </c>
      <c r="C1154" s="6" t="s">
        <v>37</v>
      </c>
      <c r="D1154" s="6">
        <v>107</v>
      </c>
      <c r="E1154" s="6" t="s">
        <v>10</v>
      </c>
      <c r="F1154" s="6">
        <v>117</v>
      </c>
      <c r="G1154" s="44"/>
      <c r="H1154" s="44"/>
      <c r="I1154" s="30">
        <v>19596</v>
      </c>
      <c r="J1154" s="29">
        <f>VLOOKUP(Table2[[#This Row],[Visitor]],Table1[],2,FALSE)</f>
        <v>29</v>
      </c>
      <c r="K1154" s="29">
        <f>VLOOKUP(Table2[[#This Row],[Home]],Table1[],2,FALSE)</f>
        <v>1</v>
      </c>
      <c r="L1154" s="29"/>
      <c r="M1154" s="29"/>
      <c r="N1154" s="37"/>
      <c r="O1154" s="37"/>
      <c r="P1154" s="37"/>
      <c r="Q1154" s="37"/>
    </row>
    <row r="1155" spans="1:17" ht="25.5" customHeight="1">
      <c r="A1155" s="5" t="s">
        <v>214</v>
      </c>
      <c r="B1155" s="11" t="s">
        <v>29</v>
      </c>
      <c r="C1155" s="6" t="s">
        <v>25</v>
      </c>
      <c r="D1155" s="6">
        <v>98</v>
      </c>
      <c r="E1155" s="6" t="s">
        <v>36</v>
      </c>
      <c r="F1155" s="6">
        <v>113</v>
      </c>
      <c r="G1155" s="44"/>
      <c r="H1155" s="44"/>
      <c r="I1155" s="30">
        <v>19545</v>
      </c>
      <c r="J1155" s="29">
        <f>VLOOKUP(Table2[[#This Row],[Visitor]],Table1[],2,FALSE)</f>
        <v>12</v>
      </c>
      <c r="K1155" s="29">
        <f>VLOOKUP(Table2[[#This Row],[Home]],Table1[],2,FALSE)</f>
        <v>16</v>
      </c>
      <c r="L1155" s="29"/>
      <c r="M1155" s="29"/>
      <c r="N1155" s="37"/>
      <c r="O1155" s="37"/>
      <c r="P1155" s="37"/>
      <c r="Q1155" s="37"/>
    </row>
    <row r="1156" spans="1:17" ht="25.5" customHeight="1">
      <c r="A1156" s="5" t="s">
        <v>214</v>
      </c>
      <c r="B1156" s="11" t="s">
        <v>32</v>
      </c>
      <c r="C1156" s="6" t="s">
        <v>38</v>
      </c>
      <c r="D1156" s="6">
        <v>84</v>
      </c>
      <c r="E1156" s="6" t="s">
        <v>45</v>
      </c>
      <c r="F1156" s="6">
        <v>83</v>
      </c>
      <c r="G1156" s="44"/>
      <c r="H1156" s="44"/>
      <c r="I1156" s="30">
        <v>18997</v>
      </c>
      <c r="J1156" s="29">
        <f>VLOOKUP(Table2[[#This Row],[Visitor]],Table1[],2,FALSE)</f>
        <v>23</v>
      </c>
      <c r="K1156" s="29">
        <f>VLOOKUP(Table2[[#This Row],[Home]],Table1[],2,FALSE)</f>
        <v>28</v>
      </c>
      <c r="L1156" s="29"/>
      <c r="M1156" s="29"/>
      <c r="N1156" s="37"/>
      <c r="O1156" s="37"/>
      <c r="P1156" s="37"/>
      <c r="Q1156" s="37"/>
    </row>
    <row r="1157" spans="1:17" ht="25.5" customHeight="1">
      <c r="A1157" s="5" t="s">
        <v>215</v>
      </c>
      <c r="B1157" s="11" t="s">
        <v>12</v>
      </c>
      <c r="C1157" s="6" t="s">
        <v>41</v>
      </c>
      <c r="D1157" s="6">
        <v>106</v>
      </c>
      <c r="E1157" s="6" t="s">
        <v>6</v>
      </c>
      <c r="F1157" s="6">
        <v>112</v>
      </c>
      <c r="G1157" s="44"/>
      <c r="H1157" s="44"/>
      <c r="I1157" s="30">
        <v>20562</v>
      </c>
      <c r="J1157" s="29">
        <f>VLOOKUP(Table2[[#This Row],[Visitor]],Table1[],2,FALSE)</f>
        <v>7</v>
      </c>
      <c r="K1157" s="29">
        <f>VLOOKUP(Table2[[#This Row],[Home]],Table1[],2,FALSE)</f>
        <v>5</v>
      </c>
      <c r="L1157" s="29"/>
      <c r="M1157" s="29"/>
      <c r="N1157" s="37"/>
      <c r="O1157" s="37"/>
      <c r="P1157" s="37"/>
      <c r="Q1157" s="37"/>
    </row>
    <row r="1158" spans="1:17" ht="25.5" customHeight="1">
      <c r="A1158" s="5" t="s">
        <v>215</v>
      </c>
      <c r="B1158" s="11" t="s">
        <v>12</v>
      </c>
      <c r="C1158" s="6" t="s">
        <v>15</v>
      </c>
      <c r="D1158" s="6">
        <v>95</v>
      </c>
      <c r="E1158" s="6" t="s">
        <v>19</v>
      </c>
      <c r="F1158" s="6">
        <v>121</v>
      </c>
      <c r="G1158" s="44"/>
      <c r="H1158" s="44"/>
      <c r="I1158" s="30">
        <v>20710</v>
      </c>
      <c r="J1158" s="29">
        <f>VLOOKUP(Table2[[#This Row],[Visitor]],Table1[],2,FALSE)</f>
        <v>30</v>
      </c>
      <c r="K1158" s="29">
        <f>VLOOKUP(Table2[[#This Row],[Home]],Table1[],2,FALSE)</f>
        <v>27</v>
      </c>
      <c r="L1158" s="29"/>
      <c r="M1158" s="29"/>
      <c r="N1158" s="37"/>
      <c r="O1158" s="37"/>
      <c r="P1158" s="37"/>
      <c r="Q1158" s="37"/>
    </row>
    <row r="1159" spans="1:17" ht="25.5" customHeight="1">
      <c r="A1159" s="5" t="s">
        <v>215</v>
      </c>
      <c r="B1159" s="11" t="s">
        <v>21</v>
      </c>
      <c r="C1159" s="6" t="s">
        <v>27</v>
      </c>
      <c r="D1159" s="6">
        <v>98</v>
      </c>
      <c r="E1159" s="6" t="s">
        <v>17</v>
      </c>
      <c r="F1159" s="6">
        <v>101</v>
      </c>
      <c r="G1159" s="44"/>
      <c r="H1159" s="44"/>
      <c r="I1159" s="30">
        <v>19600</v>
      </c>
      <c r="J1159" s="29">
        <f>VLOOKUP(Table2[[#This Row],[Visitor]],Table1[],2,FALSE)</f>
        <v>11</v>
      </c>
      <c r="K1159" s="29">
        <f>VLOOKUP(Table2[[#This Row],[Home]],Table1[],2,FALSE)</f>
        <v>17</v>
      </c>
      <c r="L1159" s="29"/>
      <c r="M1159" s="29"/>
      <c r="N1159" s="37"/>
      <c r="O1159" s="37"/>
      <c r="P1159" s="37"/>
      <c r="Q1159" s="37"/>
    </row>
    <row r="1160" spans="1:17" ht="25.5" customHeight="1">
      <c r="A1160" s="5" t="s">
        <v>215</v>
      </c>
      <c r="B1160" s="11" t="s">
        <v>21</v>
      </c>
      <c r="C1160" s="6" t="s">
        <v>18</v>
      </c>
      <c r="D1160" s="6">
        <v>97</v>
      </c>
      <c r="E1160" s="6" t="s">
        <v>42</v>
      </c>
      <c r="F1160" s="6">
        <v>73</v>
      </c>
      <c r="G1160" s="44"/>
      <c r="H1160" s="44"/>
      <c r="I1160" s="30">
        <v>19812</v>
      </c>
      <c r="J1160" s="29">
        <f>VLOOKUP(Table2[[#This Row],[Visitor]],Table1[],2,FALSE)</f>
        <v>26</v>
      </c>
      <c r="K1160" s="29">
        <f>VLOOKUP(Table2[[#This Row],[Home]],Table1[],2,FALSE)</f>
        <v>25</v>
      </c>
      <c r="L1160" s="29"/>
      <c r="M1160" s="29"/>
      <c r="N1160" s="37"/>
      <c r="O1160" s="37"/>
      <c r="P1160" s="37"/>
      <c r="Q1160" s="37"/>
    </row>
    <row r="1161" spans="1:17" ht="25.5" customHeight="1">
      <c r="A1161" s="5" t="s">
        <v>215</v>
      </c>
      <c r="B1161" s="11" t="s">
        <v>23</v>
      </c>
      <c r="C1161" s="6" t="s">
        <v>13</v>
      </c>
      <c r="D1161" s="6">
        <v>114</v>
      </c>
      <c r="E1161" s="6" t="s">
        <v>40</v>
      </c>
      <c r="F1161" s="6">
        <v>120</v>
      </c>
      <c r="G1161" s="44"/>
      <c r="H1161" s="44"/>
      <c r="I1161" s="30">
        <v>20139</v>
      </c>
      <c r="J1161" s="29">
        <f>VLOOKUP(Table2[[#This Row],[Visitor]],Table1[],2,FALSE)</f>
        <v>20</v>
      </c>
      <c r="K1161" s="29">
        <f>VLOOKUP(Table2[[#This Row],[Home]],Table1[],2,FALSE)</f>
        <v>15</v>
      </c>
      <c r="L1161" s="29"/>
      <c r="M1161" s="29"/>
      <c r="N1161" s="37"/>
      <c r="O1161" s="37"/>
      <c r="P1161" s="37"/>
      <c r="Q1161" s="37"/>
    </row>
    <row r="1162" spans="1:17" ht="25.5" customHeight="1">
      <c r="A1162" s="5" t="s">
        <v>215</v>
      </c>
      <c r="B1162" s="11" t="s">
        <v>23</v>
      </c>
      <c r="C1162" s="6" t="s">
        <v>20</v>
      </c>
      <c r="D1162" s="6">
        <v>104</v>
      </c>
      <c r="E1162" s="6" t="s">
        <v>9</v>
      </c>
      <c r="F1162" s="6">
        <v>120</v>
      </c>
      <c r="G1162" s="44"/>
      <c r="H1162" s="44"/>
      <c r="I1162" s="30">
        <v>18055</v>
      </c>
      <c r="J1162" s="29">
        <f>VLOOKUP(Table2[[#This Row],[Visitor]],Table1[],2,FALSE)</f>
        <v>9</v>
      </c>
      <c r="K1162" s="29">
        <f>VLOOKUP(Table2[[#This Row],[Home]],Table1[],2,FALSE)</f>
        <v>3</v>
      </c>
      <c r="L1162" s="29"/>
      <c r="M1162" s="29"/>
      <c r="N1162" s="37"/>
      <c r="O1162" s="37"/>
      <c r="P1162" s="37"/>
      <c r="Q1162" s="37"/>
    </row>
    <row r="1163" spans="1:17" ht="25.5" customHeight="1">
      <c r="A1163" s="5" t="s">
        <v>215</v>
      </c>
      <c r="B1163" s="11" t="s">
        <v>23</v>
      </c>
      <c r="C1163" s="6" t="s">
        <v>5</v>
      </c>
      <c r="D1163" s="6">
        <v>102</v>
      </c>
      <c r="E1163" s="6" t="s">
        <v>22</v>
      </c>
      <c r="F1163" s="6">
        <v>106</v>
      </c>
      <c r="G1163" s="44"/>
      <c r="H1163" s="44"/>
      <c r="I1163" s="30">
        <v>16188</v>
      </c>
      <c r="J1163" s="29">
        <f>VLOOKUP(Table2[[#This Row],[Visitor]],Table1[],2,FALSE)</f>
        <v>4</v>
      </c>
      <c r="K1163" s="29">
        <f>VLOOKUP(Table2[[#This Row],[Home]],Table1[],2,FALSE)</f>
        <v>14</v>
      </c>
      <c r="L1163" s="29"/>
      <c r="M1163" s="29"/>
      <c r="N1163" s="37"/>
      <c r="O1163" s="37"/>
      <c r="P1163" s="37"/>
      <c r="Q1163" s="37"/>
    </row>
    <row r="1164" spans="1:17" ht="25.5" customHeight="1">
      <c r="A1164" s="5" t="s">
        <v>215</v>
      </c>
      <c r="B1164" s="11" t="s">
        <v>23</v>
      </c>
      <c r="C1164" s="6" t="s">
        <v>10</v>
      </c>
      <c r="D1164" s="6">
        <v>111</v>
      </c>
      <c r="E1164" s="6" t="s">
        <v>43</v>
      </c>
      <c r="F1164" s="6">
        <v>107</v>
      </c>
      <c r="G1164" s="44"/>
      <c r="H1164" s="44"/>
      <c r="I1164" s="30">
        <v>18203</v>
      </c>
      <c r="J1164" s="29">
        <f>VLOOKUP(Table2[[#This Row],[Visitor]],Table1[],2,FALSE)</f>
        <v>1</v>
      </c>
      <c r="K1164" s="29">
        <f>VLOOKUP(Table2[[#This Row],[Home]],Table1[],2,FALSE)</f>
        <v>10</v>
      </c>
      <c r="L1164" s="29"/>
      <c r="M1164" s="29"/>
      <c r="N1164" s="37"/>
      <c r="O1164" s="37"/>
      <c r="P1164" s="37"/>
      <c r="Q1164" s="37"/>
    </row>
    <row r="1165" spans="1:17" ht="25.5" customHeight="1">
      <c r="A1165" s="5" t="s">
        <v>215</v>
      </c>
      <c r="B1165" s="11" t="s">
        <v>26</v>
      </c>
      <c r="C1165" s="6" t="s">
        <v>36</v>
      </c>
      <c r="D1165" s="6">
        <v>109</v>
      </c>
      <c r="E1165" s="6" t="s">
        <v>28</v>
      </c>
      <c r="F1165" s="6">
        <v>115</v>
      </c>
      <c r="G1165" s="44"/>
      <c r="H1165" s="44"/>
      <c r="I1165" s="30">
        <v>19624</v>
      </c>
      <c r="J1165" s="29">
        <f>VLOOKUP(Table2[[#This Row],[Visitor]],Table1[],2,FALSE)</f>
        <v>16</v>
      </c>
      <c r="K1165" s="29">
        <f>VLOOKUP(Table2[[#This Row],[Home]],Table1[],2,FALSE)</f>
        <v>22</v>
      </c>
      <c r="L1165" s="29"/>
      <c r="M1165" s="29"/>
      <c r="N1165" s="37"/>
      <c r="O1165" s="37"/>
      <c r="P1165" s="37"/>
      <c r="Q1165" s="37"/>
    </row>
    <row r="1166" spans="1:17" ht="25.5" customHeight="1">
      <c r="A1166" s="5" t="s">
        <v>215</v>
      </c>
      <c r="B1166" s="11" t="s">
        <v>29</v>
      </c>
      <c r="C1166" s="6" t="s">
        <v>16</v>
      </c>
      <c r="D1166" s="6">
        <v>104</v>
      </c>
      <c r="E1166" s="6" t="s">
        <v>30</v>
      </c>
      <c r="F1166" s="6">
        <v>107</v>
      </c>
      <c r="G1166" s="44"/>
      <c r="H1166" s="44"/>
      <c r="I1166" s="30">
        <v>14743</v>
      </c>
      <c r="J1166" s="29">
        <f>VLOOKUP(Table2[[#This Row],[Visitor]],Table1[],2,FALSE)</f>
        <v>13</v>
      </c>
      <c r="K1166" s="29">
        <f>VLOOKUP(Table2[[#This Row],[Home]],Table1[],2,FALSE)</f>
        <v>18</v>
      </c>
      <c r="L1166" s="29"/>
      <c r="M1166" s="29"/>
      <c r="N1166" s="37"/>
      <c r="O1166" s="37"/>
      <c r="P1166" s="37"/>
      <c r="Q1166" s="37"/>
    </row>
    <row r="1167" spans="1:17" ht="25.5" customHeight="1">
      <c r="A1167" s="5" t="s">
        <v>215</v>
      </c>
      <c r="B1167" s="11" t="s">
        <v>29</v>
      </c>
      <c r="C1167" s="6" t="s">
        <v>45</v>
      </c>
      <c r="D1167" s="6">
        <v>110</v>
      </c>
      <c r="E1167" s="6" t="s">
        <v>31</v>
      </c>
      <c r="F1167" s="6">
        <v>117</v>
      </c>
      <c r="G1167" s="44"/>
      <c r="H1167" s="44"/>
      <c r="I1167" s="30">
        <v>18306</v>
      </c>
      <c r="J1167" s="29">
        <f>VLOOKUP(Table2[[#This Row],[Visitor]],Table1[],2,FALSE)</f>
        <v>28</v>
      </c>
      <c r="K1167" s="29">
        <f>VLOOKUP(Table2[[#This Row],[Home]],Table1[],2,FALSE)</f>
        <v>8</v>
      </c>
      <c r="L1167" s="29"/>
      <c r="M1167" s="29"/>
      <c r="N1167" s="37"/>
      <c r="O1167" s="37"/>
      <c r="P1167" s="37"/>
      <c r="Q1167" s="37"/>
    </row>
    <row r="1168" spans="1:17" ht="25.5" customHeight="1">
      <c r="A1168" s="5" t="s">
        <v>215</v>
      </c>
      <c r="B1168" s="11" t="s">
        <v>35</v>
      </c>
      <c r="C1168" s="6" t="s">
        <v>38</v>
      </c>
      <c r="D1168" s="6">
        <v>94</v>
      </c>
      <c r="E1168" s="6" t="s">
        <v>37</v>
      </c>
      <c r="F1168" s="6">
        <v>97</v>
      </c>
      <c r="G1168" s="44"/>
      <c r="H1168" s="44"/>
      <c r="I1168" s="30">
        <v>16826</v>
      </c>
      <c r="J1168" s="29">
        <f>VLOOKUP(Table2[[#This Row],[Visitor]],Table1[],2,FALSE)</f>
        <v>23</v>
      </c>
      <c r="K1168" s="29">
        <f>VLOOKUP(Table2[[#This Row],[Home]],Table1[],2,FALSE)</f>
        <v>29</v>
      </c>
      <c r="L1168" s="29"/>
      <c r="M1168" s="29"/>
      <c r="N1168" s="37"/>
      <c r="O1168" s="37"/>
      <c r="P1168" s="37"/>
      <c r="Q1168" s="37"/>
    </row>
    <row r="1169" spans="1:17" ht="25.5" customHeight="1">
      <c r="A1169" s="5" t="s">
        <v>215</v>
      </c>
      <c r="B1169" s="11" t="s">
        <v>8</v>
      </c>
      <c r="C1169" s="6" t="s">
        <v>34</v>
      </c>
      <c r="D1169" s="6">
        <v>110</v>
      </c>
      <c r="E1169" s="6" t="s">
        <v>44</v>
      </c>
      <c r="F1169" s="6">
        <v>113</v>
      </c>
      <c r="G1169" s="44"/>
      <c r="H1169" s="44"/>
      <c r="I1169" s="30">
        <v>17449</v>
      </c>
      <c r="J1169" s="29">
        <f>VLOOKUP(Table2[[#This Row],[Visitor]],Table1[],2,FALSE)</f>
        <v>2</v>
      </c>
      <c r="K1169" s="29">
        <f>VLOOKUP(Table2[[#This Row],[Home]],Table1[],2,FALSE)</f>
        <v>6</v>
      </c>
      <c r="L1169" s="29"/>
      <c r="M1169" s="29"/>
      <c r="N1169" s="37"/>
      <c r="O1169" s="37"/>
      <c r="P1169" s="37"/>
      <c r="Q1169" s="37"/>
    </row>
    <row r="1170" spans="1:17" ht="25.5" customHeight="1">
      <c r="A1170" s="5" t="s">
        <v>216</v>
      </c>
      <c r="B1170" s="11" t="s">
        <v>12</v>
      </c>
      <c r="C1170" s="6" t="s">
        <v>19</v>
      </c>
      <c r="D1170" s="6">
        <v>115</v>
      </c>
      <c r="E1170" s="6" t="s">
        <v>14</v>
      </c>
      <c r="F1170" s="6">
        <v>108</v>
      </c>
      <c r="G1170" s="44"/>
      <c r="H1170" s="44"/>
      <c r="I1170" s="30">
        <v>18395</v>
      </c>
      <c r="J1170" s="29">
        <f>VLOOKUP(Table2[[#This Row],[Visitor]],Table1[],2,FALSE)</f>
        <v>27</v>
      </c>
      <c r="K1170" s="29">
        <f>VLOOKUP(Table2[[#This Row],[Home]],Table1[],2,FALSE)</f>
        <v>19</v>
      </c>
      <c r="L1170" s="29"/>
      <c r="M1170" s="29"/>
      <c r="N1170" s="37"/>
      <c r="O1170" s="37"/>
      <c r="P1170" s="37"/>
      <c r="Q1170" s="37"/>
    </row>
    <row r="1171" spans="1:17" ht="25.5" customHeight="1">
      <c r="A1171" s="5" t="s">
        <v>216</v>
      </c>
      <c r="B1171" s="11" t="s">
        <v>12</v>
      </c>
      <c r="C1171" s="6" t="s">
        <v>28</v>
      </c>
      <c r="D1171" s="6">
        <v>100</v>
      </c>
      <c r="E1171" s="6" t="s">
        <v>18</v>
      </c>
      <c r="F1171" s="6">
        <v>105</v>
      </c>
      <c r="G1171" s="44"/>
      <c r="H1171" s="44"/>
      <c r="I1171" s="30">
        <v>18112</v>
      </c>
      <c r="J1171" s="29">
        <f>VLOOKUP(Table2[[#This Row],[Visitor]],Table1[],2,FALSE)</f>
        <v>22</v>
      </c>
      <c r="K1171" s="29">
        <f>VLOOKUP(Table2[[#This Row],[Home]],Table1[],2,FALSE)</f>
        <v>26</v>
      </c>
      <c r="L1171" s="29"/>
      <c r="M1171" s="29"/>
      <c r="N1171" s="37"/>
      <c r="O1171" s="37"/>
      <c r="P1171" s="37"/>
      <c r="Q1171" s="37"/>
    </row>
    <row r="1172" spans="1:17" ht="25.5" customHeight="1">
      <c r="A1172" s="5" t="s">
        <v>216</v>
      </c>
      <c r="B1172" s="11" t="s">
        <v>21</v>
      </c>
      <c r="C1172" s="6" t="s">
        <v>17</v>
      </c>
      <c r="D1172" s="6">
        <v>115</v>
      </c>
      <c r="E1172" s="6" t="s">
        <v>27</v>
      </c>
      <c r="F1172" s="6">
        <v>86</v>
      </c>
      <c r="G1172" s="44"/>
      <c r="H1172" s="44"/>
      <c r="I1172" s="30">
        <v>16696</v>
      </c>
      <c r="J1172" s="29">
        <f>VLOOKUP(Table2[[#This Row],[Visitor]],Table1[],2,FALSE)</f>
        <v>17</v>
      </c>
      <c r="K1172" s="29">
        <f>VLOOKUP(Table2[[#This Row],[Home]],Table1[],2,FALSE)</f>
        <v>11</v>
      </c>
      <c r="L1172" s="29"/>
      <c r="M1172" s="29"/>
      <c r="N1172" s="37"/>
      <c r="O1172" s="37"/>
      <c r="P1172" s="37"/>
      <c r="Q1172" s="37"/>
    </row>
    <row r="1173" spans="1:17" ht="25.5" customHeight="1">
      <c r="A1173" s="5" t="s">
        <v>216</v>
      </c>
      <c r="B1173" s="11" t="s">
        <v>23</v>
      </c>
      <c r="C1173" s="6" t="s">
        <v>25</v>
      </c>
      <c r="D1173" s="6">
        <v>95</v>
      </c>
      <c r="E1173" s="6" t="s">
        <v>24</v>
      </c>
      <c r="F1173" s="6">
        <v>123</v>
      </c>
      <c r="G1173" s="44"/>
      <c r="H1173" s="44"/>
      <c r="I1173" s="30">
        <v>16521</v>
      </c>
      <c r="J1173" s="29">
        <f>VLOOKUP(Table2[[#This Row],[Visitor]],Table1[],2,FALSE)</f>
        <v>12</v>
      </c>
      <c r="K1173" s="29">
        <f>VLOOKUP(Table2[[#This Row],[Home]],Table1[],2,FALSE)</f>
        <v>21</v>
      </c>
      <c r="L1173" s="29"/>
      <c r="M1173" s="29"/>
      <c r="N1173" s="37"/>
      <c r="O1173" s="37"/>
      <c r="P1173" s="37"/>
      <c r="Q1173" s="37"/>
    </row>
    <row r="1174" spans="1:17" ht="25.5" customHeight="1">
      <c r="A1174" s="5" t="s">
        <v>216</v>
      </c>
      <c r="B1174" s="11" t="s">
        <v>23</v>
      </c>
      <c r="C1174" s="6" t="s">
        <v>5</v>
      </c>
      <c r="D1174" s="6">
        <v>78</v>
      </c>
      <c r="E1174" s="6" t="s">
        <v>41</v>
      </c>
      <c r="F1174" s="6">
        <v>96</v>
      </c>
      <c r="G1174" s="44"/>
      <c r="H1174" s="44"/>
      <c r="I1174" s="30">
        <v>19963</v>
      </c>
      <c r="J1174" s="29">
        <f>VLOOKUP(Table2[[#This Row],[Visitor]],Table1[],2,FALSE)</f>
        <v>4</v>
      </c>
      <c r="K1174" s="29">
        <f>VLOOKUP(Table2[[#This Row],[Home]],Table1[],2,FALSE)</f>
        <v>7</v>
      </c>
      <c r="L1174" s="29"/>
      <c r="M1174" s="29"/>
      <c r="N1174" s="37"/>
      <c r="O1174" s="37"/>
      <c r="P1174" s="37"/>
      <c r="Q1174" s="37"/>
    </row>
    <row r="1175" spans="1:17" ht="25.5" customHeight="1">
      <c r="A1175" s="5" t="s">
        <v>216</v>
      </c>
      <c r="B1175" s="11" t="s">
        <v>8</v>
      </c>
      <c r="C1175" s="6" t="s">
        <v>34</v>
      </c>
      <c r="D1175" s="6">
        <v>112</v>
      </c>
      <c r="E1175" s="6" t="s">
        <v>45</v>
      </c>
      <c r="F1175" s="6">
        <v>122</v>
      </c>
      <c r="G1175" s="44"/>
      <c r="H1175" s="44"/>
      <c r="I1175" s="30">
        <v>18997</v>
      </c>
      <c r="J1175" s="29">
        <f>VLOOKUP(Table2[[#This Row],[Visitor]],Table1[],2,FALSE)</f>
        <v>2</v>
      </c>
      <c r="K1175" s="29">
        <f>VLOOKUP(Table2[[#This Row],[Home]],Table1[],2,FALSE)</f>
        <v>28</v>
      </c>
      <c r="L1175" s="29"/>
      <c r="M1175" s="29"/>
      <c r="N1175" s="37"/>
      <c r="O1175" s="37"/>
      <c r="P1175" s="37"/>
      <c r="Q1175" s="37"/>
    </row>
    <row r="1176" spans="1:17" ht="25.5" customHeight="1">
      <c r="A1176" s="5" t="s">
        <v>217</v>
      </c>
      <c r="B1176" s="11" t="s">
        <v>12</v>
      </c>
      <c r="C1176" s="6" t="s">
        <v>10</v>
      </c>
      <c r="D1176" s="6">
        <v>106</v>
      </c>
      <c r="E1176" s="6" t="s">
        <v>16</v>
      </c>
      <c r="F1176" s="6">
        <v>126</v>
      </c>
      <c r="G1176" s="44"/>
      <c r="H1176" s="44"/>
      <c r="I1176" s="30">
        <v>17923</v>
      </c>
      <c r="J1176" s="29">
        <f>VLOOKUP(Table2[[#This Row],[Visitor]],Table1[],2,FALSE)</f>
        <v>1</v>
      </c>
      <c r="K1176" s="29">
        <f>VLOOKUP(Table2[[#This Row],[Home]],Table1[],2,FALSE)</f>
        <v>13</v>
      </c>
      <c r="L1176" s="29"/>
      <c r="M1176" s="29"/>
      <c r="N1176" s="37"/>
      <c r="O1176" s="37"/>
      <c r="P1176" s="37"/>
      <c r="Q1176" s="37"/>
    </row>
    <row r="1177" spans="1:17" ht="25.5" customHeight="1">
      <c r="A1177" s="5" t="s">
        <v>217</v>
      </c>
      <c r="B1177" s="11" t="s">
        <v>23</v>
      </c>
      <c r="C1177" s="6" t="s">
        <v>20</v>
      </c>
      <c r="D1177" s="6">
        <v>115</v>
      </c>
      <c r="E1177" s="6" t="s">
        <v>6</v>
      </c>
      <c r="F1177" s="6">
        <v>119</v>
      </c>
      <c r="G1177" s="44"/>
      <c r="H1177" s="44"/>
      <c r="I1177" s="30">
        <v>20562</v>
      </c>
      <c r="J1177" s="29">
        <f>VLOOKUP(Table2[[#This Row],[Visitor]],Table1[],2,FALSE)</f>
        <v>9</v>
      </c>
      <c r="K1177" s="29">
        <f>VLOOKUP(Table2[[#This Row],[Home]],Table1[],2,FALSE)</f>
        <v>5</v>
      </c>
      <c r="L1177" s="29"/>
      <c r="M1177" s="29"/>
      <c r="N1177" s="37"/>
      <c r="O1177" s="37"/>
      <c r="P1177" s="37"/>
      <c r="Q1177" s="37"/>
    </row>
    <row r="1178" spans="1:17" ht="25.5" customHeight="1">
      <c r="A1178" s="5" t="s">
        <v>217</v>
      </c>
      <c r="B1178" s="11" t="s">
        <v>23</v>
      </c>
      <c r="C1178" s="6" t="s">
        <v>36</v>
      </c>
      <c r="D1178" s="6">
        <v>94</v>
      </c>
      <c r="E1178" s="6" t="s">
        <v>9</v>
      </c>
      <c r="F1178" s="6">
        <v>96</v>
      </c>
      <c r="G1178" s="44"/>
      <c r="H1178" s="44"/>
      <c r="I1178" s="30">
        <v>18055</v>
      </c>
      <c r="J1178" s="29">
        <f>VLOOKUP(Table2[[#This Row],[Visitor]],Table1[],2,FALSE)</f>
        <v>16</v>
      </c>
      <c r="K1178" s="29">
        <f>VLOOKUP(Table2[[#This Row],[Home]],Table1[],2,FALSE)</f>
        <v>3</v>
      </c>
      <c r="L1178" s="29"/>
      <c r="M1178" s="29"/>
      <c r="N1178" s="37"/>
      <c r="O1178" s="37"/>
      <c r="P1178" s="37"/>
      <c r="Q1178" s="37"/>
    </row>
    <row r="1179" spans="1:17" ht="25.5" customHeight="1">
      <c r="A1179" s="5" t="s">
        <v>217</v>
      </c>
      <c r="B1179" s="11" t="s">
        <v>23</v>
      </c>
      <c r="C1179" s="6" t="s">
        <v>15</v>
      </c>
      <c r="D1179" s="6">
        <v>119</v>
      </c>
      <c r="E1179" s="6" t="s">
        <v>22</v>
      </c>
      <c r="F1179" s="6">
        <v>111</v>
      </c>
      <c r="G1179" s="44"/>
      <c r="H1179" s="44"/>
      <c r="I1179" s="30">
        <v>18378</v>
      </c>
      <c r="J1179" s="29">
        <f>VLOOKUP(Table2[[#This Row],[Visitor]],Table1[],2,FALSE)</f>
        <v>30</v>
      </c>
      <c r="K1179" s="29">
        <f>VLOOKUP(Table2[[#This Row],[Home]],Table1[],2,FALSE)</f>
        <v>14</v>
      </c>
      <c r="L1179" s="29"/>
      <c r="M1179" s="29"/>
      <c r="N1179" s="37"/>
      <c r="O1179" s="37"/>
      <c r="P1179" s="37"/>
      <c r="Q1179" s="37"/>
    </row>
    <row r="1180" spans="1:17" ht="25.5" customHeight="1">
      <c r="A1180" s="5" t="s">
        <v>217</v>
      </c>
      <c r="B1180" s="11" t="s">
        <v>29</v>
      </c>
      <c r="C1180" s="6" t="s">
        <v>44</v>
      </c>
      <c r="D1180" s="6">
        <v>95</v>
      </c>
      <c r="E1180" s="6" t="s">
        <v>31</v>
      </c>
      <c r="F1180" s="6">
        <v>117</v>
      </c>
      <c r="G1180" s="44"/>
      <c r="H1180" s="44"/>
      <c r="I1180" s="30">
        <v>18306</v>
      </c>
      <c r="J1180" s="29">
        <f>VLOOKUP(Table2[[#This Row],[Visitor]],Table1[],2,FALSE)</f>
        <v>6</v>
      </c>
      <c r="K1180" s="29">
        <f>VLOOKUP(Table2[[#This Row],[Home]],Table1[],2,FALSE)</f>
        <v>8</v>
      </c>
      <c r="L1180" s="29"/>
      <c r="M1180" s="29"/>
      <c r="N1180" s="37"/>
      <c r="O1180" s="37"/>
      <c r="P1180" s="37"/>
      <c r="Q1180" s="37"/>
    </row>
    <row r="1181" spans="1:17" ht="25.5" customHeight="1">
      <c r="A1181" s="5" t="s">
        <v>217</v>
      </c>
      <c r="B1181" s="11" t="s">
        <v>8</v>
      </c>
      <c r="C1181" s="6" t="s">
        <v>33</v>
      </c>
      <c r="D1181" s="6">
        <v>96</v>
      </c>
      <c r="E1181" s="6" t="s">
        <v>30</v>
      </c>
      <c r="F1181" s="6">
        <v>100</v>
      </c>
      <c r="G1181" s="44"/>
      <c r="H1181" s="44"/>
      <c r="I1181" s="30">
        <v>16415</v>
      </c>
      <c r="J1181" s="29">
        <f>VLOOKUP(Table2[[#This Row],[Visitor]],Table1[],2,FALSE)</f>
        <v>24</v>
      </c>
      <c r="K1181" s="29">
        <f>VLOOKUP(Table2[[#This Row],[Home]],Table1[],2,FALSE)</f>
        <v>18</v>
      </c>
      <c r="L1181" s="29"/>
      <c r="M1181" s="29"/>
      <c r="N1181" s="37"/>
      <c r="O1181" s="37"/>
      <c r="P1181" s="37"/>
      <c r="Q1181" s="37"/>
    </row>
    <row r="1182" spans="1:17" ht="25.5" customHeight="1">
      <c r="A1182" s="5" t="s">
        <v>218</v>
      </c>
      <c r="B1182" s="11" t="s">
        <v>12</v>
      </c>
      <c r="C1182" s="6" t="s">
        <v>28</v>
      </c>
      <c r="D1182" s="6">
        <v>106</v>
      </c>
      <c r="E1182" s="6" t="s">
        <v>14</v>
      </c>
      <c r="F1182" s="6">
        <v>113</v>
      </c>
      <c r="G1182" s="44"/>
      <c r="H1182" s="44"/>
      <c r="I1182" s="30">
        <v>18768</v>
      </c>
      <c r="J1182" s="29">
        <f>VLOOKUP(Table2[[#This Row],[Visitor]],Table1[],2,FALSE)</f>
        <v>22</v>
      </c>
      <c r="K1182" s="29">
        <f>VLOOKUP(Table2[[#This Row],[Home]],Table1[],2,FALSE)</f>
        <v>19</v>
      </c>
      <c r="L1182" s="29"/>
      <c r="M1182" s="29"/>
      <c r="N1182" s="37"/>
      <c r="O1182" s="37"/>
      <c r="P1182" s="37"/>
      <c r="Q1182" s="37"/>
    </row>
    <row r="1183" spans="1:17" ht="25.5" customHeight="1">
      <c r="A1183" s="5" t="s">
        <v>218</v>
      </c>
      <c r="B1183" s="11" t="s">
        <v>12</v>
      </c>
      <c r="C1183" s="6" t="s">
        <v>13</v>
      </c>
      <c r="D1183" s="6">
        <v>137</v>
      </c>
      <c r="E1183" s="6" t="s">
        <v>18</v>
      </c>
      <c r="F1183" s="6">
        <v>100</v>
      </c>
      <c r="G1183" s="44"/>
      <c r="H1183" s="44"/>
      <c r="I1183" s="30">
        <v>17018</v>
      </c>
      <c r="J1183" s="29">
        <f>VLOOKUP(Table2[[#This Row],[Visitor]],Table1[],2,FALSE)</f>
        <v>20</v>
      </c>
      <c r="K1183" s="29">
        <f>VLOOKUP(Table2[[#This Row],[Home]],Table1[],2,FALSE)</f>
        <v>26</v>
      </c>
      <c r="L1183" s="29"/>
      <c r="M1183" s="29"/>
      <c r="N1183" s="37"/>
      <c r="O1183" s="37"/>
      <c r="P1183" s="37"/>
      <c r="Q1183" s="37"/>
    </row>
    <row r="1184" spans="1:17" ht="25.5" customHeight="1">
      <c r="A1184" s="5" t="s">
        <v>218</v>
      </c>
      <c r="B1184" s="11" t="s">
        <v>12</v>
      </c>
      <c r="C1184" s="6" t="s">
        <v>6</v>
      </c>
      <c r="D1184" s="6">
        <v>130</v>
      </c>
      <c r="E1184" s="6" t="s">
        <v>19</v>
      </c>
      <c r="F1184" s="6">
        <v>132</v>
      </c>
      <c r="G1184" s="44"/>
      <c r="H1184" s="44"/>
      <c r="I1184" s="30">
        <v>20769</v>
      </c>
      <c r="J1184" s="29">
        <f>VLOOKUP(Table2[[#This Row],[Visitor]],Table1[],2,FALSE)</f>
        <v>5</v>
      </c>
      <c r="K1184" s="29">
        <f>VLOOKUP(Table2[[#This Row],[Home]],Table1[],2,FALSE)</f>
        <v>27</v>
      </c>
      <c r="L1184" s="29"/>
      <c r="M1184" s="29"/>
      <c r="N1184" s="37"/>
      <c r="O1184" s="37"/>
      <c r="P1184" s="37"/>
      <c r="Q1184" s="37"/>
    </row>
    <row r="1185" spans="1:17" ht="25.5" customHeight="1">
      <c r="A1185" s="5" t="s">
        <v>218</v>
      </c>
      <c r="B1185" s="11" t="s">
        <v>12</v>
      </c>
      <c r="C1185" s="6" t="s">
        <v>27</v>
      </c>
      <c r="D1185" s="6">
        <v>103</v>
      </c>
      <c r="E1185" s="6" t="s">
        <v>20</v>
      </c>
      <c r="F1185" s="6">
        <v>97</v>
      </c>
      <c r="G1185" s="44"/>
      <c r="H1185" s="44"/>
      <c r="I1185" s="30">
        <v>19557</v>
      </c>
      <c r="J1185" s="29">
        <f>VLOOKUP(Table2[[#This Row],[Visitor]],Table1[],2,FALSE)</f>
        <v>11</v>
      </c>
      <c r="K1185" s="29">
        <f>VLOOKUP(Table2[[#This Row],[Home]],Table1[],2,FALSE)</f>
        <v>9</v>
      </c>
      <c r="L1185" s="29"/>
      <c r="M1185" s="29"/>
      <c r="N1185" s="37"/>
      <c r="O1185" s="37"/>
      <c r="P1185" s="37"/>
      <c r="Q1185" s="37"/>
    </row>
    <row r="1186" spans="1:17" ht="25.5" customHeight="1">
      <c r="A1186" s="5" t="s">
        <v>218</v>
      </c>
      <c r="B1186" s="11" t="s">
        <v>21</v>
      </c>
      <c r="C1186" s="6" t="s">
        <v>40</v>
      </c>
      <c r="D1186" s="6">
        <v>104</v>
      </c>
      <c r="E1186" s="6" t="s">
        <v>5</v>
      </c>
      <c r="F1186" s="6">
        <v>111</v>
      </c>
      <c r="G1186" s="44"/>
      <c r="H1186" s="44"/>
      <c r="I1186" s="30">
        <v>18624</v>
      </c>
      <c r="J1186" s="29">
        <f>VLOOKUP(Table2[[#This Row],[Visitor]],Table1[],2,FALSE)</f>
        <v>15</v>
      </c>
      <c r="K1186" s="29">
        <f>VLOOKUP(Table2[[#This Row],[Home]],Table1[],2,FALSE)</f>
        <v>4</v>
      </c>
      <c r="L1186" s="29"/>
      <c r="M1186" s="29"/>
      <c r="N1186" s="37"/>
      <c r="O1186" s="37"/>
      <c r="P1186" s="37"/>
      <c r="Q1186" s="37"/>
    </row>
    <row r="1187" spans="1:17" ht="25.5" customHeight="1">
      <c r="A1187" s="5" t="s">
        <v>218</v>
      </c>
      <c r="B1187" s="11" t="s">
        <v>21</v>
      </c>
      <c r="C1187" s="6" t="s">
        <v>17</v>
      </c>
      <c r="D1187" s="6">
        <v>98</v>
      </c>
      <c r="E1187" s="6" t="s">
        <v>42</v>
      </c>
      <c r="F1187" s="6">
        <v>122</v>
      </c>
      <c r="G1187" s="44"/>
      <c r="H1187" s="44"/>
      <c r="I1187" s="30">
        <v>19569</v>
      </c>
      <c r="J1187" s="29">
        <f>VLOOKUP(Table2[[#This Row],[Visitor]],Table1[],2,FALSE)</f>
        <v>17</v>
      </c>
      <c r="K1187" s="29">
        <f>VLOOKUP(Table2[[#This Row],[Home]],Table1[],2,FALSE)</f>
        <v>25</v>
      </c>
      <c r="L1187" s="29"/>
      <c r="M1187" s="29"/>
      <c r="N1187" s="37"/>
      <c r="O1187" s="37"/>
      <c r="P1187" s="37"/>
      <c r="Q1187" s="37"/>
    </row>
    <row r="1188" spans="1:17" ht="25.5" customHeight="1">
      <c r="A1188" s="5" t="s">
        <v>218</v>
      </c>
      <c r="B1188" s="11" t="s">
        <v>21</v>
      </c>
      <c r="C1188" s="6" t="s">
        <v>16</v>
      </c>
      <c r="D1188" s="6">
        <v>73</v>
      </c>
      <c r="E1188" s="6" t="s">
        <v>41</v>
      </c>
      <c r="F1188" s="6">
        <v>92</v>
      </c>
      <c r="G1188" s="44"/>
      <c r="H1188" s="44"/>
      <c r="I1188" s="30">
        <v>19924</v>
      </c>
      <c r="J1188" s="29">
        <f>VLOOKUP(Table2[[#This Row],[Visitor]],Table1[],2,FALSE)</f>
        <v>13</v>
      </c>
      <c r="K1188" s="29">
        <f>VLOOKUP(Table2[[#This Row],[Home]],Table1[],2,FALSE)</f>
        <v>7</v>
      </c>
      <c r="L1188" s="29"/>
      <c r="M1188" s="29"/>
      <c r="N1188" s="37"/>
      <c r="O1188" s="37"/>
      <c r="P1188" s="37"/>
      <c r="Q1188" s="37"/>
    </row>
    <row r="1189" spans="1:17" ht="25.5" customHeight="1">
      <c r="A1189" s="5" t="s">
        <v>218</v>
      </c>
      <c r="B1189" s="11" t="s">
        <v>23</v>
      </c>
      <c r="C1189" s="6" t="s">
        <v>38</v>
      </c>
      <c r="D1189" s="6">
        <v>94</v>
      </c>
      <c r="E1189" s="6" t="s">
        <v>25</v>
      </c>
      <c r="F1189" s="6">
        <v>93</v>
      </c>
      <c r="G1189" s="44"/>
      <c r="H1189" s="44"/>
      <c r="I1189" s="30">
        <v>16527</v>
      </c>
      <c r="J1189" s="29">
        <f>VLOOKUP(Table2[[#This Row],[Visitor]],Table1[],2,FALSE)</f>
        <v>23</v>
      </c>
      <c r="K1189" s="29">
        <f>VLOOKUP(Table2[[#This Row],[Home]],Table1[],2,FALSE)</f>
        <v>12</v>
      </c>
      <c r="L1189" s="29"/>
      <c r="M1189" s="29"/>
      <c r="N1189" s="37"/>
      <c r="O1189" s="37"/>
      <c r="P1189" s="37"/>
      <c r="Q1189" s="37"/>
    </row>
    <row r="1190" spans="1:17" ht="25.5" customHeight="1">
      <c r="A1190" s="5" t="s">
        <v>218</v>
      </c>
      <c r="B1190" s="11" t="s">
        <v>35</v>
      </c>
      <c r="C1190" s="6" t="s">
        <v>24</v>
      </c>
      <c r="D1190" s="6">
        <v>122</v>
      </c>
      <c r="E1190" s="6" t="s">
        <v>37</v>
      </c>
      <c r="F1190" s="6">
        <v>103</v>
      </c>
      <c r="G1190" s="44"/>
      <c r="H1190" s="44"/>
      <c r="I1190" s="30">
        <v>18055</v>
      </c>
      <c r="J1190" s="29">
        <f>VLOOKUP(Table2[[#This Row],[Visitor]],Table1[],2,FALSE)</f>
        <v>21</v>
      </c>
      <c r="K1190" s="29">
        <f>VLOOKUP(Table2[[#This Row],[Home]],Table1[],2,FALSE)</f>
        <v>29</v>
      </c>
      <c r="L1190" s="29"/>
      <c r="M1190" s="29"/>
      <c r="N1190" s="37"/>
      <c r="O1190" s="37"/>
      <c r="P1190" s="37"/>
      <c r="Q1190" s="37"/>
    </row>
    <row r="1191" spans="1:17" ht="25.5" customHeight="1">
      <c r="A1191" s="5" t="s">
        <v>218</v>
      </c>
      <c r="B1191" s="11" t="s">
        <v>8</v>
      </c>
      <c r="C1191" s="6" t="s">
        <v>33</v>
      </c>
      <c r="D1191" s="6">
        <v>113</v>
      </c>
      <c r="E1191" s="6" t="s">
        <v>45</v>
      </c>
      <c r="F1191" s="6">
        <v>96</v>
      </c>
      <c r="G1191" s="44"/>
      <c r="H1191" s="44"/>
      <c r="I1191" s="30">
        <v>18997</v>
      </c>
      <c r="J1191" s="29">
        <f>VLOOKUP(Table2[[#This Row],[Visitor]],Table1[],2,FALSE)</f>
        <v>24</v>
      </c>
      <c r="K1191" s="29">
        <f>VLOOKUP(Table2[[#This Row],[Home]],Table1[],2,FALSE)</f>
        <v>28</v>
      </c>
      <c r="L1191" s="29"/>
      <c r="M1191" s="29"/>
      <c r="N1191" s="37"/>
      <c r="O1191" s="37"/>
      <c r="P1191" s="37"/>
      <c r="Q1191" s="37"/>
    </row>
    <row r="1192" spans="1:17" ht="25.5" customHeight="1">
      <c r="A1192" s="5" t="s">
        <v>219</v>
      </c>
      <c r="B1192" s="11" t="s">
        <v>49</v>
      </c>
      <c r="C1192" s="6" t="s">
        <v>30</v>
      </c>
      <c r="D1192" s="6">
        <v>134</v>
      </c>
      <c r="E1192" s="6" t="s">
        <v>44</v>
      </c>
      <c r="F1192" s="6">
        <v>115</v>
      </c>
      <c r="G1192" s="44"/>
      <c r="H1192" s="44"/>
      <c r="I1192" s="30">
        <v>16166</v>
      </c>
      <c r="J1192" s="29">
        <f>VLOOKUP(Table2[[#This Row],[Visitor]],Table1[],2,FALSE)</f>
        <v>18</v>
      </c>
      <c r="K1192" s="29">
        <f>VLOOKUP(Table2[[#This Row],[Home]],Table1[],2,FALSE)</f>
        <v>6</v>
      </c>
      <c r="L1192" s="29"/>
      <c r="M1192" s="29"/>
      <c r="N1192" s="37"/>
      <c r="O1192" s="37"/>
      <c r="P1192" s="37"/>
      <c r="Q1192" s="37"/>
    </row>
    <row r="1193" spans="1:17" ht="25.5" customHeight="1">
      <c r="A1193" s="5" t="s">
        <v>219</v>
      </c>
      <c r="B1193" s="11" t="s">
        <v>21</v>
      </c>
      <c r="C1193" s="6" t="s">
        <v>22</v>
      </c>
      <c r="D1193" s="6">
        <v>115</v>
      </c>
      <c r="E1193" s="6" t="s">
        <v>42</v>
      </c>
      <c r="F1193" s="6">
        <v>102</v>
      </c>
      <c r="G1193" s="44"/>
      <c r="H1193" s="44"/>
      <c r="I1193" s="30">
        <v>19812</v>
      </c>
      <c r="J1193" s="29">
        <f>VLOOKUP(Table2[[#This Row],[Visitor]],Table1[],2,FALSE)</f>
        <v>14</v>
      </c>
      <c r="K1193" s="29">
        <f>VLOOKUP(Table2[[#This Row],[Home]],Table1[],2,FALSE)</f>
        <v>25</v>
      </c>
      <c r="L1193" s="29"/>
      <c r="M1193" s="29"/>
      <c r="N1193" s="37"/>
      <c r="O1193" s="37"/>
      <c r="P1193" s="37"/>
      <c r="Q1193" s="37"/>
    </row>
    <row r="1194" spans="1:17" ht="25.5" customHeight="1">
      <c r="A1194" s="5" t="s">
        <v>219</v>
      </c>
      <c r="B1194" s="11" t="s">
        <v>23</v>
      </c>
      <c r="C1194" s="6" t="s">
        <v>15</v>
      </c>
      <c r="D1194" s="6">
        <v>124</v>
      </c>
      <c r="E1194" s="6" t="s">
        <v>40</v>
      </c>
      <c r="F1194" s="6">
        <v>96</v>
      </c>
      <c r="G1194" s="44"/>
      <c r="H1194" s="44"/>
      <c r="I1194" s="30">
        <v>21669</v>
      </c>
      <c r="J1194" s="29">
        <f>VLOOKUP(Table2[[#This Row],[Visitor]],Table1[],2,FALSE)</f>
        <v>30</v>
      </c>
      <c r="K1194" s="29">
        <f>VLOOKUP(Table2[[#This Row],[Home]],Table1[],2,FALSE)</f>
        <v>15</v>
      </c>
      <c r="L1194" s="29"/>
      <c r="M1194" s="29"/>
      <c r="N1194" s="37"/>
      <c r="O1194" s="37"/>
      <c r="P1194" s="37"/>
      <c r="Q1194" s="37"/>
    </row>
    <row r="1195" spans="1:17" ht="25.5" customHeight="1">
      <c r="A1195" s="5" t="s">
        <v>219</v>
      </c>
      <c r="B1195" s="11" t="s">
        <v>26</v>
      </c>
      <c r="C1195" s="6" t="s">
        <v>24</v>
      </c>
      <c r="D1195" s="6">
        <v>126</v>
      </c>
      <c r="E1195" s="6" t="s">
        <v>10</v>
      </c>
      <c r="F1195" s="6">
        <v>120</v>
      </c>
      <c r="G1195" s="44"/>
      <c r="H1195" s="44"/>
      <c r="I1195" s="30">
        <v>19596</v>
      </c>
      <c r="J1195" s="29">
        <f>VLOOKUP(Table2[[#This Row],[Visitor]],Table1[],2,FALSE)</f>
        <v>21</v>
      </c>
      <c r="K1195" s="29">
        <f>VLOOKUP(Table2[[#This Row],[Home]],Table1[],2,FALSE)</f>
        <v>1</v>
      </c>
      <c r="L1195" s="29"/>
      <c r="M1195" s="29"/>
      <c r="N1195" s="37"/>
      <c r="O1195" s="37"/>
      <c r="P1195" s="37"/>
      <c r="Q1195" s="37"/>
    </row>
    <row r="1196" spans="1:17" ht="25.5" customHeight="1">
      <c r="A1196" s="5" t="s">
        <v>219</v>
      </c>
      <c r="B1196" s="11" t="s">
        <v>26</v>
      </c>
      <c r="C1196" s="6" t="s">
        <v>43</v>
      </c>
      <c r="D1196" s="6">
        <v>108</v>
      </c>
      <c r="E1196" s="6" t="s">
        <v>9</v>
      </c>
      <c r="F1196" s="6">
        <v>102</v>
      </c>
      <c r="G1196" s="44"/>
      <c r="H1196" s="44"/>
      <c r="I1196" s="30">
        <v>18055</v>
      </c>
      <c r="J1196" s="29">
        <f>VLOOKUP(Table2[[#This Row],[Visitor]],Table1[],2,FALSE)</f>
        <v>10</v>
      </c>
      <c r="K1196" s="29">
        <f>VLOOKUP(Table2[[#This Row],[Home]],Table1[],2,FALSE)</f>
        <v>3</v>
      </c>
      <c r="L1196" s="29"/>
      <c r="M1196" s="29"/>
      <c r="N1196" s="37"/>
      <c r="O1196" s="37"/>
      <c r="P1196" s="37"/>
      <c r="Q1196" s="37"/>
    </row>
    <row r="1197" spans="1:17" ht="25.5" customHeight="1">
      <c r="A1197" s="5" t="s">
        <v>219</v>
      </c>
      <c r="B1197" s="11" t="s">
        <v>29</v>
      </c>
      <c r="C1197" s="6" t="s">
        <v>36</v>
      </c>
      <c r="D1197" s="6">
        <v>105</v>
      </c>
      <c r="E1197" s="6" t="s">
        <v>34</v>
      </c>
      <c r="F1197" s="6">
        <v>116</v>
      </c>
      <c r="G1197" s="44"/>
      <c r="H1197" s="44"/>
      <c r="I1197" s="30">
        <v>18610</v>
      </c>
      <c r="J1197" s="29">
        <f>VLOOKUP(Table2[[#This Row],[Visitor]],Table1[],2,FALSE)</f>
        <v>16</v>
      </c>
      <c r="K1197" s="29">
        <f>VLOOKUP(Table2[[#This Row],[Home]],Table1[],2,FALSE)</f>
        <v>2</v>
      </c>
      <c r="L1197" s="29"/>
      <c r="M1197" s="29"/>
      <c r="N1197" s="37"/>
      <c r="O1197" s="37"/>
      <c r="P1197" s="37"/>
      <c r="Q1197" s="37"/>
    </row>
    <row r="1198" spans="1:17" ht="25.5" customHeight="1">
      <c r="A1198" s="5" t="s">
        <v>220</v>
      </c>
      <c r="B1198" s="11" t="s">
        <v>97</v>
      </c>
      <c r="C1198" s="6" t="s">
        <v>27</v>
      </c>
      <c r="D1198" s="6">
        <v>112</v>
      </c>
      <c r="E1198" s="6" t="s">
        <v>5</v>
      </c>
      <c r="F1198" s="6">
        <v>106</v>
      </c>
      <c r="G1198" s="44"/>
      <c r="H1198" s="44"/>
      <c r="I1198" s="30">
        <v>18624</v>
      </c>
      <c r="J1198" s="29">
        <f>VLOOKUP(Table2[[#This Row],[Visitor]],Table1[],2,FALSE)</f>
        <v>11</v>
      </c>
      <c r="K1198" s="29">
        <f>VLOOKUP(Table2[[#This Row],[Home]],Table1[],2,FALSE)</f>
        <v>4</v>
      </c>
      <c r="L1198" s="29"/>
      <c r="M1198" s="29"/>
      <c r="N1198" s="37"/>
      <c r="O1198" s="37"/>
      <c r="P1198" s="37"/>
      <c r="Q1198" s="37"/>
    </row>
    <row r="1199" spans="1:17" ht="25.5" customHeight="1">
      <c r="A1199" s="5" t="s">
        <v>220</v>
      </c>
      <c r="B1199" s="11" t="s">
        <v>97</v>
      </c>
      <c r="C1199" s="6" t="s">
        <v>16</v>
      </c>
      <c r="D1199" s="6">
        <v>123</v>
      </c>
      <c r="E1199" s="6" t="s">
        <v>13</v>
      </c>
      <c r="F1199" s="6">
        <v>117</v>
      </c>
      <c r="G1199" s="44"/>
      <c r="H1199" s="44"/>
      <c r="I1199" s="30">
        <v>16629</v>
      </c>
      <c r="J1199" s="29">
        <f>VLOOKUP(Table2[[#This Row],[Visitor]],Table1[],2,FALSE)</f>
        <v>13</v>
      </c>
      <c r="K1199" s="29">
        <f>VLOOKUP(Table2[[#This Row],[Home]],Table1[],2,FALSE)</f>
        <v>20</v>
      </c>
      <c r="L1199" s="29"/>
      <c r="M1199" s="29"/>
      <c r="N1199" s="37"/>
      <c r="O1199" s="37"/>
      <c r="P1199" s="37"/>
      <c r="Q1199" s="37"/>
    </row>
    <row r="1200" spans="1:17" ht="25.5" customHeight="1">
      <c r="A1200" s="5" t="s">
        <v>220</v>
      </c>
      <c r="B1200" s="11" t="s">
        <v>97</v>
      </c>
      <c r="C1200" s="6" t="s">
        <v>28</v>
      </c>
      <c r="D1200" s="6">
        <v>97</v>
      </c>
      <c r="E1200" s="6" t="s">
        <v>19</v>
      </c>
      <c r="F1200" s="6">
        <v>109</v>
      </c>
      <c r="G1200" s="44"/>
      <c r="H1200" s="44"/>
      <c r="I1200" s="30">
        <v>20846</v>
      </c>
      <c r="J1200" s="29">
        <f>VLOOKUP(Table2[[#This Row],[Visitor]],Table1[],2,FALSE)</f>
        <v>22</v>
      </c>
      <c r="K1200" s="29">
        <f>VLOOKUP(Table2[[#This Row],[Home]],Table1[],2,FALSE)</f>
        <v>27</v>
      </c>
      <c r="L1200" s="29"/>
      <c r="M1200" s="29"/>
      <c r="N1200" s="37"/>
      <c r="O1200" s="37"/>
      <c r="P1200" s="37"/>
      <c r="Q1200" s="37"/>
    </row>
    <row r="1201" spans="1:17" ht="25.5" customHeight="1">
      <c r="A1201" s="5" t="s">
        <v>220</v>
      </c>
      <c r="B1201" s="11" t="s">
        <v>49</v>
      </c>
      <c r="C1201" s="6" t="s">
        <v>14</v>
      </c>
      <c r="D1201" s="6">
        <v>117</v>
      </c>
      <c r="E1201" s="6" t="s">
        <v>25</v>
      </c>
      <c r="F1201" s="6">
        <v>130</v>
      </c>
      <c r="G1201" s="44"/>
      <c r="H1201" s="44"/>
      <c r="I1201" s="30">
        <v>16044</v>
      </c>
      <c r="J1201" s="29">
        <f>VLOOKUP(Table2[[#This Row],[Visitor]],Table1[],2,FALSE)</f>
        <v>19</v>
      </c>
      <c r="K1201" s="29">
        <f>VLOOKUP(Table2[[#This Row],[Home]],Table1[],2,FALSE)</f>
        <v>12</v>
      </c>
      <c r="L1201" s="29"/>
      <c r="M1201" s="29"/>
      <c r="N1201" s="37"/>
      <c r="O1201" s="37"/>
      <c r="P1201" s="37"/>
      <c r="Q1201" s="37"/>
    </row>
    <row r="1202" spans="1:17" ht="25.5" customHeight="1">
      <c r="A1202" s="5" t="s">
        <v>220</v>
      </c>
      <c r="B1202" s="11" t="s">
        <v>59</v>
      </c>
      <c r="C1202" s="6" t="s">
        <v>31</v>
      </c>
      <c r="D1202" s="6">
        <v>112</v>
      </c>
      <c r="E1202" s="6" t="s">
        <v>45</v>
      </c>
      <c r="F1202" s="6">
        <v>97</v>
      </c>
      <c r="G1202" s="44"/>
      <c r="H1202" s="44"/>
      <c r="I1202" s="30">
        <v>18997</v>
      </c>
      <c r="J1202" s="29">
        <f>VLOOKUP(Table2[[#This Row],[Visitor]],Table1[],2,FALSE)</f>
        <v>8</v>
      </c>
      <c r="K1202" s="29">
        <f>VLOOKUP(Table2[[#This Row],[Home]],Table1[],2,FALSE)</f>
        <v>28</v>
      </c>
      <c r="L1202" s="29"/>
      <c r="M1202" s="29"/>
      <c r="N1202" s="37"/>
      <c r="O1202" s="37"/>
      <c r="P1202" s="37"/>
      <c r="Q1202" s="37"/>
    </row>
    <row r="1203" spans="1:17" ht="25.5" customHeight="1">
      <c r="A1203" s="5" t="s">
        <v>220</v>
      </c>
      <c r="B1203" s="11" t="s">
        <v>59</v>
      </c>
      <c r="C1203" s="6" t="s">
        <v>18</v>
      </c>
      <c r="D1203" s="6">
        <v>101</v>
      </c>
      <c r="E1203" s="6" t="s">
        <v>41</v>
      </c>
      <c r="F1203" s="6">
        <v>112</v>
      </c>
      <c r="G1203" s="44"/>
      <c r="H1203" s="44"/>
      <c r="I1203" s="30">
        <v>19948</v>
      </c>
      <c r="J1203" s="29">
        <f>VLOOKUP(Table2[[#This Row],[Visitor]],Table1[],2,FALSE)</f>
        <v>26</v>
      </c>
      <c r="K1203" s="29">
        <f>VLOOKUP(Table2[[#This Row],[Home]],Table1[],2,FALSE)</f>
        <v>7</v>
      </c>
      <c r="L1203" s="29"/>
      <c r="M1203" s="29"/>
      <c r="N1203" s="37"/>
      <c r="O1203" s="37"/>
      <c r="P1203" s="37"/>
      <c r="Q1203" s="37"/>
    </row>
    <row r="1204" spans="1:17" ht="25.5" customHeight="1">
      <c r="A1204" s="5" t="s">
        <v>220</v>
      </c>
      <c r="B1204" s="11" t="s">
        <v>29</v>
      </c>
      <c r="C1204" s="6" t="s">
        <v>10</v>
      </c>
      <c r="D1204" s="6">
        <v>117</v>
      </c>
      <c r="E1204" s="6" t="s">
        <v>37</v>
      </c>
      <c r="F1204" s="6">
        <v>100</v>
      </c>
      <c r="G1204" s="44"/>
      <c r="H1204" s="44"/>
      <c r="I1204" s="30">
        <v>18055</v>
      </c>
      <c r="J1204" s="29">
        <f>VLOOKUP(Table2[[#This Row],[Visitor]],Table1[],2,FALSE)</f>
        <v>1</v>
      </c>
      <c r="K1204" s="29">
        <f>VLOOKUP(Table2[[#This Row],[Home]],Table1[],2,FALSE)</f>
        <v>29</v>
      </c>
      <c r="L1204" s="29"/>
      <c r="M1204" s="29"/>
      <c r="N1204" s="37"/>
      <c r="O1204" s="37"/>
      <c r="P1204" s="37"/>
      <c r="Q1204" s="37"/>
    </row>
    <row r="1205" spans="1:17" ht="25.5" customHeight="1">
      <c r="A1205" s="5" t="s">
        <v>221</v>
      </c>
      <c r="B1205" s="11" t="s">
        <v>12</v>
      </c>
      <c r="C1205" s="6" t="s">
        <v>41</v>
      </c>
      <c r="D1205" s="6">
        <v>108</v>
      </c>
      <c r="E1205" s="6" t="s">
        <v>14</v>
      </c>
      <c r="F1205" s="6">
        <v>98</v>
      </c>
      <c r="G1205" s="44"/>
      <c r="H1205" s="44"/>
      <c r="I1205" s="30">
        <v>17529</v>
      </c>
      <c r="J1205" s="29">
        <f>VLOOKUP(Table2[[#This Row],[Visitor]],Table1[],2,FALSE)</f>
        <v>7</v>
      </c>
      <c r="K1205" s="29">
        <f>VLOOKUP(Table2[[#This Row],[Home]],Table1[],2,FALSE)</f>
        <v>19</v>
      </c>
      <c r="L1205" s="29"/>
      <c r="M1205" s="29"/>
      <c r="N1205" s="37"/>
      <c r="O1205" s="37"/>
      <c r="P1205" s="37"/>
      <c r="Q1205" s="37"/>
    </row>
    <row r="1206" spans="1:17" ht="25.5" customHeight="1">
      <c r="A1206" s="5" t="s">
        <v>221</v>
      </c>
      <c r="B1206" s="11" t="s">
        <v>21</v>
      </c>
      <c r="C1206" s="6" t="s">
        <v>40</v>
      </c>
      <c r="D1206" s="6">
        <v>105</v>
      </c>
      <c r="E1206" s="6" t="s">
        <v>15</v>
      </c>
      <c r="F1206" s="6">
        <v>114</v>
      </c>
      <c r="G1206" s="44"/>
      <c r="H1206" s="44"/>
      <c r="I1206" s="30">
        <v>16187</v>
      </c>
      <c r="J1206" s="29">
        <f>VLOOKUP(Table2[[#This Row],[Visitor]],Table1[],2,FALSE)</f>
        <v>15</v>
      </c>
      <c r="K1206" s="29">
        <f>VLOOKUP(Table2[[#This Row],[Home]],Table1[],2,FALSE)</f>
        <v>30</v>
      </c>
      <c r="L1206" s="29"/>
      <c r="M1206" s="29"/>
      <c r="N1206" s="37"/>
      <c r="O1206" s="37"/>
      <c r="P1206" s="37"/>
      <c r="Q1206" s="37"/>
    </row>
    <row r="1207" spans="1:17" ht="25.5" customHeight="1">
      <c r="A1207" s="5" t="s">
        <v>221</v>
      </c>
      <c r="B1207" s="11" t="s">
        <v>21</v>
      </c>
      <c r="C1207" s="6" t="s">
        <v>43</v>
      </c>
      <c r="D1207" s="6">
        <v>115</v>
      </c>
      <c r="E1207" s="6" t="s">
        <v>17</v>
      </c>
      <c r="F1207" s="6">
        <v>93</v>
      </c>
      <c r="G1207" s="44"/>
      <c r="H1207" s="44"/>
      <c r="I1207" s="30">
        <v>19600</v>
      </c>
      <c r="J1207" s="29">
        <f>VLOOKUP(Table2[[#This Row],[Visitor]],Table1[],2,FALSE)</f>
        <v>10</v>
      </c>
      <c r="K1207" s="29">
        <f>VLOOKUP(Table2[[#This Row],[Home]],Table1[],2,FALSE)</f>
        <v>17</v>
      </c>
      <c r="L1207" s="29"/>
      <c r="M1207" s="29"/>
      <c r="N1207" s="37"/>
      <c r="O1207" s="37"/>
      <c r="P1207" s="37"/>
      <c r="Q1207" s="37"/>
    </row>
    <row r="1208" spans="1:17" ht="25.5" customHeight="1">
      <c r="A1208" s="5" t="s">
        <v>221</v>
      </c>
      <c r="B1208" s="11" t="s">
        <v>21</v>
      </c>
      <c r="C1208" s="6" t="s">
        <v>6</v>
      </c>
      <c r="D1208" s="6">
        <v>123</v>
      </c>
      <c r="E1208" s="6" t="s">
        <v>42</v>
      </c>
      <c r="F1208" s="6">
        <v>109</v>
      </c>
      <c r="G1208" s="44"/>
      <c r="H1208" s="44"/>
      <c r="I1208" s="30">
        <v>19449</v>
      </c>
      <c r="J1208" s="29">
        <f>VLOOKUP(Table2[[#This Row],[Visitor]],Table1[],2,FALSE)</f>
        <v>5</v>
      </c>
      <c r="K1208" s="29">
        <f>VLOOKUP(Table2[[#This Row],[Home]],Table1[],2,FALSE)</f>
        <v>25</v>
      </c>
      <c r="L1208" s="29"/>
      <c r="M1208" s="29"/>
      <c r="N1208" s="37"/>
      <c r="O1208" s="37"/>
      <c r="P1208" s="37"/>
      <c r="Q1208" s="37"/>
    </row>
    <row r="1209" spans="1:17" ht="25.5" customHeight="1">
      <c r="A1209" s="5" t="s">
        <v>221</v>
      </c>
      <c r="B1209" s="11" t="s">
        <v>23</v>
      </c>
      <c r="C1209" s="6" t="s">
        <v>18</v>
      </c>
      <c r="D1209" s="6">
        <v>86</v>
      </c>
      <c r="E1209" s="6" t="s">
        <v>22</v>
      </c>
      <c r="F1209" s="6">
        <v>102</v>
      </c>
      <c r="G1209" s="44"/>
      <c r="H1209" s="44"/>
      <c r="I1209" s="30">
        <v>18717</v>
      </c>
      <c r="J1209" s="29">
        <f>VLOOKUP(Table2[[#This Row],[Visitor]],Table1[],2,FALSE)</f>
        <v>26</v>
      </c>
      <c r="K1209" s="29">
        <f>VLOOKUP(Table2[[#This Row],[Home]],Table1[],2,FALSE)</f>
        <v>14</v>
      </c>
      <c r="L1209" s="29"/>
      <c r="M1209" s="29"/>
      <c r="N1209" s="37"/>
      <c r="O1209" s="37"/>
      <c r="P1209" s="37"/>
      <c r="Q1209" s="37"/>
    </row>
    <row r="1210" spans="1:17" ht="25.5" customHeight="1">
      <c r="A1210" s="5" t="s">
        <v>221</v>
      </c>
      <c r="B1210" s="11" t="s">
        <v>23</v>
      </c>
      <c r="C1210" s="6" t="s">
        <v>25</v>
      </c>
      <c r="D1210" s="6">
        <v>94</v>
      </c>
      <c r="E1210" s="6" t="s">
        <v>33</v>
      </c>
      <c r="F1210" s="6">
        <v>113</v>
      </c>
      <c r="G1210" s="44"/>
      <c r="H1210" s="44"/>
      <c r="I1210" s="30">
        <v>17641</v>
      </c>
      <c r="J1210" s="29">
        <f>VLOOKUP(Table2[[#This Row],[Visitor]],Table1[],2,FALSE)</f>
        <v>12</v>
      </c>
      <c r="K1210" s="29">
        <f>VLOOKUP(Table2[[#This Row],[Home]],Table1[],2,FALSE)</f>
        <v>24</v>
      </c>
      <c r="L1210" s="29"/>
      <c r="M1210" s="29"/>
      <c r="N1210" s="37"/>
      <c r="O1210" s="37"/>
      <c r="P1210" s="37"/>
      <c r="Q1210" s="37"/>
    </row>
    <row r="1211" spans="1:17" ht="25.5" customHeight="1">
      <c r="A1211" s="5" t="s">
        <v>221</v>
      </c>
      <c r="B1211" s="11" t="s">
        <v>26</v>
      </c>
      <c r="C1211" s="6" t="s">
        <v>38</v>
      </c>
      <c r="D1211" s="6">
        <v>85</v>
      </c>
      <c r="E1211" s="6" t="s">
        <v>34</v>
      </c>
      <c r="F1211" s="6">
        <v>98</v>
      </c>
      <c r="G1211" s="44"/>
      <c r="H1211" s="44"/>
      <c r="I1211" s="30">
        <v>18418</v>
      </c>
      <c r="J1211" s="29">
        <f>VLOOKUP(Table2[[#This Row],[Visitor]],Table1[],2,FALSE)</f>
        <v>23</v>
      </c>
      <c r="K1211" s="29">
        <f>VLOOKUP(Table2[[#This Row],[Home]],Table1[],2,FALSE)</f>
        <v>2</v>
      </c>
      <c r="L1211" s="29"/>
      <c r="M1211" s="29"/>
      <c r="N1211" s="37"/>
      <c r="O1211" s="37"/>
      <c r="P1211" s="37"/>
      <c r="Q1211" s="37"/>
    </row>
    <row r="1212" spans="1:17" ht="25.5" customHeight="1">
      <c r="A1212" s="5" t="s">
        <v>221</v>
      </c>
      <c r="B1212" s="11" t="s">
        <v>29</v>
      </c>
      <c r="C1212" s="6" t="s">
        <v>36</v>
      </c>
      <c r="D1212" s="6">
        <v>82</v>
      </c>
      <c r="E1212" s="6" t="s">
        <v>30</v>
      </c>
      <c r="F1212" s="6">
        <v>88</v>
      </c>
      <c r="G1212" s="44"/>
      <c r="H1212" s="44"/>
      <c r="I1212" s="30">
        <v>17467</v>
      </c>
      <c r="J1212" s="29">
        <f>VLOOKUP(Table2[[#This Row],[Visitor]],Table1[],2,FALSE)</f>
        <v>16</v>
      </c>
      <c r="K1212" s="29">
        <f>VLOOKUP(Table2[[#This Row],[Home]],Table1[],2,FALSE)</f>
        <v>18</v>
      </c>
      <c r="L1212" s="29"/>
      <c r="M1212" s="29"/>
      <c r="N1212" s="37"/>
      <c r="O1212" s="37"/>
      <c r="P1212" s="37"/>
      <c r="Q1212" s="37"/>
    </row>
    <row r="1213" spans="1:17" ht="25.5" customHeight="1">
      <c r="A1213" s="5" t="s">
        <v>221</v>
      </c>
      <c r="B1213" s="11" t="s">
        <v>8</v>
      </c>
      <c r="C1213" s="6" t="s">
        <v>24</v>
      </c>
      <c r="D1213" s="6">
        <v>113</v>
      </c>
      <c r="E1213" s="6" t="s">
        <v>44</v>
      </c>
      <c r="F1213" s="6">
        <v>100</v>
      </c>
      <c r="G1213" s="44"/>
      <c r="H1213" s="44"/>
      <c r="I1213" s="30">
        <v>15742</v>
      </c>
      <c r="J1213" s="29">
        <f>VLOOKUP(Table2[[#This Row],[Visitor]],Table1[],2,FALSE)</f>
        <v>21</v>
      </c>
      <c r="K1213" s="29">
        <f>VLOOKUP(Table2[[#This Row],[Home]],Table1[],2,FALSE)</f>
        <v>6</v>
      </c>
      <c r="L1213" s="29"/>
      <c r="M1213" s="29"/>
      <c r="N1213" s="37"/>
      <c r="O1213" s="37"/>
      <c r="P1213" s="37"/>
      <c r="Q1213" s="37"/>
    </row>
    <row r="1214" spans="1:17" ht="25.5" customHeight="1">
      <c r="A1214" s="5" t="s">
        <v>222</v>
      </c>
      <c r="B1214" s="11" t="s">
        <v>12</v>
      </c>
      <c r="C1214" s="6" t="s">
        <v>13</v>
      </c>
      <c r="D1214" s="6">
        <v>119</v>
      </c>
      <c r="E1214" s="6" t="s">
        <v>16</v>
      </c>
      <c r="F1214" s="6">
        <v>93</v>
      </c>
      <c r="G1214" s="44"/>
      <c r="H1214" s="44"/>
      <c r="I1214" s="30">
        <v>17331</v>
      </c>
      <c r="J1214" s="29">
        <f>VLOOKUP(Table2[[#This Row],[Visitor]],Table1[],2,FALSE)</f>
        <v>20</v>
      </c>
      <c r="K1214" s="29">
        <f>VLOOKUP(Table2[[#This Row],[Home]],Table1[],2,FALSE)</f>
        <v>13</v>
      </c>
      <c r="L1214" s="29"/>
      <c r="M1214" s="29"/>
      <c r="N1214" s="37"/>
      <c r="O1214" s="37"/>
      <c r="P1214" s="37"/>
      <c r="Q1214" s="37"/>
    </row>
    <row r="1215" spans="1:17" ht="25.5" customHeight="1">
      <c r="A1215" s="5" t="s">
        <v>222</v>
      </c>
      <c r="B1215" s="11" t="s">
        <v>21</v>
      </c>
      <c r="C1215" s="6" t="s">
        <v>19</v>
      </c>
      <c r="D1215" s="6">
        <v>121</v>
      </c>
      <c r="E1215" s="6" t="s">
        <v>27</v>
      </c>
      <c r="F1215" s="6">
        <v>113</v>
      </c>
      <c r="G1215" s="44"/>
      <c r="H1215" s="44"/>
      <c r="I1215" s="30">
        <v>15673</v>
      </c>
      <c r="J1215" s="29">
        <f>VLOOKUP(Table2[[#This Row],[Visitor]],Table1[],2,FALSE)</f>
        <v>27</v>
      </c>
      <c r="K1215" s="29">
        <f>VLOOKUP(Table2[[#This Row],[Home]],Table1[],2,FALSE)</f>
        <v>11</v>
      </c>
      <c r="L1215" s="29"/>
      <c r="M1215" s="29"/>
      <c r="N1215" s="37"/>
      <c r="O1215" s="37"/>
      <c r="P1215" s="37"/>
      <c r="Q1215" s="37"/>
    </row>
    <row r="1216" spans="1:17" ht="25.5" customHeight="1">
      <c r="A1216" s="5" t="s">
        <v>222</v>
      </c>
      <c r="B1216" s="11" t="s">
        <v>23</v>
      </c>
      <c r="C1216" s="6" t="s">
        <v>5</v>
      </c>
      <c r="D1216" s="6">
        <v>101</v>
      </c>
      <c r="E1216" s="6" t="s">
        <v>20</v>
      </c>
      <c r="F1216" s="6">
        <v>113</v>
      </c>
      <c r="G1216" s="44"/>
      <c r="H1216" s="44"/>
      <c r="I1216" s="30">
        <v>18887</v>
      </c>
      <c r="J1216" s="29">
        <f>VLOOKUP(Table2[[#This Row],[Visitor]],Table1[],2,FALSE)</f>
        <v>4</v>
      </c>
      <c r="K1216" s="29">
        <f>VLOOKUP(Table2[[#This Row],[Home]],Table1[],2,FALSE)</f>
        <v>9</v>
      </c>
      <c r="L1216" s="29"/>
      <c r="M1216" s="29"/>
      <c r="N1216" s="37"/>
      <c r="O1216" s="37"/>
      <c r="P1216" s="37"/>
      <c r="Q1216" s="37"/>
    </row>
    <row r="1217" spans="1:17" ht="25.5" customHeight="1">
      <c r="A1217" s="5" t="s">
        <v>222</v>
      </c>
      <c r="B1217" s="11" t="s">
        <v>26</v>
      </c>
      <c r="C1217" s="6" t="s">
        <v>37</v>
      </c>
      <c r="D1217" s="6">
        <v>124</v>
      </c>
      <c r="E1217" s="6" t="s">
        <v>28</v>
      </c>
      <c r="F1217" s="6">
        <v>97</v>
      </c>
      <c r="G1217" s="44"/>
      <c r="H1217" s="44"/>
      <c r="I1217" s="30">
        <v>20041</v>
      </c>
      <c r="J1217" s="29">
        <f>VLOOKUP(Table2[[#This Row],[Visitor]],Table1[],2,FALSE)</f>
        <v>29</v>
      </c>
      <c r="K1217" s="29">
        <f>VLOOKUP(Table2[[#This Row],[Home]],Table1[],2,FALSE)</f>
        <v>22</v>
      </c>
      <c r="L1217" s="29"/>
      <c r="M1217" s="29"/>
      <c r="N1217" s="37"/>
      <c r="O1217" s="37"/>
      <c r="P1217" s="37"/>
      <c r="Q1217" s="37"/>
    </row>
    <row r="1218" spans="1:17" ht="25.5" customHeight="1">
      <c r="A1218" s="5" t="s">
        <v>222</v>
      </c>
      <c r="B1218" s="11" t="s">
        <v>29</v>
      </c>
      <c r="C1218" s="6" t="s">
        <v>10</v>
      </c>
      <c r="D1218" s="6">
        <v>79</v>
      </c>
      <c r="E1218" s="6" t="s">
        <v>31</v>
      </c>
      <c r="F1218" s="6">
        <v>119</v>
      </c>
      <c r="G1218" s="44"/>
      <c r="H1218" s="44"/>
      <c r="I1218" s="30">
        <v>18306</v>
      </c>
      <c r="J1218" s="29">
        <f>VLOOKUP(Table2[[#This Row],[Visitor]],Table1[],2,FALSE)</f>
        <v>1</v>
      </c>
      <c r="K1218" s="29">
        <f>VLOOKUP(Table2[[#This Row],[Home]],Table1[],2,FALSE)</f>
        <v>8</v>
      </c>
      <c r="L1218" s="29"/>
      <c r="M1218" s="29"/>
      <c r="N1218" s="37"/>
      <c r="O1218" s="37"/>
      <c r="P1218" s="37"/>
      <c r="Q1218" s="37"/>
    </row>
    <row r="1219" spans="1:17" ht="25.5" customHeight="1">
      <c r="A1219" s="5" t="s">
        <v>222</v>
      </c>
      <c r="B1219" s="11" t="s">
        <v>8</v>
      </c>
      <c r="C1219" s="6" t="s">
        <v>9</v>
      </c>
      <c r="D1219" s="6">
        <v>105</v>
      </c>
      <c r="E1219" s="6" t="s">
        <v>45</v>
      </c>
      <c r="F1219" s="6">
        <v>99</v>
      </c>
      <c r="G1219" s="44"/>
      <c r="H1219" s="44"/>
      <c r="I1219" s="30">
        <v>18997</v>
      </c>
      <c r="J1219" s="29">
        <f>VLOOKUP(Table2[[#This Row],[Visitor]],Table1[],2,FALSE)</f>
        <v>3</v>
      </c>
      <c r="K1219" s="29">
        <f>VLOOKUP(Table2[[#This Row],[Home]],Table1[],2,FALSE)</f>
        <v>28</v>
      </c>
      <c r="L1219" s="29"/>
      <c r="M1219" s="29"/>
      <c r="N1219" s="37"/>
      <c r="O1219" s="37"/>
      <c r="P1219" s="37"/>
      <c r="Q1219" s="37"/>
    </row>
    <row r="1220" spans="1:17" ht="25.5" customHeight="1">
      <c r="A1220" s="5" t="s">
        <v>223</v>
      </c>
      <c r="B1220" s="11" t="s">
        <v>23</v>
      </c>
      <c r="C1220" s="6" t="s">
        <v>15</v>
      </c>
      <c r="D1220" s="6">
        <v>97</v>
      </c>
      <c r="E1220" s="6" t="s">
        <v>5</v>
      </c>
      <c r="F1220" s="6">
        <v>110</v>
      </c>
      <c r="G1220" s="44"/>
      <c r="H1220" s="44"/>
      <c r="I1220" s="30">
        <v>18624</v>
      </c>
      <c r="J1220" s="29">
        <f>VLOOKUP(Table2[[#This Row],[Visitor]],Table1[],2,FALSE)</f>
        <v>30</v>
      </c>
      <c r="K1220" s="29">
        <f>VLOOKUP(Table2[[#This Row],[Home]],Table1[],2,FALSE)</f>
        <v>4</v>
      </c>
      <c r="L1220" s="29"/>
      <c r="M1220" s="29"/>
      <c r="N1220" s="37"/>
      <c r="O1220" s="37"/>
      <c r="P1220" s="37"/>
      <c r="Q1220" s="37"/>
    </row>
    <row r="1221" spans="1:17" ht="25.5" customHeight="1">
      <c r="A1221" s="5" t="s">
        <v>223</v>
      </c>
      <c r="B1221" s="11" t="s">
        <v>23</v>
      </c>
      <c r="C1221" s="6" t="s">
        <v>14</v>
      </c>
      <c r="D1221" s="6">
        <v>119</v>
      </c>
      <c r="E1221" s="6" t="s">
        <v>40</v>
      </c>
      <c r="F1221" s="6">
        <v>87</v>
      </c>
      <c r="G1221" s="44"/>
      <c r="H1221" s="44"/>
      <c r="I1221" s="30">
        <v>21342</v>
      </c>
      <c r="J1221" s="29">
        <f>VLOOKUP(Table2[[#This Row],[Visitor]],Table1[],2,FALSE)</f>
        <v>19</v>
      </c>
      <c r="K1221" s="29">
        <f>VLOOKUP(Table2[[#This Row],[Home]],Table1[],2,FALSE)</f>
        <v>15</v>
      </c>
      <c r="L1221" s="29"/>
      <c r="M1221" s="29"/>
      <c r="N1221" s="37"/>
      <c r="O1221" s="37"/>
      <c r="P1221" s="37"/>
      <c r="Q1221" s="37"/>
    </row>
    <row r="1222" spans="1:17" ht="25.5" customHeight="1">
      <c r="A1222" s="5" t="s">
        <v>223</v>
      </c>
      <c r="B1222" s="11" t="s">
        <v>23</v>
      </c>
      <c r="C1222" s="6" t="s">
        <v>42</v>
      </c>
      <c r="D1222" s="6">
        <v>110</v>
      </c>
      <c r="E1222" s="6" t="s">
        <v>6</v>
      </c>
      <c r="F1222" s="6">
        <v>98</v>
      </c>
      <c r="G1222" s="44"/>
      <c r="H1222" s="44"/>
      <c r="I1222" s="30">
        <v>20562</v>
      </c>
      <c r="J1222" s="29">
        <f>VLOOKUP(Table2[[#This Row],[Visitor]],Table1[],2,FALSE)</f>
        <v>25</v>
      </c>
      <c r="K1222" s="29">
        <f>VLOOKUP(Table2[[#This Row],[Home]],Table1[],2,FALSE)</f>
        <v>5</v>
      </c>
      <c r="L1222" s="29"/>
      <c r="M1222" s="29"/>
      <c r="N1222" s="37"/>
      <c r="O1222" s="37"/>
      <c r="P1222" s="37"/>
      <c r="Q1222" s="37"/>
    </row>
    <row r="1223" spans="1:17" ht="25.5" customHeight="1">
      <c r="A1223" s="5" t="s">
        <v>223</v>
      </c>
      <c r="B1223" s="11" t="s">
        <v>23</v>
      </c>
      <c r="C1223" s="6" t="s">
        <v>41</v>
      </c>
      <c r="D1223" s="6">
        <v>109</v>
      </c>
      <c r="E1223" s="6" t="s">
        <v>17</v>
      </c>
      <c r="F1223" s="6">
        <v>116</v>
      </c>
      <c r="G1223" s="44"/>
      <c r="H1223" s="44"/>
      <c r="I1223" s="30">
        <v>19600</v>
      </c>
      <c r="J1223" s="29">
        <f>VLOOKUP(Table2[[#This Row],[Visitor]],Table1[],2,FALSE)</f>
        <v>7</v>
      </c>
      <c r="K1223" s="29">
        <f>VLOOKUP(Table2[[#This Row],[Home]],Table1[],2,FALSE)</f>
        <v>17</v>
      </c>
      <c r="L1223" s="29"/>
      <c r="M1223" s="29"/>
      <c r="N1223" s="37"/>
      <c r="O1223" s="37"/>
      <c r="P1223" s="37"/>
      <c r="Q1223" s="37"/>
    </row>
    <row r="1224" spans="1:17" ht="25.5" customHeight="1">
      <c r="A1224" s="5" t="s">
        <v>223</v>
      </c>
      <c r="B1224" s="11" t="s">
        <v>23</v>
      </c>
      <c r="C1224" s="6" t="s">
        <v>30</v>
      </c>
      <c r="D1224" s="6">
        <v>106</v>
      </c>
      <c r="E1224" s="6" t="s">
        <v>33</v>
      </c>
      <c r="F1224" s="6">
        <v>112</v>
      </c>
      <c r="G1224" s="44"/>
      <c r="H1224" s="44"/>
      <c r="I1224" s="30">
        <v>18978</v>
      </c>
      <c r="J1224" s="29">
        <f>VLOOKUP(Table2[[#This Row],[Visitor]],Table1[],2,FALSE)</f>
        <v>18</v>
      </c>
      <c r="K1224" s="29">
        <f>VLOOKUP(Table2[[#This Row],[Home]],Table1[],2,FALSE)</f>
        <v>24</v>
      </c>
      <c r="L1224" s="29"/>
      <c r="M1224" s="29"/>
      <c r="N1224" s="37"/>
      <c r="O1224" s="37"/>
      <c r="P1224" s="37"/>
      <c r="Q1224" s="37"/>
    </row>
    <row r="1225" spans="1:17" ht="25.5" customHeight="1">
      <c r="A1225" s="5" t="s">
        <v>223</v>
      </c>
      <c r="B1225" s="11" t="s">
        <v>23</v>
      </c>
      <c r="C1225" s="6" t="s">
        <v>34</v>
      </c>
      <c r="D1225" s="6">
        <v>98</v>
      </c>
      <c r="E1225" s="6" t="s">
        <v>24</v>
      </c>
      <c r="F1225" s="6">
        <v>122</v>
      </c>
      <c r="G1225" s="44"/>
      <c r="H1225" s="44"/>
      <c r="I1225" s="30">
        <v>18573</v>
      </c>
      <c r="J1225" s="29">
        <f>VLOOKUP(Table2[[#This Row],[Visitor]],Table1[],2,FALSE)</f>
        <v>2</v>
      </c>
      <c r="K1225" s="29">
        <f>VLOOKUP(Table2[[#This Row],[Home]],Table1[],2,FALSE)</f>
        <v>21</v>
      </c>
      <c r="L1225" s="29"/>
      <c r="M1225" s="29"/>
      <c r="N1225" s="37"/>
      <c r="O1225" s="37"/>
      <c r="P1225" s="37"/>
      <c r="Q1225" s="37"/>
    </row>
    <row r="1226" spans="1:17" ht="25.5" customHeight="1">
      <c r="A1226" s="5" t="s">
        <v>223</v>
      </c>
      <c r="B1226" s="11" t="s">
        <v>23</v>
      </c>
      <c r="C1226" s="6" t="s">
        <v>25</v>
      </c>
      <c r="D1226" s="6">
        <v>123</v>
      </c>
      <c r="E1226" s="6" t="s">
        <v>43</v>
      </c>
      <c r="F1226" s="6">
        <v>137</v>
      </c>
      <c r="G1226" s="44"/>
      <c r="H1226" s="44"/>
      <c r="I1226" s="30">
        <v>18203</v>
      </c>
      <c r="J1226" s="29">
        <f>VLOOKUP(Table2[[#This Row],[Visitor]],Table1[],2,FALSE)</f>
        <v>12</v>
      </c>
      <c r="K1226" s="29">
        <f>VLOOKUP(Table2[[#This Row],[Home]],Table1[],2,FALSE)</f>
        <v>10</v>
      </c>
      <c r="L1226" s="29"/>
      <c r="M1226" s="29"/>
      <c r="N1226" s="37"/>
      <c r="O1226" s="37"/>
      <c r="P1226" s="37"/>
      <c r="Q1226" s="37"/>
    </row>
    <row r="1227" spans="1:17" ht="25.5" customHeight="1">
      <c r="A1227" s="5" t="s">
        <v>223</v>
      </c>
      <c r="B1227" s="11" t="s">
        <v>23</v>
      </c>
      <c r="C1227" s="6" t="s">
        <v>20</v>
      </c>
      <c r="D1227" s="6">
        <v>92</v>
      </c>
      <c r="E1227" s="6" t="s">
        <v>18</v>
      </c>
      <c r="F1227" s="6">
        <v>101</v>
      </c>
      <c r="G1227" s="44"/>
      <c r="H1227" s="44"/>
      <c r="I1227" s="30">
        <v>17598</v>
      </c>
      <c r="J1227" s="29">
        <f>VLOOKUP(Table2[[#This Row],[Visitor]],Table1[],2,FALSE)</f>
        <v>9</v>
      </c>
      <c r="K1227" s="29">
        <f>VLOOKUP(Table2[[#This Row],[Home]],Table1[],2,FALSE)</f>
        <v>26</v>
      </c>
      <c r="L1227" s="29"/>
      <c r="M1227" s="29"/>
      <c r="N1227" s="37"/>
      <c r="O1227" s="37"/>
      <c r="P1227" s="37"/>
      <c r="Q1227" s="37"/>
    </row>
    <row r="1228" spans="1:17" ht="25.5" customHeight="1">
      <c r="A1228" s="5" t="s">
        <v>223</v>
      </c>
      <c r="B1228" s="11" t="s">
        <v>23</v>
      </c>
      <c r="C1228" s="6" t="s">
        <v>22</v>
      </c>
      <c r="D1228" s="6">
        <v>95</v>
      </c>
      <c r="E1228" s="6" t="s">
        <v>19</v>
      </c>
      <c r="F1228" s="6">
        <v>130</v>
      </c>
      <c r="G1228" s="44"/>
      <c r="H1228" s="44"/>
      <c r="I1228" s="30">
        <v>20659</v>
      </c>
      <c r="J1228" s="29">
        <f>VLOOKUP(Table2[[#This Row],[Visitor]],Table1[],2,FALSE)</f>
        <v>14</v>
      </c>
      <c r="K1228" s="29">
        <f>VLOOKUP(Table2[[#This Row],[Home]],Table1[],2,FALSE)</f>
        <v>27</v>
      </c>
      <c r="L1228" s="29"/>
      <c r="M1228" s="29"/>
      <c r="N1228" s="37"/>
      <c r="O1228" s="37"/>
      <c r="P1228" s="37"/>
      <c r="Q1228" s="37"/>
    </row>
    <row r="1229" spans="1:17" ht="25.5" customHeight="1">
      <c r="A1229" s="5" t="s">
        <v>223</v>
      </c>
      <c r="B1229" s="11" t="s">
        <v>8</v>
      </c>
      <c r="C1229" s="6" t="s">
        <v>45</v>
      </c>
      <c r="D1229" s="6">
        <v>115</v>
      </c>
      <c r="E1229" s="6" t="s">
        <v>44</v>
      </c>
      <c r="F1229" s="6">
        <v>100</v>
      </c>
      <c r="G1229" s="44"/>
      <c r="H1229" s="44"/>
      <c r="I1229" s="30">
        <v>19068</v>
      </c>
      <c r="J1229" s="29">
        <f>VLOOKUP(Table2[[#This Row],[Visitor]],Table1[],2,FALSE)</f>
        <v>28</v>
      </c>
      <c r="K1229" s="29">
        <f>VLOOKUP(Table2[[#This Row],[Home]],Table1[],2,FALSE)</f>
        <v>6</v>
      </c>
      <c r="L1229" s="29"/>
      <c r="M1229" s="29"/>
      <c r="N1229" s="37"/>
      <c r="O1229" s="37"/>
      <c r="P1229" s="37"/>
      <c r="Q1229" s="37"/>
    </row>
    <row r="1230" spans="1:17" ht="25.5" customHeight="1">
      <c r="A1230" s="5" t="s">
        <v>223</v>
      </c>
      <c r="B1230" s="11" t="s">
        <v>8</v>
      </c>
      <c r="C1230" s="6" t="s">
        <v>31</v>
      </c>
      <c r="D1230" s="6">
        <v>93</v>
      </c>
      <c r="E1230" s="6" t="s">
        <v>36</v>
      </c>
      <c r="F1230" s="6">
        <v>102</v>
      </c>
      <c r="G1230" s="44"/>
      <c r="H1230" s="44"/>
      <c r="I1230" s="30">
        <v>20186</v>
      </c>
      <c r="J1230" s="29">
        <f>VLOOKUP(Table2[[#This Row],[Visitor]],Table1[],2,FALSE)</f>
        <v>8</v>
      </c>
      <c r="K1230" s="29">
        <f>VLOOKUP(Table2[[#This Row],[Home]],Table1[],2,FALSE)</f>
        <v>16</v>
      </c>
      <c r="L1230" s="29"/>
      <c r="M1230" s="29"/>
      <c r="N1230" s="37"/>
      <c r="O1230" s="37"/>
      <c r="P1230" s="37"/>
      <c r="Q1230" s="37"/>
    </row>
    <row r="1231" spans="1:17" ht="25.5" customHeight="1">
      <c r="A1231" s="5" t="s">
        <v>223</v>
      </c>
      <c r="B1231" s="11" t="s">
        <v>8</v>
      </c>
      <c r="C1231" s="6" t="s">
        <v>9</v>
      </c>
      <c r="D1231" s="6">
        <v>83</v>
      </c>
      <c r="E1231" s="6" t="s">
        <v>38</v>
      </c>
      <c r="F1231" s="6">
        <v>96</v>
      </c>
      <c r="G1231" s="44"/>
      <c r="H1231" s="44"/>
      <c r="I1231" s="30">
        <v>17583</v>
      </c>
      <c r="J1231" s="29">
        <f>VLOOKUP(Table2[[#This Row],[Visitor]],Table1[],2,FALSE)</f>
        <v>3</v>
      </c>
      <c r="K1231" s="29">
        <f>VLOOKUP(Table2[[#This Row],[Home]],Table1[],2,FALSE)</f>
        <v>23</v>
      </c>
      <c r="L1231" s="29"/>
      <c r="M1231" s="29"/>
      <c r="N1231" s="37"/>
      <c r="O1231" s="37"/>
      <c r="P1231" s="37"/>
      <c r="Q1231" s="37"/>
    </row>
    <row r="1232" spans="1:17" ht="25.5" customHeight="1">
      <c r="A1232" s="5" t="s">
        <v>224</v>
      </c>
      <c r="B1232" s="11" t="s">
        <v>67</v>
      </c>
      <c r="C1232" s="6" t="s">
        <v>34</v>
      </c>
      <c r="D1232" s="6">
        <v>92</v>
      </c>
      <c r="E1232" s="6" t="s">
        <v>10</v>
      </c>
      <c r="F1232" s="6">
        <v>113</v>
      </c>
      <c r="G1232" s="44"/>
      <c r="H1232" s="44"/>
      <c r="I1232" s="30">
        <v>19596</v>
      </c>
      <c r="J1232" s="29">
        <f>VLOOKUP(Table2[[#This Row],[Visitor]],Table1[],2,FALSE)</f>
        <v>2</v>
      </c>
      <c r="K1232" s="29">
        <f>VLOOKUP(Table2[[#This Row],[Home]],Table1[],2,FALSE)</f>
        <v>1</v>
      </c>
      <c r="L1232" s="29"/>
      <c r="M1232" s="29"/>
      <c r="N1232" s="37"/>
      <c r="O1232" s="37"/>
      <c r="P1232" s="37"/>
      <c r="Q1232" s="37"/>
    </row>
    <row r="1233" spans="1:17" ht="25.5" customHeight="1">
      <c r="A1233" s="5" t="s">
        <v>224</v>
      </c>
      <c r="B1233" s="11" t="s">
        <v>121</v>
      </c>
      <c r="C1233" s="6" t="s">
        <v>20</v>
      </c>
      <c r="D1233" s="6">
        <v>106</v>
      </c>
      <c r="E1233" s="6" t="s">
        <v>41</v>
      </c>
      <c r="F1233" s="6">
        <v>114</v>
      </c>
      <c r="G1233" s="44"/>
      <c r="H1233" s="44"/>
      <c r="I1233" s="30">
        <v>19937</v>
      </c>
      <c r="J1233" s="29">
        <f>VLOOKUP(Table2[[#This Row],[Visitor]],Table1[],2,FALSE)</f>
        <v>9</v>
      </c>
      <c r="K1233" s="29">
        <f>VLOOKUP(Table2[[#This Row],[Home]],Table1[],2,FALSE)</f>
        <v>7</v>
      </c>
      <c r="L1233" s="29"/>
      <c r="M1233" s="29"/>
      <c r="N1233" s="37"/>
      <c r="O1233" s="37"/>
      <c r="P1233" s="37"/>
      <c r="Q1233" s="37"/>
    </row>
    <row r="1234" spans="1:17" ht="25.5" customHeight="1">
      <c r="A1234" s="5" t="s">
        <v>224</v>
      </c>
      <c r="B1234" s="11" t="s">
        <v>23</v>
      </c>
      <c r="C1234" s="6" t="s">
        <v>17</v>
      </c>
      <c r="D1234" s="6">
        <v>103</v>
      </c>
      <c r="E1234" s="6" t="s">
        <v>19</v>
      </c>
      <c r="F1234" s="6">
        <v>130</v>
      </c>
      <c r="G1234" s="44"/>
      <c r="H1234" s="44"/>
      <c r="I1234" s="30">
        <v>20617</v>
      </c>
      <c r="J1234" s="29">
        <f>VLOOKUP(Table2[[#This Row],[Visitor]],Table1[],2,FALSE)</f>
        <v>17</v>
      </c>
      <c r="K1234" s="29">
        <f>VLOOKUP(Table2[[#This Row],[Home]],Table1[],2,FALSE)</f>
        <v>27</v>
      </c>
      <c r="L1234" s="29"/>
      <c r="M1234" s="29"/>
      <c r="N1234" s="37"/>
      <c r="O1234" s="37"/>
      <c r="P1234" s="37"/>
      <c r="Q1234" s="37"/>
    </row>
    <row r="1235" spans="1:17" ht="25.5" customHeight="1">
      <c r="A1235" s="5" t="s">
        <v>224</v>
      </c>
      <c r="B1235" s="11" t="s">
        <v>8</v>
      </c>
      <c r="C1235" s="6" t="s">
        <v>24</v>
      </c>
      <c r="D1235" s="6">
        <v>97</v>
      </c>
      <c r="E1235" s="6" t="s">
        <v>36</v>
      </c>
      <c r="F1235" s="6">
        <v>95</v>
      </c>
      <c r="G1235" s="44"/>
      <c r="H1235" s="44"/>
      <c r="I1235" s="30">
        <v>19882</v>
      </c>
      <c r="J1235" s="29">
        <f>VLOOKUP(Table2[[#This Row],[Visitor]],Table1[],2,FALSE)</f>
        <v>21</v>
      </c>
      <c r="K1235" s="29">
        <f>VLOOKUP(Table2[[#This Row],[Home]],Table1[],2,FALSE)</f>
        <v>16</v>
      </c>
      <c r="L1235" s="29"/>
      <c r="M1235" s="29"/>
      <c r="N1235" s="37"/>
      <c r="O1235" s="37"/>
      <c r="P1235" s="37"/>
      <c r="Q1235" s="37"/>
    </row>
    <row r="1236" spans="1:17" ht="25.5" customHeight="1">
      <c r="A1236" s="5" t="s">
        <v>225</v>
      </c>
      <c r="B1236" s="11" t="s">
        <v>97</v>
      </c>
      <c r="C1236" s="6" t="s">
        <v>22</v>
      </c>
      <c r="D1236" s="6">
        <v>107</v>
      </c>
      <c r="E1236" s="6" t="s">
        <v>5</v>
      </c>
      <c r="F1236" s="6">
        <v>113</v>
      </c>
      <c r="G1236" s="44"/>
      <c r="H1236" s="44"/>
      <c r="I1236" s="30">
        <v>18624</v>
      </c>
      <c r="J1236" s="29">
        <f>VLOOKUP(Table2[[#This Row],[Visitor]],Table1[],2,FALSE)</f>
        <v>14</v>
      </c>
      <c r="K1236" s="29">
        <f>VLOOKUP(Table2[[#This Row],[Home]],Table1[],2,FALSE)</f>
        <v>4</v>
      </c>
      <c r="L1236" s="29"/>
      <c r="M1236" s="29"/>
      <c r="N1236" s="37"/>
      <c r="O1236" s="37"/>
      <c r="P1236" s="37"/>
      <c r="Q1236" s="37"/>
    </row>
    <row r="1237" spans="1:17" ht="25.5" customHeight="1">
      <c r="A1237" s="5" t="s">
        <v>225</v>
      </c>
      <c r="B1237" s="11" t="s">
        <v>49</v>
      </c>
      <c r="C1237" s="6" t="s">
        <v>16</v>
      </c>
      <c r="D1237" s="6">
        <v>98</v>
      </c>
      <c r="E1237" s="6" t="s">
        <v>6</v>
      </c>
      <c r="F1237" s="6">
        <v>80</v>
      </c>
      <c r="G1237" s="44"/>
      <c r="H1237" s="44"/>
      <c r="I1237" s="30">
        <v>20562</v>
      </c>
      <c r="J1237" s="29">
        <f>VLOOKUP(Table2[[#This Row],[Visitor]],Table1[],2,FALSE)</f>
        <v>13</v>
      </c>
      <c r="K1237" s="29">
        <f>VLOOKUP(Table2[[#This Row],[Home]],Table1[],2,FALSE)</f>
        <v>5</v>
      </c>
      <c r="L1237" s="29"/>
      <c r="M1237" s="29"/>
      <c r="N1237" s="37"/>
      <c r="O1237" s="37"/>
      <c r="P1237" s="37"/>
      <c r="Q1237" s="37"/>
    </row>
    <row r="1238" spans="1:17" ht="25.5" customHeight="1">
      <c r="A1238" s="5" t="s">
        <v>225</v>
      </c>
      <c r="B1238" s="11" t="s">
        <v>226</v>
      </c>
      <c r="C1238" s="6" t="s">
        <v>31</v>
      </c>
      <c r="D1238" s="6">
        <v>108</v>
      </c>
      <c r="E1238" s="6" t="s">
        <v>43</v>
      </c>
      <c r="F1238" s="6">
        <v>116</v>
      </c>
      <c r="G1238" s="44"/>
      <c r="H1238" s="44"/>
      <c r="I1238" s="30">
        <v>18203</v>
      </c>
      <c r="J1238" s="29">
        <f>VLOOKUP(Table2[[#This Row],[Visitor]],Table1[],2,FALSE)</f>
        <v>8</v>
      </c>
      <c r="K1238" s="29">
        <f>VLOOKUP(Table2[[#This Row],[Home]],Table1[],2,FALSE)</f>
        <v>10</v>
      </c>
      <c r="L1238" s="29"/>
      <c r="M1238" s="29"/>
      <c r="N1238" s="37"/>
      <c r="O1238" s="37"/>
      <c r="P1238" s="37"/>
      <c r="Q1238" s="37"/>
    </row>
    <row r="1239" spans="1:17" ht="25.5" customHeight="1">
      <c r="A1239" s="5" t="s">
        <v>225</v>
      </c>
      <c r="B1239" s="11" t="s">
        <v>29</v>
      </c>
      <c r="C1239" s="6" t="s">
        <v>33</v>
      </c>
      <c r="D1239" s="6">
        <v>101</v>
      </c>
      <c r="E1239" s="6" t="s">
        <v>9</v>
      </c>
      <c r="F1239" s="6">
        <v>104</v>
      </c>
      <c r="G1239" s="44"/>
      <c r="H1239" s="44"/>
      <c r="I1239" s="30">
        <v>18055</v>
      </c>
      <c r="J1239" s="29">
        <f>VLOOKUP(Table2[[#This Row],[Visitor]],Table1[],2,FALSE)</f>
        <v>24</v>
      </c>
      <c r="K1239" s="29">
        <f>VLOOKUP(Table2[[#This Row],[Home]],Table1[],2,FALSE)</f>
        <v>3</v>
      </c>
      <c r="L1239" s="29"/>
      <c r="M1239" s="29"/>
      <c r="N1239" s="37"/>
      <c r="O1239" s="37"/>
      <c r="P1239" s="37"/>
      <c r="Q1239" s="37"/>
    </row>
    <row r="1240" spans="1:17" ht="25.5" customHeight="1">
      <c r="A1240" s="5" t="s">
        <v>227</v>
      </c>
      <c r="B1240" s="11" t="s">
        <v>23</v>
      </c>
      <c r="C1240" s="6" t="s">
        <v>17</v>
      </c>
      <c r="D1240" s="6">
        <v>113</v>
      </c>
      <c r="E1240" s="6" t="s">
        <v>19</v>
      </c>
      <c r="F1240" s="6">
        <v>103</v>
      </c>
      <c r="G1240" s="44"/>
      <c r="H1240" s="44"/>
      <c r="I1240" s="30">
        <v>20753</v>
      </c>
      <c r="J1240" s="29">
        <f>VLOOKUP(Table2[[#This Row],[Visitor]],Table1[],2,FALSE)</f>
        <v>17</v>
      </c>
      <c r="K1240" s="29">
        <f>VLOOKUP(Table2[[#This Row],[Home]],Table1[],2,FALSE)</f>
        <v>27</v>
      </c>
      <c r="L1240" s="29"/>
      <c r="M1240" s="29"/>
      <c r="N1240" s="37"/>
      <c r="O1240" s="37"/>
      <c r="P1240" s="37"/>
      <c r="Q1240" s="37"/>
    </row>
    <row r="1241" spans="1:17" ht="25.5" customHeight="1">
      <c r="A1241" s="5" t="s">
        <v>227</v>
      </c>
      <c r="B1241" s="11" t="s">
        <v>8</v>
      </c>
      <c r="C1241" s="6" t="s">
        <v>34</v>
      </c>
      <c r="D1241" s="6">
        <v>101</v>
      </c>
      <c r="E1241" s="6" t="s">
        <v>10</v>
      </c>
      <c r="F1241" s="6">
        <v>116</v>
      </c>
      <c r="G1241" s="44"/>
      <c r="H1241" s="44"/>
      <c r="I1241" s="30">
        <v>19596</v>
      </c>
      <c r="J1241" s="29">
        <f>VLOOKUP(Table2[[#This Row],[Visitor]],Table1[],2,FALSE)</f>
        <v>2</v>
      </c>
      <c r="K1241" s="29">
        <f>VLOOKUP(Table2[[#This Row],[Home]],Table1[],2,FALSE)</f>
        <v>1</v>
      </c>
      <c r="L1241" s="29"/>
      <c r="M1241" s="29"/>
      <c r="N1241" s="37"/>
      <c r="O1241" s="37"/>
      <c r="P1241" s="37"/>
      <c r="Q1241" s="37"/>
    </row>
    <row r="1242" spans="1:17" ht="25.5" customHeight="1">
      <c r="A1242" s="5" t="s">
        <v>228</v>
      </c>
      <c r="B1242" s="11" t="s">
        <v>12</v>
      </c>
      <c r="C1242" s="6" t="s">
        <v>20</v>
      </c>
      <c r="D1242" s="6">
        <v>119</v>
      </c>
      <c r="E1242" s="6" t="s">
        <v>41</v>
      </c>
      <c r="F1242" s="6">
        <v>130</v>
      </c>
      <c r="G1242" s="44"/>
      <c r="H1242" s="44"/>
      <c r="I1242" s="30">
        <v>20242</v>
      </c>
      <c r="J1242" s="29">
        <f>VLOOKUP(Table2[[#This Row],[Visitor]],Table1[],2,FALSE)</f>
        <v>9</v>
      </c>
      <c r="K1242" s="29">
        <f>VLOOKUP(Table2[[#This Row],[Home]],Table1[],2,FALSE)</f>
        <v>7</v>
      </c>
      <c r="L1242" s="29"/>
      <c r="M1242" s="29"/>
      <c r="N1242" s="37"/>
      <c r="O1242" s="37"/>
      <c r="P1242" s="37"/>
      <c r="Q1242" s="37"/>
    </row>
    <row r="1243" spans="1:17" ht="25.5" customHeight="1">
      <c r="A1243" s="5" t="s">
        <v>228</v>
      </c>
      <c r="B1243" s="11" t="s">
        <v>23</v>
      </c>
      <c r="C1243" s="6" t="s">
        <v>22</v>
      </c>
      <c r="D1243" s="6">
        <v>106</v>
      </c>
      <c r="E1243" s="6" t="s">
        <v>5</v>
      </c>
      <c r="F1243" s="6">
        <v>120</v>
      </c>
      <c r="G1243" s="44"/>
      <c r="H1243" s="44"/>
      <c r="I1243" s="30">
        <v>18624</v>
      </c>
      <c r="J1243" s="29">
        <f>VLOOKUP(Table2[[#This Row],[Visitor]],Table1[],2,FALSE)</f>
        <v>14</v>
      </c>
      <c r="K1243" s="29">
        <f>VLOOKUP(Table2[[#This Row],[Home]],Table1[],2,FALSE)</f>
        <v>4</v>
      </c>
      <c r="L1243" s="29"/>
      <c r="M1243" s="29"/>
      <c r="N1243" s="37"/>
      <c r="O1243" s="37"/>
      <c r="P1243" s="37"/>
      <c r="Q1243" s="37"/>
    </row>
    <row r="1244" spans="1:17" ht="25.5" customHeight="1">
      <c r="A1244" s="5" t="s">
        <v>228</v>
      </c>
      <c r="B1244" s="11" t="s">
        <v>8</v>
      </c>
      <c r="C1244" s="6" t="s">
        <v>24</v>
      </c>
      <c r="D1244" s="6">
        <v>111</v>
      </c>
      <c r="E1244" s="6" t="s">
        <v>36</v>
      </c>
      <c r="F1244" s="6">
        <v>102</v>
      </c>
      <c r="G1244" s="44"/>
      <c r="H1244" s="44"/>
      <c r="I1244" s="30">
        <v>20066</v>
      </c>
      <c r="J1244" s="29">
        <f>VLOOKUP(Table2[[#This Row],[Visitor]],Table1[],2,FALSE)</f>
        <v>21</v>
      </c>
      <c r="K1244" s="29">
        <f>VLOOKUP(Table2[[#This Row],[Home]],Table1[],2,FALSE)</f>
        <v>16</v>
      </c>
      <c r="L1244" s="29"/>
      <c r="M1244" s="29"/>
      <c r="N1244" s="37"/>
      <c r="O1244" s="37"/>
      <c r="P1244" s="37"/>
      <c r="Q1244" s="37"/>
    </row>
    <row r="1245" spans="1:17" ht="25.5" customHeight="1">
      <c r="A1245" s="5" t="s">
        <v>229</v>
      </c>
      <c r="B1245" s="11" t="s">
        <v>12</v>
      </c>
      <c r="C1245" s="6" t="s">
        <v>16</v>
      </c>
      <c r="D1245" s="6">
        <v>97</v>
      </c>
      <c r="E1245" s="6" t="s">
        <v>6</v>
      </c>
      <c r="F1245" s="6">
        <v>100</v>
      </c>
      <c r="G1245" s="44"/>
      <c r="H1245" s="44"/>
      <c r="I1245" s="30">
        <v>20562</v>
      </c>
      <c r="J1245" s="29">
        <f>VLOOKUP(Table2[[#This Row],[Visitor]],Table1[],2,FALSE)</f>
        <v>13</v>
      </c>
      <c r="K1245" s="29">
        <f>VLOOKUP(Table2[[#This Row],[Home]],Table1[],2,FALSE)</f>
        <v>5</v>
      </c>
      <c r="L1245" s="29"/>
      <c r="M1245" s="29"/>
      <c r="N1245" s="37"/>
      <c r="O1245" s="37"/>
      <c r="P1245" s="37"/>
      <c r="Q1245" s="37"/>
    </row>
    <row r="1246" spans="1:17" ht="25.5" customHeight="1">
      <c r="A1246" s="5" t="s">
        <v>229</v>
      </c>
      <c r="B1246" s="11" t="s">
        <v>23</v>
      </c>
      <c r="C1246" s="6" t="s">
        <v>31</v>
      </c>
      <c r="D1246" s="6">
        <v>102</v>
      </c>
      <c r="E1246" s="6" t="s">
        <v>43</v>
      </c>
      <c r="F1246" s="6">
        <v>95</v>
      </c>
      <c r="G1246" s="44"/>
      <c r="H1246" s="44"/>
      <c r="I1246" s="30">
        <v>18203</v>
      </c>
      <c r="J1246" s="29">
        <f>VLOOKUP(Table2[[#This Row],[Visitor]],Table1[],2,FALSE)</f>
        <v>8</v>
      </c>
      <c r="K1246" s="29">
        <f>VLOOKUP(Table2[[#This Row],[Home]],Table1[],2,FALSE)</f>
        <v>10</v>
      </c>
      <c r="L1246" s="29"/>
      <c r="M1246" s="29"/>
      <c r="N1246" s="37"/>
      <c r="O1246" s="37"/>
      <c r="P1246" s="37"/>
      <c r="Q1246" s="37"/>
    </row>
    <row r="1247" spans="1:17" ht="25.5" customHeight="1">
      <c r="A1247" s="5" t="s">
        <v>229</v>
      </c>
      <c r="B1247" s="11" t="s">
        <v>32</v>
      </c>
      <c r="C1247" s="6" t="s">
        <v>33</v>
      </c>
      <c r="D1247" s="6">
        <v>82</v>
      </c>
      <c r="E1247" s="6" t="s">
        <v>9</v>
      </c>
      <c r="F1247" s="6">
        <v>102</v>
      </c>
      <c r="G1247" s="44"/>
      <c r="H1247" s="44"/>
      <c r="I1247" s="30">
        <v>18055</v>
      </c>
      <c r="J1247" s="29">
        <f>VLOOKUP(Table2[[#This Row],[Visitor]],Table1[],2,FALSE)</f>
        <v>24</v>
      </c>
      <c r="K1247" s="29">
        <f>VLOOKUP(Table2[[#This Row],[Home]],Table1[],2,FALSE)</f>
        <v>3</v>
      </c>
      <c r="L1247" s="29"/>
      <c r="M1247" s="29"/>
      <c r="N1247" s="37"/>
      <c r="O1247" s="37"/>
      <c r="P1247" s="37"/>
      <c r="Q1247" s="37"/>
    </row>
    <row r="1248" spans="1:17" ht="25.5" customHeight="1">
      <c r="A1248" s="5" t="s">
        <v>230</v>
      </c>
      <c r="B1248" s="11" t="s">
        <v>12</v>
      </c>
      <c r="C1248" s="6" t="s">
        <v>19</v>
      </c>
      <c r="D1248" s="6">
        <v>128</v>
      </c>
      <c r="E1248" s="6" t="s">
        <v>17</v>
      </c>
      <c r="F1248" s="6">
        <v>108</v>
      </c>
      <c r="G1248" s="44"/>
      <c r="H1248" s="44"/>
      <c r="I1248" s="30">
        <v>19812</v>
      </c>
      <c r="J1248" s="29">
        <f>VLOOKUP(Table2[[#This Row],[Visitor]],Table1[],2,FALSE)</f>
        <v>27</v>
      </c>
      <c r="K1248" s="29">
        <f>VLOOKUP(Table2[[#This Row],[Home]],Table1[],2,FALSE)</f>
        <v>17</v>
      </c>
      <c r="L1248" s="29"/>
      <c r="M1248" s="29"/>
      <c r="N1248" s="37"/>
      <c r="O1248" s="37"/>
      <c r="P1248" s="37"/>
      <c r="Q1248" s="37"/>
    </row>
    <row r="1249" spans="1:17" ht="25.5" customHeight="1">
      <c r="A1249" s="5" t="s">
        <v>230</v>
      </c>
      <c r="B1249" s="11" t="s">
        <v>29</v>
      </c>
      <c r="C1249" s="6" t="s">
        <v>36</v>
      </c>
      <c r="D1249" s="6">
        <v>102</v>
      </c>
      <c r="E1249" s="6" t="s">
        <v>24</v>
      </c>
      <c r="F1249" s="6">
        <v>119</v>
      </c>
      <c r="G1249" s="44"/>
      <c r="H1249" s="44"/>
      <c r="I1249" s="30">
        <v>18551</v>
      </c>
      <c r="J1249" s="29">
        <f>VLOOKUP(Table2[[#This Row],[Visitor]],Table1[],2,FALSE)</f>
        <v>16</v>
      </c>
      <c r="K1249" s="29">
        <f>VLOOKUP(Table2[[#This Row],[Home]],Table1[],2,FALSE)</f>
        <v>21</v>
      </c>
      <c r="L1249" s="29"/>
      <c r="M1249" s="29"/>
      <c r="N1249" s="37"/>
      <c r="O1249" s="37"/>
      <c r="P1249" s="37"/>
      <c r="Q1249" s="37"/>
    </row>
    <row r="1250" spans="1:17" ht="25.5" customHeight="1">
      <c r="A1250" s="5" t="s">
        <v>230</v>
      </c>
      <c r="B1250" s="11" t="s">
        <v>32</v>
      </c>
      <c r="C1250" s="6" t="s">
        <v>10</v>
      </c>
      <c r="D1250" s="6">
        <v>110</v>
      </c>
      <c r="E1250" s="6" t="s">
        <v>34</v>
      </c>
      <c r="F1250" s="6">
        <v>97</v>
      </c>
      <c r="G1250" s="44"/>
      <c r="H1250" s="44"/>
      <c r="I1250" s="30">
        <v>18418</v>
      </c>
      <c r="J1250" s="29">
        <f>VLOOKUP(Table2[[#This Row],[Visitor]],Table1[],2,FALSE)</f>
        <v>1</v>
      </c>
      <c r="K1250" s="29">
        <f>VLOOKUP(Table2[[#This Row],[Home]],Table1[],2,FALSE)</f>
        <v>2</v>
      </c>
      <c r="L1250" s="29"/>
      <c r="M1250" s="29"/>
      <c r="N1250" s="37"/>
      <c r="O1250" s="37"/>
      <c r="P1250" s="37"/>
      <c r="Q1250" s="37"/>
    </row>
    <row r="1251" spans="1:17" ht="25.5" customHeight="1">
      <c r="A1251" s="5" t="s">
        <v>231</v>
      </c>
      <c r="B1251" s="11" t="s">
        <v>12</v>
      </c>
      <c r="C1251" s="6" t="s">
        <v>6</v>
      </c>
      <c r="D1251" s="6">
        <v>90</v>
      </c>
      <c r="E1251" s="6" t="s">
        <v>16</v>
      </c>
      <c r="F1251" s="6">
        <v>92</v>
      </c>
      <c r="G1251" s="44"/>
      <c r="H1251" s="44"/>
      <c r="I1251" s="30">
        <v>17923</v>
      </c>
      <c r="J1251" s="29">
        <f>VLOOKUP(Table2[[#This Row],[Visitor]],Table1[],2,FALSE)</f>
        <v>5</v>
      </c>
      <c r="K1251" s="29">
        <f>VLOOKUP(Table2[[#This Row],[Home]],Table1[],2,FALSE)</f>
        <v>13</v>
      </c>
      <c r="L1251" s="29"/>
      <c r="M1251" s="29"/>
      <c r="N1251" s="37"/>
      <c r="O1251" s="37"/>
      <c r="P1251" s="37"/>
      <c r="Q1251" s="37"/>
    </row>
    <row r="1252" spans="1:17" ht="25.5" customHeight="1">
      <c r="A1252" s="5" t="s">
        <v>231</v>
      </c>
      <c r="B1252" s="11" t="s">
        <v>23</v>
      </c>
      <c r="C1252" s="6" t="s">
        <v>41</v>
      </c>
      <c r="D1252" s="6">
        <v>103</v>
      </c>
      <c r="E1252" s="6" t="s">
        <v>20</v>
      </c>
      <c r="F1252" s="6">
        <v>122</v>
      </c>
      <c r="G1252" s="44"/>
      <c r="H1252" s="44"/>
      <c r="I1252" s="30">
        <v>20356</v>
      </c>
      <c r="J1252" s="29">
        <f>VLOOKUP(Table2[[#This Row],[Visitor]],Table1[],2,FALSE)</f>
        <v>7</v>
      </c>
      <c r="K1252" s="29">
        <f>VLOOKUP(Table2[[#This Row],[Home]],Table1[],2,FALSE)</f>
        <v>9</v>
      </c>
      <c r="L1252" s="29"/>
      <c r="M1252" s="29"/>
      <c r="N1252" s="37"/>
      <c r="O1252" s="37"/>
      <c r="P1252" s="37"/>
      <c r="Q1252" s="37"/>
    </row>
    <row r="1253" spans="1:17" ht="25.5" customHeight="1">
      <c r="A1253" s="5" t="s">
        <v>231</v>
      </c>
      <c r="B1253" s="11" t="s">
        <v>32</v>
      </c>
      <c r="C1253" s="6" t="s">
        <v>5</v>
      </c>
      <c r="D1253" s="6">
        <v>92</v>
      </c>
      <c r="E1253" s="6" t="s">
        <v>22</v>
      </c>
      <c r="F1253" s="6">
        <v>116</v>
      </c>
      <c r="G1253" s="44"/>
      <c r="H1253" s="44"/>
      <c r="I1253" s="30">
        <v>18717</v>
      </c>
      <c r="J1253" s="29">
        <f>VLOOKUP(Table2[[#This Row],[Visitor]],Table1[],2,FALSE)</f>
        <v>4</v>
      </c>
      <c r="K1253" s="29">
        <f>VLOOKUP(Table2[[#This Row],[Home]],Table1[],2,FALSE)</f>
        <v>14</v>
      </c>
      <c r="L1253" s="29"/>
      <c r="M1253" s="29"/>
      <c r="N1253" s="37"/>
      <c r="O1253" s="37"/>
      <c r="P1253" s="37"/>
      <c r="Q1253" s="37"/>
    </row>
    <row r="1254" spans="1:17" ht="25.5" customHeight="1">
      <c r="A1254" s="5" t="s">
        <v>232</v>
      </c>
      <c r="B1254" s="11" t="s">
        <v>233</v>
      </c>
      <c r="C1254" s="6" t="s">
        <v>19</v>
      </c>
      <c r="D1254" s="6">
        <v>106</v>
      </c>
      <c r="E1254" s="6" t="s">
        <v>17</v>
      </c>
      <c r="F1254" s="6">
        <v>102</v>
      </c>
      <c r="G1254" s="44"/>
      <c r="H1254" s="44"/>
      <c r="I1254" s="30">
        <v>19804</v>
      </c>
      <c r="J1254" s="29">
        <f>VLOOKUP(Table2[[#This Row],[Visitor]],Table1[],2,FALSE)</f>
        <v>27</v>
      </c>
      <c r="K1254" s="29">
        <f>VLOOKUP(Table2[[#This Row],[Home]],Table1[],2,FALSE)</f>
        <v>17</v>
      </c>
      <c r="L1254" s="29"/>
      <c r="M1254" s="29"/>
      <c r="N1254" s="37"/>
      <c r="O1254" s="37"/>
      <c r="P1254" s="37"/>
      <c r="Q1254" s="37"/>
    </row>
    <row r="1255" spans="1:17" ht="25.5" customHeight="1">
      <c r="A1255" s="5" t="s">
        <v>232</v>
      </c>
      <c r="B1255" s="11" t="s">
        <v>83</v>
      </c>
      <c r="C1255" s="6" t="s">
        <v>36</v>
      </c>
      <c r="D1255" s="6">
        <v>123</v>
      </c>
      <c r="E1255" s="6" t="s">
        <v>24</v>
      </c>
      <c r="F1255" s="6">
        <v>131</v>
      </c>
      <c r="G1255" s="44"/>
      <c r="H1255" s="44"/>
      <c r="I1255" s="30">
        <v>18544</v>
      </c>
      <c r="J1255" s="29">
        <f>VLOOKUP(Table2[[#This Row],[Visitor]],Table1[],2,FALSE)</f>
        <v>16</v>
      </c>
      <c r="K1255" s="29">
        <f>VLOOKUP(Table2[[#This Row],[Home]],Table1[],2,FALSE)</f>
        <v>21</v>
      </c>
      <c r="L1255" s="29"/>
      <c r="M1255" s="29"/>
      <c r="N1255" s="37"/>
      <c r="O1255" s="37"/>
      <c r="P1255" s="37"/>
      <c r="Q1255" s="37"/>
    </row>
    <row r="1256" spans="1:17" ht="25.5" customHeight="1">
      <c r="A1256" s="5" t="s">
        <v>232</v>
      </c>
      <c r="B1256" s="11" t="s">
        <v>21</v>
      </c>
      <c r="C1256" s="6" t="s">
        <v>9</v>
      </c>
      <c r="D1256" s="6">
        <v>105</v>
      </c>
      <c r="E1256" s="6" t="s">
        <v>33</v>
      </c>
      <c r="F1256" s="6">
        <v>121</v>
      </c>
      <c r="G1256" s="44"/>
      <c r="H1256" s="44"/>
      <c r="I1256" s="30">
        <v>18978</v>
      </c>
      <c r="J1256" s="29">
        <f>VLOOKUP(Table2[[#This Row],[Visitor]],Table1[],2,FALSE)</f>
        <v>3</v>
      </c>
      <c r="K1256" s="29">
        <f>VLOOKUP(Table2[[#This Row],[Home]],Table1[],2,FALSE)</f>
        <v>24</v>
      </c>
      <c r="L1256" s="29"/>
      <c r="M1256" s="29"/>
      <c r="N1256" s="37"/>
      <c r="O1256" s="37"/>
      <c r="P1256" s="37"/>
      <c r="Q1256" s="37"/>
    </row>
    <row r="1257" spans="1:17" ht="25.5" customHeight="1">
      <c r="A1257" s="5" t="s">
        <v>232</v>
      </c>
      <c r="B1257" s="11" t="s">
        <v>35</v>
      </c>
      <c r="C1257" s="6" t="s">
        <v>43</v>
      </c>
      <c r="D1257" s="6">
        <v>102</v>
      </c>
      <c r="E1257" s="6" t="s">
        <v>31</v>
      </c>
      <c r="F1257" s="6">
        <v>115</v>
      </c>
      <c r="G1257" s="44"/>
      <c r="H1257" s="44"/>
      <c r="I1257" s="30">
        <v>18306</v>
      </c>
      <c r="J1257" s="29">
        <f>VLOOKUP(Table2[[#This Row],[Visitor]],Table1[],2,FALSE)</f>
        <v>10</v>
      </c>
      <c r="K1257" s="29">
        <f>VLOOKUP(Table2[[#This Row],[Home]],Table1[],2,FALSE)</f>
        <v>8</v>
      </c>
      <c r="L1257" s="29"/>
      <c r="M1257" s="29"/>
      <c r="N1257" s="37"/>
      <c r="O1257" s="37"/>
      <c r="P1257" s="37"/>
      <c r="Q1257" s="37"/>
    </row>
    <row r="1258" spans="1:17" ht="25.5" customHeight="1">
      <c r="A1258" s="5" t="s">
        <v>234</v>
      </c>
      <c r="B1258" s="11" t="s">
        <v>97</v>
      </c>
      <c r="C1258" s="6" t="s">
        <v>5</v>
      </c>
      <c r="D1258" s="6">
        <v>102</v>
      </c>
      <c r="E1258" s="6" t="s">
        <v>22</v>
      </c>
      <c r="F1258" s="6">
        <v>104</v>
      </c>
      <c r="G1258" s="44"/>
      <c r="H1258" s="44"/>
      <c r="I1258" s="30">
        <v>18717</v>
      </c>
      <c r="J1258" s="29">
        <f>VLOOKUP(Table2[[#This Row],[Visitor]],Table1[],2,FALSE)</f>
        <v>4</v>
      </c>
      <c r="K1258" s="29">
        <f>VLOOKUP(Table2[[#This Row],[Home]],Table1[],2,FALSE)</f>
        <v>14</v>
      </c>
      <c r="L1258" s="29"/>
      <c r="M1258" s="29"/>
      <c r="N1258" s="37"/>
      <c r="O1258" s="37"/>
      <c r="P1258" s="37"/>
      <c r="Q1258" s="37"/>
    </row>
    <row r="1259" spans="1:17" ht="25.5" customHeight="1">
      <c r="A1259" s="5" t="s">
        <v>234</v>
      </c>
      <c r="B1259" s="11" t="s">
        <v>49</v>
      </c>
      <c r="C1259" s="6" t="s">
        <v>10</v>
      </c>
      <c r="D1259" s="6">
        <v>90</v>
      </c>
      <c r="E1259" s="6" t="s">
        <v>34</v>
      </c>
      <c r="F1259" s="6">
        <v>103</v>
      </c>
      <c r="G1259" s="44"/>
      <c r="H1259" s="44"/>
      <c r="I1259" s="30">
        <v>18418</v>
      </c>
      <c r="J1259" s="29">
        <f>VLOOKUP(Table2[[#This Row],[Visitor]],Table1[],2,FALSE)</f>
        <v>1</v>
      </c>
      <c r="K1259" s="29">
        <f>VLOOKUP(Table2[[#This Row],[Home]],Table1[],2,FALSE)</f>
        <v>2</v>
      </c>
      <c r="L1259" s="29"/>
      <c r="M1259" s="29"/>
      <c r="N1259" s="37"/>
      <c r="O1259" s="37"/>
      <c r="P1259" s="37"/>
      <c r="Q1259" s="37"/>
    </row>
    <row r="1260" spans="1:17" ht="25.5" customHeight="1">
      <c r="A1260" s="5" t="s">
        <v>234</v>
      </c>
      <c r="B1260" s="11" t="s">
        <v>59</v>
      </c>
      <c r="C1260" s="6" t="s">
        <v>41</v>
      </c>
      <c r="D1260" s="6">
        <v>98</v>
      </c>
      <c r="E1260" s="6" t="s">
        <v>20</v>
      </c>
      <c r="F1260" s="6">
        <v>106</v>
      </c>
      <c r="G1260" s="44"/>
      <c r="H1260" s="44"/>
      <c r="I1260" s="30">
        <v>20356</v>
      </c>
      <c r="J1260" s="29">
        <f>VLOOKUP(Table2[[#This Row],[Visitor]],Table1[],2,FALSE)</f>
        <v>7</v>
      </c>
      <c r="K1260" s="29">
        <f>VLOOKUP(Table2[[#This Row],[Home]],Table1[],2,FALSE)</f>
        <v>9</v>
      </c>
      <c r="L1260" s="29"/>
      <c r="M1260" s="29"/>
      <c r="N1260" s="37"/>
      <c r="O1260" s="37"/>
      <c r="P1260" s="37"/>
      <c r="Q1260" s="37"/>
    </row>
    <row r="1261" spans="1:17" ht="25.5" customHeight="1">
      <c r="A1261" s="5" t="s">
        <v>234</v>
      </c>
      <c r="B1261" s="11" t="s">
        <v>26</v>
      </c>
      <c r="C1261" s="6" t="s">
        <v>6</v>
      </c>
      <c r="D1261" s="6">
        <v>104</v>
      </c>
      <c r="E1261" s="6" t="s">
        <v>16</v>
      </c>
      <c r="F1261" s="6">
        <v>100</v>
      </c>
      <c r="G1261" s="44"/>
      <c r="H1261" s="44"/>
      <c r="I1261" s="30">
        <v>17923</v>
      </c>
      <c r="J1261" s="29">
        <f>VLOOKUP(Table2[[#This Row],[Visitor]],Table1[],2,FALSE)</f>
        <v>5</v>
      </c>
      <c r="K1261" s="29">
        <f>VLOOKUP(Table2[[#This Row],[Home]],Table1[],2,FALSE)</f>
        <v>13</v>
      </c>
      <c r="L1261" s="29"/>
      <c r="M1261" s="29"/>
      <c r="N1261" s="37"/>
      <c r="O1261" s="37"/>
      <c r="P1261" s="37"/>
      <c r="Q1261" s="37"/>
    </row>
    <row r="1262" spans="1:17" ht="25.5" customHeight="1">
      <c r="A1262" s="5" t="s">
        <v>235</v>
      </c>
      <c r="B1262" s="11" t="s">
        <v>23</v>
      </c>
      <c r="C1262" s="6" t="s">
        <v>9</v>
      </c>
      <c r="D1262" s="6">
        <v>119</v>
      </c>
      <c r="E1262" s="6" t="s">
        <v>33</v>
      </c>
      <c r="F1262" s="6">
        <v>100</v>
      </c>
      <c r="G1262" s="44"/>
      <c r="H1262" s="44"/>
      <c r="I1262" s="30">
        <v>18978</v>
      </c>
      <c r="J1262" s="29">
        <f>VLOOKUP(Table2[[#This Row],[Visitor]],Table1[],2,FALSE)</f>
        <v>3</v>
      </c>
      <c r="K1262" s="29">
        <f>VLOOKUP(Table2[[#This Row],[Home]],Table1[],2,FALSE)</f>
        <v>24</v>
      </c>
      <c r="L1262" s="29"/>
      <c r="M1262" s="29"/>
      <c r="N1262" s="37"/>
      <c r="O1262" s="37"/>
      <c r="P1262" s="37"/>
      <c r="Q1262" s="37"/>
    </row>
    <row r="1263" spans="1:17" ht="25.5" customHeight="1">
      <c r="A1263" s="5" t="s">
        <v>235</v>
      </c>
      <c r="B1263" s="11" t="s">
        <v>8</v>
      </c>
      <c r="C1263" s="6" t="s">
        <v>43</v>
      </c>
      <c r="D1263" s="6">
        <v>96</v>
      </c>
      <c r="E1263" s="6" t="s">
        <v>31</v>
      </c>
      <c r="F1263" s="6">
        <v>113</v>
      </c>
      <c r="G1263" s="44"/>
      <c r="H1263" s="44"/>
      <c r="I1263" s="30">
        <v>18306</v>
      </c>
      <c r="J1263" s="29">
        <f>VLOOKUP(Table2[[#This Row],[Visitor]],Table1[],2,FALSE)</f>
        <v>10</v>
      </c>
      <c r="K1263" s="29">
        <f>VLOOKUP(Table2[[#This Row],[Home]],Table1[],2,FALSE)</f>
        <v>8</v>
      </c>
      <c r="L1263" s="29"/>
      <c r="M1263" s="29"/>
      <c r="N1263" s="37"/>
      <c r="O1263" s="37"/>
      <c r="P1263" s="37"/>
      <c r="Q1263" s="37"/>
    </row>
    <row r="1264" spans="1:17" ht="25.5" customHeight="1">
      <c r="A1264" s="5" t="s">
        <v>236</v>
      </c>
      <c r="B1264" s="11" t="s">
        <v>12</v>
      </c>
      <c r="C1264" s="6" t="s">
        <v>22</v>
      </c>
      <c r="D1264" s="6">
        <v>87</v>
      </c>
      <c r="E1264" s="6" t="s">
        <v>5</v>
      </c>
      <c r="F1264" s="6">
        <v>92</v>
      </c>
      <c r="G1264" s="44"/>
      <c r="H1264" s="44"/>
      <c r="I1264" s="30">
        <v>18624</v>
      </c>
      <c r="J1264" s="29">
        <f>VLOOKUP(Table2[[#This Row],[Visitor]],Table1[],2,FALSE)</f>
        <v>14</v>
      </c>
      <c r="K1264" s="29">
        <f>VLOOKUP(Table2[[#This Row],[Home]],Table1[],2,FALSE)</f>
        <v>4</v>
      </c>
      <c r="L1264" s="29"/>
      <c r="M1264" s="29"/>
      <c r="N1264" s="37"/>
      <c r="O1264" s="37"/>
      <c r="P1264" s="37"/>
      <c r="Q1264" s="37"/>
    </row>
    <row r="1265" spans="1:17" ht="25.5" customHeight="1">
      <c r="A1265" s="5" t="s">
        <v>236</v>
      </c>
      <c r="B1265" s="11" t="s">
        <v>23</v>
      </c>
      <c r="C1265" s="6" t="s">
        <v>17</v>
      </c>
      <c r="D1265" s="6">
        <v>91</v>
      </c>
      <c r="E1265" s="6" t="s">
        <v>19</v>
      </c>
      <c r="F1265" s="6">
        <v>104</v>
      </c>
      <c r="G1265" s="44"/>
      <c r="H1265" s="44"/>
      <c r="I1265" s="30">
        <v>21171</v>
      </c>
      <c r="J1265" s="29">
        <f>VLOOKUP(Table2[[#This Row],[Visitor]],Table1[],2,FALSE)</f>
        <v>17</v>
      </c>
      <c r="K1265" s="29">
        <f>VLOOKUP(Table2[[#This Row],[Home]],Table1[],2,FALSE)</f>
        <v>27</v>
      </c>
      <c r="L1265" s="29"/>
      <c r="M1265" s="29"/>
      <c r="N1265" s="37"/>
      <c r="O1265" s="37"/>
      <c r="P1265" s="37"/>
      <c r="Q1265" s="37"/>
    </row>
    <row r="1266" spans="1:17" ht="25.5" customHeight="1">
      <c r="A1266" s="5" t="s">
        <v>236</v>
      </c>
      <c r="B1266" s="11" t="s">
        <v>8</v>
      </c>
      <c r="C1266" s="6" t="s">
        <v>34</v>
      </c>
      <c r="D1266" s="6">
        <v>91</v>
      </c>
      <c r="E1266" s="6" t="s">
        <v>10</v>
      </c>
      <c r="F1266" s="6">
        <v>99</v>
      </c>
      <c r="G1266" s="44"/>
      <c r="H1266" s="44"/>
      <c r="I1266" s="30">
        <v>19596</v>
      </c>
      <c r="J1266" s="29">
        <f>VLOOKUP(Table2[[#This Row],[Visitor]],Table1[],2,FALSE)</f>
        <v>2</v>
      </c>
      <c r="K1266" s="29">
        <f>VLOOKUP(Table2[[#This Row],[Home]],Table1[],2,FALSE)</f>
        <v>1</v>
      </c>
      <c r="L1266" s="29"/>
      <c r="M1266" s="29"/>
      <c r="N1266" s="37"/>
      <c r="O1266" s="37"/>
      <c r="P1266" s="37"/>
      <c r="Q1266" s="37"/>
    </row>
    <row r="1267" spans="1:17" ht="25.5" customHeight="1">
      <c r="A1267" s="5" t="s">
        <v>237</v>
      </c>
      <c r="B1267" s="11" t="s">
        <v>12</v>
      </c>
      <c r="C1267" s="6" t="s">
        <v>16</v>
      </c>
      <c r="D1267" s="6">
        <v>95</v>
      </c>
      <c r="E1267" s="6" t="s">
        <v>6</v>
      </c>
      <c r="F1267" s="6">
        <v>98</v>
      </c>
      <c r="G1267" s="44"/>
      <c r="H1267" s="44"/>
      <c r="I1267" s="30">
        <v>20562</v>
      </c>
      <c r="J1267" s="29">
        <f>VLOOKUP(Table2[[#This Row],[Visitor]],Table1[],2,FALSE)</f>
        <v>13</v>
      </c>
      <c r="K1267" s="29">
        <f>VLOOKUP(Table2[[#This Row],[Home]],Table1[],2,FALSE)</f>
        <v>5</v>
      </c>
      <c r="L1267" s="29"/>
      <c r="M1267" s="29"/>
      <c r="N1267" s="37"/>
      <c r="O1267" s="37"/>
      <c r="P1267" s="37"/>
      <c r="Q1267" s="37"/>
    </row>
    <row r="1268" spans="1:17" ht="25.5" customHeight="1">
      <c r="A1268" s="5" t="s">
        <v>237</v>
      </c>
      <c r="B1268" s="11" t="s">
        <v>12</v>
      </c>
      <c r="C1268" s="6" t="s">
        <v>20</v>
      </c>
      <c r="D1268" s="6">
        <v>98</v>
      </c>
      <c r="E1268" s="6" t="s">
        <v>41</v>
      </c>
      <c r="F1268" s="6">
        <v>108</v>
      </c>
      <c r="G1268" s="44"/>
      <c r="H1268" s="44"/>
      <c r="I1268" s="30">
        <v>19987</v>
      </c>
      <c r="J1268" s="29">
        <f>VLOOKUP(Table2[[#This Row],[Visitor]],Table1[],2,FALSE)</f>
        <v>9</v>
      </c>
      <c r="K1268" s="29">
        <f>VLOOKUP(Table2[[#This Row],[Home]],Table1[],2,FALSE)</f>
        <v>7</v>
      </c>
      <c r="L1268" s="29"/>
      <c r="M1268" s="29"/>
      <c r="N1268" s="37"/>
      <c r="O1268" s="37"/>
      <c r="P1268" s="37"/>
      <c r="Q1268" s="37"/>
    </row>
    <row r="1269" spans="1:17" ht="25.5" customHeight="1">
      <c r="A1269" s="5" t="s">
        <v>237</v>
      </c>
      <c r="B1269" s="11" t="s">
        <v>32</v>
      </c>
      <c r="C1269" s="6" t="s">
        <v>33</v>
      </c>
      <c r="D1269" s="6">
        <v>104</v>
      </c>
      <c r="E1269" s="6" t="s">
        <v>9</v>
      </c>
      <c r="F1269" s="6">
        <v>122</v>
      </c>
      <c r="G1269" s="44"/>
      <c r="H1269" s="44"/>
      <c r="I1269" s="30">
        <v>18055</v>
      </c>
      <c r="J1269" s="29">
        <f>VLOOKUP(Table2[[#This Row],[Visitor]],Table1[],2,FALSE)</f>
        <v>24</v>
      </c>
      <c r="K1269" s="29">
        <f>VLOOKUP(Table2[[#This Row],[Home]],Table1[],2,FALSE)</f>
        <v>3</v>
      </c>
      <c r="L1269" s="29"/>
      <c r="M1269" s="29"/>
      <c r="N1269" s="37"/>
      <c r="O1269" s="37"/>
      <c r="P1269" s="37"/>
      <c r="Q1269" s="37"/>
    </row>
    <row r="1270" spans="1:17" ht="25.5" customHeight="1">
      <c r="A1270" s="5" t="s">
        <v>237</v>
      </c>
      <c r="B1270" s="11" t="s">
        <v>32</v>
      </c>
      <c r="C1270" s="6" t="s">
        <v>31</v>
      </c>
      <c r="D1270" s="6">
        <v>99</v>
      </c>
      <c r="E1270" s="6" t="s">
        <v>43</v>
      </c>
      <c r="F1270" s="6">
        <v>107</v>
      </c>
      <c r="G1270" s="44"/>
      <c r="H1270" s="44"/>
      <c r="I1270" s="30">
        <v>18203</v>
      </c>
      <c r="J1270" s="29">
        <f>VLOOKUP(Table2[[#This Row],[Visitor]],Table1[],2,FALSE)</f>
        <v>8</v>
      </c>
      <c r="K1270" s="29">
        <f>VLOOKUP(Table2[[#This Row],[Home]],Table1[],2,FALSE)</f>
        <v>10</v>
      </c>
      <c r="L1270" s="29"/>
      <c r="M1270" s="29"/>
      <c r="N1270" s="37"/>
      <c r="O1270" s="37"/>
      <c r="P1270" s="37"/>
      <c r="Q1270" s="37"/>
    </row>
    <row r="1271" spans="1:17" ht="25.5" customHeight="1">
      <c r="A1271" s="5" t="s">
        <v>238</v>
      </c>
      <c r="B1271" s="11" t="s">
        <v>23</v>
      </c>
      <c r="C1271" s="6" t="s">
        <v>5</v>
      </c>
      <c r="D1271" s="6">
        <v>86</v>
      </c>
      <c r="E1271" s="6" t="s">
        <v>22</v>
      </c>
      <c r="F1271" s="6">
        <v>97</v>
      </c>
      <c r="G1271" s="44"/>
      <c r="H1271" s="44"/>
      <c r="I1271" s="30">
        <v>18717</v>
      </c>
      <c r="J1271" s="29">
        <f>VLOOKUP(Table2[[#This Row],[Visitor]],Table1[],2,FALSE)</f>
        <v>4</v>
      </c>
      <c r="K1271" s="29">
        <f>VLOOKUP(Table2[[#This Row],[Home]],Table1[],2,FALSE)</f>
        <v>14</v>
      </c>
      <c r="L1271" s="29"/>
      <c r="M1271" s="29"/>
      <c r="N1271" s="37"/>
      <c r="O1271" s="37"/>
      <c r="P1271" s="37"/>
      <c r="Q1271" s="37"/>
    </row>
    <row r="1272" spans="1:17" ht="25.5" customHeight="1">
      <c r="A1272" s="5" t="s">
        <v>239</v>
      </c>
      <c r="B1272" s="11" t="s">
        <v>12</v>
      </c>
      <c r="C1272" s="6" t="s">
        <v>41</v>
      </c>
      <c r="D1272" s="6">
        <v>102</v>
      </c>
      <c r="E1272" s="6" t="s">
        <v>20</v>
      </c>
      <c r="F1272" s="6">
        <v>92</v>
      </c>
      <c r="G1272" s="44"/>
      <c r="H1272" s="44"/>
      <c r="I1272" s="30">
        <v>20356</v>
      </c>
      <c r="J1272" s="29">
        <f>VLOOKUP(Table2[[#This Row],[Visitor]],Table1[],2,FALSE)</f>
        <v>7</v>
      </c>
      <c r="K1272" s="29">
        <f>VLOOKUP(Table2[[#This Row],[Home]],Table1[],2,FALSE)</f>
        <v>9</v>
      </c>
      <c r="L1272" s="29"/>
      <c r="M1272" s="29"/>
      <c r="N1272" s="37"/>
      <c r="O1272" s="37"/>
      <c r="P1272" s="37"/>
      <c r="Q1272" s="37"/>
    </row>
    <row r="1273" spans="1:17" ht="25.5" customHeight="1">
      <c r="A1273" s="5" t="s">
        <v>239</v>
      </c>
      <c r="B1273" s="11" t="s">
        <v>23</v>
      </c>
      <c r="C1273" s="6" t="s">
        <v>6</v>
      </c>
      <c r="D1273" s="6">
        <v>87</v>
      </c>
      <c r="E1273" s="6" t="s">
        <v>16</v>
      </c>
      <c r="F1273" s="6">
        <v>121</v>
      </c>
      <c r="G1273" s="44"/>
      <c r="H1273" s="44"/>
      <c r="I1273" s="30">
        <v>17923</v>
      </c>
      <c r="J1273" s="29">
        <f>VLOOKUP(Table2[[#This Row],[Visitor]],Table1[],2,FALSE)</f>
        <v>5</v>
      </c>
      <c r="K1273" s="29">
        <f>VLOOKUP(Table2[[#This Row],[Home]],Table1[],2,FALSE)</f>
        <v>13</v>
      </c>
      <c r="L1273" s="29"/>
      <c r="M1273" s="29"/>
      <c r="N1273" s="37"/>
      <c r="O1273" s="37"/>
      <c r="P1273" s="37"/>
      <c r="Q1273" s="37"/>
    </row>
    <row r="1274" spans="1:17" ht="25.5" customHeight="1">
      <c r="A1274" s="5" t="s">
        <v>239</v>
      </c>
      <c r="B1274" s="11" t="s">
        <v>8</v>
      </c>
      <c r="C1274" s="6" t="s">
        <v>43</v>
      </c>
      <c r="D1274" s="6">
        <v>91</v>
      </c>
      <c r="E1274" s="6" t="s">
        <v>31</v>
      </c>
      <c r="F1274" s="6">
        <v>96</v>
      </c>
      <c r="G1274" s="44"/>
      <c r="H1274" s="44"/>
      <c r="I1274" s="30">
        <v>18306</v>
      </c>
      <c r="J1274" s="29">
        <f>VLOOKUP(Table2[[#This Row],[Visitor]],Table1[],2,FALSE)</f>
        <v>10</v>
      </c>
      <c r="K1274" s="29">
        <f>VLOOKUP(Table2[[#This Row],[Home]],Table1[],2,FALSE)</f>
        <v>8</v>
      </c>
      <c r="L1274" s="29"/>
      <c r="M1274" s="29"/>
      <c r="N1274" s="37"/>
      <c r="O1274" s="37"/>
      <c r="P1274" s="37"/>
      <c r="Q1274" s="37"/>
    </row>
    <row r="1275" spans="1:17" ht="25.5" customHeight="1">
      <c r="A1275" s="5" t="s">
        <v>240</v>
      </c>
      <c r="B1275" s="11" t="s">
        <v>23</v>
      </c>
      <c r="C1275" s="6" t="s">
        <v>22</v>
      </c>
      <c r="D1275" s="6">
        <v>96</v>
      </c>
      <c r="E1275" s="6" t="s">
        <v>5</v>
      </c>
      <c r="F1275" s="6">
        <v>112</v>
      </c>
      <c r="G1275" s="44"/>
      <c r="H1275" s="44"/>
      <c r="I1275" s="30">
        <v>18624</v>
      </c>
      <c r="J1275" s="29">
        <f>VLOOKUP(Table2[[#This Row],[Visitor]],Table1[],2,FALSE)</f>
        <v>14</v>
      </c>
      <c r="K1275" s="29">
        <f>VLOOKUP(Table2[[#This Row],[Home]],Table1[],2,FALSE)</f>
        <v>4</v>
      </c>
      <c r="L1275" s="29"/>
      <c r="M1275" s="29"/>
      <c r="N1275" s="37"/>
      <c r="O1275" s="37"/>
      <c r="P1275" s="37"/>
      <c r="Q1275" s="37"/>
    </row>
    <row r="1276" spans="1:17" ht="25.5" customHeight="1">
      <c r="A1276" s="5" t="s">
        <v>240</v>
      </c>
      <c r="B1276" s="11" t="s">
        <v>8</v>
      </c>
      <c r="C1276" s="6" t="s">
        <v>24</v>
      </c>
      <c r="D1276" s="6">
        <v>101</v>
      </c>
      <c r="E1276" s="6" t="s">
        <v>10</v>
      </c>
      <c r="F1276" s="6">
        <v>123</v>
      </c>
      <c r="G1276" s="44"/>
      <c r="H1276" s="44"/>
      <c r="I1276" s="30">
        <v>19596</v>
      </c>
      <c r="J1276" s="29">
        <f>VLOOKUP(Table2[[#This Row],[Visitor]],Table1[],2,FALSE)</f>
        <v>21</v>
      </c>
      <c r="K1276" s="29">
        <f>VLOOKUP(Table2[[#This Row],[Home]],Table1[],2,FALSE)</f>
        <v>1</v>
      </c>
      <c r="L1276" s="29"/>
      <c r="M1276" s="29"/>
      <c r="N1276" s="37"/>
      <c r="O1276" s="37"/>
      <c r="P1276" s="37"/>
      <c r="Q1276" s="37"/>
    </row>
    <row r="1277" spans="1:17" ht="25.5" customHeight="1">
      <c r="A1277" s="5" t="s">
        <v>241</v>
      </c>
      <c r="B1277" s="11" t="s">
        <v>97</v>
      </c>
      <c r="C1277" s="6" t="s">
        <v>16</v>
      </c>
      <c r="D1277" s="6">
        <v>101</v>
      </c>
      <c r="E1277" s="6" t="s">
        <v>6</v>
      </c>
      <c r="F1277" s="6">
        <v>105</v>
      </c>
      <c r="G1277" s="44"/>
      <c r="H1277" s="44"/>
      <c r="I1277" s="30">
        <v>20562</v>
      </c>
      <c r="J1277" s="29">
        <f>VLOOKUP(Table2[[#This Row],[Visitor]],Table1[],2,FALSE)</f>
        <v>13</v>
      </c>
      <c r="K1277" s="29">
        <f>VLOOKUP(Table2[[#This Row],[Home]],Table1[],2,FALSE)</f>
        <v>5</v>
      </c>
      <c r="L1277" s="29"/>
      <c r="M1277" s="29"/>
      <c r="N1277" s="37"/>
      <c r="O1277" s="37"/>
      <c r="P1277" s="37"/>
      <c r="Q1277" s="37"/>
    </row>
    <row r="1278" spans="1:17" ht="25.5" customHeight="1">
      <c r="A1278" s="5" t="s">
        <v>241</v>
      </c>
      <c r="B1278" s="11" t="s">
        <v>49</v>
      </c>
      <c r="C1278" s="6" t="s">
        <v>31</v>
      </c>
      <c r="D1278" s="6">
        <v>96</v>
      </c>
      <c r="E1278" s="6" t="s">
        <v>9</v>
      </c>
      <c r="F1278" s="6">
        <v>110</v>
      </c>
      <c r="G1278" s="44"/>
      <c r="H1278" s="44"/>
      <c r="I1278" s="30">
        <v>18055</v>
      </c>
      <c r="J1278" s="29">
        <f>VLOOKUP(Table2[[#This Row],[Visitor]],Table1[],2,FALSE)</f>
        <v>8</v>
      </c>
      <c r="K1278" s="29">
        <f>VLOOKUP(Table2[[#This Row],[Home]],Table1[],2,FALSE)</f>
        <v>3</v>
      </c>
      <c r="L1278" s="29"/>
      <c r="M1278" s="29"/>
      <c r="N1278" s="37"/>
      <c r="O1278" s="37"/>
      <c r="P1278" s="37"/>
      <c r="Q1278" s="37"/>
    </row>
    <row r="1279" spans="1:17" ht="25.5" customHeight="1">
      <c r="A1279" s="5" t="s">
        <v>242</v>
      </c>
      <c r="B1279" s="11" t="s">
        <v>23</v>
      </c>
      <c r="C1279" s="6" t="s">
        <v>19</v>
      </c>
      <c r="D1279" s="6">
        <v>101</v>
      </c>
      <c r="E1279" s="6" t="s">
        <v>5</v>
      </c>
      <c r="F1279" s="6">
        <v>117</v>
      </c>
      <c r="G1279" s="44"/>
      <c r="H1279" s="44"/>
      <c r="I1279" s="30">
        <v>18624</v>
      </c>
      <c r="J1279" s="29">
        <f>VLOOKUP(Table2[[#This Row],[Visitor]],Table1[],2,FALSE)</f>
        <v>27</v>
      </c>
      <c r="K1279" s="29">
        <f>VLOOKUP(Table2[[#This Row],[Home]],Table1[],2,FALSE)</f>
        <v>4</v>
      </c>
      <c r="L1279" s="29"/>
      <c r="M1279" s="29"/>
      <c r="N1279" s="37"/>
      <c r="O1279" s="37"/>
      <c r="P1279" s="37"/>
      <c r="Q1279" s="37"/>
    </row>
    <row r="1280" spans="1:17" ht="25.5" customHeight="1">
      <c r="A1280" s="7" t="s">
        <v>243</v>
      </c>
      <c r="B1280" s="11" t="s">
        <v>23</v>
      </c>
      <c r="C1280" s="8" t="s">
        <v>6</v>
      </c>
      <c r="D1280" s="8">
        <v>113</v>
      </c>
      <c r="E1280" s="8" t="s">
        <v>41</v>
      </c>
      <c r="F1280" s="8">
        <v>112</v>
      </c>
      <c r="G1280" s="44"/>
      <c r="H1280" s="44"/>
      <c r="I1280" s="30">
        <v>19954</v>
      </c>
      <c r="J1280" s="29">
        <f>VLOOKUP(Table2[[#This Row],[Visitor]],Table1[],2,FALSE)</f>
        <v>5</v>
      </c>
      <c r="K1280" s="29">
        <f>VLOOKUP(Table2[[#This Row],[Home]],Table1[],2,FALSE)</f>
        <v>7</v>
      </c>
      <c r="L1280" s="29"/>
      <c r="M1280" s="29"/>
      <c r="N1280" s="37"/>
      <c r="O1280" s="37"/>
      <c r="P1280" s="37"/>
      <c r="Q1280" s="37"/>
    </row>
    <row r="1281" spans="1:17" ht="25.5" customHeight="1">
      <c r="A1281" s="7" t="s">
        <v>243</v>
      </c>
      <c r="B1281" s="11" t="s">
        <v>8</v>
      </c>
      <c r="C1281" s="8" t="s">
        <v>24</v>
      </c>
      <c r="D1281" s="8">
        <v>116</v>
      </c>
      <c r="E1281" s="8" t="s">
        <v>10</v>
      </c>
      <c r="F1281" s="8">
        <v>121</v>
      </c>
      <c r="G1281" s="44"/>
      <c r="H1281" s="44"/>
      <c r="I1281" s="30">
        <v>19596</v>
      </c>
      <c r="J1281" s="29">
        <f>VLOOKUP(Table2[[#This Row],[Visitor]],Table1[],2,FALSE)</f>
        <v>21</v>
      </c>
      <c r="K1281" s="29">
        <f>VLOOKUP(Table2[[#This Row],[Home]],Table1[],2,FALSE)</f>
        <v>1</v>
      </c>
      <c r="L1281" s="29"/>
      <c r="M1281" s="29"/>
      <c r="N1281" s="37"/>
      <c r="O1281" s="37"/>
      <c r="P1281" s="37"/>
      <c r="Q1281" s="37"/>
    </row>
    <row r="1282" spans="1:17" ht="25.5" customHeight="1">
      <c r="A1282" s="7" t="s">
        <v>244</v>
      </c>
      <c r="B1282" s="11" t="s">
        <v>23</v>
      </c>
      <c r="C1282" s="8" t="s">
        <v>31</v>
      </c>
      <c r="D1282" s="8">
        <v>116</v>
      </c>
      <c r="E1282" s="8" t="s">
        <v>9</v>
      </c>
      <c r="F1282" s="8">
        <v>108</v>
      </c>
      <c r="G1282" s="44"/>
      <c r="H1282" s="44"/>
      <c r="I1282" s="30">
        <v>18055</v>
      </c>
      <c r="J1282" s="29">
        <f>VLOOKUP(Table2[[#This Row],[Visitor]],Table1[],2,FALSE)</f>
        <v>8</v>
      </c>
      <c r="K1282" s="29">
        <f>VLOOKUP(Table2[[#This Row],[Home]],Table1[],2,FALSE)</f>
        <v>3</v>
      </c>
      <c r="L1282" s="29"/>
      <c r="M1282" s="29"/>
      <c r="N1282" s="37"/>
      <c r="O1282" s="37"/>
      <c r="P1282" s="37"/>
      <c r="Q1282" s="37"/>
    </row>
    <row r="1283" spans="1:17" ht="25.5" customHeight="1">
      <c r="A1283" s="7" t="s">
        <v>245</v>
      </c>
      <c r="B1283" s="11" t="s">
        <v>59</v>
      </c>
      <c r="C1283" s="8" t="s">
        <v>6</v>
      </c>
      <c r="D1283" s="8">
        <v>128</v>
      </c>
      <c r="E1283" s="8" t="s">
        <v>41</v>
      </c>
      <c r="F1283" s="8">
        <v>110</v>
      </c>
      <c r="G1283" s="44"/>
      <c r="H1283" s="44"/>
      <c r="I1283" s="30">
        <v>20127</v>
      </c>
      <c r="J1283" s="29">
        <f>VLOOKUP(Table2[[#This Row],[Visitor]],Table1[],2,FALSE)</f>
        <v>5</v>
      </c>
      <c r="K1283" s="29">
        <f>VLOOKUP(Table2[[#This Row],[Home]],Table1[],2,FALSE)</f>
        <v>7</v>
      </c>
      <c r="L1283" s="29"/>
      <c r="M1283" s="29"/>
      <c r="N1283" s="37"/>
      <c r="O1283" s="37"/>
      <c r="P1283" s="37"/>
      <c r="Q1283" s="37"/>
    </row>
    <row r="1284" spans="1:17" ht="25.5" customHeight="1">
      <c r="A1284" s="7" t="s">
        <v>245</v>
      </c>
      <c r="B1284" s="11" t="s">
        <v>26</v>
      </c>
      <c r="C1284" s="8" t="s">
        <v>19</v>
      </c>
      <c r="D1284" s="8">
        <v>103</v>
      </c>
      <c r="E1284" s="8" t="s">
        <v>5</v>
      </c>
      <c r="F1284" s="8">
        <v>108</v>
      </c>
      <c r="G1284" s="44"/>
      <c r="H1284" s="44"/>
      <c r="I1284" s="30">
        <v>18624</v>
      </c>
      <c r="J1284" s="29">
        <f>VLOOKUP(Table2[[#This Row],[Visitor]],Table1[],2,FALSE)</f>
        <v>27</v>
      </c>
      <c r="K1284" s="29">
        <f>VLOOKUP(Table2[[#This Row],[Home]],Table1[],2,FALSE)</f>
        <v>4</v>
      </c>
      <c r="L1284" s="29"/>
      <c r="M1284" s="29"/>
      <c r="N1284" s="37"/>
      <c r="O1284" s="37"/>
      <c r="P1284" s="37"/>
      <c r="Q1284" s="37"/>
    </row>
    <row r="1285" spans="1:17" ht="25.5" customHeight="1">
      <c r="A1285" s="7" t="s">
        <v>246</v>
      </c>
      <c r="B1285" s="11" t="s">
        <v>23</v>
      </c>
      <c r="C1285" s="8" t="s">
        <v>10</v>
      </c>
      <c r="D1285" s="8">
        <v>100</v>
      </c>
      <c r="E1285" s="8" t="s">
        <v>24</v>
      </c>
      <c r="F1285" s="8">
        <v>119</v>
      </c>
      <c r="G1285" s="44"/>
      <c r="H1285" s="44"/>
      <c r="I1285" s="30">
        <v>18551</v>
      </c>
      <c r="J1285" s="29">
        <f>VLOOKUP(Table2[[#This Row],[Visitor]],Table1[],2,FALSE)</f>
        <v>1</v>
      </c>
      <c r="K1285" s="29">
        <f>VLOOKUP(Table2[[#This Row],[Home]],Table1[],2,FALSE)</f>
        <v>21</v>
      </c>
      <c r="L1285" s="29"/>
      <c r="M1285" s="29"/>
      <c r="N1285" s="37"/>
      <c r="O1285" s="37"/>
      <c r="P1285" s="37"/>
      <c r="Q1285" s="37"/>
    </row>
    <row r="1286" spans="1:17" ht="25.5" customHeight="1">
      <c r="A1286" s="7" t="s">
        <v>246</v>
      </c>
      <c r="B1286" s="11" t="s">
        <v>8</v>
      </c>
      <c r="C1286" s="8" t="s">
        <v>9</v>
      </c>
      <c r="D1286" s="8">
        <v>113</v>
      </c>
      <c r="E1286" s="8" t="s">
        <v>31</v>
      </c>
      <c r="F1286" s="8">
        <v>92</v>
      </c>
      <c r="G1286" s="44"/>
      <c r="H1286" s="44"/>
      <c r="I1286" s="30">
        <v>18306</v>
      </c>
      <c r="J1286" s="29">
        <f>VLOOKUP(Table2[[#This Row],[Visitor]],Table1[],2,FALSE)</f>
        <v>3</v>
      </c>
      <c r="K1286" s="29">
        <f>VLOOKUP(Table2[[#This Row],[Home]],Table1[],2,FALSE)</f>
        <v>8</v>
      </c>
      <c r="L1286" s="29"/>
      <c r="M1286" s="29"/>
      <c r="N1286" s="37"/>
      <c r="O1286" s="37"/>
      <c r="P1286" s="37"/>
      <c r="Q1286" s="37"/>
    </row>
    <row r="1287" spans="1:17" ht="25.5" customHeight="1">
      <c r="A1287" s="7" t="s">
        <v>247</v>
      </c>
      <c r="B1287" s="11" t="s">
        <v>83</v>
      </c>
      <c r="C1287" s="8" t="s">
        <v>5</v>
      </c>
      <c r="D1287" s="8">
        <v>101</v>
      </c>
      <c r="E1287" s="8" t="s">
        <v>19</v>
      </c>
      <c r="F1287" s="8">
        <v>98</v>
      </c>
      <c r="G1287" s="44"/>
      <c r="H1287" s="44"/>
      <c r="I1287" s="30">
        <v>20758</v>
      </c>
      <c r="J1287" s="29">
        <f>VLOOKUP(Table2[[#This Row],[Visitor]],Table1[],2,FALSE)</f>
        <v>4</v>
      </c>
      <c r="K1287" s="29">
        <f>VLOOKUP(Table2[[#This Row],[Home]],Table1[],2,FALSE)</f>
        <v>27</v>
      </c>
      <c r="L1287" s="29"/>
      <c r="M1287" s="29"/>
      <c r="N1287" s="37"/>
      <c r="O1287" s="37"/>
      <c r="P1287" s="37"/>
      <c r="Q1287" s="37"/>
    </row>
    <row r="1288" spans="1:17" ht="25.5" customHeight="1">
      <c r="A1288" s="7" t="s">
        <v>247</v>
      </c>
      <c r="B1288" s="11" t="s">
        <v>26</v>
      </c>
      <c r="C1288" s="8" t="s">
        <v>41</v>
      </c>
      <c r="D1288" s="8">
        <v>103</v>
      </c>
      <c r="E1288" s="8" t="s">
        <v>6</v>
      </c>
      <c r="F1288" s="8">
        <v>105</v>
      </c>
      <c r="G1288" s="44"/>
      <c r="H1288" s="44"/>
      <c r="I1288" s="30">
        <v>20562</v>
      </c>
      <c r="J1288" s="29">
        <f>VLOOKUP(Table2[[#This Row],[Visitor]],Table1[],2,FALSE)</f>
        <v>7</v>
      </c>
      <c r="K1288" s="29">
        <f>VLOOKUP(Table2[[#This Row],[Home]],Table1[],2,FALSE)</f>
        <v>5</v>
      </c>
      <c r="L1288" s="29"/>
      <c r="M1288" s="29"/>
      <c r="N1288" s="37"/>
      <c r="O1288" s="37"/>
      <c r="P1288" s="37"/>
      <c r="Q1288" s="37"/>
    </row>
    <row r="1289" spans="1:17" ht="25.5" customHeight="1">
      <c r="A1289" s="7" t="s">
        <v>248</v>
      </c>
      <c r="B1289" s="11" t="s">
        <v>49</v>
      </c>
      <c r="C1289" s="8" t="s">
        <v>10</v>
      </c>
      <c r="D1289" s="8">
        <v>118</v>
      </c>
      <c r="E1289" s="8" t="s">
        <v>24</v>
      </c>
      <c r="F1289" s="8">
        <v>92</v>
      </c>
      <c r="G1289" s="44"/>
      <c r="H1289" s="44"/>
      <c r="I1289" s="30">
        <v>18513</v>
      </c>
      <c r="J1289" s="29">
        <f>VLOOKUP(Table2[[#This Row],[Visitor]],Table1[],2,FALSE)</f>
        <v>1</v>
      </c>
      <c r="K1289" s="29">
        <f>VLOOKUP(Table2[[#This Row],[Home]],Table1[],2,FALSE)</f>
        <v>21</v>
      </c>
      <c r="L1289" s="29"/>
      <c r="M1289" s="29"/>
      <c r="N1289" s="37"/>
      <c r="O1289" s="37"/>
      <c r="P1289" s="37"/>
      <c r="Q1289" s="37"/>
    </row>
    <row r="1290" spans="1:17" ht="25.5" customHeight="1">
      <c r="A1290" s="7" t="s">
        <v>248</v>
      </c>
      <c r="B1290" s="11" t="s">
        <v>23</v>
      </c>
      <c r="C1290" s="8" t="s">
        <v>9</v>
      </c>
      <c r="D1290" s="8">
        <v>100</v>
      </c>
      <c r="E1290" s="8" t="s">
        <v>31</v>
      </c>
      <c r="F1290" s="8">
        <v>87</v>
      </c>
      <c r="G1290" s="44"/>
      <c r="H1290" s="44"/>
      <c r="I1290" s="30">
        <v>18306</v>
      </c>
      <c r="J1290" s="29">
        <f>VLOOKUP(Table2[[#This Row],[Visitor]],Table1[],2,FALSE)</f>
        <v>3</v>
      </c>
      <c r="K1290" s="29">
        <f>VLOOKUP(Table2[[#This Row],[Home]],Table1[],2,FALSE)</f>
        <v>8</v>
      </c>
      <c r="L1290" s="29"/>
      <c r="M1290" s="29"/>
      <c r="N1290" s="37"/>
      <c r="O1290" s="37"/>
      <c r="P1290" s="37"/>
      <c r="Q1290" s="37"/>
    </row>
    <row r="1291" spans="1:17" ht="25.5" customHeight="1">
      <c r="A1291" s="7" t="s">
        <v>249</v>
      </c>
      <c r="B1291" s="11" t="s">
        <v>59</v>
      </c>
      <c r="C1291" s="8" t="s">
        <v>5</v>
      </c>
      <c r="D1291" s="8">
        <v>92</v>
      </c>
      <c r="E1291" s="8" t="s">
        <v>19</v>
      </c>
      <c r="F1291" s="8">
        <v>103</v>
      </c>
      <c r="G1291" s="44"/>
      <c r="H1291" s="44"/>
      <c r="I1291" s="30">
        <v>20936</v>
      </c>
      <c r="J1291" s="29">
        <f>VLOOKUP(Table2[[#This Row],[Visitor]],Table1[],2,FALSE)</f>
        <v>4</v>
      </c>
      <c r="K1291" s="29">
        <f>VLOOKUP(Table2[[#This Row],[Home]],Table1[],2,FALSE)</f>
        <v>27</v>
      </c>
      <c r="L1291" s="29"/>
      <c r="M1291" s="29"/>
      <c r="N1291" s="37"/>
      <c r="O1291" s="37"/>
      <c r="P1291" s="37"/>
      <c r="Q1291" s="37"/>
    </row>
    <row r="1292" spans="1:17" ht="25.5" customHeight="1">
      <c r="A1292" s="7" t="s">
        <v>249</v>
      </c>
      <c r="B1292" s="11" t="s">
        <v>26</v>
      </c>
      <c r="C1292" s="8" t="s">
        <v>41</v>
      </c>
      <c r="D1292" s="8">
        <v>93</v>
      </c>
      <c r="E1292" s="8" t="s">
        <v>6</v>
      </c>
      <c r="F1292" s="8">
        <v>128</v>
      </c>
      <c r="G1292" s="44"/>
      <c r="H1292" s="44"/>
      <c r="I1292" s="30">
        <v>20562</v>
      </c>
      <c r="J1292" s="29">
        <f>VLOOKUP(Table2[[#This Row],[Visitor]],Table1[],2,FALSE)</f>
        <v>7</v>
      </c>
      <c r="K1292" s="29">
        <f>VLOOKUP(Table2[[#This Row],[Home]],Table1[],2,FALSE)</f>
        <v>5</v>
      </c>
      <c r="L1292" s="29"/>
      <c r="M1292" s="29"/>
      <c r="N1292" s="37"/>
      <c r="O1292" s="37"/>
      <c r="P1292" s="37"/>
      <c r="Q1292" s="37"/>
    </row>
    <row r="1293" spans="1:17" ht="25.5" customHeight="1">
      <c r="A1293" s="7" t="s">
        <v>250</v>
      </c>
      <c r="B1293" s="11" t="s">
        <v>23</v>
      </c>
      <c r="C1293" s="8" t="s">
        <v>31</v>
      </c>
      <c r="D1293" s="8">
        <v>102</v>
      </c>
      <c r="E1293" s="8" t="s">
        <v>9</v>
      </c>
      <c r="F1293" s="8">
        <v>112</v>
      </c>
      <c r="G1293" s="44"/>
      <c r="H1293" s="44"/>
      <c r="I1293" s="30">
        <v>18055</v>
      </c>
      <c r="J1293" s="29">
        <f>VLOOKUP(Table2[[#This Row],[Visitor]],Table1[],2,FALSE)</f>
        <v>8</v>
      </c>
      <c r="K1293" s="29">
        <f>VLOOKUP(Table2[[#This Row],[Home]],Table1[],2,FALSE)</f>
        <v>3</v>
      </c>
      <c r="L1293" s="29"/>
      <c r="M1293" s="29"/>
      <c r="N1293" s="37"/>
      <c r="O1293" s="37"/>
      <c r="P1293" s="37"/>
      <c r="Q1293" s="37"/>
    </row>
    <row r="1294" spans="1:17" ht="25.5" customHeight="1">
      <c r="A1294" s="7" t="s">
        <v>250</v>
      </c>
      <c r="B1294" s="11" t="s">
        <v>8</v>
      </c>
      <c r="C1294" s="8" t="s">
        <v>24</v>
      </c>
      <c r="D1294" s="8">
        <v>104</v>
      </c>
      <c r="E1294" s="8" t="s">
        <v>10</v>
      </c>
      <c r="F1294" s="8">
        <v>113</v>
      </c>
      <c r="G1294" s="44"/>
      <c r="H1294" s="44"/>
      <c r="I1294" s="30">
        <v>19596</v>
      </c>
      <c r="J1294" s="29">
        <f>VLOOKUP(Table2[[#This Row],[Visitor]],Table1[],2,FALSE)</f>
        <v>21</v>
      </c>
      <c r="K1294" s="29">
        <f>VLOOKUP(Table2[[#This Row],[Home]],Table1[],2,FALSE)</f>
        <v>1</v>
      </c>
      <c r="L1294" s="29"/>
      <c r="M1294" s="29"/>
      <c r="N1294" s="37"/>
      <c r="O1294" s="37"/>
      <c r="P1294" s="37"/>
      <c r="Q1294" s="37"/>
    </row>
    <row r="1295" spans="1:17" ht="25.5" customHeight="1">
      <c r="A1295" s="7" t="s">
        <v>251</v>
      </c>
      <c r="B1295" s="11" t="s">
        <v>23</v>
      </c>
      <c r="C1295" s="8" t="s">
        <v>19</v>
      </c>
      <c r="D1295" s="8">
        <v>112</v>
      </c>
      <c r="E1295" s="8" t="s">
        <v>5</v>
      </c>
      <c r="F1295" s="8">
        <v>114</v>
      </c>
      <c r="G1295" s="44"/>
      <c r="H1295" s="44"/>
      <c r="I1295" s="30">
        <v>18624</v>
      </c>
      <c r="J1295" s="29">
        <f>VLOOKUP(Table2[[#This Row],[Visitor]],Table1[],2,FALSE)</f>
        <v>27</v>
      </c>
      <c r="K1295" s="29">
        <f>VLOOKUP(Table2[[#This Row],[Home]],Table1[],2,FALSE)</f>
        <v>4</v>
      </c>
      <c r="L1295" s="29"/>
      <c r="M1295" s="29"/>
      <c r="N1295" s="37"/>
      <c r="O1295" s="37"/>
      <c r="P1295" s="37"/>
      <c r="Q1295" s="37"/>
    </row>
    <row r="1296" spans="1:17" ht="25.5" customHeight="1">
      <c r="A1296" s="7" t="s">
        <v>252</v>
      </c>
      <c r="B1296" s="11" t="s">
        <v>49</v>
      </c>
      <c r="C1296" s="8" t="s">
        <v>6</v>
      </c>
      <c r="D1296" s="8">
        <v>83</v>
      </c>
      <c r="E1296" s="8" t="s">
        <v>5</v>
      </c>
      <c r="F1296" s="8">
        <v>108</v>
      </c>
      <c r="G1296" s="44"/>
      <c r="H1296" s="44"/>
      <c r="I1296" s="30">
        <v>18624</v>
      </c>
      <c r="J1296" s="29">
        <f>VLOOKUP(Table2[[#This Row],[Visitor]],Table1[],2,FALSE)</f>
        <v>5</v>
      </c>
      <c r="K1296" s="29">
        <f>VLOOKUP(Table2[[#This Row],[Home]],Table1[],2,FALSE)</f>
        <v>4</v>
      </c>
      <c r="L1296" s="29"/>
      <c r="M1296" s="29"/>
      <c r="N1296" s="37"/>
      <c r="O1296" s="37"/>
      <c r="P1296" s="37"/>
      <c r="Q1296" s="37"/>
    </row>
    <row r="1297" spans="1:17" ht="25.5" customHeight="1">
      <c r="A1297" s="7" t="s">
        <v>253</v>
      </c>
      <c r="B1297" s="11" t="s">
        <v>29</v>
      </c>
      <c r="C1297" s="8" t="s">
        <v>10</v>
      </c>
      <c r="D1297" s="8">
        <v>119</v>
      </c>
      <c r="E1297" s="8" t="s">
        <v>9</v>
      </c>
      <c r="F1297" s="8">
        <v>106</v>
      </c>
      <c r="G1297" s="44"/>
      <c r="H1297" s="44"/>
      <c r="I1297" s="30">
        <v>18055</v>
      </c>
      <c r="J1297" s="29">
        <f>VLOOKUP(Table2[[#This Row],[Visitor]],Table1[],2,FALSE)</f>
        <v>1</v>
      </c>
      <c r="K1297" s="29">
        <f>VLOOKUP(Table2[[#This Row],[Home]],Table1[],2,FALSE)</f>
        <v>3</v>
      </c>
      <c r="L1297" s="29"/>
      <c r="M1297" s="29"/>
      <c r="N1297" s="37"/>
      <c r="O1297" s="37"/>
      <c r="P1297" s="37"/>
      <c r="Q1297" s="37"/>
    </row>
    <row r="1298" spans="1:17" ht="25.5" customHeight="1">
      <c r="A1298" s="7" t="s">
        <v>254</v>
      </c>
      <c r="B1298" s="11" t="s">
        <v>26</v>
      </c>
      <c r="C1298" s="8" t="s">
        <v>6</v>
      </c>
      <c r="D1298" s="8">
        <v>94</v>
      </c>
      <c r="E1298" s="8" t="s">
        <v>5</v>
      </c>
      <c r="F1298" s="8">
        <v>107</v>
      </c>
      <c r="G1298" s="44"/>
      <c r="H1298" s="44"/>
      <c r="I1298" s="30">
        <v>18624</v>
      </c>
      <c r="J1298" s="29">
        <f>VLOOKUP(Table2[[#This Row],[Visitor]],Table1[],2,FALSE)</f>
        <v>5</v>
      </c>
      <c r="K1298" s="29">
        <f>VLOOKUP(Table2[[#This Row],[Home]],Table1[],2,FALSE)</f>
        <v>4</v>
      </c>
      <c r="L1298" s="29"/>
      <c r="M1298" s="29"/>
      <c r="N1298" s="37"/>
      <c r="O1298" s="37"/>
      <c r="P1298" s="37"/>
      <c r="Q1298" s="37"/>
    </row>
    <row r="1299" spans="1:17" ht="25.5" customHeight="1">
      <c r="A1299" s="7" t="s">
        <v>255</v>
      </c>
      <c r="B1299" s="11" t="s">
        <v>29</v>
      </c>
      <c r="C1299" s="8" t="s">
        <v>10</v>
      </c>
      <c r="D1299" s="8">
        <v>105</v>
      </c>
      <c r="E1299" s="8" t="s">
        <v>9</v>
      </c>
      <c r="F1299" s="8">
        <v>127</v>
      </c>
      <c r="G1299" s="44"/>
      <c r="H1299" s="44"/>
      <c r="I1299" s="30">
        <v>18119</v>
      </c>
      <c r="J1299" s="29">
        <f>VLOOKUP(Table2[[#This Row],[Visitor]],Table1[],2,FALSE)</f>
        <v>1</v>
      </c>
      <c r="K1299" s="29">
        <f>VLOOKUP(Table2[[#This Row],[Home]],Table1[],2,FALSE)</f>
        <v>3</v>
      </c>
      <c r="L1299" s="29"/>
      <c r="M1299" s="29"/>
      <c r="N1299" s="37"/>
      <c r="O1299" s="37"/>
      <c r="P1299" s="37"/>
      <c r="Q1299" s="37"/>
    </row>
    <row r="1300" spans="1:17" ht="25.5" customHeight="1">
      <c r="A1300" s="7" t="s">
        <v>256</v>
      </c>
      <c r="B1300" s="11" t="s">
        <v>26</v>
      </c>
      <c r="C1300" s="8" t="s">
        <v>5</v>
      </c>
      <c r="D1300" s="8">
        <v>86</v>
      </c>
      <c r="E1300" s="8" t="s">
        <v>6</v>
      </c>
      <c r="F1300" s="8">
        <v>116</v>
      </c>
      <c r="G1300" s="44"/>
      <c r="H1300" s="44"/>
      <c r="I1300" s="30">
        <v>20562</v>
      </c>
      <c r="J1300" s="29">
        <f>VLOOKUP(Table2[[#This Row],[Visitor]],Table1[],2,FALSE)</f>
        <v>4</v>
      </c>
      <c r="K1300" s="29">
        <f>VLOOKUP(Table2[[#This Row],[Home]],Table1[],2,FALSE)</f>
        <v>5</v>
      </c>
      <c r="L1300" s="29"/>
      <c r="M1300" s="29"/>
      <c r="N1300" s="37"/>
      <c r="O1300" s="37"/>
      <c r="P1300" s="37"/>
      <c r="Q1300" s="37"/>
    </row>
    <row r="1301" spans="1:17" ht="25.5" customHeight="1">
      <c r="A1301" s="7" t="s">
        <v>257</v>
      </c>
      <c r="B1301" s="11" t="s">
        <v>23</v>
      </c>
      <c r="C1301" s="8" t="s">
        <v>9</v>
      </c>
      <c r="D1301" s="8">
        <v>85</v>
      </c>
      <c r="E1301" s="8" t="s">
        <v>10</v>
      </c>
      <c r="F1301" s="8">
        <v>126</v>
      </c>
      <c r="G1301" s="44"/>
      <c r="H1301" s="44"/>
      <c r="I1301" s="30">
        <v>19596</v>
      </c>
      <c r="J1301" s="29">
        <f>VLOOKUP(Table2[[#This Row],[Visitor]],Table1[],2,FALSE)</f>
        <v>3</v>
      </c>
      <c r="K1301" s="29">
        <f>VLOOKUP(Table2[[#This Row],[Home]],Table1[],2,FALSE)</f>
        <v>1</v>
      </c>
      <c r="L1301" s="29"/>
      <c r="M1301" s="29"/>
      <c r="N1301" s="37"/>
      <c r="O1301" s="37"/>
      <c r="P1301" s="37"/>
      <c r="Q1301" s="37"/>
    </row>
    <row r="1302" spans="1:17" ht="25.5" customHeight="1">
      <c r="A1302" s="7" t="s">
        <v>258</v>
      </c>
      <c r="B1302" s="11" t="s">
        <v>26</v>
      </c>
      <c r="C1302" s="8" t="s">
        <v>5</v>
      </c>
      <c r="D1302" s="8">
        <v>102</v>
      </c>
      <c r="E1302" s="8" t="s">
        <v>6</v>
      </c>
      <c r="F1302" s="8">
        <v>111</v>
      </c>
      <c r="G1302" s="44"/>
      <c r="H1302" s="44"/>
      <c r="I1302" s="30">
        <v>20562</v>
      </c>
      <c r="J1302" s="29">
        <f>VLOOKUP(Table2[[#This Row],[Visitor]],Table1[],2,FALSE)</f>
        <v>4</v>
      </c>
      <c r="K1302" s="29">
        <f>VLOOKUP(Table2[[#This Row],[Home]],Table1[],2,FALSE)</f>
        <v>5</v>
      </c>
      <c r="L1302" s="29"/>
      <c r="M1302" s="29"/>
      <c r="N1302" s="37"/>
      <c r="O1302" s="37"/>
      <c r="P1302" s="37"/>
      <c r="Q1302" s="37"/>
    </row>
    <row r="1303" spans="1:17" ht="25.5" customHeight="1">
      <c r="A1303" s="7" t="s">
        <v>259</v>
      </c>
      <c r="B1303" s="11" t="s">
        <v>29</v>
      </c>
      <c r="C1303" s="8" t="s">
        <v>9</v>
      </c>
      <c r="D1303" s="8">
        <v>95</v>
      </c>
      <c r="E1303" s="8" t="s">
        <v>10</v>
      </c>
      <c r="F1303" s="8">
        <v>92</v>
      </c>
      <c r="G1303" s="44"/>
      <c r="H1303" s="44"/>
      <c r="I1303" s="30">
        <v>19596</v>
      </c>
      <c r="J1303" s="29">
        <f>VLOOKUP(Table2[[#This Row],[Visitor]],Table1[],2,FALSE)</f>
        <v>3</v>
      </c>
      <c r="K1303" s="29">
        <f>VLOOKUP(Table2[[#This Row],[Home]],Table1[],2,FALSE)</f>
        <v>1</v>
      </c>
      <c r="L1303" s="29"/>
      <c r="M1303" s="29"/>
      <c r="N1303" s="37"/>
      <c r="O1303" s="37"/>
      <c r="P1303" s="37"/>
      <c r="Q1303" s="37"/>
    </row>
    <row r="1304" spans="1:17" ht="25.5" customHeight="1">
      <c r="A1304" s="7" t="s">
        <v>260</v>
      </c>
      <c r="B1304" s="11" t="s">
        <v>26</v>
      </c>
      <c r="C1304" s="8" t="s">
        <v>6</v>
      </c>
      <c r="D1304" s="8">
        <v>83</v>
      </c>
      <c r="E1304" s="8" t="s">
        <v>5</v>
      </c>
      <c r="F1304" s="8">
        <v>96</v>
      </c>
      <c r="G1304" s="44"/>
      <c r="H1304" s="44"/>
      <c r="I1304" s="30">
        <v>18624</v>
      </c>
      <c r="J1304" s="29">
        <f>VLOOKUP(Table2[[#This Row],[Visitor]],Table1[],2,FALSE)</f>
        <v>5</v>
      </c>
      <c r="K1304" s="29">
        <f>VLOOKUP(Table2[[#This Row],[Home]],Table1[],2,FALSE)</f>
        <v>4</v>
      </c>
      <c r="L1304" s="29"/>
      <c r="M1304" s="29"/>
      <c r="N1304" s="37"/>
      <c r="O1304" s="37"/>
      <c r="P1304" s="37"/>
      <c r="Q1304" s="37"/>
    </row>
    <row r="1305" spans="1:17" ht="25.5" customHeight="1">
      <c r="A1305" s="7" t="s">
        <v>261</v>
      </c>
      <c r="B1305" s="11" t="s">
        <v>29</v>
      </c>
      <c r="C1305" s="8" t="s">
        <v>10</v>
      </c>
      <c r="D1305" s="8">
        <v>94</v>
      </c>
      <c r="E1305" s="8" t="s">
        <v>9</v>
      </c>
      <c r="F1305" s="8">
        <v>98</v>
      </c>
      <c r="G1305" s="44"/>
      <c r="H1305" s="44"/>
      <c r="I1305" s="30">
        <v>18208</v>
      </c>
      <c r="J1305" s="29">
        <f>VLOOKUP(Table2[[#This Row],[Visitor]],Table1[],2,FALSE)</f>
        <v>1</v>
      </c>
      <c r="K1305" s="29">
        <f>VLOOKUP(Table2[[#This Row],[Home]],Table1[],2,FALSE)</f>
        <v>3</v>
      </c>
      <c r="L1305" s="29"/>
      <c r="M1305" s="29"/>
      <c r="N1305" s="37"/>
      <c r="O1305" s="37"/>
      <c r="P1305" s="37"/>
      <c r="Q1305" s="37"/>
    </row>
    <row r="1306" spans="1:17" ht="25.5" customHeight="1">
      <c r="A1306" s="7" t="s">
        <v>262</v>
      </c>
      <c r="B1306" s="11" t="s">
        <v>26</v>
      </c>
      <c r="C1306" s="8" t="s">
        <v>5</v>
      </c>
      <c r="D1306" s="8">
        <v>99</v>
      </c>
      <c r="E1306" s="8" t="s">
        <v>6</v>
      </c>
      <c r="F1306" s="8">
        <v>109</v>
      </c>
      <c r="G1306" s="44"/>
      <c r="H1306" s="44"/>
      <c r="I1306" s="30">
        <v>20562</v>
      </c>
      <c r="J1306" s="29">
        <f>VLOOKUP(Table2[[#This Row],[Visitor]],Table1[],2,FALSE)</f>
        <v>4</v>
      </c>
      <c r="K1306" s="29">
        <f>VLOOKUP(Table2[[#This Row],[Home]],Table1[],2,FALSE)</f>
        <v>5</v>
      </c>
      <c r="L1306" s="29"/>
      <c r="M1306" s="29"/>
      <c r="N1306" s="37"/>
      <c r="O1306" s="37"/>
      <c r="P1306" s="37"/>
      <c r="Q1306" s="37"/>
    </row>
    <row r="1307" spans="1:17" ht="25.5" customHeight="1">
      <c r="A1307" s="7" t="s">
        <v>263</v>
      </c>
      <c r="B1307" s="11" t="s">
        <v>29</v>
      </c>
      <c r="C1307" s="8" t="s">
        <v>9</v>
      </c>
      <c r="D1307" s="8">
        <v>86</v>
      </c>
      <c r="E1307" s="8" t="s">
        <v>10</v>
      </c>
      <c r="F1307" s="8">
        <v>115</v>
      </c>
      <c r="G1307" s="44"/>
      <c r="H1307" s="44"/>
      <c r="I1307" s="30">
        <v>19596</v>
      </c>
      <c r="J1307" s="29">
        <f>VLOOKUP(Table2[[#This Row],[Visitor]],Table1[],2,FALSE)</f>
        <v>3</v>
      </c>
      <c r="K1307" s="29">
        <f>VLOOKUP(Table2[[#This Row],[Home]],Table1[],2,FALSE)</f>
        <v>1</v>
      </c>
      <c r="L1307" s="29"/>
      <c r="M1307" s="29"/>
      <c r="N1307" s="37"/>
      <c r="O1307" s="37"/>
      <c r="P1307" s="37"/>
      <c r="Q1307" s="37"/>
    </row>
    <row r="1308" spans="1:17" ht="25.5" customHeight="1">
      <c r="A1308" s="7" t="s">
        <v>264</v>
      </c>
      <c r="B1308" s="11" t="s">
        <v>26</v>
      </c>
      <c r="C1308" s="8" t="s">
        <v>6</v>
      </c>
      <c r="D1308" s="8">
        <v>87</v>
      </c>
      <c r="E1308" s="8" t="s">
        <v>5</v>
      </c>
      <c r="F1308" s="8">
        <v>79</v>
      </c>
      <c r="G1308" s="44"/>
      <c r="H1308" s="44"/>
      <c r="I1308" s="30">
        <v>18624</v>
      </c>
      <c r="J1308" s="29">
        <f>VLOOKUP(Table2[[#This Row],[Visitor]],Table1[],2,FALSE)</f>
        <v>5</v>
      </c>
      <c r="K1308" s="29">
        <f>VLOOKUP(Table2[[#This Row],[Home]],Table1[],2,FALSE)</f>
        <v>4</v>
      </c>
      <c r="L1308" s="29"/>
      <c r="M1308" s="29"/>
      <c r="N1308" s="37"/>
      <c r="O1308" s="37"/>
      <c r="P1308" s="37"/>
      <c r="Q1308" s="37"/>
    </row>
    <row r="1309" spans="1:17" ht="25.5" customHeight="1">
      <c r="A1309" s="7" t="s">
        <v>265</v>
      </c>
      <c r="B1309" s="11" t="s">
        <v>29</v>
      </c>
      <c r="C1309" s="8" t="s">
        <v>10</v>
      </c>
      <c r="D1309" s="8">
        <v>101</v>
      </c>
      <c r="E1309" s="8" t="s">
        <v>9</v>
      </c>
      <c r="F1309" s="8">
        <v>92</v>
      </c>
      <c r="G1309" s="44"/>
      <c r="H1309" s="44"/>
      <c r="I1309" s="30">
        <v>18055</v>
      </c>
      <c r="J1309" s="29">
        <f>VLOOKUP(Table2[[#This Row],[Visitor]],Table1[],2,FALSE)</f>
        <v>1</v>
      </c>
      <c r="K1309" s="29">
        <f>VLOOKUP(Table2[[#This Row],[Home]],Table1[],2,FALSE)</f>
        <v>3</v>
      </c>
      <c r="L1309" s="29"/>
      <c r="M1309" s="29"/>
      <c r="N1309" s="37"/>
      <c r="O1309" s="37"/>
      <c r="P1309" s="37"/>
      <c r="Q1309" s="37"/>
    </row>
    <row r="1310" spans="1:17" ht="25.5" customHeight="1">
      <c r="A1310" s="7" t="s">
        <v>266</v>
      </c>
      <c r="B1310" s="11" t="s">
        <v>29</v>
      </c>
      <c r="C1310" s="8" t="s">
        <v>6</v>
      </c>
      <c r="D1310" s="8">
        <v>114</v>
      </c>
      <c r="E1310" s="8" t="s">
        <v>10</v>
      </c>
      <c r="F1310" s="8">
        <v>124</v>
      </c>
      <c r="G1310" s="44"/>
      <c r="H1310" s="44"/>
      <c r="I1310" s="30">
        <v>19596</v>
      </c>
      <c r="J1310" s="29">
        <f>VLOOKUP(Table2[[#This Row],[Visitor]],Table1[],2,FALSE)</f>
        <v>5</v>
      </c>
      <c r="K1310" s="29">
        <f>VLOOKUP(Table2[[#This Row],[Home]],Table1[],2,FALSE)</f>
        <v>1</v>
      </c>
      <c r="L1310" s="29"/>
      <c r="M1310" s="29"/>
      <c r="N1310" s="37"/>
      <c r="O1310" s="37"/>
      <c r="P1310" s="37"/>
      <c r="Q1310" s="37"/>
    </row>
    <row r="1311" spans="1:17" ht="25.5" customHeight="1">
      <c r="A1311" s="9" t="s">
        <v>267</v>
      </c>
      <c r="B1311" s="11" t="s">
        <v>23</v>
      </c>
      <c r="C1311" s="10" t="s">
        <v>6</v>
      </c>
      <c r="D1311" s="10">
        <v>103</v>
      </c>
      <c r="E1311" s="10" t="s">
        <v>10</v>
      </c>
      <c r="F1311" s="10">
        <v>122</v>
      </c>
      <c r="G1311" s="44"/>
      <c r="H1311" s="44"/>
      <c r="I1311" s="30">
        <v>19596</v>
      </c>
      <c r="J1311" s="29">
        <f>VLOOKUP(Table2[[#This Row],[Visitor]],Table1[],2,FALSE)</f>
        <v>5</v>
      </c>
      <c r="K1311" s="29">
        <f>VLOOKUP(Table2[[#This Row],[Home]],Table1[],2,FALSE)</f>
        <v>1</v>
      </c>
      <c r="L1311" s="29"/>
      <c r="M1311" s="29"/>
      <c r="N1311" s="37"/>
      <c r="O1311" s="37"/>
      <c r="P1311" s="37"/>
      <c r="Q1311" s="37"/>
    </row>
    <row r="1312" spans="1:17" ht="25.5" customHeight="1">
      <c r="A1312" s="9" t="s">
        <v>268</v>
      </c>
      <c r="B1312" s="11" t="s">
        <v>29</v>
      </c>
      <c r="C1312" s="10" t="s">
        <v>10</v>
      </c>
      <c r="D1312" s="10">
        <v>110</v>
      </c>
      <c r="E1312" s="10" t="s">
        <v>6</v>
      </c>
      <c r="F1312" s="10">
        <v>102</v>
      </c>
      <c r="G1312" s="44"/>
      <c r="H1312" s="44"/>
      <c r="I1312" s="30">
        <v>20562</v>
      </c>
      <c r="J1312" s="29">
        <f>VLOOKUP(Table2[[#This Row],[Visitor]],Table1[],2,FALSE)</f>
        <v>1</v>
      </c>
      <c r="K1312" s="29">
        <f>VLOOKUP(Table2[[#This Row],[Home]],Table1[],2,FALSE)</f>
        <v>5</v>
      </c>
      <c r="L1312" s="29"/>
      <c r="M1312" s="29"/>
      <c r="N1312" s="37"/>
      <c r="O1312" s="37"/>
      <c r="P1312" s="37"/>
      <c r="Q1312" s="37"/>
    </row>
    <row r="1313" spans="1:17" ht="25.5" customHeight="1">
      <c r="A1313" s="9" t="s">
        <v>269</v>
      </c>
      <c r="B1313" s="11" t="s">
        <v>29</v>
      </c>
      <c r="C1313" s="10" t="s">
        <v>10</v>
      </c>
      <c r="D1313" s="10">
        <v>108</v>
      </c>
      <c r="E1313" s="10" t="s">
        <v>6</v>
      </c>
      <c r="F1313" s="10">
        <v>85</v>
      </c>
      <c r="G1313" s="44"/>
      <c r="H1313" s="44"/>
      <c r="I1313" s="30">
        <v>20562</v>
      </c>
      <c r="J1313" s="29">
        <f>VLOOKUP(Table2[[#This Row],[Visitor]],Table1[],2,FALSE)</f>
        <v>1</v>
      </c>
      <c r="K1313" s="29">
        <f>VLOOKUP(Table2[[#This Row],[Home]],Table1[],2,FALSE)</f>
        <v>5</v>
      </c>
      <c r="L1313" s="29"/>
      <c r="M1313" s="29"/>
      <c r="N1313" s="37"/>
      <c r="O1313" s="37"/>
      <c r="P1313" s="37"/>
      <c r="Q1313" s="37"/>
    </row>
    <row r="1314" spans="1:17" ht="25.5" customHeight="1">
      <c r="A1314" s="12" t="s">
        <v>270</v>
      </c>
      <c r="B1314" s="35" t="s">
        <v>23</v>
      </c>
      <c r="C1314" s="36" t="s">
        <v>19</v>
      </c>
      <c r="D1314" s="36">
        <v>87</v>
      </c>
      <c r="E1314" s="36" t="s">
        <v>5</v>
      </c>
      <c r="F1314" s="36">
        <v>105</v>
      </c>
      <c r="G1314" s="36"/>
      <c r="H1314" s="36"/>
      <c r="I1314" s="13">
        <v>18624</v>
      </c>
      <c r="J1314" s="36">
        <f>VLOOKUP(Table2[[#This Row],[Visitor]],Table1[],2,FALSE)</f>
        <v>27</v>
      </c>
      <c r="K1314" s="36">
        <f>VLOOKUP(Table2[[#This Row],[Home]],Table1[],2,FALSE)</f>
        <v>4</v>
      </c>
      <c r="L1314" s="36">
        <f>VLOOKUP(Table2[[#This Row],[Visitor]],Table3[],2,FALSE)</f>
        <v>5</v>
      </c>
      <c r="M1314" s="36">
        <f>VLOOKUP(Table2[[#This Row],[Home]],Table3[],2,FALSE)</f>
        <v>4</v>
      </c>
      <c r="N1314" s="37"/>
      <c r="O1314" s="37"/>
      <c r="P1314" s="37"/>
      <c r="Q1314" s="37"/>
    </row>
    <row r="1315" spans="1:17" ht="25.5" customHeight="1">
      <c r="A1315" s="9" t="s">
        <v>270</v>
      </c>
      <c r="B1315" s="11" t="s">
        <v>8</v>
      </c>
      <c r="C1315" s="10" t="s">
        <v>43</v>
      </c>
      <c r="D1315" s="10">
        <v>100</v>
      </c>
      <c r="E1315" s="10" t="s">
        <v>10</v>
      </c>
      <c r="F1315" s="10">
        <v>108</v>
      </c>
      <c r="G1315" s="44"/>
      <c r="H1315" s="44"/>
      <c r="I1315" s="30">
        <v>19596</v>
      </c>
      <c r="J1315" s="29">
        <f>VLOOKUP(Table2[[#This Row],[Visitor]],Table1[],2,FALSE)</f>
        <v>10</v>
      </c>
      <c r="K1315" s="29">
        <f>VLOOKUP(Table2[[#This Row],[Home]],Table1[],2,FALSE)</f>
        <v>1</v>
      </c>
      <c r="L1315" s="29">
        <f>VLOOKUP(Table2[[#This Row],[Visitor]],Table3[],2,FALSE)</f>
        <v>10</v>
      </c>
      <c r="M1315" s="29">
        <f>VLOOKUP(Table2[[#This Row],[Home]],Table3[],2,FALSE)</f>
        <v>3</v>
      </c>
      <c r="N1315" s="37"/>
      <c r="O1315" s="37"/>
      <c r="P1315" s="37"/>
      <c r="Q1315" s="37"/>
    </row>
    <row r="1316" spans="1:17" ht="25.5" customHeight="1">
      <c r="A1316" s="9" t="s">
        <v>271</v>
      </c>
      <c r="B1316" s="11" t="s">
        <v>12</v>
      </c>
      <c r="C1316" s="10" t="s">
        <v>22</v>
      </c>
      <c r="D1316" s="10">
        <v>113</v>
      </c>
      <c r="E1316" s="10" t="s">
        <v>13</v>
      </c>
      <c r="F1316" s="10">
        <v>112</v>
      </c>
      <c r="G1316" s="44"/>
      <c r="H1316" s="44"/>
      <c r="I1316" s="30">
        <v>17889</v>
      </c>
      <c r="J1316" s="29">
        <f>VLOOKUP(Table2[[#This Row],[Visitor]],Table1[],2,FALSE)</f>
        <v>14</v>
      </c>
      <c r="K1316" s="29">
        <f>VLOOKUP(Table2[[#This Row],[Home]],Table1[],2,FALSE)</f>
        <v>20</v>
      </c>
      <c r="L1316" s="29">
        <f>VLOOKUP(Table2[[#This Row],[Visitor]],Table3[],2,FALSE)</f>
        <v>16</v>
      </c>
      <c r="M1316" s="29">
        <f>VLOOKUP(Table2[[#This Row],[Home]],Table3[],2,FALSE)</f>
        <v>20</v>
      </c>
      <c r="N1316" s="37"/>
      <c r="O1316" s="37"/>
      <c r="P1316" s="37"/>
      <c r="Q1316" s="37"/>
    </row>
    <row r="1317" spans="1:17" ht="25.5" customHeight="1">
      <c r="A1317" s="9" t="s">
        <v>271</v>
      </c>
      <c r="B1317" s="11" t="s">
        <v>12</v>
      </c>
      <c r="C1317" s="10" t="s">
        <v>15</v>
      </c>
      <c r="D1317" s="10">
        <v>100</v>
      </c>
      <c r="E1317" s="10" t="s">
        <v>14</v>
      </c>
      <c r="F1317" s="10">
        <v>103</v>
      </c>
      <c r="G1317" s="44"/>
      <c r="H1317" s="44"/>
      <c r="I1317" s="30">
        <v>20332</v>
      </c>
      <c r="J1317" s="29">
        <f>VLOOKUP(Table2[[#This Row],[Visitor]],Table1[],2,FALSE)</f>
        <v>30</v>
      </c>
      <c r="K1317" s="29">
        <f>VLOOKUP(Table2[[#This Row],[Home]],Table1[],2,FALSE)</f>
        <v>19</v>
      </c>
      <c r="L1317" s="29">
        <f>VLOOKUP(Table2[[#This Row],[Visitor]],Table3[],2,FALSE)</f>
        <v>23</v>
      </c>
      <c r="M1317" s="29">
        <f>VLOOKUP(Table2[[#This Row],[Home]],Table3[],2,FALSE)</f>
        <v>19</v>
      </c>
      <c r="N1317" s="37"/>
      <c r="O1317" s="37"/>
      <c r="P1317" s="37"/>
      <c r="Q1317" s="37"/>
    </row>
    <row r="1318" spans="1:17" ht="25.5" customHeight="1">
      <c r="A1318" s="9" t="s">
        <v>271</v>
      </c>
      <c r="B1318" s="11" t="s">
        <v>12</v>
      </c>
      <c r="C1318" s="10" t="s">
        <v>25</v>
      </c>
      <c r="D1318" s="10">
        <v>83</v>
      </c>
      <c r="E1318" s="10" t="s">
        <v>16</v>
      </c>
      <c r="F1318" s="10">
        <v>111</v>
      </c>
      <c r="G1318" s="44"/>
      <c r="H1318" s="44"/>
      <c r="I1318" s="30">
        <v>17923</v>
      </c>
      <c r="J1318" s="29">
        <f>VLOOKUP(Table2[[#This Row],[Visitor]],Table1[],2,FALSE)</f>
        <v>12</v>
      </c>
      <c r="K1318" s="29">
        <f>VLOOKUP(Table2[[#This Row],[Home]],Table1[],2,FALSE)</f>
        <v>13</v>
      </c>
      <c r="L1318" s="29">
        <f>VLOOKUP(Table2[[#This Row],[Visitor]],Table3[],2,FALSE)</f>
        <v>29</v>
      </c>
      <c r="M1318" s="29">
        <f>VLOOKUP(Table2[[#This Row],[Home]],Table3[],2,FALSE)</f>
        <v>8</v>
      </c>
      <c r="N1318" s="37"/>
      <c r="O1318" s="37"/>
      <c r="P1318" s="37"/>
      <c r="Q1318" s="37"/>
    </row>
    <row r="1319" spans="1:17" ht="25.5" customHeight="1">
      <c r="A1319" s="9" t="s">
        <v>271</v>
      </c>
      <c r="B1319" s="11" t="s">
        <v>12</v>
      </c>
      <c r="C1319" s="10" t="s">
        <v>17</v>
      </c>
      <c r="D1319" s="10">
        <v>101</v>
      </c>
      <c r="E1319" s="10" t="s">
        <v>18</v>
      </c>
      <c r="F1319" s="10">
        <v>104</v>
      </c>
      <c r="G1319" s="44"/>
      <c r="H1319" s="44"/>
      <c r="I1319" s="30">
        <v>19191</v>
      </c>
      <c r="J1319" s="29">
        <f>VLOOKUP(Table2[[#This Row],[Visitor]],Table1[],2,FALSE)</f>
        <v>17</v>
      </c>
      <c r="K1319" s="29">
        <f>VLOOKUP(Table2[[#This Row],[Home]],Table1[],2,FALSE)</f>
        <v>26</v>
      </c>
      <c r="L1319" s="29">
        <f>VLOOKUP(Table2[[#This Row],[Visitor]],Table3[],2,FALSE)</f>
        <v>15</v>
      </c>
      <c r="M1319" s="29">
        <f>VLOOKUP(Table2[[#This Row],[Home]],Table3[],2,FALSE)</f>
        <v>26</v>
      </c>
      <c r="N1319" s="37"/>
      <c r="O1319" s="37"/>
      <c r="P1319" s="37"/>
      <c r="Q1319" s="37"/>
    </row>
    <row r="1320" spans="1:17" ht="25.5" customHeight="1">
      <c r="A1320" s="9" t="s">
        <v>271</v>
      </c>
      <c r="B1320" s="11" t="s">
        <v>21</v>
      </c>
      <c r="C1320" s="10" t="s">
        <v>27</v>
      </c>
      <c r="D1320" s="10">
        <v>107</v>
      </c>
      <c r="E1320" s="10" t="s">
        <v>42</v>
      </c>
      <c r="F1320" s="10">
        <v>126</v>
      </c>
      <c r="G1320" s="44"/>
      <c r="H1320" s="44"/>
      <c r="I1320" s="30">
        <v>18249</v>
      </c>
      <c r="J1320" s="29">
        <f>VLOOKUP(Table2[[#This Row],[Visitor]],Table1[],2,FALSE)</f>
        <v>11</v>
      </c>
      <c r="K1320" s="29">
        <f>VLOOKUP(Table2[[#This Row],[Home]],Table1[],2,FALSE)</f>
        <v>25</v>
      </c>
      <c r="L1320" s="29">
        <f>VLOOKUP(Table2[[#This Row],[Visitor]],Table3[],2,FALSE)</f>
        <v>27</v>
      </c>
      <c r="M1320" s="29">
        <f>VLOOKUP(Table2[[#This Row],[Home]],Table3[],2,FALSE)</f>
        <v>22</v>
      </c>
      <c r="N1320" s="37"/>
      <c r="O1320" s="37"/>
      <c r="P1320" s="37"/>
      <c r="Q1320" s="37"/>
    </row>
    <row r="1321" spans="1:17" ht="25.5" customHeight="1">
      <c r="A1321" s="9" t="s">
        <v>271</v>
      </c>
      <c r="B1321" s="11" t="s">
        <v>21</v>
      </c>
      <c r="C1321" s="10" t="s">
        <v>6</v>
      </c>
      <c r="D1321" s="10">
        <v>104</v>
      </c>
      <c r="E1321" s="10" t="s">
        <v>41</v>
      </c>
      <c r="F1321" s="10">
        <v>116</v>
      </c>
      <c r="G1321" s="44"/>
      <c r="H1321" s="44"/>
      <c r="I1321" s="30">
        <v>19915</v>
      </c>
      <c r="J1321" s="29">
        <f>VLOOKUP(Table2[[#This Row],[Visitor]],Table1[],2,FALSE)</f>
        <v>5</v>
      </c>
      <c r="K1321" s="29">
        <f>VLOOKUP(Table2[[#This Row],[Home]],Table1[],2,FALSE)</f>
        <v>7</v>
      </c>
      <c r="L1321" s="29">
        <f>VLOOKUP(Table2[[#This Row],[Visitor]],Table3[],2,FALSE)</f>
        <v>6</v>
      </c>
      <c r="M1321" s="29">
        <f>VLOOKUP(Table2[[#This Row],[Home]],Table3[],2,FALSE)</f>
        <v>2</v>
      </c>
      <c r="N1321" s="37"/>
      <c r="O1321" s="37"/>
      <c r="P1321" s="37"/>
      <c r="Q1321" s="37"/>
    </row>
    <row r="1322" spans="1:17" ht="25.5" customHeight="1">
      <c r="A1322" s="9" t="s">
        <v>271</v>
      </c>
      <c r="B1322" s="11" t="s">
        <v>23</v>
      </c>
      <c r="C1322" s="10" t="s">
        <v>24</v>
      </c>
      <c r="D1322" s="10">
        <v>131</v>
      </c>
      <c r="E1322" s="10" t="s">
        <v>9</v>
      </c>
      <c r="F1322" s="10">
        <v>112</v>
      </c>
      <c r="G1322" s="44"/>
      <c r="H1322" s="44"/>
      <c r="I1322" s="30">
        <v>18055</v>
      </c>
      <c r="J1322" s="29">
        <f>VLOOKUP(Table2[[#This Row],[Visitor]],Table1[],2,FALSE)</f>
        <v>21</v>
      </c>
      <c r="K1322" s="29">
        <f>VLOOKUP(Table2[[#This Row],[Home]],Table1[],2,FALSE)</f>
        <v>3</v>
      </c>
      <c r="L1322" s="29">
        <f>VLOOKUP(Table2[[#This Row],[Visitor]],Table3[],2,FALSE)</f>
        <v>9</v>
      </c>
      <c r="M1322" s="29">
        <f>VLOOKUP(Table2[[#This Row],[Home]],Table3[],2,FALSE)</f>
        <v>1</v>
      </c>
      <c r="N1322" s="37"/>
      <c r="O1322" s="37"/>
      <c r="P1322" s="37"/>
      <c r="Q1322" s="37"/>
    </row>
    <row r="1323" spans="1:17" ht="25.5" customHeight="1">
      <c r="A1323" s="9" t="s">
        <v>271</v>
      </c>
      <c r="B1323" s="11" t="s">
        <v>26</v>
      </c>
      <c r="C1323" s="10" t="s">
        <v>33</v>
      </c>
      <c r="D1323" s="10">
        <v>108</v>
      </c>
      <c r="E1323" s="10" t="s">
        <v>34</v>
      </c>
      <c r="F1323" s="10">
        <v>112</v>
      </c>
      <c r="G1323" s="44"/>
      <c r="H1323" s="44"/>
      <c r="I1323" s="30">
        <v>18354</v>
      </c>
      <c r="J1323" s="29">
        <f>VLOOKUP(Table2[[#This Row],[Visitor]],Table1[],2,FALSE)</f>
        <v>24</v>
      </c>
      <c r="K1323" s="29">
        <f>VLOOKUP(Table2[[#This Row],[Home]],Table1[],2,FALSE)</f>
        <v>2</v>
      </c>
      <c r="L1323" s="29">
        <f>VLOOKUP(Table2[[#This Row],[Visitor]],Table3[],2,FALSE)</f>
        <v>12</v>
      </c>
      <c r="M1323" s="29">
        <f>VLOOKUP(Table2[[#This Row],[Home]],Table3[],2,FALSE)</f>
        <v>13</v>
      </c>
      <c r="N1323" s="37"/>
      <c r="O1323" s="37"/>
      <c r="P1323" s="37"/>
      <c r="Q1323" s="37"/>
    </row>
    <row r="1324" spans="1:17" ht="25.5" customHeight="1">
      <c r="A1324" s="9" t="s">
        <v>271</v>
      </c>
      <c r="B1324" s="11" t="s">
        <v>35</v>
      </c>
      <c r="C1324" s="10" t="s">
        <v>31</v>
      </c>
      <c r="D1324" s="10">
        <v>123</v>
      </c>
      <c r="E1324" s="10" t="s">
        <v>38</v>
      </c>
      <c r="F1324" s="10">
        <v>117</v>
      </c>
      <c r="G1324" s="44"/>
      <c r="H1324" s="44"/>
      <c r="I1324" s="30">
        <v>17583</v>
      </c>
      <c r="J1324" s="29">
        <f>VLOOKUP(Table2[[#This Row],[Visitor]],Table1[],2,FALSE)</f>
        <v>8</v>
      </c>
      <c r="K1324" s="29">
        <f>VLOOKUP(Table2[[#This Row],[Home]],Table1[],2,FALSE)</f>
        <v>23</v>
      </c>
      <c r="L1324" s="29">
        <f>VLOOKUP(Table2[[#This Row],[Visitor]],Table3[],2,FALSE)</f>
        <v>11</v>
      </c>
      <c r="M1324" s="29">
        <f>VLOOKUP(Table2[[#This Row],[Home]],Table3[],2,FALSE)</f>
        <v>25</v>
      </c>
      <c r="N1324" s="37"/>
      <c r="O1324" s="37"/>
      <c r="P1324" s="37"/>
      <c r="Q1324" s="37"/>
    </row>
    <row r="1325" spans="1:17" ht="25.5" customHeight="1">
      <c r="A1325" s="9" t="s">
        <v>271</v>
      </c>
      <c r="B1325" s="11" t="s">
        <v>8</v>
      </c>
      <c r="C1325" s="10" t="s">
        <v>30</v>
      </c>
      <c r="D1325" s="10">
        <v>107</v>
      </c>
      <c r="E1325" s="10" t="s">
        <v>44</v>
      </c>
      <c r="F1325" s="10">
        <v>98</v>
      </c>
      <c r="G1325" s="44"/>
      <c r="H1325" s="44"/>
      <c r="I1325" s="30">
        <v>19068</v>
      </c>
      <c r="J1325" s="29">
        <f>VLOOKUP(Table2[[#This Row],[Visitor]],Table1[],2,FALSE)</f>
        <v>18</v>
      </c>
      <c r="K1325" s="29">
        <f>VLOOKUP(Table2[[#This Row],[Home]],Table1[],2,FALSE)</f>
        <v>6</v>
      </c>
      <c r="L1325" s="29">
        <f>VLOOKUP(Table2[[#This Row],[Visitor]],Table3[],2,FALSE)</f>
        <v>14</v>
      </c>
      <c r="M1325" s="29">
        <f>VLOOKUP(Table2[[#This Row],[Home]],Table3[],2,FALSE)</f>
        <v>18</v>
      </c>
      <c r="N1325" s="37"/>
      <c r="O1325" s="37"/>
      <c r="P1325" s="37"/>
      <c r="Q1325" s="37"/>
    </row>
    <row r="1326" spans="1:17" ht="25.5" customHeight="1">
      <c r="A1326" s="9" t="s">
        <v>271</v>
      </c>
      <c r="B1326" s="11" t="s">
        <v>8</v>
      </c>
      <c r="C1326" s="10" t="s">
        <v>28</v>
      </c>
      <c r="D1326" s="10">
        <v>100</v>
      </c>
      <c r="E1326" s="10" t="s">
        <v>37</v>
      </c>
      <c r="F1326" s="10">
        <v>121</v>
      </c>
      <c r="G1326" s="44"/>
      <c r="H1326" s="44"/>
      <c r="I1326" s="30">
        <v>18055</v>
      </c>
      <c r="J1326" s="29">
        <f>VLOOKUP(Table2[[#This Row],[Visitor]],Table1[],2,FALSE)</f>
        <v>22</v>
      </c>
      <c r="K1326" s="29">
        <f>VLOOKUP(Table2[[#This Row],[Home]],Table1[],2,FALSE)</f>
        <v>29</v>
      </c>
      <c r="L1326" s="29">
        <f>VLOOKUP(Table2[[#This Row],[Visitor]],Table3[],2,FALSE)</f>
        <v>28</v>
      </c>
      <c r="M1326" s="29">
        <f>VLOOKUP(Table2[[#This Row],[Home]],Table3[],2,FALSE)</f>
        <v>30</v>
      </c>
      <c r="N1326" s="37"/>
      <c r="O1326" s="37"/>
      <c r="P1326" s="37"/>
      <c r="Q1326" s="37"/>
    </row>
    <row r="1327" spans="1:17" ht="25.5" customHeight="1">
      <c r="A1327" s="9" t="s">
        <v>272</v>
      </c>
      <c r="B1327" s="11" t="s">
        <v>23</v>
      </c>
      <c r="C1327" s="10" t="s">
        <v>40</v>
      </c>
      <c r="D1327" s="10">
        <v>108</v>
      </c>
      <c r="E1327" s="10" t="s">
        <v>19</v>
      </c>
      <c r="F1327" s="10">
        <v>127</v>
      </c>
      <c r="G1327" s="44"/>
      <c r="H1327" s="44"/>
      <c r="I1327" s="30">
        <v>20302</v>
      </c>
      <c r="J1327" s="29">
        <f>VLOOKUP(Table2[[#This Row],[Visitor]],Table1[],2,FALSE)</f>
        <v>15</v>
      </c>
      <c r="K1327" s="29">
        <f>VLOOKUP(Table2[[#This Row],[Home]],Table1[],2,FALSE)</f>
        <v>27</v>
      </c>
      <c r="L1327" s="29">
        <f>VLOOKUP(Table2[[#This Row],[Visitor]],Table3[],2,FALSE)</f>
        <v>24</v>
      </c>
      <c r="M1327" s="29">
        <f>VLOOKUP(Table2[[#This Row],[Home]],Table3[],2,FALSE)</f>
        <v>5</v>
      </c>
      <c r="N1327" s="37"/>
      <c r="O1327" s="37"/>
      <c r="P1327" s="37"/>
      <c r="Q1327" s="37"/>
    </row>
    <row r="1328" spans="1:17" ht="25.5" customHeight="1">
      <c r="A1328" s="9" t="s">
        <v>272</v>
      </c>
      <c r="B1328" s="11" t="s">
        <v>23</v>
      </c>
      <c r="C1328" s="10" t="s">
        <v>17</v>
      </c>
      <c r="D1328" s="10">
        <v>113</v>
      </c>
      <c r="E1328" s="10" t="s">
        <v>20</v>
      </c>
      <c r="F1328" s="10">
        <v>112</v>
      </c>
      <c r="G1328" s="44"/>
      <c r="H1328" s="44"/>
      <c r="I1328" s="30">
        <v>20409</v>
      </c>
      <c r="J1328" s="29">
        <f>VLOOKUP(Table2[[#This Row],[Visitor]],Table1[],2,FALSE)</f>
        <v>17</v>
      </c>
      <c r="K1328" s="29">
        <f>VLOOKUP(Table2[[#This Row],[Home]],Table1[],2,FALSE)</f>
        <v>9</v>
      </c>
      <c r="L1328" s="29">
        <f>VLOOKUP(Table2[[#This Row],[Visitor]],Table3[],2,FALSE)</f>
        <v>15</v>
      </c>
      <c r="M1328" s="29">
        <f>VLOOKUP(Table2[[#This Row],[Home]],Table3[],2,FALSE)</f>
        <v>17</v>
      </c>
      <c r="N1328" s="37"/>
      <c r="O1328" s="37"/>
      <c r="P1328" s="37"/>
      <c r="Q1328" s="37"/>
    </row>
    <row r="1329" spans="1:17" ht="25.5" customHeight="1">
      <c r="A1329" s="9" t="s">
        <v>272</v>
      </c>
      <c r="B1329" s="11" t="s">
        <v>8</v>
      </c>
      <c r="C1329" s="10" t="s">
        <v>45</v>
      </c>
      <c r="D1329" s="10">
        <v>119</v>
      </c>
      <c r="E1329" s="10" t="s">
        <v>36</v>
      </c>
      <c r="F1329" s="10">
        <v>128</v>
      </c>
      <c r="G1329" s="44"/>
      <c r="H1329" s="44"/>
      <c r="I1329" s="30">
        <v>19996</v>
      </c>
      <c r="J1329" s="29">
        <f>VLOOKUP(Table2[[#This Row],[Visitor]],Table1[],2,FALSE)</f>
        <v>28</v>
      </c>
      <c r="K1329" s="29">
        <f>VLOOKUP(Table2[[#This Row],[Home]],Table1[],2,FALSE)</f>
        <v>16</v>
      </c>
      <c r="L1329" s="29">
        <f>VLOOKUP(Table2[[#This Row],[Visitor]],Table3[],2,FALSE)</f>
        <v>21</v>
      </c>
      <c r="M1329" s="29">
        <f>VLOOKUP(Table2[[#This Row],[Home]],Table3[],2,FALSE)</f>
        <v>7</v>
      </c>
      <c r="N1329" s="37"/>
      <c r="O1329" s="37"/>
      <c r="P1329" s="37"/>
      <c r="Q1329" s="37"/>
    </row>
    <row r="1330" spans="1:17" ht="25.5" customHeight="1">
      <c r="A1330" s="9" t="s">
        <v>273</v>
      </c>
      <c r="B1330" s="11" t="s">
        <v>12</v>
      </c>
      <c r="C1330" s="10" t="s">
        <v>13</v>
      </c>
      <c r="D1330" s="10">
        <v>120</v>
      </c>
      <c r="E1330" s="10" t="s">
        <v>18</v>
      </c>
      <c r="F1330" s="10">
        <v>88</v>
      </c>
      <c r="G1330" s="44"/>
      <c r="H1330" s="44"/>
      <c r="I1330" s="30">
        <v>17668</v>
      </c>
      <c r="J1330" s="29">
        <f>VLOOKUP(Table2[[#This Row],[Visitor]],Table1[],2,FALSE)</f>
        <v>20</v>
      </c>
      <c r="K1330" s="29">
        <f>VLOOKUP(Table2[[#This Row],[Home]],Table1[],2,FALSE)</f>
        <v>26</v>
      </c>
      <c r="L1330" s="29">
        <f>VLOOKUP(Table2[[#This Row],[Visitor]],Table3[],2,FALSE)</f>
        <v>20</v>
      </c>
      <c r="M1330" s="29">
        <f>VLOOKUP(Table2[[#This Row],[Home]],Table3[],2,FALSE)</f>
        <v>26</v>
      </c>
      <c r="N1330" s="37"/>
      <c r="O1330" s="37"/>
      <c r="P1330" s="37"/>
      <c r="Q1330" s="37"/>
    </row>
    <row r="1331" spans="1:17" ht="25.5" customHeight="1">
      <c r="A1331" s="9" t="s">
        <v>273</v>
      </c>
      <c r="B1331" s="11" t="s">
        <v>21</v>
      </c>
      <c r="C1331" s="10" t="s">
        <v>42</v>
      </c>
      <c r="D1331" s="10">
        <v>105</v>
      </c>
      <c r="E1331" s="10" t="s">
        <v>15</v>
      </c>
      <c r="F1331" s="10">
        <v>107</v>
      </c>
      <c r="G1331" s="44"/>
      <c r="H1331" s="44"/>
      <c r="I1331" s="30">
        <v>17732</v>
      </c>
      <c r="J1331" s="29">
        <f>VLOOKUP(Table2[[#This Row],[Visitor]],Table1[],2,FALSE)</f>
        <v>25</v>
      </c>
      <c r="K1331" s="29">
        <f>VLOOKUP(Table2[[#This Row],[Home]],Table1[],2,FALSE)</f>
        <v>30</v>
      </c>
      <c r="L1331" s="29">
        <f>VLOOKUP(Table2[[#This Row],[Visitor]],Table3[],2,FALSE)</f>
        <v>22</v>
      </c>
      <c r="M1331" s="29">
        <f>VLOOKUP(Table2[[#This Row],[Home]],Table3[],2,FALSE)</f>
        <v>23</v>
      </c>
      <c r="N1331" s="37"/>
      <c r="O1331" s="37"/>
      <c r="P1331" s="37"/>
      <c r="Q1331" s="37"/>
    </row>
    <row r="1332" spans="1:17" ht="25.5" customHeight="1">
      <c r="A1332" s="9" t="s">
        <v>273</v>
      </c>
      <c r="B1332" s="11" t="s">
        <v>23</v>
      </c>
      <c r="C1332" s="10" t="s">
        <v>27</v>
      </c>
      <c r="D1332" s="10">
        <v>117</v>
      </c>
      <c r="E1332" s="10" t="s">
        <v>25</v>
      </c>
      <c r="F1332" s="10">
        <v>131</v>
      </c>
      <c r="G1332" s="44"/>
      <c r="H1332" s="44"/>
      <c r="I1332" s="30">
        <v>17019</v>
      </c>
      <c r="J1332" s="29">
        <f>VLOOKUP(Table2[[#This Row],[Visitor]],Table1[],2,FALSE)</f>
        <v>11</v>
      </c>
      <c r="K1332" s="29">
        <f>VLOOKUP(Table2[[#This Row],[Home]],Table1[],2,FALSE)</f>
        <v>12</v>
      </c>
      <c r="L1332" s="29">
        <f>VLOOKUP(Table2[[#This Row],[Visitor]],Table3[],2,FALSE)</f>
        <v>27</v>
      </c>
      <c r="M1332" s="29">
        <f>VLOOKUP(Table2[[#This Row],[Home]],Table3[],2,FALSE)</f>
        <v>29</v>
      </c>
      <c r="N1332" s="37"/>
      <c r="O1332" s="37"/>
      <c r="P1332" s="37"/>
      <c r="Q1332" s="37"/>
    </row>
    <row r="1333" spans="1:17" ht="25.5" customHeight="1">
      <c r="A1333" s="9" t="s">
        <v>273</v>
      </c>
      <c r="B1333" s="11" t="s">
        <v>23</v>
      </c>
      <c r="C1333" s="10" t="s">
        <v>6</v>
      </c>
      <c r="D1333" s="10">
        <v>123</v>
      </c>
      <c r="E1333" s="10" t="s">
        <v>33</v>
      </c>
      <c r="F1333" s="10">
        <v>131</v>
      </c>
      <c r="G1333" s="44"/>
      <c r="H1333" s="44"/>
      <c r="I1333" s="30">
        <v>18978</v>
      </c>
      <c r="J1333" s="29">
        <f>VLOOKUP(Table2[[#This Row],[Visitor]],Table1[],2,FALSE)</f>
        <v>5</v>
      </c>
      <c r="K1333" s="29">
        <f>VLOOKUP(Table2[[#This Row],[Home]],Table1[],2,FALSE)</f>
        <v>24</v>
      </c>
      <c r="L1333" s="29">
        <f>VLOOKUP(Table2[[#This Row],[Visitor]],Table3[],2,FALSE)</f>
        <v>6</v>
      </c>
      <c r="M1333" s="29">
        <f>VLOOKUP(Table2[[#This Row],[Home]],Table3[],2,FALSE)</f>
        <v>12</v>
      </c>
      <c r="N1333" s="37"/>
      <c r="O1333" s="37"/>
      <c r="P1333" s="37"/>
      <c r="Q1333" s="37"/>
    </row>
    <row r="1334" spans="1:17" ht="25.5" customHeight="1">
      <c r="A1334" s="9" t="s">
        <v>273</v>
      </c>
      <c r="B1334" s="11" t="s">
        <v>23</v>
      </c>
      <c r="C1334" s="10" t="s">
        <v>38</v>
      </c>
      <c r="D1334" s="10">
        <v>129</v>
      </c>
      <c r="E1334" s="10" t="s">
        <v>24</v>
      </c>
      <c r="F1334" s="10">
        <v>149</v>
      </c>
      <c r="G1334" s="44"/>
      <c r="H1334" s="44"/>
      <c r="I1334" s="30">
        <v>18337</v>
      </c>
      <c r="J1334" s="29">
        <f>VLOOKUP(Table2[[#This Row],[Visitor]],Table1[],2,FALSE)</f>
        <v>23</v>
      </c>
      <c r="K1334" s="29">
        <f>VLOOKUP(Table2[[#This Row],[Home]],Table1[],2,FALSE)</f>
        <v>21</v>
      </c>
      <c r="L1334" s="29">
        <f>VLOOKUP(Table2[[#This Row],[Visitor]],Table3[],2,FALSE)</f>
        <v>25</v>
      </c>
      <c r="M1334" s="29">
        <f>VLOOKUP(Table2[[#This Row],[Home]],Table3[],2,FALSE)</f>
        <v>9</v>
      </c>
      <c r="N1334" s="37"/>
      <c r="O1334" s="37"/>
      <c r="P1334" s="37"/>
      <c r="Q1334" s="37"/>
    </row>
    <row r="1335" spans="1:17" ht="25.5" customHeight="1">
      <c r="A1335" s="9" t="s">
        <v>273</v>
      </c>
      <c r="B1335" s="11" t="s">
        <v>23</v>
      </c>
      <c r="C1335" s="10" t="s">
        <v>5</v>
      </c>
      <c r="D1335" s="10">
        <v>101</v>
      </c>
      <c r="E1335" s="10" t="s">
        <v>41</v>
      </c>
      <c r="F1335" s="10">
        <v>113</v>
      </c>
      <c r="G1335" s="44"/>
      <c r="H1335" s="44"/>
      <c r="I1335" s="30">
        <v>19800</v>
      </c>
      <c r="J1335" s="29">
        <f>VLOOKUP(Table2[[#This Row],[Visitor]],Table1[],2,FALSE)</f>
        <v>4</v>
      </c>
      <c r="K1335" s="29">
        <f>VLOOKUP(Table2[[#This Row],[Home]],Table1[],2,FALSE)</f>
        <v>7</v>
      </c>
      <c r="L1335" s="29">
        <f>VLOOKUP(Table2[[#This Row],[Visitor]],Table3[],2,FALSE)</f>
        <v>4</v>
      </c>
      <c r="M1335" s="29">
        <f>VLOOKUP(Table2[[#This Row],[Home]],Table3[],2,FALSE)</f>
        <v>2</v>
      </c>
      <c r="N1335" s="37"/>
      <c r="O1335" s="37"/>
      <c r="P1335" s="37"/>
      <c r="Q1335" s="37"/>
    </row>
    <row r="1336" spans="1:17" ht="25.5" customHeight="1">
      <c r="A1336" s="9" t="s">
        <v>273</v>
      </c>
      <c r="B1336" s="11" t="s">
        <v>26</v>
      </c>
      <c r="C1336" s="10" t="s">
        <v>16</v>
      </c>
      <c r="D1336" s="10">
        <v>101</v>
      </c>
      <c r="E1336" s="10" t="s">
        <v>22</v>
      </c>
      <c r="F1336" s="10">
        <v>118</v>
      </c>
      <c r="G1336" s="44"/>
      <c r="H1336" s="44"/>
      <c r="I1336" s="30">
        <v>17341</v>
      </c>
      <c r="J1336" s="29">
        <f>VLOOKUP(Table2[[#This Row],[Visitor]],Table1[],2,FALSE)</f>
        <v>13</v>
      </c>
      <c r="K1336" s="29">
        <f>VLOOKUP(Table2[[#This Row],[Home]],Table1[],2,FALSE)</f>
        <v>14</v>
      </c>
      <c r="L1336" s="29">
        <f>VLOOKUP(Table2[[#This Row],[Visitor]],Table3[],2,FALSE)</f>
        <v>8</v>
      </c>
      <c r="M1336" s="29">
        <f>VLOOKUP(Table2[[#This Row],[Home]],Table3[],2,FALSE)</f>
        <v>16</v>
      </c>
      <c r="N1336" s="37"/>
      <c r="O1336" s="37"/>
      <c r="P1336" s="37"/>
      <c r="Q1336" s="37"/>
    </row>
    <row r="1337" spans="1:17" ht="25.5" customHeight="1">
      <c r="A1337" s="9" t="s">
        <v>273</v>
      </c>
      <c r="B1337" s="11" t="s">
        <v>8</v>
      </c>
      <c r="C1337" s="10" t="s">
        <v>43</v>
      </c>
      <c r="D1337" s="10">
        <v>92</v>
      </c>
      <c r="E1337" s="10" t="s">
        <v>44</v>
      </c>
      <c r="F1337" s="10">
        <v>108</v>
      </c>
      <c r="G1337" s="44"/>
      <c r="H1337" s="44"/>
      <c r="I1337" s="30">
        <v>14816</v>
      </c>
      <c r="J1337" s="29">
        <f>VLOOKUP(Table2[[#This Row],[Visitor]],Table1[],2,FALSE)</f>
        <v>10</v>
      </c>
      <c r="K1337" s="29">
        <f>VLOOKUP(Table2[[#This Row],[Home]],Table1[],2,FALSE)</f>
        <v>6</v>
      </c>
      <c r="L1337" s="29">
        <f>VLOOKUP(Table2[[#This Row],[Visitor]],Table3[],2,FALSE)</f>
        <v>10</v>
      </c>
      <c r="M1337" s="29">
        <f>VLOOKUP(Table2[[#This Row],[Home]],Table3[],2,FALSE)</f>
        <v>18</v>
      </c>
      <c r="N1337" s="37"/>
      <c r="O1337" s="37"/>
      <c r="P1337" s="37"/>
      <c r="Q1337" s="37"/>
    </row>
    <row r="1338" spans="1:17" ht="25.5" customHeight="1">
      <c r="A1338" s="9" t="s">
        <v>273</v>
      </c>
      <c r="B1338" s="11" t="s">
        <v>8</v>
      </c>
      <c r="C1338" s="10" t="s">
        <v>10</v>
      </c>
      <c r="D1338" s="10">
        <v>124</v>
      </c>
      <c r="E1338" s="10" t="s">
        <v>31</v>
      </c>
      <c r="F1338" s="10">
        <v>123</v>
      </c>
      <c r="G1338" s="44"/>
      <c r="H1338" s="44"/>
      <c r="I1338" s="30">
        <v>18306</v>
      </c>
      <c r="J1338" s="29">
        <f>VLOOKUP(Table2[[#This Row],[Visitor]],Table1[],2,FALSE)</f>
        <v>1</v>
      </c>
      <c r="K1338" s="29">
        <f>VLOOKUP(Table2[[#This Row],[Home]],Table1[],2,FALSE)</f>
        <v>8</v>
      </c>
      <c r="L1338" s="29">
        <f>VLOOKUP(Table2[[#This Row],[Visitor]],Table3[],2,FALSE)</f>
        <v>3</v>
      </c>
      <c r="M1338" s="29">
        <f>VLOOKUP(Table2[[#This Row],[Home]],Table3[],2,FALSE)</f>
        <v>11</v>
      </c>
      <c r="N1338" s="37"/>
      <c r="O1338" s="37"/>
      <c r="P1338" s="37"/>
      <c r="Q1338" s="37"/>
    </row>
    <row r="1339" spans="1:17" ht="25.5" customHeight="1">
      <c r="A1339" s="9" t="s">
        <v>274</v>
      </c>
      <c r="B1339" s="11" t="s">
        <v>12</v>
      </c>
      <c r="C1339" s="10" t="s">
        <v>15</v>
      </c>
      <c r="D1339" s="10">
        <v>112</v>
      </c>
      <c r="E1339" s="10" t="s">
        <v>16</v>
      </c>
      <c r="F1339" s="10">
        <v>132</v>
      </c>
      <c r="G1339" s="44"/>
      <c r="H1339" s="44"/>
      <c r="I1339" s="30">
        <v>17007</v>
      </c>
      <c r="J1339" s="29">
        <f>VLOOKUP(Table2[[#This Row],[Visitor]],Table1[],2,FALSE)</f>
        <v>30</v>
      </c>
      <c r="K1339" s="29">
        <f>VLOOKUP(Table2[[#This Row],[Home]],Table1[],2,FALSE)</f>
        <v>13</v>
      </c>
      <c r="L1339" s="29">
        <f>VLOOKUP(Table2[[#This Row],[Visitor]],Table3[],2,FALSE)</f>
        <v>23</v>
      </c>
      <c r="M1339" s="29">
        <f>VLOOKUP(Table2[[#This Row],[Home]],Table3[],2,FALSE)</f>
        <v>8</v>
      </c>
      <c r="N1339" s="37"/>
      <c r="O1339" s="37"/>
      <c r="P1339" s="37"/>
      <c r="Q1339" s="37"/>
    </row>
    <row r="1340" spans="1:17" ht="25.5" customHeight="1">
      <c r="A1340" s="9" t="s">
        <v>274</v>
      </c>
      <c r="B1340" s="11" t="s">
        <v>12</v>
      </c>
      <c r="C1340" s="10" t="s">
        <v>41</v>
      </c>
      <c r="D1340" s="10">
        <v>117</v>
      </c>
      <c r="E1340" s="10" t="s">
        <v>20</v>
      </c>
      <c r="F1340" s="10">
        <v>113</v>
      </c>
      <c r="G1340" s="44"/>
      <c r="H1340" s="44"/>
      <c r="I1340" s="30">
        <v>16185</v>
      </c>
      <c r="J1340" s="29">
        <f>VLOOKUP(Table2[[#This Row],[Visitor]],Table1[],2,FALSE)</f>
        <v>7</v>
      </c>
      <c r="K1340" s="29">
        <f>VLOOKUP(Table2[[#This Row],[Home]],Table1[],2,FALSE)</f>
        <v>9</v>
      </c>
      <c r="L1340" s="29">
        <f>VLOOKUP(Table2[[#This Row],[Visitor]],Table3[],2,FALSE)</f>
        <v>2</v>
      </c>
      <c r="M1340" s="29">
        <f>VLOOKUP(Table2[[#This Row],[Home]],Table3[],2,FALSE)</f>
        <v>17</v>
      </c>
      <c r="N1340" s="37"/>
      <c r="O1340" s="37"/>
      <c r="P1340" s="37"/>
      <c r="Q1340" s="37"/>
    </row>
    <row r="1341" spans="1:17" ht="25.5" customHeight="1">
      <c r="A1341" s="9" t="s">
        <v>274</v>
      </c>
      <c r="B1341" s="11" t="s">
        <v>21</v>
      </c>
      <c r="C1341" s="10" t="s">
        <v>5</v>
      </c>
      <c r="D1341" s="10">
        <v>103</v>
      </c>
      <c r="E1341" s="10" t="s">
        <v>42</v>
      </c>
      <c r="F1341" s="10">
        <v>101</v>
      </c>
      <c r="G1341" s="44"/>
      <c r="H1341" s="44"/>
      <c r="I1341" s="30">
        <v>19427</v>
      </c>
      <c r="J1341" s="29">
        <f>VLOOKUP(Table2[[#This Row],[Visitor]],Table1[],2,FALSE)</f>
        <v>4</v>
      </c>
      <c r="K1341" s="29">
        <f>VLOOKUP(Table2[[#This Row],[Home]],Table1[],2,FALSE)</f>
        <v>25</v>
      </c>
      <c r="L1341" s="29">
        <f>VLOOKUP(Table2[[#This Row],[Visitor]],Table3[],2,FALSE)</f>
        <v>4</v>
      </c>
      <c r="M1341" s="29">
        <f>VLOOKUP(Table2[[#This Row],[Home]],Table3[],2,FALSE)</f>
        <v>22</v>
      </c>
      <c r="N1341" s="37"/>
      <c r="O1341" s="37"/>
      <c r="P1341" s="37"/>
      <c r="Q1341" s="37"/>
    </row>
    <row r="1342" spans="1:17" ht="25.5" customHeight="1">
      <c r="A1342" s="9" t="s">
        <v>274</v>
      </c>
      <c r="B1342" s="11" t="s">
        <v>21</v>
      </c>
      <c r="C1342" s="10" t="s">
        <v>18</v>
      </c>
      <c r="D1342" s="10">
        <v>115</v>
      </c>
      <c r="E1342" s="10" t="s">
        <v>19</v>
      </c>
      <c r="F1342" s="10">
        <v>116</v>
      </c>
      <c r="G1342" s="44"/>
      <c r="H1342" s="44"/>
      <c r="I1342" s="30">
        <v>20300</v>
      </c>
      <c r="J1342" s="29">
        <f>VLOOKUP(Table2[[#This Row],[Visitor]],Table1[],2,FALSE)</f>
        <v>26</v>
      </c>
      <c r="K1342" s="29">
        <f>VLOOKUP(Table2[[#This Row],[Home]],Table1[],2,FALSE)</f>
        <v>27</v>
      </c>
      <c r="L1342" s="29">
        <f>VLOOKUP(Table2[[#This Row],[Visitor]],Table3[],2,FALSE)</f>
        <v>26</v>
      </c>
      <c r="M1342" s="29">
        <f>VLOOKUP(Table2[[#This Row],[Home]],Table3[],2,FALSE)</f>
        <v>5</v>
      </c>
      <c r="N1342" s="37"/>
      <c r="O1342" s="37"/>
      <c r="P1342" s="37"/>
      <c r="Q1342" s="37"/>
    </row>
    <row r="1343" spans="1:17" ht="25.5" customHeight="1">
      <c r="A1343" s="9" t="s">
        <v>274</v>
      </c>
      <c r="B1343" s="11" t="s">
        <v>23</v>
      </c>
      <c r="C1343" s="10" t="s">
        <v>14</v>
      </c>
      <c r="D1343" s="10">
        <v>118</v>
      </c>
      <c r="E1343" s="10" t="s">
        <v>40</v>
      </c>
      <c r="F1343" s="10">
        <v>116</v>
      </c>
      <c r="G1343" s="44"/>
      <c r="H1343" s="44"/>
      <c r="I1343" s="30">
        <v>21289</v>
      </c>
      <c r="J1343" s="29">
        <f>VLOOKUP(Table2[[#This Row],[Visitor]],Table1[],2,FALSE)</f>
        <v>19</v>
      </c>
      <c r="K1343" s="29">
        <f>VLOOKUP(Table2[[#This Row],[Home]],Table1[],2,FALSE)</f>
        <v>15</v>
      </c>
      <c r="L1343" s="29">
        <f>VLOOKUP(Table2[[#This Row],[Visitor]],Table3[],2,FALSE)</f>
        <v>19</v>
      </c>
      <c r="M1343" s="29">
        <f>VLOOKUP(Table2[[#This Row],[Home]],Table3[],2,FALSE)</f>
        <v>24</v>
      </c>
      <c r="N1343" s="37"/>
      <c r="O1343" s="37"/>
      <c r="P1343" s="37"/>
      <c r="Q1343" s="37"/>
    </row>
    <row r="1344" spans="1:17" ht="25.5" customHeight="1">
      <c r="A1344" s="9" t="s">
        <v>274</v>
      </c>
      <c r="B1344" s="11" t="s">
        <v>23</v>
      </c>
      <c r="C1344" s="10" t="s">
        <v>13</v>
      </c>
      <c r="D1344" s="10">
        <v>113</v>
      </c>
      <c r="E1344" s="10" t="s">
        <v>17</v>
      </c>
      <c r="F1344" s="10">
        <v>112</v>
      </c>
      <c r="G1344" s="44"/>
      <c r="H1344" s="44"/>
      <c r="I1344" s="30">
        <v>19600</v>
      </c>
      <c r="J1344" s="29">
        <f>VLOOKUP(Table2[[#This Row],[Visitor]],Table1[],2,FALSE)</f>
        <v>20</v>
      </c>
      <c r="K1344" s="29">
        <f>VLOOKUP(Table2[[#This Row],[Home]],Table1[],2,FALSE)</f>
        <v>17</v>
      </c>
      <c r="L1344" s="29">
        <f>VLOOKUP(Table2[[#This Row],[Visitor]],Table3[],2,FALSE)</f>
        <v>20</v>
      </c>
      <c r="M1344" s="29">
        <f>VLOOKUP(Table2[[#This Row],[Home]],Table3[],2,FALSE)</f>
        <v>15</v>
      </c>
      <c r="N1344" s="37"/>
      <c r="O1344" s="37"/>
      <c r="P1344" s="37"/>
      <c r="Q1344" s="37"/>
    </row>
    <row r="1345" spans="1:17" ht="25.5" customHeight="1">
      <c r="A1345" s="9" t="s">
        <v>274</v>
      </c>
      <c r="B1345" s="11" t="s">
        <v>26</v>
      </c>
      <c r="C1345" s="10" t="s">
        <v>33</v>
      </c>
      <c r="D1345" s="10">
        <v>136</v>
      </c>
      <c r="E1345" s="10" t="s">
        <v>28</v>
      </c>
      <c r="F1345" s="10">
        <v>140</v>
      </c>
      <c r="G1345" s="44"/>
      <c r="H1345" s="44"/>
      <c r="I1345" s="30">
        <v>20205</v>
      </c>
      <c r="J1345" s="29">
        <f>VLOOKUP(Table2[[#This Row],[Visitor]],Table1[],2,FALSE)</f>
        <v>24</v>
      </c>
      <c r="K1345" s="29">
        <f>VLOOKUP(Table2[[#This Row],[Home]],Table1[],2,FALSE)</f>
        <v>22</v>
      </c>
      <c r="L1345" s="29">
        <f>VLOOKUP(Table2[[#This Row],[Visitor]],Table3[],2,FALSE)</f>
        <v>12</v>
      </c>
      <c r="M1345" s="29">
        <f>VLOOKUP(Table2[[#This Row],[Home]],Table3[],2,FALSE)</f>
        <v>28</v>
      </c>
      <c r="N1345" s="37"/>
      <c r="O1345" s="37"/>
      <c r="P1345" s="37"/>
      <c r="Q1345" s="37"/>
    </row>
    <row r="1346" spans="1:17" ht="25.5" customHeight="1">
      <c r="A1346" s="9" t="s">
        <v>274</v>
      </c>
      <c r="B1346" s="11" t="s">
        <v>29</v>
      </c>
      <c r="C1346" s="10" t="s">
        <v>37</v>
      </c>
      <c r="D1346" s="10">
        <v>91</v>
      </c>
      <c r="E1346" s="10" t="s">
        <v>30</v>
      </c>
      <c r="F1346" s="10">
        <v>119</v>
      </c>
      <c r="G1346" s="44"/>
      <c r="H1346" s="44"/>
      <c r="I1346" s="30">
        <v>19592</v>
      </c>
      <c r="J1346" s="29">
        <f>VLOOKUP(Table2[[#This Row],[Visitor]],Table1[],2,FALSE)</f>
        <v>29</v>
      </c>
      <c r="K1346" s="29">
        <f>VLOOKUP(Table2[[#This Row],[Home]],Table1[],2,FALSE)</f>
        <v>18</v>
      </c>
      <c r="L1346" s="29">
        <f>VLOOKUP(Table2[[#This Row],[Visitor]],Table3[],2,FALSE)</f>
        <v>30</v>
      </c>
      <c r="M1346" s="29">
        <f>VLOOKUP(Table2[[#This Row],[Home]],Table3[],2,FALSE)</f>
        <v>14</v>
      </c>
      <c r="N1346" s="37"/>
      <c r="O1346" s="37"/>
      <c r="P1346" s="37"/>
      <c r="Q1346" s="37"/>
    </row>
    <row r="1347" spans="1:17" ht="25.5" customHeight="1">
      <c r="A1347" s="9" t="s">
        <v>274</v>
      </c>
      <c r="B1347" s="11" t="s">
        <v>35</v>
      </c>
      <c r="C1347" s="10" t="s">
        <v>34</v>
      </c>
      <c r="D1347" s="10">
        <v>108</v>
      </c>
      <c r="E1347" s="10" t="s">
        <v>36</v>
      </c>
      <c r="F1347" s="10">
        <v>121</v>
      </c>
      <c r="G1347" s="44"/>
      <c r="H1347" s="44"/>
      <c r="I1347" s="30">
        <v>19461</v>
      </c>
      <c r="J1347" s="29">
        <f>VLOOKUP(Table2[[#This Row],[Visitor]],Table1[],2,FALSE)</f>
        <v>2</v>
      </c>
      <c r="K1347" s="29">
        <f>VLOOKUP(Table2[[#This Row],[Home]],Table1[],2,FALSE)</f>
        <v>16</v>
      </c>
      <c r="L1347" s="29">
        <f>VLOOKUP(Table2[[#This Row],[Visitor]],Table3[],2,FALSE)</f>
        <v>13</v>
      </c>
      <c r="M1347" s="29">
        <f>VLOOKUP(Table2[[#This Row],[Home]],Table3[],2,FALSE)</f>
        <v>7</v>
      </c>
      <c r="N1347" s="37"/>
      <c r="O1347" s="37"/>
      <c r="P1347" s="37"/>
      <c r="Q1347" s="37"/>
    </row>
    <row r="1348" spans="1:17" ht="25.5" customHeight="1">
      <c r="A1348" s="9" t="s">
        <v>274</v>
      </c>
      <c r="B1348" s="11" t="s">
        <v>8</v>
      </c>
      <c r="C1348" s="10" t="s">
        <v>9</v>
      </c>
      <c r="D1348" s="10">
        <v>124</v>
      </c>
      <c r="E1348" s="10" t="s">
        <v>45</v>
      </c>
      <c r="F1348" s="10">
        <v>115</v>
      </c>
      <c r="G1348" s="44"/>
      <c r="H1348" s="44"/>
      <c r="I1348" s="30">
        <v>18997</v>
      </c>
      <c r="J1348" s="29">
        <f>VLOOKUP(Table2[[#This Row],[Visitor]],Table1[],2,FALSE)</f>
        <v>3</v>
      </c>
      <c r="K1348" s="29">
        <f>VLOOKUP(Table2[[#This Row],[Home]],Table1[],2,FALSE)</f>
        <v>28</v>
      </c>
      <c r="L1348" s="29">
        <f>VLOOKUP(Table2[[#This Row],[Visitor]],Table3[],2,FALSE)</f>
        <v>1</v>
      </c>
      <c r="M1348" s="29">
        <f>VLOOKUP(Table2[[#This Row],[Home]],Table3[],2,FALSE)</f>
        <v>21</v>
      </c>
      <c r="N1348" s="37"/>
      <c r="O1348" s="37"/>
      <c r="P1348" s="37"/>
      <c r="Q1348" s="37"/>
    </row>
    <row r="1349" spans="1:17" ht="25.5" customHeight="1">
      <c r="A1349" s="9" t="s">
        <v>275</v>
      </c>
      <c r="B1349" s="11" t="s">
        <v>59</v>
      </c>
      <c r="C1349" s="10" t="s">
        <v>27</v>
      </c>
      <c r="D1349" s="10">
        <v>133</v>
      </c>
      <c r="E1349" s="10" t="s">
        <v>6</v>
      </c>
      <c r="F1349" s="10">
        <v>111</v>
      </c>
      <c r="G1349" s="44"/>
      <c r="H1349" s="44"/>
      <c r="I1349" s="30">
        <v>19432</v>
      </c>
      <c r="J1349" s="29">
        <f>VLOOKUP(Table2[[#This Row],[Visitor]],Table1[],2,FALSE)</f>
        <v>11</v>
      </c>
      <c r="K1349" s="29">
        <f>VLOOKUP(Table2[[#This Row],[Home]],Table1[],2,FALSE)</f>
        <v>5</v>
      </c>
      <c r="L1349" s="29">
        <f>VLOOKUP(Table2[[#This Row],[Visitor]],Table3[],2,FALSE)</f>
        <v>27</v>
      </c>
      <c r="M1349" s="29">
        <f>VLOOKUP(Table2[[#This Row],[Home]],Table3[],2,FALSE)</f>
        <v>6</v>
      </c>
      <c r="N1349" s="37"/>
      <c r="O1349" s="37"/>
      <c r="P1349" s="37"/>
      <c r="Q1349" s="37"/>
    </row>
    <row r="1350" spans="1:17" ht="25.5" customHeight="1">
      <c r="A1350" s="9" t="s">
        <v>275</v>
      </c>
      <c r="B1350" s="11" t="s">
        <v>12</v>
      </c>
      <c r="C1350" s="10" t="s">
        <v>38</v>
      </c>
      <c r="D1350" s="10">
        <v>131</v>
      </c>
      <c r="E1350" s="10" t="s">
        <v>43</v>
      </c>
      <c r="F1350" s="10">
        <v>120</v>
      </c>
      <c r="G1350" s="44"/>
      <c r="H1350" s="44"/>
      <c r="I1350" s="30">
        <v>18203</v>
      </c>
      <c r="J1350" s="29">
        <f>VLOOKUP(Table2[[#This Row],[Visitor]],Table1[],2,FALSE)</f>
        <v>23</v>
      </c>
      <c r="K1350" s="29">
        <f>VLOOKUP(Table2[[#This Row],[Home]],Table1[],2,FALSE)</f>
        <v>10</v>
      </c>
      <c r="L1350" s="29">
        <f>VLOOKUP(Table2[[#This Row],[Visitor]],Table3[],2,FALSE)</f>
        <v>25</v>
      </c>
      <c r="M1350" s="29">
        <f>VLOOKUP(Table2[[#This Row],[Home]],Table3[],2,FALSE)</f>
        <v>10</v>
      </c>
      <c r="N1350" s="37"/>
      <c r="O1350" s="37"/>
      <c r="P1350" s="37"/>
      <c r="Q1350" s="37"/>
    </row>
    <row r="1351" spans="1:17" ht="25.5" customHeight="1">
      <c r="A1351" s="9" t="s">
        <v>275</v>
      </c>
      <c r="B1351" s="11" t="s">
        <v>23</v>
      </c>
      <c r="C1351" s="10" t="s">
        <v>10</v>
      </c>
      <c r="D1351" s="10">
        <v>98</v>
      </c>
      <c r="E1351" s="10" t="s">
        <v>30</v>
      </c>
      <c r="F1351" s="10">
        <v>100</v>
      </c>
      <c r="G1351" s="44"/>
      <c r="H1351" s="44"/>
      <c r="I1351" s="30">
        <v>19520</v>
      </c>
      <c r="J1351" s="29">
        <f>VLOOKUP(Table2[[#This Row],[Visitor]],Table1[],2,FALSE)</f>
        <v>1</v>
      </c>
      <c r="K1351" s="29">
        <f>VLOOKUP(Table2[[#This Row],[Home]],Table1[],2,FALSE)</f>
        <v>18</v>
      </c>
      <c r="L1351" s="29">
        <f>VLOOKUP(Table2[[#This Row],[Visitor]],Table3[],2,FALSE)</f>
        <v>3</v>
      </c>
      <c r="M1351" s="29">
        <f>VLOOKUP(Table2[[#This Row],[Home]],Table3[],2,FALSE)</f>
        <v>14</v>
      </c>
      <c r="N1351" s="37"/>
      <c r="O1351" s="37"/>
      <c r="P1351" s="37"/>
      <c r="Q1351" s="37"/>
    </row>
    <row r="1352" spans="1:17" ht="25.5" customHeight="1">
      <c r="A1352" s="9" t="s">
        <v>275</v>
      </c>
      <c r="B1352" s="11" t="s">
        <v>29</v>
      </c>
      <c r="C1352" s="10" t="s">
        <v>9</v>
      </c>
      <c r="D1352" s="10">
        <v>112</v>
      </c>
      <c r="E1352" s="10" t="s">
        <v>44</v>
      </c>
      <c r="F1352" s="10">
        <v>115</v>
      </c>
      <c r="G1352" s="44"/>
      <c r="H1352" s="44"/>
      <c r="I1352" s="30">
        <v>16149</v>
      </c>
      <c r="J1352" s="29">
        <f>VLOOKUP(Table2[[#This Row],[Visitor]],Table1[],2,FALSE)</f>
        <v>3</v>
      </c>
      <c r="K1352" s="29">
        <f>VLOOKUP(Table2[[#This Row],[Home]],Table1[],2,FALSE)</f>
        <v>6</v>
      </c>
      <c r="L1352" s="29">
        <f>VLOOKUP(Table2[[#This Row],[Visitor]],Table3[],2,FALSE)</f>
        <v>1</v>
      </c>
      <c r="M1352" s="29">
        <f>VLOOKUP(Table2[[#This Row],[Home]],Table3[],2,FALSE)</f>
        <v>18</v>
      </c>
      <c r="N1352" s="37"/>
      <c r="O1352" s="37"/>
      <c r="P1352" s="37"/>
      <c r="Q1352" s="37"/>
    </row>
    <row r="1353" spans="1:17" ht="25.5" customHeight="1">
      <c r="A1353" s="9" t="s">
        <v>276</v>
      </c>
      <c r="B1353" s="11" t="s">
        <v>21</v>
      </c>
      <c r="C1353" s="10" t="s">
        <v>18</v>
      </c>
      <c r="D1353" s="10">
        <v>93</v>
      </c>
      <c r="E1353" s="10" t="s">
        <v>5</v>
      </c>
      <c r="F1353" s="10">
        <v>90</v>
      </c>
      <c r="G1353" s="44"/>
      <c r="H1353" s="44"/>
      <c r="I1353" s="30">
        <v>18624</v>
      </c>
      <c r="J1353" s="29">
        <f>VLOOKUP(Table2[[#This Row],[Visitor]],Table1[],2,FALSE)</f>
        <v>26</v>
      </c>
      <c r="K1353" s="29">
        <f>VLOOKUP(Table2[[#This Row],[Home]],Table1[],2,FALSE)</f>
        <v>4</v>
      </c>
      <c r="L1353" s="29">
        <f>VLOOKUP(Table2[[#This Row],[Visitor]],Table3[],2,FALSE)</f>
        <v>26</v>
      </c>
      <c r="M1353" s="29">
        <f>VLOOKUP(Table2[[#This Row],[Home]],Table3[],2,FALSE)</f>
        <v>4</v>
      </c>
      <c r="N1353" s="37"/>
      <c r="O1353" s="37"/>
      <c r="P1353" s="37"/>
      <c r="Q1353" s="37"/>
    </row>
    <row r="1354" spans="1:17" ht="25.5" customHeight="1">
      <c r="A1354" s="9" t="s">
        <v>276</v>
      </c>
      <c r="B1354" s="11" t="s">
        <v>21</v>
      </c>
      <c r="C1354" s="10" t="s">
        <v>13</v>
      </c>
      <c r="D1354" s="10">
        <v>106</v>
      </c>
      <c r="E1354" s="10" t="s">
        <v>41</v>
      </c>
      <c r="F1354" s="10">
        <v>127</v>
      </c>
      <c r="G1354" s="44"/>
      <c r="H1354" s="44"/>
      <c r="I1354" s="30">
        <v>19800</v>
      </c>
      <c r="J1354" s="29">
        <f>VLOOKUP(Table2[[#This Row],[Visitor]],Table1[],2,FALSE)</f>
        <v>20</v>
      </c>
      <c r="K1354" s="29">
        <f>VLOOKUP(Table2[[#This Row],[Home]],Table1[],2,FALSE)</f>
        <v>7</v>
      </c>
      <c r="L1354" s="29">
        <f>VLOOKUP(Table2[[#This Row],[Visitor]],Table3[],2,FALSE)</f>
        <v>20</v>
      </c>
      <c r="M1354" s="29">
        <f>VLOOKUP(Table2[[#This Row],[Home]],Table3[],2,FALSE)</f>
        <v>2</v>
      </c>
      <c r="N1354" s="37"/>
      <c r="O1354" s="37"/>
      <c r="P1354" s="37"/>
      <c r="Q1354" s="37"/>
    </row>
    <row r="1355" spans="1:17" ht="25.5" customHeight="1">
      <c r="A1355" s="9" t="s">
        <v>276</v>
      </c>
      <c r="B1355" s="11" t="s">
        <v>23</v>
      </c>
      <c r="C1355" s="10" t="s">
        <v>42</v>
      </c>
      <c r="D1355" s="10">
        <v>113</v>
      </c>
      <c r="E1355" s="10" t="s">
        <v>22</v>
      </c>
      <c r="F1355" s="10">
        <v>124</v>
      </c>
      <c r="G1355" s="44"/>
      <c r="H1355" s="44"/>
      <c r="I1355" s="30">
        <v>16228</v>
      </c>
      <c r="J1355" s="29">
        <f>VLOOKUP(Table2[[#This Row],[Visitor]],Table1[],2,FALSE)</f>
        <v>25</v>
      </c>
      <c r="K1355" s="29">
        <f>VLOOKUP(Table2[[#This Row],[Home]],Table1[],2,FALSE)</f>
        <v>14</v>
      </c>
      <c r="L1355" s="29">
        <f>VLOOKUP(Table2[[#This Row],[Visitor]],Table3[],2,FALSE)</f>
        <v>22</v>
      </c>
      <c r="M1355" s="29">
        <f>VLOOKUP(Table2[[#This Row],[Home]],Table3[],2,FALSE)</f>
        <v>16</v>
      </c>
      <c r="N1355" s="37"/>
      <c r="O1355" s="37"/>
      <c r="P1355" s="37"/>
      <c r="Q1355" s="37"/>
    </row>
    <row r="1356" spans="1:17" ht="25.5" customHeight="1">
      <c r="A1356" s="9" t="s">
        <v>276</v>
      </c>
      <c r="B1356" s="11" t="s">
        <v>23</v>
      </c>
      <c r="C1356" s="10" t="s">
        <v>16</v>
      </c>
      <c r="D1356" s="10">
        <v>91</v>
      </c>
      <c r="E1356" s="10" t="s">
        <v>33</v>
      </c>
      <c r="F1356" s="10">
        <v>101</v>
      </c>
      <c r="G1356" s="44"/>
      <c r="H1356" s="44"/>
      <c r="I1356" s="30">
        <v>10371</v>
      </c>
      <c r="J1356" s="29">
        <f>VLOOKUP(Table2[[#This Row],[Visitor]],Table1[],2,FALSE)</f>
        <v>13</v>
      </c>
      <c r="K1356" s="29">
        <f>VLOOKUP(Table2[[#This Row],[Home]],Table1[],2,FALSE)</f>
        <v>24</v>
      </c>
      <c r="L1356" s="29">
        <f>VLOOKUP(Table2[[#This Row],[Visitor]],Table3[],2,FALSE)</f>
        <v>8</v>
      </c>
      <c r="M1356" s="29">
        <f>VLOOKUP(Table2[[#This Row],[Home]],Table3[],2,FALSE)</f>
        <v>12</v>
      </c>
      <c r="N1356" s="37"/>
      <c r="O1356" s="37"/>
      <c r="P1356" s="37"/>
      <c r="Q1356" s="37"/>
    </row>
    <row r="1357" spans="1:17" ht="25.5" customHeight="1">
      <c r="A1357" s="9" t="s">
        <v>276</v>
      </c>
      <c r="B1357" s="11" t="s">
        <v>26</v>
      </c>
      <c r="C1357" s="10" t="s">
        <v>40</v>
      </c>
      <c r="D1357" s="10">
        <v>109</v>
      </c>
      <c r="E1357" s="10" t="s">
        <v>28</v>
      </c>
      <c r="F1357" s="10">
        <v>115</v>
      </c>
      <c r="G1357" s="44"/>
      <c r="H1357" s="44"/>
      <c r="I1357" s="30">
        <v>19291</v>
      </c>
      <c r="J1357" s="29">
        <f>VLOOKUP(Table2[[#This Row],[Visitor]],Table1[],2,FALSE)</f>
        <v>15</v>
      </c>
      <c r="K1357" s="29">
        <f>VLOOKUP(Table2[[#This Row],[Home]],Table1[],2,FALSE)</f>
        <v>22</v>
      </c>
      <c r="L1357" s="29">
        <f>VLOOKUP(Table2[[#This Row],[Visitor]],Table3[],2,FALSE)</f>
        <v>24</v>
      </c>
      <c r="M1357" s="29">
        <f>VLOOKUP(Table2[[#This Row],[Home]],Table3[],2,FALSE)</f>
        <v>28</v>
      </c>
      <c r="N1357" s="37"/>
      <c r="O1357" s="37"/>
      <c r="P1357" s="37"/>
      <c r="Q1357" s="37"/>
    </row>
    <row r="1358" spans="1:17" ht="25.5" customHeight="1">
      <c r="A1358" s="9" t="s">
        <v>276</v>
      </c>
      <c r="B1358" s="11" t="s">
        <v>29</v>
      </c>
      <c r="C1358" s="10" t="s">
        <v>25</v>
      </c>
      <c r="D1358" s="10">
        <v>92</v>
      </c>
      <c r="E1358" s="10" t="s">
        <v>31</v>
      </c>
      <c r="F1358" s="10">
        <v>84</v>
      </c>
      <c r="G1358" s="44"/>
      <c r="H1358" s="44"/>
      <c r="I1358" s="30">
        <v>18306</v>
      </c>
      <c r="J1358" s="29">
        <f>VLOOKUP(Table2[[#This Row],[Visitor]],Table1[],2,FALSE)</f>
        <v>12</v>
      </c>
      <c r="K1358" s="29">
        <f>VLOOKUP(Table2[[#This Row],[Home]],Table1[],2,FALSE)</f>
        <v>8</v>
      </c>
      <c r="L1358" s="29">
        <f>VLOOKUP(Table2[[#This Row],[Visitor]],Table3[],2,FALSE)</f>
        <v>29</v>
      </c>
      <c r="M1358" s="29">
        <f>VLOOKUP(Table2[[#This Row],[Home]],Table3[],2,FALSE)</f>
        <v>11</v>
      </c>
      <c r="N1358" s="37"/>
      <c r="O1358" s="37"/>
      <c r="P1358" s="37"/>
      <c r="Q1358" s="37"/>
    </row>
    <row r="1359" spans="1:17" ht="25.5" customHeight="1">
      <c r="A1359" s="9" t="s">
        <v>276</v>
      </c>
      <c r="B1359" s="11" t="s">
        <v>35</v>
      </c>
      <c r="C1359" s="10" t="s">
        <v>20</v>
      </c>
      <c r="D1359" s="10">
        <v>125</v>
      </c>
      <c r="E1359" s="10" t="s">
        <v>36</v>
      </c>
      <c r="F1359" s="10">
        <v>124</v>
      </c>
      <c r="G1359" s="44"/>
      <c r="H1359" s="44"/>
      <c r="I1359" s="30">
        <v>19187</v>
      </c>
      <c r="J1359" s="29">
        <f>VLOOKUP(Table2[[#This Row],[Visitor]],Table1[],2,FALSE)</f>
        <v>9</v>
      </c>
      <c r="K1359" s="29">
        <f>VLOOKUP(Table2[[#This Row],[Home]],Table1[],2,FALSE)</f>
        <v>16</v>
      </c>
      <c r="L1359" s="29">
        <f>VLOOKUP(Table2[[#This Row],[Visitor]],Table3[],2,FALSE)</f>
        <v>17</v>
      </c>
      <c r="M1359" s="29">
        <f>VLOOKUP(Table2[[#This Row],[Home]],Table3[],2,FALSE)</f>
        <v>7</v>
      </c>
      <c r="N1359" s="37"/>
      <c r="O1359" s="37"/>
      <c r="P1359" s="37"/>
      <c r="Q1359" s="37"/>
    </row>
    <row r="1360" spans="1:17" ht="25.5" customHeight="1">
      <c r="A1360" s="9" t="s">
        <v>276</v>
      </c>
      <c r="B1360" s="11" t="s">
        <v>8</v>
      </c>
      <c r="C1360" s="10" t="s">
        <v>37</v>
      </c>
      <c r="D1360" s="10">
        <v>103</v>
      </c>
      <c r="E1360" s="10" t="s">
        <v>10</v>
      </c>
      <c r="F1360" s="10">
        <v>123</v>
      </c>
      <c r="G1360" s="44"/>
      <c r="H1360" s="44"/>
      <c r="I1360" s="30">
        <v>19596</v>
      </c>
      <c r="J1360" s="29">
        <f>VLOOKUP(Table2[[#This Row],[Visitor]],Table1[],2,FALSE)</f>
        <v>29</v>
      </c>
      <c r="K1360" s="29">
        <f>VLOOKUP(Table2[[#This Row],[Home]],Table1[],2,FALSE)</f>
        <v>1</v>
      </c>
      <c r="L1360" s="29">
        <f>VLOOKUP(Table2[[#This Row],[Visitor]],Table3[],2,FALSE)</f>
        <v>30</v>
      </c>
      <c r="M1360" s="29">
        <f>VLOOKUP(Table2[[#This Row],[Home]],Table3[],2,FALSE)</f>
        <v>3</v>
      </c>
      <c r="N1360" s="37"/>
      <c r="O1360" s="37"/>
      <c r="P1360" s="37"/>
      <c r="Q1360" s="37"/>
    </row>
    <row r="1361" spans="1:17" ht="25.5" customHeight="1">
      <c r="A1361" s="9" t="s">
        <v>276</v>
      </c>
      <c r="B1361" s="11" t="s">
        <v>8</v>
      </c>
      <c r="C1361" s="10" t="s">
        <v>34</v>
      </c>
      <c r="D1361" s="10">
        <v>143</v>
      </c>
      <c r="E1361" s="10" t="s">
        <v>45</v>
      </c>
      <c r="F1361" s="10">
        <v>142</v>
      </c>
      <c r="G1361" s="44"/>
      <c r="H1361" s="44"/>
      <c r="I1361" s="30">
        <v>18997</v>
      </c>
      <c r="J1361" s="29">
        <f>VLOOKUP(Table2[[#This Row],[Visitor]],Table1[],2,FALSE)</f>
        <v>2</v>
      </c>
      <c r="K1361" s="29">
        <f>VLOOKUP(Table2[[#This Row],[Home]],Table1[],2,FALSE)</f>
        <v>28</v>
      </c>
      <c r="L1361" s="29">
        <f>VLOOKUP(Table2[[#This Row],[Visitor]],Table3[],2,FALSE)</f>
        <v>13</v>
      </c>
      <c r="M1361" s="29">
        <f>VLOOKUP(Table2[[#This Row],[Home]],Table3[],2,FALSE)</f>
        <v>21</v>
      </c>
      <c r="N1361" s="37"/>
      <c r="O1361" s="37"/>
      <c r="P1361" s="37"/>
      <c r="Q1361" s="37"/>
    </row>
    <row r="1362" spans="1:17" ht="25.5" customHeight="1">
      <c r="A1362" s="9" t="s">
        <v>277</v>
      </c>
      <c r="B1362" s="11" t="s">
        <v>12</v>
      </c>
      <c r="C1362" s="10" t="s">
        <v>19</v>
      </c>
      <c r="D1362" s="10">
        <v>132</v>
      </c>
      <c r="E1362" s="10" t="s">
        <v>14</v>
      </c>
      <c r="F1362" s="10">
        <v>133</v>
      </c>
      <c r="G1362" s="44"/>
      <c r="H1362" s="44"/>
      <c r="I1362" s="30">
        <v>14418</v>
      </c>
      <c r="J1362" s="29">
        <f>VLOOKUP(Table2[[#This Row],[Visitor]],Table1[],2,FALSE)</f>
        <v>27</v>
      </c>
      <c r="K1362" s="29">
        <f>VLOOKUP(Table2[[#This Row],[Home]],Table1[],2,FALSE)</f>
        <v>19</v>
      </c>
      <c r="L1362" s="29">
        <f>VLOOKUP(Table2[[#This Row],[Visitor]],Table3[],2,FALSE)</f>
        <v>5</v>
      </c>
      <c r="M1362" s="29">
        <f>VLOOKUP(Table2[[#This Row],[Home]],Table3[],2,FALSE)</f>
        <v>19</v>
      </c>
      <c r="N1362" s="37"/>
      <c r="O1362" s="37"/>
      <c r="P1362" s="37"/>
      <c r="Q1362" s="37"/>
    </row>
    <row r="1363" spans="1:17" ht="25.5" customHeight="1">
      <c r="A1363" s="9" t="s">
        <v>277</v>
      </c>
      <c r="B1363" s="11" t="s">
        <v>23</v>
      </c>
      <c r="C1363" s="10" t="s">
        <v>44</v>
      </c>
      <c r="D1363" s="10">
        <v>109</v>
      </c>
      <c r="E1363" s="10" t="s">
        <v>24</v>
      </c>
      <c r="F1363" s="10">
        <v>116</v>
      </c>
      <c r="G1363" s="44"/>
      <c r="H1363" s="44"/>
      <c r="I1363" s="30">
        <v>14625</v>
      </c>
      <c r="J1363" s="29">
        <f>VLOOKUP(Table2[[#This Row],[Visitor]],Table1[],2,FALSE)</f>
        <v>6</v>
      </c>
      <c r="K1363" s="29">
        <f>VLOOKUP(Table2[[#This Row],[Home]],Table1[],2,FALSE)</f>
        <v>21</v>
      </c>
      <c r="L1363" s="29">
        <f>VLOOKUP(Table2[[#This Row],[Visitor]],Table3[],2,FALSE)</f>
        <v>18</v>
      </c>
      <c r="M1363" s="29">
        <f>VLOOKUP(Table2[[#This Row],[Home]],Table3[],2,FALSE)</f>
        <v>9</v>
      </c>
      <c r="N1363" s="37"/>
      <c r="O1363" s="37"/>
      <c r="P1363" s="37"/>
      <c r="Q1363" s="37"/>
    </row>
    <row r="1364" spans="1:17" ht="25.5" customHeight="1">
      <c r="A1364" s="9" t="s">
        <v>277</v>
      </c>
      <c r="B1364" s="11" t="s">
        <v>29</v>
      </c>
      <c r="C1364" s="10" t="s">
        <v>38</v>
      </c>
      <c r="D1364" s="10">
        <v>112</v>
      </c>
      <c r="E1364" s="10" t="s">
        <v>30</v>
      </c>
      <c r="F1364" s="10">
        <v>126</v>
      </c>
      <c r="G1364" s="44"/>
      <c r="H1364" s="44"/>
      <c r="I1364" s="30">
        <v>13214</v>
      </c>
      <c r="J1364" s="29">
        <f>VLOOKUP(Table2[[#This Row],[Visitor]],Table1[],2,FALSE)</f>
        <v>23</v>
      </c>
      <c r="K1364" s="29">
        <f>VLOOKUP(Table2[[#This Row],[Home]],Table1[],2,FALSE)</f>
        <v>18</v>
      </c>
      <c r="L1364" s="29">
        <f>VLOOKUP(Table2[[#This Row],[Visitor]],Table3[],2,FALSE)</f>
        <v>25</v>
      </c>
      <c r="M1364" s="29">
        <f>VLOOKUP(Table2[[#This Row],[Home]],Table3[],2,FALSE)</f>
        <v>14</v>
      </c>
      <c r="N1364" s="37"/>
      <c r="O1364" s="37"/>
      <c r="P1364" s="37"/>
      <c r="Q1364" s="37"/>
    </row>
    <row r="1365" spans="1:17" ht="25.5" customHeight="1">
      <c r="A1365" s="9" t="s">
        <v>278</v>
      </c>
      <c r="B1365" s="11" t="s">
        <v>12</v>
      </c>
      <c r="C1365" s="10" t="s">
        <v>28</v>
      </c>
      <c r="D1365" s="10">
        <v>104</v>
      </c>
      <c r="E1365" s="10" t="s">
        <v>27</v>
      </c>
      <c r="F1365" s="10">
        <v>111</v>
      </c>
      <c r="G1365" s="44"/>
      <c r="H1365" s="44"/>
      <c r="I1365" s="30">
        <v>16705</v>
      </c>
      <c r="J1365" s="29">
        <f>VLOOKUP(Table2[[#This Row],[Visitor]],Table1[],2,FALSE)</f>
        <v>22</v>
      </c>
      <c r="K1365" s="29">
        <f>VLOOKUP(Table2[[#This Row],[Home]],Table1[],2,FALSE)</f>
        <v>11</v>
      </c>
      <c r="L1365" s="29">
        <f>VLOOKUP(Table2[[#This Row],[Visitor]],Table3[],2,FALSE)</f>
        <v>28</v>
      </c>
      <c r="M1365" s="29">
        <f>VLOOKUP(Table2[[#This Row],[Home]],Table3[],2,FALSE)</f>
        <v>27</v>
      </c>
      <c r="N1365" s="37"/>
      <c r="O1365" s="37"/>
      <c r="P1365" s="37"/>
      <c r="Q1365" s="37"/>
    </row>
    <row r="1366" spans="1:17" ht="25.5" customHeight="1">
      <c r="A1366" s="9" t="s">
        <v>278</v>
      </c>
      <c r="B1366" s="11" t="s">
        <v>12</v>
      </c>
      <c r="C1366" s="10" t="s">
        <v>15</v>
      </c>
      <c r="D1366" s="10">
        <v>102</v>
      </c>
      <c r="E1366" s="10" t="s">
        <v>6</v>
      </c>
      <c r="F1366" s="10">
        <v>86</v>
      </c>
      <c r="G1366" s="44"/>
      <c r="H1366" s="44"/>
      <c r="I1366" s="30">
        <v>19432</v>
      </c>
      <c r="J1366" s="29">
        <f>VLOOKUP(Table2[[#This Row],[Visitor]],Table1[],2,FALSE)</f>
        <v>30</v>
      </c>
      <c r="K1366" s="29">
        <f>VLOOKUP(Table2[[#This Row],[Home]],Table1[],2,FALSE)</f>
        <v>5</v>
      </c>
      <c r="L1366" s="29">
        <f>VLOOKUP(Table2[[#This Row],[Visitor]],Table3[],2,FALSE)</f>
        <v>23</v>
      </c>
      <c r="M1366" s="29">
        <f>VLOOKUP(Table2[[#This Row],[Home]],Table3[],2,FALSE)</f>
        <v>6</v>
      </c>
      <c r="N1366" s="37"/>
      <c r="O1366" s="37"/>
      <c r="P1366" s="37"/>
      <c r="Q1366" s="37"/>
    </row>
    <row r="1367" spans="1:17" ht="25.5" customHeight="1">
      <c r="A1367" s="9" t="s">
        <v>278</v>
      </c>
      <c r="B1367" s="11" t="s">
        <v>21</v>
      </c>
      <c r="C1367" s="10" t="s">
        <v>42</v>
      </c>
      <c r="D1367" s="10">
        <v>87</v>
      </c>
      <c r="E1367" s="10" t="s">
        <v>17</v>
      </c>
      <c r="F1367" s="10">
        <v>110</v>
      </c>
      <c r="G1367" s="44"/>
      <c r="H1367" s="44"/>
      <c r="I1367" s="30">
        <v>19600</v>
      </c>
      <c r="J1367" s="29">
        <f>VLOOKUP(Table2[[#This Row],[Visitor]],Table1[],2,FALSE)</f>
        <v>25</v>
      </c>
      <c r="K1367" s="29">
        <f>VLOOKUP(Table2[[#This Row],[Home]],Table1[],2,FALSE)</f>
        <v>17</v>
      </c>
      <c r="L1367" s="29">
        <f>VLOOKUP(Table2[[#This Row],[Visitor]],Table3[],2,FALSE)</f>
        <v>22</v>
      </c>
      <c r="M1367" s="29">
        <f>VLOOKUP(Table2[[#This Row],[Home]],Table3[],2,FALSE)</f>
        <v>15</v>
      </c>
      <c r="N1367" s="37"/>
      <c r="O1367" s="37"/>
      <c r="P1367" s="37"/>
      <c r="Q1367" s="37"/>
    </row>
    <row r="1368" spans="1:17" ht="25.5" customHeight="1">
      <c r="A1368" s="9" t="s">
        <v>278</v>
      </c>
      <c r="B1368" s="11" t="s">
        <v>21</v>
      </c>
      <c r="C1368" s="10" t="s">
        <v>33</v>
      </c>
      <c r="D1368" s="10">
        <v>105</v>
      </c>
      <c r="E1368" s="10" t="s">
        <v>41</v>
      </c>
      <c r="F1368" s="10">
        <v>112</v>
      </c>
      <c r="G1368" s="44"/>
      <c r="H1368" s="44"/>
      <c r="I1368" s="30">
        <v>19800</v>
      </c>
      <c r="J1368" s="29">
        <f>VLOOKUP(Table2[[#This Row],[Visitor]],Table1[],2,FALSE)</f>
        <v>24</v>
      </c>
      <c r="K1368" s="29">
        <f>VLOOKUP(Table2[[#This Row],[Home]],Table1[],2,FALSE)</f>
        <v>7</v>
      </c>
      <c r="L1368" s="29">
        <f>VLOOKUP(Table2[[#This Row],[Visitor]],Table3[],2,FALSE)</f>
        <v>12</v>
      </c>
      <c r="M1368" s="29">
        <f>VLOOKUP(Table2[[#This Row],[Home]],Table3[],2,FALSE)</f>
        <v>2</v>
      </c>
      <c r="N1368" s="37"/>
      <c r="O1368" s="37"/>
      <c r="P1368" s="37"/>
      <c r="Q1368" s="37"/>
    </row>
    <row r="1369" spans="1:17" ht="25.5" customHeight="1">
      <c r="A1369" s="9" t="s">
        <v>278</v>
      </c>
      <c r="B1369" s="11" t="s">
        <v>23</v>
      </c>
      <c r="C1369" s="10" t="s">
        <v>13</v>
      </c>
      <c r="D1369" s="10">
        <v>110</v>
      </c>
      <c r="E1369" s="10" t="s">
        <v>40</v>
      </c>
      <c r="F1369" s="10">
        <v>112</v>
      </c>
      <c r="G1369" s="44"/>
      <c r="H1369" s="44"/>
      <c r="I1369" s="30">
        <v>19170</v>
      </c>
      <c r="J1369" s="29">
        <f>VLOOKUP(Table2[[#This Row],[Visitor]],Table1[],2,FALSE)</f>
        <v>20</v>
      </c>
      <c r="K1369" s="29">
        <f>VLOOKUP(Table2[[#This Row],[Home]],Table1[],2,FALSE)</f>
        <v>15</v>
      </c>
      <c r="L1369" s="29">
        <f>VLOOKUP(Table2[[#This Row],[Visitor]],Table3[],2,FALSE)</f>
        <v>20</v>
      </c>
      <c r="M1369" s="29">
        <f>VLOOKUP(Table2[[#This Row],[Home]],Table3[],2,FALSE)</f>
        <v>24</v>
      </c>
      <c r="N1369" s="37"/>
      <c r="O1369" s="37"/>
      <c r="P1369" s="37"/>
      <c r="Q1369" s="37"/>
    </row>
    <row r="1370" spans="1:17" ht="25.5" customHeight="1">
      <c r="A1370" s="9" t="s">
        <v>278</v>
      </c>
      <c r="B1370" s="11" t="s">
        <v>23</v>
      </c>
      <c r="C1370" s="10" t="s">
        <v>31</v>
      </c>
      <c r="D1370" s="10">
        <v>100</v>
      </c>
      <c r="E1370" s="10" t="s">
        <v>9</v>
      </c>
      <c r="F1370" s="10">
        <v>89</v>
      </c>
      <c r="G1370" s="44"/>
      <c r="H1370" s="44"/>
      <c r="I1370" s="30">
        <v>18055</v>
      </c>
      <c r="J1370" s="29">
        <f>VLOOKUP(Table2[[#This Row],[Visitor]],Table1[],2,FALSE)</f>
        <v>8</v>
      </c>
      <c r="K1370" s="29">
        <f>VLOOKUP(Table2[[#This Row],[Home]],Table1[],2,FALSE)</f>
        <v>3</v>
      </c>
      <c r="L1370" s="29">
        <f>VLOOKUP(Table2[[#This Row],[Visitor]],Table3[],2,FALSE)</f>
        <v>11</v>
      </c>
      <c r="M1370" s="29">
        <f>VLOOKUP(Table2[[#This Row],[Home]],Table3[],2,FALSE)</f>
        <v>1</v>
      </c>
      <c r="N1370" s="37"/>
      <c r="O1370" s="37"/>
      <c r="P1370" s="37"/>
      <c r="Q1370" s="37"/>
    </row>
    <row r="1371" spans="1:17" ht="25.5" customHeight="1">
      <c r="A1371" s="9" t="s">
        <v>278</v>
      </c>
      <c r="B1371" s="11" t="s">
        <v>26</v>
      </c>
      <c r="C1371" s="10" t="s">
        <v>16</v>
      </c>
      <c r="D1371" s="10">
        <v>116</v>
      </c>
      <c r="E1371" s="10" t="s">
        <v>34</v>
      </c>
      <c r="F1371" s="10">
        <v>96</v>
      </c>
      <c r="G1371" s="44"/>
      <c r="H1371" s="44"/>
      <c r="I1371" s="30">
        <v>18354</v>
      </c>
      <c r="J1371" s="29">
        <f>VLOOKUP(Table2[[#This Row],[Visitor]],Table1[],2,FALSE)</f>
        <v>13</v>
      </c>
      <c r="K1371" s="29">
        <f>VLOOKUP(Table2[[#This Row],[Home]],Table1[],2,FALSE)</f>
        <v>2</v>
      </c>
      <c r="L1371" s="29">
        <f>VLOOKUP(Table2[[#This Row],[Visitor]],Table3[],2,FALSE)</f>
        <v>8</v>
      </c>
      <c r="M1371" s="29">
        <f>VLOOKUP(Table2[[#This Row],[Home]],Table3[],2,FALSE)</f>
        <v>13</v>
      </c>
      <c r="N1371" s="37"/>
      <c r="O1371" s="37"/>
      <c r="P1371" s="37"/>
      <c r="Q1371" s="37"/>
    </row>
    <row r="1372" spans="1:17" ht="25.5" customHeight="1">
      <c r="A1372" s="9" t="s">
        <v>278</v>
      </c>
      <c r="B1372" s="11" t="s">
        <v>32</v>
      </c>
      <c r="C1372" s="10" t="s">
        <v>19</v>
      </c>
      <c r="D1372" s="10">
        <v>108</v>
      </c>
      <c r="E1372" s="10" t="s">
        <v>22</v>
      </c>
      <c r="F1372" s="10">
        <v>123</v>
      </c>
      <c r="G1372" s="44"/>
      <c r="H1372" s="44"/>
      <c r="I1372" s="30">
        <v>17341</v>
      </c>
      <c r="J1372" s="29">
        <f>VLOOKUP(Table2[[#This Row],[Visitor]],Table1[],2,FALSE)</f>
        <v>27</v>
      </c>
      <c r="K1372" s="29">
        <f>VLOOKUP(Table2[[#This Row],[Home]],Table1[],2,FALSE)</f>
        <v>14</v>
      </c>
      <c r="L1372" s="29">
        <f>VLOOKUP(Table2[[#This Row],[Visitor]],Table3[],2,FALSE)</f>
        <v>5</v>
      </c>
      <c r="M1372" s="29">
        <f>VLOOKUP(Table2[[#This Row],[Home]],Table3[],2,FALSE)</f>
        <v>16</v>
      </c>
      <c r="N1372" s="37"/>
      <c r="O1372" s="37"/>
      <c r="P1372" s="37"/>
      <c r="Q1372" s="37"/>
    </row>
    <row r="1373" spans="1:17" ht="25.5" customHeight="1">
      <c r="A1373" s="9" t="s">
        <v>278</v>
      </c>
      <c r="B1373" s="11" t="s">
        <v>35</v>
      </c>
      <c r="C1373" s="10" t="s">
        <v>45</v>
      </c>
      <c r="D1373" s="10">
        <v>131</v>
      </c>
      <c r="E1373" s="10" t="s">
        <v>37</v>
      </c>
      <c r="F1373" s="10">
        <v>113</v>
      </c>
      <c r="G1373" s="44"/>
      <c r="H1373" s="44"/>
      <c r="I1373" s="30">
        <v>18055</v>
      </c>
      <c r="J1373" s="29">
        <f>VLOOKUP(Table2[[#This Row],[Visitor]],Table1[],2,FALSE)</f>
        <v>28</v>
      </c>
      <c r="K1373" s="29">
        <f>VLOOKUP(Table2[[#This Row],[Home]],Table1[],2,FALSE)</f>
        <v>29</v>
      </c>
      <c r="L1373" s="29">
        <f>VLOOKUP(Table2[[#This Row],[Visitor]],Table3[],2,FALSE)</f>
        <v>21</v>
      </c>
      <c r="M1373" s="29">
        <f>VLOOKUP(Table2[[#This Row],[Home]],Table3[],2,FALSE)</f>
        <v>30</v>
      </c>
      <c r="N1373" s="37"/>
      <c r="O1373" s="37"/>
      <c r="P1373" s="37"/>
      <c r="Q1373" s="37"/>
    </row>
    <row r="1374" spans="1:17" ht="25.5" customHeight="1">
      <c r="A1374" s="9" t="s">
        <v>278</v>
      </c>
      <c r="B1374" s="11" t="s">
        <v>35</v>
      </c>
      <c r="C1374" s="10" t="s">
        <v>25</v>
      </c>
      <c r="D1374" s="10">
        <v>92</v>
      </c>
      <c r="E1374" s="10" t="s">
        <v>38</v>
      </c>
      <c r="F1374" s="10">
        <v>97</v>
      </c>
      <c r="G1374" s="44"/>
      <c r="H1374" s="44"/>
      <c r="I1374" s="30">
        <v>14198</v>
      </c>
      <c r="J1374" s="29">
        <f>VLOOKUP(Table2[[#This Row],[Visitor]],Table1[],2,FALSE)</f>
        <v>12</v>
      </c>
      <c r="K1374" s="29">
        <f>VLOOKUP(Table2[[#This Row],[Home]],Table1[],2,FALSE)</f>
        <v>23</v>
      </c>
      <c r="L1374" s="29">
        <f>VLOOKUP(Table2[[#This Row],[Visitor]],Table3[],2,FALSE)</f>
        <v>29</v>
      </c>
      <c r="M1374" s="29">
        <f>VLOOKUP(Table2[[#This Row],[Home]],Table3[],2,FALSE)</f>
        <v>25</v>
      </c>
      <c r="N1374" s="37"/>
      <c r="O1374" s="37"/>
      <c r="P1374" s="37"/>
      <c r="Q1374" s="37"/>
    </row>
    <row r="1375" spans="1:17" ht="25.5" customHeight="1">
      <c r="A1375" s="9" t="s">
        <v>278</v>
      </c>
      <c r="B1375" s="11" t="s">
        <v>8</v>
      </c>
      <c r="C1375" s="10" t="s">
        <v>20</v>
      </c>
      <c r="D1375" s="10">
        <v>122</v>
      </c>
      <c r="E1375" s="10" t="s">
        <v>10</v>
      </c>
      <c r="F1375" s="10">
        <v>144</v>
      </c>
      <c r="G1375" s="44"/>
      <c r="H1375" s="44"/>
      <c r="I1375" s="30">
        <v>19596</v>
      </c>
      <c r="J1375" s="29">
        <f>VLOOKUP(Table2[[#This Row],[Visitor]],Table1[],2,FALSE)</f>
        <v>9</v>
      </c>
      <c r="K1375" s="29">
        <f>VLOOKUP(Table2[[#This Row],[Home]],Table1[],2,FALSE)</f>
        <v>1</v>
      </c>
      <c r="L1375" s="29">
        <f>VLOOKUP(Table2[[#This Row],[Visitor]],Table3[],2,FALSE)</f>
        <v>17</v>
      </c>
      <c r="M1375" s="29">
        <f>VLOOKUP(Table2[[#This Row],[Home]],Table3[],2,FALSE)</f>
        <v>3</v>
      </c>
      <c r="N1375" s="37"/>
      <c r="O1375" s="37"/>
      <c r="P1375" s="37"/>
      <c r="Q1375" s="37"/>
    </row>
    <row r="1376" spans="1:17" ht="25.5" customHeight="1">
      <c r="A1376" s="9" t="s">
        <v>279</v>
      </c>
      <c r="B1376" s="11" t="s">
        <v>12</v>
      </c>
      <c r="C1376" s="10" t="s">
        <v>6</v>
      </c>
      <c r="D1376" s="10">
        <v>103</v>
      </c>
      <c r="E1376" s="10" t="s">
        <v>14</v>
      </c>
      <c r="F1376" s="10">
        <v>110</v>
      </c>
      <c r="G1376" s="44"/>
      <c r="H1376" s="44"/>
      <c r="I1376" s="30">
        <v>15896</v>
      </c>
      <c r="J1376" s="29">
        <f>VLOOKUP(Table2[[#This Row],[Visitor]],Table1[],2,FALSE)</f>
        <v>5</v>
      </c>
      <c r="K1376" s="29">
        <f>VLOOKUP(Table2[[#This Row],[Home]],Table1[],2,FALSE)</f>
        <v>19</v>
      </c>
      <c r="L1376" s="29">
        <f>VLOOKUP(Table2[[#This Row],[Visitor]],Table3[],2,FALSE)</f>
        <v>6</v>
      </c>
      <c r="M1376" s="29">
        <f>VLOOKUP(Table2[[#This Row],[Home]],Table3[],2,FALSE)</f>
        <v>19</v>
      </c>
      <c r="N1376" s="37"/>
      <c r="O1376" s="37"/>
      <c r="P1376" s="37"/>
      <c r="Q1376" s="37"/>
    </row>
    <row r="1377" spans="1:17" ht="25.5" customHeight="1">
      <c r="A1377" s="9" t="s">
        <v>279</v>
      </c>
      <c r="B1377" s="11" t="s">
        <v>12</v>
      </c>
      <c r="C1377" s="10" t="s">
        <v>36</v>
      </c>
      <c r="D1377" s="10">
        <v>128</v>
      </c>
      <c r="E1377" s="10" t="s">
        <v>18</v>
      </c>
      <c r="F1377" s="10">
        <v>114</v>
      </c>
      <c r="G1377" s="44"/>
      <c r="H1377" s="44"/>
      <c r="I1377" s="30">
        <v>15114</v>
      </c>
      <c r="J1377" s="29">
        <f>VLOOKUP(Table2[[#This Row],[Visitor]],Table1[],2,FALSE)</f>
        <v>16</v>
      </c>
      <c r="K1377" s="29">
        <f>VLOOKUP(Table2[[#This Row],[Home]],Table1[],2,FALSE)</f>
        <v>26</v>
      </c>
      <c r="L1377" s="29">
        <f>VLOOKUP(Table2[[#This Row],[Visitor]],Table3[],2,FALSE)</f>
        <v>7</v>
      </c>
      <c r="M1377" s="29">
        <f>VLOOKUP(Table2[[#This Row],[Home]],Table3[],2,FALSE)</f>
        <v>26</v>
      </c>
      <c r="N1377" s="37"/>
      <c r="O1377" s="37"/>
      <c r="P1377" s="37"/>
      <c r="Q1377" s="37"/>
    </row>
    <row r="1378" spans="1:17" ht="25.5" customHeight="1">
      <c r="A1378" s="9" t="s">
        <v>279</v>
      </c>
      <c r="B1378" s="11" t="s">
        <v>23</v>
      </c>
      <c r="C1378" s="10" t="s">
        <v>5</v>
      </c>
      <c r="D1378" s="10">
        <v>101</v>
      </c>
      <c r="E1378" s="10" t="s">
        <v>43</v>
      </c>
      <c r="F1378" s="10">
        <v>95</v>
      </c>
      <c r="G1378" s="44"/>
      <c r="H1378" s="44"/>
      <c r="I1378" s="30">
        <v>18203</v>
      </c>
      <c r="J1378" s="29">
        <f>VLOOKUP(Table2[[#This Row],[Visitor]],Table1[],2,FALSE)</f>
        <v>4</v>
      </c>
      <c r="K1378" s="29">
        <f>VLOOKUP(Table2[[#This Row],[Home]],Table1[],2,FALSE)</f>
        <v>10</v>
      </c>
      <c r="L1378" s="29">
        <f>VLOOKUP(Table2[[#This Row],[Visitor]],Table3[],2,FALSE)</f>
        <v>4</v>
      </c>
      <c r="M1378" s="29">
        <f>VLOOKUP(Table2[[#This Row],[Home]],Table3[],2,FALSE)</f>
        <v>10</v>
      </c>
      <c r="N1378" s="37"/>
      <c r="O1378" s="37"/>
      <c r="P1378" s="37"/>
      <c r="Q1378" s="37"/>
    </row>
    <row r="1379" spans="1:17" ht="25.5" customHeight="1">
      <c r="A1379" s="9" t="s">
        <v>279</v>
      </c>
      <c r="B1379" s="11" t="s">
        <v>8</v>
      </c>
      <c r="C1379" s="10" t="s">
        <v>30</v>
      </c>
      <c r="D1379" s="10">
        <v>114</v>
      </c>
      <c r="E1379" s="10" t="s">
        <v>45</v>
      </c>
      <c r="F1379" s="10">
        <v>121</v>
      </c>
      <c r="G1379" s="44"/>
      <c r="H1379" s="44"/>
      <c r="I1379" s="30">
        <v>18997</v>
      </c>
      <c r="J1379" s="29">
        <f>VLOOKUP(Table2[[#This Row],[Visitor]],Table1[],2,FALSE)</f>
        <v>18</v>
      </c>
      <c r="K1379" s="29">
        <f>VLOOKUP(Table2[[#This Row],[Home]],Table1[],2,FALSE)</f>
        <v>28</v>
      </c>
      <c r="L1379" s="29">
        <f>VLOOKUP(Table2[[#This Row],[Visitor]],Table3[],2,FALSE)</f>
        <v>14</v>
      </c>
      <c r="M1379" s="29">
        <f>VLOOKUP(Table2[[#This Row],[Home]],Table3[],2,FALSE)</f>
        <v>21</v>
      </c>
      <c r="N1379" s="37"/>
      <c r="O1379" s="37"/>
      <c r="P1379" s="37"/>
      <c r="Q1379" s="37"/>
    </row>
    <row r="1380" spans="1:17" ht="25.5" customHeight="1">
      <c r="A1380" s="9" t="s">
        <v>280</v>
      </c>
      <c r="B1380" s="11" t="s">
        <v>12</v>
      </c>
      <c r="C1380" s="10" t="s">
        <v>40</v>
      </c>
      <c r="D1380" s="10">
        <v>106</v>
      </c>
      <c r="E1380" s="10" t="s">
        <v>13</v>
      </c>
      <c r="F1380" s="10">
        <v>135</v>
      </c>
      <c r="G1380" s="44"/>
      <c r="H1380" s="44"/>
      <c r="I1380" s="30">
        <v>15220</v>
      </c>
      <c r="J1380" s="29">
        <f>VLOOKUP(Table2[[#This Row],[Visitor]],Table1[],2,FALSE)</f>
        <v>15</v>
      </c>
      <c r="K1380" s="29">
        <f>VLOOKUP(Table2[[#This Row],[Home]],Table1[],2,FALSE)</f>
        <v>20</v>
      </c>
      <c r="L1380" s="29">
        <f>VLOOKUP(Table2[[#This Row],[Visitor]],Table3[],2,FALSE)</f>
        <v>24</v>
      </c>
      <c r="M1380" s="29">
        <f>VLOOKUP(Table2[[#This Row],[Home]],Table3[],2,FALSE)</f>
        <v>20</v>
      </c>
      <c r="N1380" s="37"/>
      <c r="O1380" s="37"/>
      <c r="P1380" s="37"/>
      <c r="Q1380" s="37"/>
    </row>
    <row r="1381" spans="1:17" ht="25.5" customHeight="1">
      <c r="A1381" s="9" t="s">
        <v>280</v>
      </c>
      <c r="B1381" s="11" t="s">
        <v>21</v>
      </c>
      <c r="C1381" s="10" t="s">
        <v>10</v>
      </c>
      <c r="D1381" s="10">
        <v>128</v>
      </c>
      <c r="E1381" s="10" t="s">
        <v>42</v>
      </c>
      <c r="F1381" s="10">
        <v>100</v>
      </c>
      <c r="G1381" s="44"/>
      <c r="H1381" s="44"/>
      <c r="I1381" s="30">
        <v>19812</v>
      </c>
      <c r="J1381" s="29">
        <f>VLOOKUP(Table2[[#This Row],[Visitor]],Table1[],2,FALSE)</f>
        <v>1</v>
      </c>
      <c r="K1381" s="29">
        <f>VLOOKUP(Table2[[#This Row],[Home]],Table1[],2,FALSE)</f>
        <v>25</v>
      </c>
      <c r="L1381" s="29">
        <f>VLOOKUP(Table2[[#This Row],[Visitor]],Table3[],2,FALSE)</f>
        <v>3</v>
      </c>
      <c r="M1381" s="29">
        <f>VLOOKUP(Table2[[#This Row],[Home]],Table3[],2,FALSE)</f>
        <v>22</v>
      </c>
      <c r="N1381" s="37"/>
      <c r="O1381" s="37"/>
      <c r="P1381" s="37"/>
      <c r="Q1381" s="37"/>
    </row>
    <row r="1382" spans="1:17" ht="25.5" customHeight="1">
      <c r="A1382" s="9" t="s">
        <v>280</v>
      </c>
      <c r="B1382" s="11" t="s">
        <v>21</v>
      </c>
      <c r="C1382" s="10" t="s">
        <v>28</v>
      </c>
      <c r="D1382" s="10">
        <v>107</v>
      </c>
      <c r="E1382" s="10" t="s">
        <v>41</v>
      </c>
      <c r="F1382" s="10">
        <v>116</v>
      </c>
      <c r="G1382" s="44"/>
      <c r="H1382" s="44"/>
      <c r="I1382" s="30">
        <v>19800</v>
      </c>
      <c r="J1382" s="29">
        <f>VLOOKUP(Table2[[#This Row],[Visitor]],Table1[],2,FALSE)</f>
        <v>22</v>
      </c>
      <c r="K1382" s="29">
        <f>VLOOKUP(Table2[[#This Row],[Home]],Table1[],2,FALSE)</f>
        <v>7</v>
      </c>
      <c r="L1382" s="29">
        <f>VLOOKUP(Table2[[#This Row],[Visitor]],Table3[],2,FALSE)</f>
        <v>28</v>
      </c>
      <c r="M1382" s="29">
        <f>VLOOKUP(Table2[[#This Row],[Home]],Table3[],2,FALSE)</f>
        <v>2</v>
      </c>
      <c r="N1382" s="37"/>
      <c r="O1382" s="37"/>
      <c r="P1382" s="37"/>
      <c r="Q1382" s="37"/>
    </row>
    <row r="1383" spans="1:17" ht="25.5" customHeight="1">
      <c r="A1383" s="9" t="s">
        <v>280</v>
      </c>
      <c r="B1383" s="11" t="s">
        <v>23</v>
      </c>
      <c r="C1383" s="10" t="s">
        <v>44</v>
      </c>
      <c r="D1383" s="10">
        <v>133</v>
      </c>
      <c r="E1383" s="10" t="s">
        <v>9</v>
      </c>
      <c r="F1383" s="10">
        <v>113</v>
      </c>
      <c r="G1383" s="44"/>
      <c r="H1383" s="44"/>
      <c r="I1383" s="30">
        <v>18055</v>
      </c>
      <c r="J1383" s="29">
        <f>VLOOKUP(Table2[[#This Row],[Visitor]],Table1[],2,FALSE)</f>
        <v>6</v>
      </c>
      <c r="K1383" s="29">
        <f>VLOOKUP(Table2[[#This Row],[Home]],Table1[],2,FALSE)</f>
        <v>3</v>
      </c>
      <c r="L1383" s="29">
        <f>VLOOKUP(Table2[[#This Row],[Visitor]],Table3[],2,FALSE)</f>
        <v>18</v>
      </c>
      <c r="M1383" s="29">
        <f>VLOOKUP(Table2[[#This Row],[Home]],Table3[],2,FALSE)</f>
        <v>1</v>
      </c>
      <c r="N1383" s="37"/>
      <c r="O1383" s="37"/>
      <c r="P1383" s="37"/>
      <c r="Q1383" s="37"/>
    </row>
    <row r="1384" spans="1:17" ht="25.5" customHeight="1">
      <c r="A1384" s="9" t="s">
        <v>280</v>
      </c>
      <c r="B1384" s="11" t="s">
        <v>23</v>
      </c>
      <c r="C1384" s="10" t="s">
        <v>22</v>
      </c>
      <c r="D1384" s="10">
        <v>125</v>
      </c>
      <c r="E1384" s="10" t="s">
        <v>33</v>
      </c>
      <c r="F1384" s="10">
        <v>95</v>
      </c>
      <c r="G1384" s="44"/>
      <c r="H1384" s="44"/>
      <c r="I1384" s="30">
        <v>16334</v>
      </c>
      <c r="J1384" s="29">
        <f>VLOOKUP(Table2[[#This Row],[Visitor]],Table1[],2,FALSE)</f>
        <v>14</v>
      </c>
      <c r="K1384" s="29">
        <f>VLOOKUP(Table2[[#This Row],[Home]],Table1[],2,FALSE)</f>
        <v>24</v>
      </c>
      <c r="L1384" s="29">
        <f>VLOOKUP(Table2[[#This Row],[Visitor]],Table3[],2,FALSE)</f>
        <v>16</v>
      </c>
      <c r="M1384" s="29">
        <f>VLOOKUP(Table2[[#This Row],[Home]],Table3[],2,FALSE)</f>
        <v>12</v>
      </c>
      <c r="N1384" s="37"/>
      <c r="O1384" s="37"/>
      <c r="P1384" s="37"/>
      <c r="Q1384" s="37"/>
    </row>
    <row r="1385" spans="1:17" ht="25.5" customHeight="1">
      <c r="A1385" s="9" t="s">
        <v>280</v>
      </c>
      <c r="B1385" s="11" t="s">
        <v>23</v>
      </c>
      <c r="C1385" s="10" t="s">
        <v>15</v>
      </c>
      <c r="D1385" s="10">
        <v>115</v>
      </c>
      <c r="E1385" s="10" t="s">
        <v>24</v>
      </c>
      <c r="F1385" s="10">
        <v>117</v>
      </c>
      <c r="G1385" s="44"/>
      <c r="H1385" s="44"/>
      <c r="I1385" s="30">
        <v>15272</v>
      </c>
      <c r="J1385" s="29">
        <f>VLOOKUP(Table2[[#This Row],[Visitor]],Table1[],2,FALSE)</f>
        <v>30</v>
      </c>
      <c r="K1385" s="29">
        <f>VLOOKUP(Table2[[#This Row],[Home]],Table1[],2,FALSE)</f>
        <v>21</v>
      </c>
      <c r="L1385" s="29">
        <f>VLOOKUP(Table2[[#This Row],[Visitor]],Table3[],2,FALSE)</f>
        <v>23</v>
      </c>
      <c r="M1385" s="29">
        <f>VLOOKUP(Table2[[#This Row],[Home]],Table3[],2,FALSE)</f>
        <v>9</v>
      </c>
      <c r="N1385" s="37"/>
      <c r="O1385" s="37"/>
      <c r="P1385" s="37"/>
      <c r="Q1385" s="37"/>
    </row>
    <row r="1386" spans="1:17" ht="25.5" customHeight="1">
      <c r="A1386" s="9" t="s">
        <v>280</v>
      </c>
      <c r="B1386" s="11" t="s">
        <v>35</v>
      </c>
      <c r="C1386" s="10" t="s">
        <v>20</v>
      </c>
      <c r="D1386" s="10">
        <v>112</v>
      </c>
      <c r="E1386" s="10" t="s">
        <v>38</v>
      </c>
      <c r="F1386" s="10">
        <v>116</v>
      </c>
      <c r="G1386" s="44"/>
      <c r="H1386" s="44"/>
      <c r="I1386" s="30">
        <v>14101</v>
      </c>
      <c r="J1386" s="29">
        <f>VLOOKUP(Table2[[#This Row],[Visitor]],Table1[],2,FALSE)</f>
        <v>9</v>
      </c>
      <c r="K1386" s="29">
        <f>VLOOKUP(Table2[[#This Row],[Home]],Table1[],2,FALSE)</f>
        <v>23</v>
      </c>
      <c r="L1386" s="29">
        <f>VLOOKUP(Table2[[#This Row],[Visitor]],Table3[],2,FALSE)</f>
        <v>17</v>
      </c>
      <c r="M1386" s="29">
        <f>VLOOKUP(Table2[[#This Row],[Home]],Table3[],2,FALSE)</f>
        <v>25</v>
      </c>
      <c r="N1386" s="37"/>
      <c r="O1386" s="37"/>
      <c r="P1386" s="37"/>
      <c r="Q1386" s="37"/>
    </row>
    <row r="1387" spans="1:17" ht="25.5" customHeight="1">
      <c r="A1387" s="9" t="s">
        <v>281</v>
      </c>
      <c r="B1387" s="11" t="s">
        <v>12</v>
      </c>
      <c r="C1387" s="10" t="s">
        <v>5</v>
      </c>
      <c r="D1387" s="10">
        <v>109</v>
      </c>
      <c r="E1387" s="10" t="s">
        <v>14</v>
      </c>
      <c r="F1387" s="10">
        <v>89</v>
      </c>
      <c r="G1387" s="44"/>
      <c r="H1387" s="44"/>
      <c r="I1387" s="30">
        <v>18120</v>
      </c>
      <c r="J1387" s="29">
        <f>VLOOKUP(Table2[[#This Row],[Visitor]],Table1[],2,FALSE)</f>
        <v>4</v>
      </c>
      <c r="K1387" s="29">
        <f>VLOOKUP(Table2[[#This Row],[Home]],Table1[],2,FALSE)</f>
        <v>19</v>
      </c>
      <c r="L1387" s="29">
        <f>VLOOKUP(Table2[[#This Row],[Visitor]],Table3[],2,FALSE)</f>
        <v>4</v>
      </c>
      <c r="M1387" s="29">
        <f>VLOOKUP(Table2[[#This Row],[Home]],Table3[],2,FALSE)</f>
        <v>19</v>
      </c>
      <c r="N1387" s="37"/>
      <c r="O1387" s="37"/>
      <c r="P1387" s="37"/>
      <c r="Q1387" s="37"/>
    </row>
    <row r="1388" spans="1:17" ht="25.5" customHeight="1">
      <c r="A1388" s="9" t="s">
        <v>281</v>
      </c>
      <c r="B1388" s="11" t="s">
        <v>12</v>
      </c>
      <c r="C1388" s="10" t="s">
        <v>31</v>
      </c>
      <c r="D1388" s="10">
        <v>132</v>
      </c>
      <c r="E1388" s="10" t="s">
        <v>24</v>
      </c>
      <c r="F1388" s="10">
        <v>111</v>
      </c>
      <c r="G1388" s="44"/>
      <c r="H1388" s="44"/>
      <c r="I1388" s="30">
        <v>16373</v>
      </c>
      <c r="J1388" s="29">
        <f>VLOOKUP(Table2[[#This Row],[Visitor]],Table1[],2,FALSE)</f>
        <v>8</v>
      </c>
      <c r="K1388" s="29">
        <f>VLOOKUP(Table2[[#This Row],[Home]],Table1[],2,FALSE)</f>
        <v>21</v>
      </c>
      <c r="L1388" s="29">
        <f>VLOOKUP(Table2[[#This Row],[Visitor]],Table3[],2,FALSE)</f>
        <v>11</v>
      </c>
      <c r="M1388" s="29">
        <f>VLOOKUP(Table2[[#This Row],[Home]],Table3[],2,FALSE)</f>
        <v>9</v>
      </c>
      <c r="N1388" s="37"/>
      <c r="O1388" s="37"/>
      <c r="P1388" s="37"/>
      <c r="Q1388" s="37"/>
    </row>
    <row r="1389" spans="1:17" ht="25.5" customHeight="1">
      <c r="A1389" s="9" t="s">
        <v>281</v>
      </c>
      <c r="B1389" s="11" t="s">
        <v>21</v>
      </c>
      <c r="C1389" s="10" t="s">
        <v>40</v>
      </c>
      <c r="D1389" s="10">
        <v>97</v>
      </c>
      <c r="E1389" s="10" t="s">
        <v>27</v>
      </c>
      <c r="F1389" s="10">
        <v>85</v>
      </c>
      <c r="G1389" s="44"/>
      <c r="H1389" s="44"/>
      <c r="I1389" s="30">
        <v>15549</v>
      </c>
      <c r="J1389" s="29">
        <f>VLOOKUP(Table2[[#This Row],[Visitor]],Table1[],2,FALSE)</f>
        <v>15</v>
      </c>
      <c r="K1389" s="29">
        <f>VLOOKUP(Table2[[#This Row],[Home]],Table1[],2,FALSE)</f>
        <v>11</v>
      </c>
      <c r="L1389" s="29">
        <f>VLOOKUP(Table2[[#This Row],[Visitor]],Table3[],2,FALSE)</f>
        <v>24</v>
      </c>
      <c r="M1389" s="29">
        <f>VLOOKUP(Table2[[#This Row],[Home]],Table3[],2,FALSE)</f>
        <v>27</v>
      </c>
      <c r="N1389" s="37"/>
      <c r="O1389" s="37"/>
      <c r="P1389" s="37"/>
      <c r="Q1389" s="37"/>
    </row>
    <row r="1390" spans="1:17" ht="25.5" customHeight="1">
      <c r="A1390" s="9" t="s">
        <v>281</v>
      </c>
      <c r="B1390" s="11" t="s">
        <v>21</v>
      </c>
      <c r="C1390" s="10" t="s">
        <v>16</v>
      </c>
      <c r="D1390" s="10">
        <v>119</v>
      </c>
      <c r="E1390" s="10" t="s">
        <v>6</v>
      </c>
      <c r="F1390" s="10">
        <v>107</v>
      </c>
      <c r="G1390" s="44"/>
      <c r="H1390" s="44"/>
      <c r="I1390" s="30">
        <v>19432</v>
      </c>
      <c r="J1390" s="29">
        <f>VLOOKUP(Table2[[#This Row],[Visitor]],Table1[],2,FALSE)</f>
        <v>13</v>
      </c>
      <c r="K1390" s="29">
        <f>VLOOKUP(Table2[[#This Row],[Home]],Table1[],2,FALSE)</f>
        <v>5</v>
      </c>
      <c r="L1390" s="29">
        <f>VLOOKUP(Table2[[#This Row],[Visitor]],Table3[],2,FALSE)</f>
        <v>8</v>
      </c>
      <c r="M1390" s="29">
        <f>VLOOKUP(Table2[[#This Row],[Home]],Table3[],2,FALSE)</f>
        <v>6</v>
      </c>
      <c r="N1390" s="37"/>
      <c r="O1390" s="37"/>
      <c r="P1390" s="37"/>
      <c r="Q1390" s="37"/>
    </row>
    <row r="1391" spans="1:17" ht="25.5" customHeight="1">
      <c r="A1391" s="9" t="s">
        <v>281</v>
      </c>
      <c r="B1391" s="11" t="s">
        <v>21</v>
      </c>
      <c r="C1391" s="10" t="s">
        <v>13</v>
      </c>
      <c r="D1391" s="10">
        <v>103</v>
      </c>
      <c r="E1391" s="10" t="s">
        <v>19</v>
      </c>
      <c r="F1391" s="10">
        <v>105</v>
      </c>
      <c r="G1391" s="44"/>
      <c r="H1391" s="44"/>
      <c r="I1391" s="30">
        <v>20203</v>
      </c>
      <c r="J1391" s="29">
        <f>VLOOKUP(Table2[[#This Row],[Visitor]],Table1[],2,FALSE)</f>
        <v>20</v>
      </c>
      <c r="K1391" s="29">
        <f>VLOOKUP(Table2[[#This Row],[Home]],Table1[],2,FALSE)</f>
        <v>27</v>
      </c>
      <c r="L1391" s="29">
        <f>VLOOKUP(Table2[[#This Row],[Visitor]],Table3[],2,FALSE)</f>
        <v>20</v>
      </c>
      <c r="M1391" s="29">
        <f>VLOOKUP(Table2[[#This Row],[Home]],Table3[],2,FALSE)</f>
        <v>5</v>
      </c>
      <c r="N1391" s="37"/>
      <c r="O1391" s="37"/>
      <c r="P1391" s="37"/>
      <c r="Q1391" s="37"/>
    </row>
    <row r="1392" spans="1:17" ht="25.5" customHeight="1">
      <c r="A1392" s="9" t="s">
        <v>281</v>
      </c>
      <c r="B1392" s="11" t="s">
        <v>23</v>
      </c>
      <c r="C1392" s="10" t="s">
        <v>37</v>
      </c>
      <c r="D1392" s="10">
        <v>96</v>
      </c>
      <c r="E1392" s="10" t="s">
        <v>25</v>
      </c>
      <c r="F1392" s="10">
        <v>117</v>
      </c>
      <c r="G1392" s="44"/>
      <c r="H1392" s="44"/>
      <c r="I1392" s="30">
        <v>15926</v>
      </c>
      <c r="J1392" s="29">
        <f>VLOOKUP(Table2[[#This Row],[Visitor]],Table1[],2,FALSE)</f>
        <v>29</v>
      </c>
      <c r="K1392" s="29">
        <f>VLOOKUP(Table2[[#This Row],[Home]],Table1[],2,FALSE)</f>
        <v>12</v>
      </c>
      <c r="L1392" s="29">
        <f>VLOOKUP(Table2[[#This Row],[Visitor]],Table3[],2,FALSE)</f>
        <v>30</v>
      </c>
      <c r="M1392" s="29">
        <f>VLOOKUP(Table2[[#This Row],[Home]],Table3[],2,FALSE)</f>
        <v>29</v>
      </c>
      <c r="N1392" s="37"/>
      <c r="O1392" s="37"/>
      <c r="P1392" s="37"/>
      <c r="Q1392" s="37"/>
    </row>
    <row r="1393" spans="1:17" ht="25.5" customHeight="1">
      <c r="A1393" s="9" t="s">
        <v>281</v>
      </c>
      <c r="B1393" s="11" t="s">
        <v>23</v>
      </c>
      <c r="C1393" s="10" t="s">
        <v>36</v>
      </c>
      <c r="D1393" s="10">
        <v>111</v>
      </c>
      <c r="E1393" s="10" t="s">
        <v>17</v>
      </c>
      <c r="F1393" s="10">
        <v>120</v>
      </c>
      <c r="G1393" s="44"/>
      <c r="H1393" s="44"/>
      <c r="I1393" s="30">
        <v>19600</v>
      </c>
      <c r="J1393" s="29">
        <f>VLOOKUP(Table2[[#This Row],[Visitor]],Table1[],2,FALSE)</f>
        <v>16</v>
      </c>
      <c r="K1393" s="29">
        <f>VLOOKUP(Table2[[#This Row],[Home]],Table1[],2,FALSE)</f>
        <v>17</v>
      </c>
      <c r="L1393" s="29">
        <f>VLOOKUP(Table2[[#This Row],[Visitor]],Table3[],2,FALSE)</f>
        <v>7</v>
      </c>
      <c r="M1393" s="29">
        <f>VLOOKUP(Table2[[#This Row],[Home]],Table3[],2,FALSE)</f>
        <v>15</v>
      </c>
      <c r="N1393" s="37"/>
      <c r="O1393" s="37"/>
      <c r="P1393" s="37"/>
      <c r="Q1393" s="37"/>
    </row>
    <row r="1394" spans="1:17" ht="25.5" customHeight="1">
      <c r="A1394" s="9" t="s">
        <v>281</v>
      </c>
      <c r="B1394" s="11" t="s">
        <v>26</v>
      </c>
      <c r="C1394" s="10" t="s">
        <v>18</v>
      </c>
      <c r="D1394" s="10">
        <v>91</v>
      </c>
      <c r="E1394" s="10" t="s">
        <v>22</v>
      </c>
      <c r="F1394" s="10">
        <v>113</v>
      </c>
      <c r="G1394" s="44"/>
      <c r="H1394" s="44"/>
      <c r="I1394" s="30">
        <v>17341</v>
      </c>
      <c r="J1394" s="29">
        <f>VLOOKUP(Table2[[#This Row],[Visitor]],Table1[],2,FALSE)</f>
        <v>26</v>
      </c>
      <c r="K1394" s="29">
        <f>VLOOKUP(Table2[[#This Row],[Home]],Table1[],2,FALSE)</f>
        <v>14</v>
      </c>
      <c r="L1394" s="29">
        <f>VLOOKUP(Table2[[#This Row],[Visitor]],Table3[],2,FALSE)</f>
        <v>26</v>
      </c>
      <c r="M1394" s="29">
        <f>VLOOKUP(Table2[[#This Row],[Home]],Table3[],2,FALSE)</f>
        <v>16</v>
      </c>
      <c r="N1394" s="37"/>
      <c r="O1394" s="37"/>
      <c r="P1394" s="37"/>
      <c r="Q1394" s="37"/>
    </row>
    <row r="1395" spans="1:17" ht="25.5" customHeight="1">
      <c r="A1395" s="9" t="s">
        <v>281</v>
      </c>
      <c r="B1395" s="11" t="s">
        <v>26</v>
      </c>
      <c r="C1395" s="10" t="s">
        <v>45</v>
      </c>
      <c r="D1395" s="10">
        <v>106</v>
      </c>
      <c r="E1395" s="10" t="s">
        <v>34</v>
      </c>
      <c r="F1395" s="10">
        <v>110</v>
      </c>
      <c r="G1395" s="44"/>
      <c r="H1395" s="44"/>
      <c r="I1395" s="30">
        <v>18589</v>
      </c>
      <c r="J1395" s="29">
        <f>VLOOKUP(Table2[[#This Row],[Visitor]],Table1[],2,FALSE)</f>
        <v>28</v>
      </c>
      <c r="K1395" s="29">
        <f>VLOOKUP(Table2[[#This Row],[Home]],Table1[],2,FALSE)</f>
        <v>2</v>
      </c>
      <c r="L1395" s="29">
        <f>VLOOKUP(Table2[[#This Row],[Visitor]],Table3[],2,FALSE)</f>
        <v>21</v>
      </c>
      <c r="M1395" s="29">
        <f>VLOOKUP(Table2[[#This Row],[Home]],Table3[],2,FALSE)</f>
        <v>13</v>
      </c>
      <c r="N1395" s="37"/>
      <c r="O1395" s="37"/>
      <c r="P1395" s="37"/>
      <c r="Q1395" s="37"/>
    </row>
    <row r="1396" spans="1:17" ht="25.5" customHeight="1">
      <c r="A1396" s="9" t="s">
        <v>282</v>
      </c>
      <c r="B1396" s="11" t="s">
        <v>83</v>
      </c>
      <c r="C1396" s="10" t="s">
        <v>10</v>
      </c>
      <c r="D1396" s="10">
        <v>120</v>
      </c>
      <c r="E1396" s="10" t="s">
        <v>15</v>
      </c>
      <c r="F1396" s="10">
        <v>114</v>
      </c>
      <c r="G1396" s="44"/>
      <c r="H1396" s="44"/>
      <c r="I1396" s="30">
        <v>17732</v>
      </c>
      <c r="J1396" s="29">
        <f>VLOOKUP(Table2[[#This Row],[Visitor]],Table1[],2,FALSE)</f>
        <v>1</v>
      </c>
      <c r="K1396" s="29">
        <f>VLOOKUP(Table2[[#This Row],[Home]],Table1[],2,FALSE)</f>
        <v>30</v>
      </c>
      <c r="L1396" s="29">
        <f>VLOOKUP(Table2[[#This Row],[Visitor]],Table3[],2,FALSE)</f>
        <v>3</v>
      </c>
      <c r="M1396" s="29">
        <f>VLOOKUP(Table2[[#This Row],[Home]],Table3[],2,FALSE)</f>
        <v>23</v>
      </c>
      <c r="N1396" s="37"/>
      <c r="O1396" s="37"/>
      <c r="P1396" s="37"/>
      <c r="Q1396" s="37"/>
    </row>
    <row r="1397" spans="1:17" ht="25.5" customHeight="1">
      <c r="A1397" s="9" t="s">
        <v>282</v>
      </c>
      <c r="B1397" s="11" t="s">
        <v>12</v>
      </c>
      <c r="C1397" s="10" t="s">
        <v>31</v>
      </c>
      <c r="D1397" s="10">
        <v>113</v>
      </c>
      <c r="E1397" s="10" t="s">
        <v>28</v>
      </c>
      <c r="F1397" s="10">
        <v>104</v>
      </c>
      <c r="G1397" s="44"/>
      <c r="H1397" s="44"/>
      <c r="I1397" s="30">
        <v>19571</v>
      </c>
      <c r="J1397" s="29">
        <f>VLOOKUP(Table2[[#This Row],[Visitor]],Table1[],2,FALSE)</f>
        <v>8</v>
      </c>
      <c r="K1397" s="29">
        <f>VLOOKUP(Table2[[#This Row],[Home]],Table1[],2,FALSE)</f>
        <v>22</v>
      </c>
      <c r="L1397" s="29">
        <f>VLOOKUP(Table2[[#This Row],[Visitor]],Table3[],2,FALSE)</f>
        <v>11</v>
      </c>
      <c r="M1397" s="29">
        <f>VLOOKUP(Table2[[#This Row],[Home]],Table3[],2,FALSE)</f>
        <v>28</v>
      </c>
      <c r="N1397" s="37"/>
      <c r="O1397" s="37"/>
      <c r="P1397" s="37"/>
      <c r="Q1397" s="37"/>
    </row>
    <row r="1398" spans="1:17" ht="25.5" customHeight="1">
      <c r="A1398" s="9" t="s">
        <v>282</v>
      </c>
      <c r="B1398" s="11" t="s">
        <v>12</v>
      </c>
      <c r="C1398" s="10" t="s">
        <v>37</v>
      </c>
      <c r="D1398" s="10">
        <v>110</v>
      </c>
      <c r="E1398" s="10" t="s">
        <v>43</v>
      </c>
      <c r="F1398" s="10">
        <v>117</v>
      </c>
      <c r="G1398" s="44"/>
      <c r="H1398" s="44"/>
      <c r="I1398" s="30">
        <v>18203</v>
      </c>
      <c r="J1398" s="29">
        <f>VLOOKUP(Table2[[#This Row],[Visitor]],Table1[],2,FALSE)</f>
        <v>29</v>
      </c>
      <c r="K1398" s="29">
        <f>VLOOKUP(Table2[[#This Row],[Home]],Table1[],2,FALSE)</f>
        <v>10</v>
      </c>
      <c r="L1398" s="29">
        <f>VLOOKUP(Table2[[#This Row],[Visitor]],Table3[],2,FALSE)</f>
        <v>30</v>
      </c>
      <c r="M1398" s="29">
        <f>VLOOKUP(Table2[[#This Row],[Home]],Table3[],2,FALSE)</f>
        <v>10</v>
      </c>
      <c r="N1398" s="37"/>
      <c r="O1398" s="37"/>
      <c r="P1398" s="37"/>
      <c r="Q1398" s="37"/>
    </row>
    <row r="1399" spans="1:17" ht="25.5" customHeight="1">
      <c r="A1399" s="9" t="s">
        <v>282</v>
      </c>
      <c r="B1399" s="11" t="s">
        <v>32</v>
      </c>
      <c r="C1399" s="10" t="s">
        <v>20</v>
      </c>
      <c r="D1399" s="10">
        <v>104</v>
      </c>
      <c r="E1399" s="10" t="s">
        <v>44</v>
      </c>
      <c r="F1399" s="10">
        <v>136</v>
      </c>
      <c r="G1399" s="44"/>
      <c r="H1399" s="44"/>
      <c r="I1399" s="30">
        <v>16491</v>
      </c>
      <c r="J1399" s="29">
        <f>VLOOKUP(Table2[[#This Row],[Visitor]],Table1[],2,FALSE)</f>
        <v>9</v>
      </c>
      <c r="K1399" s="29">
        <f>VLOOKUP(Table2[[#This Row],[Home]],Table1[],2,FALSE)</f>
        <v>6</v>
      </c>
      <c r="L1399" s="29">
        <f>VLOOKUP(Table2[[#This Row],[Visitor]],Table3[],2,FALSE)</f>
        <v>17</v>
      </c>
      <c r="M1399" s="29">
        <f>VLOOKUP(Table2[[#This Row],[Home]],Table3[],2,FALSE)</f>
        <v>18</v>
      </c>
      <c r="N1399" s="37"/>
      <c r="O1399" s="37"/>
      <c r="P1399" s="37"/>
      <c r="Q1399" s="37"/>
    </row>
    <row r="1400" spans="1:17" ht="25.5" customHeight="1">
      <c r="A1400" s="9" t="s">
        <v>283</v>
      </c>
      <c r="B1400" s="11" t="s">
        <v>12</v>
      </c>
      <c r="C1400" s="10" t="s">
        <v>36</v>
      </c>
      <c r="D1400" s="10">
        <v>103</v>
      </c>
      <c r="E1400" s="10" t="s">
        <v>16</v>
      </c>
      <c r="F1400" s="10">
        <v>93</v>
      </c>
      <c r="G1400" s="44"/>
      <c r="H1400" s="44"/>
      <c r="I1400" s="30">
        <v>15788</v>
      </c>
      <c r="J1400" s="29">
        <f>VLOOKUP(Table2[[#This Row],[Visitor]],Table1[],2,FALSE)</f>
        <v>16</v>
      </c>
      <c r="K1400" s="29">
        <f>VLOOKUP(Table2[[#This Row],[Home]],Table1[],2,FALSE)</f>
        <v>13</v>
      </c>
      <c r="L1400" s="29">
        <f>VLOOKUP(Table2[[#This Row],[Visitor]],Table3[],2,FALSE)</f>
        <v>7</v>
      </c>
      <c r="M1400" s="29">
        <f>VLOOKUP(Table2[[#This Row],[Home]],Table3[],2,FALSE)</f>
        <v>8</v>
      </c>
      <c r="N1400" s="37"/>
      <c r="O1400" s="37"/>
      <c r="P1400" s="37"/>
      <c r="Q1400" s="37"/>
    </row>
    <row r="1401" spans="1:17" ht="25.5" customHeight="1">
      <c r="A1401" s="9" t="s">
        <v>283</v>
      </c>
      <c r="B1401" s="11" t="s">
        <v>12</v>
      </c>
      <c r="C1401" s="10" t="s">
        <v>27</v>
      </c>
      <c r="D1401" s="10">
        <v>92</v>
      </c>
      <c r="E1401" s="10" t="s">
        <v>19</v>
      </c>
      <c r="F1401" s="10">
        <v>113</v>
      </c>
      <c r="G1401" s="44"/>
      <c r="H1401" s="44"/>
      <c r="I1401" s="30">
        <v>20269</v>
      </c>
      <c r="J1401" s="29">
        <f>VLOOKUP(Table2[[#This Row],[Visitor]],Table1[],2,FALSE)</f>
        <v>11</v>
      </c>
      <c r="K1401" s="29">
        <f>VLOOKUP(Table2[[#This Row],[Home]],Table1[],2,FALSE)</f>
        <v>27</v>
      </c>
      <c r="L1401" s="29">
        <f>VLOOKUP(Table2[[#This Row],[Visitor]],Table3[],2,FALSE)</f>
        <v>27</v>
      </c>
      <c r="M1401" s="29">
        <f>VLOOKUP(Table2[[#This Row],[Home]],Table3[],2,FALSE)</f>
        <v>5</v>
      </c>
      <c r="N1401" s="37"/>
      <c r="O1401" s="37"/>
      <c r="P1401" s="37"/>
      <c r="Q1401" s="37"/>
    </row>
    <row r="1402" spans="1:17" ht="25.5" customHeight="1">
      <c r="A1402" s="9" t="s">
        <v>283</v>
      </c>
      <c r="B1402" s="11" t="s">
        <v>21</v>
      </c>
      <c r="C1402" s="10" t="s">
        <v>38</v>
      </c>
      <c r="D1402" s="10">
        <v>123</v>
      </c>
      <c r="E1402" s="10" t="s">
        <v>17</v>
      </c>
      <c r="F1402" s="10">
        <v>113</v>
      </c>
      <c r="G1402" s="44"/>
      <c r="H1402" s="44"/>
      <c r="I1402" s="30">
        <v>19600</v>
      </c>
      <c r="J1402" s="29">
        <f>VLOOKUP(Table2[[#This Row],[Visitor]],Table1[],2,FALSE)</f>
        <v>23</v>
      </c>
      <c r="K1402" s="29">
        <f>VLOOKUP(Table2[[#This Row],[Home]],Table1[],2,FALSE)</f>
        <v>17</v>
      </c>
      <c r="L1402" s="29">
        <f>VLOOKUP(Table2[[#This Row],[Visitor]],Table3[],2,FALSE)</f>
        <v>25</v>
      </c>
      <c r="M1402" s="29">
        <f>VLOOKUP(Table2[[#This Row],[Home]],Table3[],2,FALSE)</f>
        <v>15</v>
      </c>
      <c r="N1402" s="37"/>
      <c r="O1402" s="37"/>
      <c r="P1402" s="37"/>
      <c r="Q1402" s="37"/>
    </row>
    <row r="1403" spans="1:17" ht="25.5" customHeight="1">
      <c r="A1403" s="9" t="s">
        <v>283</v>
      </c>
      <c r="B1403" s="11" t="s">
        <v>21</v>
      </c>
      <c r="C1403" s="10" t="s">
        <v>15</v>
      </c>
      <c r="D1403" s="10">
        <v>96</v>
      </c>
      <c r="E1403" s="10" t="s">
        <v>42</v>
      </c>
      <c r="F1403" s="10">
        <v>115</v>
      </c>
      <c r="G1403" s="44"/>
      <c r="H1403" s="44"/>
      <c r="I1403" s="30">
        <v>19221</v>
      </c>
      <c r="J1403" s="29">
        <f>VLOOKUP(Table2[[#This Row],[Visitor]],Table1[],2,FALSE)</f>
        <v>30</v>
      </c>
      <c r="K1403" s="29">
        <f>VLOOKUP(Table2[[#This Row],[Home]],Table1[],2,FALSE)</f>
        <v>25</v>
      </c>
      <c r="L1403" s="29">
        <f>VLOOKUP(Table2[[#This Row],[Visitor]],Table3[],2,FALSE)</f>
        <v>23</v>
      </c>
      <c r="M1403" s="29">
        <f>VLOOKUP(Table2[[#This Row],[Home]],Table3[],2,FALSE)</f>
        <v>22</v>
      </c>
      <c r="N1403" s="37"/>
      <c r="O1403" s="37"/>
      <c r="P1403" s="37"/>
      <c r="Q1403" s="37"/>
    </row>
    <row r="1404" spans="1:17" ht="25.5" customHeight="1">
      <c r="A1404" s="9" t="s">
        <v>283</v>
      </c>
      <c r="B1404" s="11" t="s">
        <v>23</v>
      </c>
      <c r="C1404" s="10" t="s">
        <v>10</v>
      </c>
      <c r="D1404" s="10">
        <v>149</v>
      </c>
      <c r="E1404" s="10" t="s">
        <v>40</v>
      </c>
      <c r="F1404" s="10">
        <v>124</v>
      </c>
      <c r="G1404" s="44"/>
      <c r="H1404" s="44"/>
      <c r="I1404" s="30">
        <v>21076</v>
      </c>
      <c r="J1404" s="29">
        <f>VLOOKUP(Table2[[#This Row],[Visitor]],Table1[],2,FALSE)</f>
        <v>1</v>
      </c>
      <c r="K1404" s="29">
        <f>VLOOKUP(Table2[[#This Row],[Home]],Table1[],2,FALSE)</f>
        <v>15</v>
      </c>
      <c r="L1404" s="29">
        <f>VLOOKUP(Table2[[#This Row],[Visitor]],Table3[],2,FALSE)</f>
        <v>3</v>
      </c>
      <c r="M1404" s="29">
        <f>VLOOKUP(Table2[[#This Row],[Home]],Table3[],2,FALSE)</f>
        <v>24</v>
      </c>
      <c r="N1404" s="37"/>
      <c r="O1404" s="37"/>
      <c r="P1404" s="37"/>
      <c r="Q1404" s="37"/>
    </row>
    <row r="1405" spans="1:17" ht="25.5" customHeight="1">
      <c r="A1405" s="9" t="s">
        <v>283</v>
      </c>
      <c r="B1405" s="11" t="s">
        <v>23</v>
      </c>
      <c r="C1405" s="10" t="s">
        <v>41</v>
      </c>
      <c r="D1405" s="10">
        <v>109</v>
      </c>
      <c r="E1405" s="10" t="s">
        <v>22</v>
      </c>
      <c r="F1405" s="10">
        <v>124</v>
      </c>
      <c r="G1405" s="44"/>
      <c r="H1405" s="44"/>
      <c r="I1405" s="30">
        <v>17341</v>
      </c>
      <c r="J1405" s="29">
        <f>VLOOKUP(Table2[[#This Row],[Visitor]],Table1[],2,FALSE)</f>
        <v>7</v>
      </c>
      <c r="K1405" s="29">
        <f>VLOOKUP(Table2[[#This Row],[Home]],Table1[],2,FALSE)</f>
        <v>14</v>
      </c>
      <c r="L1405" s="29">
        <f>VLOOKUP(Table2[[#This Row],[Visitor]],Table3[],2,FALSE)</f>
        <v>2</v>
      </c>
      <c r="M1405" s="29">
        <f>VLOOKUP(Table2[[#This Row],[Home]],Table3[],2,FALSE)</f>
        <v>16</v>
      </c>
      <c r="N1405" s="37"/>
      <c r="O1405" s="37"/>
      <c r="P1405" s="37"/>
      <c r="Q1405" s="37"/>
    </row>
    <row r="1406" spans="1:17" ht="25.5" customHeight="1">
      <c r="A1406" s="9" t="s">
        <v>283</v>
      </c>
      <c r="B1406" s="11" t="s">
        <v>23</v>
      </c>
      <c r="C1406" s="10" t="s">
        <v>45</v>
      </c>
      <c r="D1406" s="10">
        <v>120</v>
      </c>
      <c r="E1406" s="10" t="s">
        <v>33</v>
      </c>
      <c r="F1406" s="10">
        <v>124</v>
      </c>
      <c r="G1406" s="44"/>
      <c r="H1406" s="44"/>
      <c r="I1406" s="30">
        <v>18978</v>
      </c>
      <c r="J1406" s="29">
        <f>VLOOKUP(Table2[[#This Row],[Visitor]],Table1[],2,FALSE)</f>
        <v>28</v>
      </c>
      <c r="K1406" s="29">
        <f>VLOOKUP(Table2[[#This Row],[Home]],Table1[],2,FALSE)</f>
        <v>24</v>
      </c>
      <c r="L1406" s="29">
        <f>VLOOKUP(Table2[[#This Row],[Visitor]],Table3[],2,FALSE)</f>
        <v>21</v>
      </c>
      <c r="M1406" s="29">
        <f>VLOOKUP(Table2[[#This Row],[Home]],Table3[],2,FALSE)</f>
        <v>12</v>
      </c>
      <c r="N1406" s="37"/>
      <c r="O1406" s="37"/>
      <c r="P1406" s="37"/>
      <c r="Q1406" s="37"/>
    </row>
    <row r="1407" spans="1:17" ht="25.5" customHeight="1">
      <c r="A1407" s="9" t="s">
        <v>283</v>
      </c>
      <c r="B1407" s="11" t="s">
        <v>26</v>
      </c>
      <c r="C1407" s="10" t="s">
        <v>28</v>
      </c>
      <c r="D1407" s="10">
        <v>108</v>
      </c>
      <c r="E1407" s="10" t="s">
        <v>34</v>
      </c>
      <c r="F1407" s="10">
        <v>113</v>
      </c>
      <c r="G1407" s="44"/>
      <c r="H1407" s="44"/>
      <c r="I1407" s="30">
        <v>18354</v>
      </c>
      <c r="J1407" s="29">
        <f>VLOOKUP(Table2[[#This Row],[Visitor]],Table1[],2,FALSE)</f>
        <v>22</v>
      </c>
      <c r="K1407" s="29">
        <f>VLOOKUP(Table2[[#This Row],[Home]],Table1[],2,FALSE)</f>
        <v>2</v>
      </c>
      <c r="L1407" s="29">
        <f>VLOOKUP(Table2[[#This Row],[Visitor]],Table3[],2,FALSE)</f>
        <v>28</v>
      </c>
      <c r="M1407" s="29">
        <f>VLOOKUP(Table2[[#This Row],[Home]],Table3[],2,FALSE)</f>
        <v>13</v>
      </c>
      <c r="N1407" s="37"/>
      <c r="O1407" s="37"/>
      <c r="P1407" s="37"/>
      <c r="Q1407" s="37"/>
    </row>
    <row r="1408" spans="1:17" ht="25.5" customHeight="1">
      <c r="A1408" s="9" t="s">
        <v>283</v>
      </c>
      <c r="B1408" s="11" t="s">
        <v>29</v>
      </c>
      <c r="C1408" s="10" t="s">
        <v>24</v>
      </c>
      <c r="D1408" s="10">
        <v>111</v>
      </c>
      <c r="E1408" s="10" t="s">
        <v>30</v>
      </c>
      <c r="F1408" s="10">
        <v>116</v>
      </c>
      <c r="G1408" s="44"/>
      <c r="H1408" s="44"/>
      <c r="I1408" s="30">
        <v>15217</v>
      </c>
      <c r="J1408" s="29">
        <f>VLOOKUP(Table2[[#This Row],[Visitor]],Table1[],2,FALSE)</f>
        <v>21</v>
      </c>
      <c r="K1408" s="29">
        <f>VLOOKUP(Table2[[#This Row],[Home]],Table1[],2,FALSE)</f>
        <v>18</v>
      </c>
      <c r="L1408" s="29">
        <f>VLOOKUP(Table2[[#This Row],[Visitor]],Table3[],2,FALSE)</f>
        <v>9</v>
      </c>
      <c r="M1408" s="29">
        <f>VLOOKUP(Table2[[#This Row],[Home]],Table3[],2,FALSE)</f>
        <v>14</v>
      </c>
      <c r="N1408" s="37"/>
      <c r="O1408" s="37"/>
      <c r="P1408" s="37"/>
      <c r="Q1408" s="37"/>
    </row>
    <row r="1409" spans="1:17" ht="25.5" customHeight="1">
      <c r="A1409" s="9" t="s">
        <v>284</v>
      </c>
      <c r="B1409" s="11" t="s">
        <v>12</v>
      </c>
      <c r="C1409" s="10" t="s">
        <v>17</v>
      </c>
      <c r="D1409" s="10">
        <v>113</v>
      </c>
      <c r="E1409" s="10" t="s">
        <v>13</v>
      </c>
      <c r="F1409" s="10">
        <v>125</v>
      </c>
      <c r="G1409" s="44"/>
      <c r="H1409" s="44"/>
      <c r="I1409" s="30">
        <v>14117</v>
      </c>
      <c r="J1409" s="29">
        <f>VLOOKUP(Table2[[#This Row],[Visitor]],Table1[],2,FALSE)</f>
        <v>17</v>
      </c>
      <c r="K1409" s="29">
        <f>VLOOKUP(Table2[[#This Row],[Home]],Table1[],2,FALSE)</f>
        <v>20</v>
      </c>
      <c r="L1409" s="29">
        <f>VLOOKUP(Table2[[#This Row],[Visitor]],Table3[],2,FALSE)</f>
        <v>15</v>
      </c>
      <c r="M1409" s="29">
        <f>VLOOKUP(Table2[[#This Row],[Home]],Table3[],2,FALSE)</f>
        <v>20</v>
      </c>
      <c r="N1409" s="37"/>
      <c r="O1409" s="37"/>
      <c r="P1409" s="37"/>
      <c r="Q1409" s="37"/>
    </row>
    <row r="1410" spans="1:17" ht="25.5" customHeight="1">
      <c r="A1410" s="9" t="s">
        <v>284</v>
      </c>
      <c r="B1410" s="11" t="s">
        <v>12</v>
      </c>
      <c r="C1410" s="10" t="s">
        <v>27</v>
      </c>
      <c r="D1410" s="10">
        <v>114</v>
      </c>
      <c r="E1410" s="10" t="s">
        <v>6</v>
      </c>
      <c r="F1410" s="10">
        <v>136</v>
      </c>
      <c r="G1410" s="44"/>
      <c r="H1410" s="44"/>
      <c r="I1410" s="30">
        <v>19432</v>
      </c>
      <c r="J1410" s="29">
        <f>VLOOKUP(Table2[[#This Row],[Visitor]],Table1[],2,FALSE)</f>
        <v>11</v>
      </c>
      <c r="K1410" s="29">
        <f>VLOOKUP(Table2[[#This Row],[Home]],Table1[],2,FALSE)</f>
        <v>5</v>
      </c>
      <c r="L1410" s="29">
        <f>VLOOKUP(Table2[[#This Row],[Visitor]],Table3[],2,FALSE)</f>
        <v>27</v>
      </c>
      <c r="M1410" s="29">
        <f>VLOOKUP(Table2[[#This Row],[Home]],Table3[],2,FALSE)</f>
        <v>6</v>
      </c>
      <c r="N1410" s="37"/>
      <c r="O1410" s="37"/>
      <c r="P1410" s="37"/>
      <c r="Q1410" s="37"/>
    </row>
    <row r="1411" spans="1:17" ht="25.5" customHeight="1">
      <c r="A1411" s="9" t="s">
        <v>284</v>
      </c>
      <c r="B1411" s="11" t="s">
        <v>12</v>
      </c>
      <c r="C1411" s="10" t="s">
        <v>38</v>
      </c>
      <c r="D1411" s="10">
        <v>107</v>
      </c>
      <c r="E1411" s="10" t="s">
        <v>18</v>
      </c>
      <c r="F1411" s="10">
        <v>99</v>
      </c>
      <c r="G1411" s="44"/>
      <c r="H1411" s="44"/>
      <c r="I1411" s="30">
        <v>15074</v>
      </c>
      <c r="J1411" s="29">
        <f>VLOOKUP(Table2[[#This Row],[Visitor]],Table1[],2,FALSE)</f>
        <v>23</v>
      </c>
      <c r="K1411" s="29">
        <f>VLOOKUP(Table2[[#This Row],[Home]],Table1[],2,FALSE)</f>
        <v>26</v>
      </c>
      <c r="L1411" s="29">
        <f>VLOOKUP(Table2[[#This Row],[Visitor]],Table3[],2,FALSE)</f>
        <v>25</v>
      </c>
      <c r="M1411" s="29">
        <f>VLOOKUP(Table2[[#This Row],[Home]],Table3[],2,FALSE)</f>
        <v>26</v>
      </c>
      <c r="N1411" s="37"/>
      <c r="O1411" s="37"/>
      <c r="P1411" s="37"/>
      <c r="Q1411" s="37"/>
    </row>
    <row r="1412" spans="1:17" ht="25.5" customHeight="1">
      <c r="A1412" s="9" t="s">
        <v>284</v>
      </c>
      <c r="B1412" s="11" t="s">
        <v>21</v>
      </c>
      <c r="C1412" s="10" t="s">
        <v>14</v>
      </c>
      <c r="D1412" s="10">
        <v>105</v>
      </c>
      <c r="E1412" s="10" t="s">
        <v>5</v>
      </c>
      <c r="F1412" s="10">
        <v>108</v>
      </c>
      <c r="G1412" s="44"/>
      <c r="H1412" s="44"/>
      <c r="I1412" s="30">
        <v>18624</v>
      </c>
      <c r="J1412" s="29">
        <f>VLOOKUP(Table2[[#This Row],[Visitor]],Table1[],2,FALSE)</f>
        <v>19</v>
      </c>
      <c r="K1412" s="29">
        <f>VLOOKUP(Table2[[#This Row],[Home]],Table1[],2,FALSE)</f>
        <v>4</v>
      </c>
      <c r="L1412" s="29">
        <f>VLOOKUP(Table2[[#This Row],[Visitor]],Table3[],2,FALSE)</f>
        <v>19</v>
      </c>
      <c r="M1412" s="29">
        <f>VLOOKUP(Table2[[#This Row],[Home]],Table3[],2,FALSE)</f>
        <v>4</v>
      </c>
      <c r="N1412" s="37"/>
      <c r="O1412" s="37"/>
      <c r="P1412" s="37"/>
      <c r="Q1412" s="37"/>
    </row>
    <row r="1413" spans="1:17" ht="25.5" customHeight="1">
      <c r="A1413" s="9" t="s">
        <v>284</v>
      </c>
      <c r="B1413" s="11" t="s">
        <v>21</v>
      </c>
      <c r="C1413" s="10" t="s">
        <v>19</v>
      </c>
      <c r="D1413" s="10">
        <v>112</v>
      </c>
      <c r="E1413" s="10" t="s">
        <v>41</v>
      </c>
      <c r="F1413" s="10">
        <v>129</v>
      </c>
      <c r="G1413" s="44"/>
      <c r="H1413" s="44"/>
      <c r="I1413" s="30">
        <v>19800</v>
      </c>
      <c r="J1413" s="29">
        <f>VLOOKUP(Table2[[#This Row],[Visitor]],Table1[],2,FALSE)</f>
        <v>27</v>
      </c>
      <c r="K1413" s="29">
        <f>VLOOKUP(Table2[[#This Row],[Home]],Table1[],2,FALSE)</f>
        <v>7</v>
      </c>
      <c r="L1413" s="29">
        <f>VLOOKUP(Table2[[#This Row],[Visitor]],Table3[],2,FALSE)</f>
        <v>5</v>
      </c>
      <c r="M1413" s="29">
        <f>VLOOKUP(Table2[[#This Row],[Home]],Table3[],2,FALSE)</f>
        <v>2</v>
      </c>
      <c r="N1413" s="37"/>
      <c r="O1413" s="37"/>
      <c r="P1413" s="37"/>
      <c r="Q1413" s="37"/>
    </row>
    <row r="1414" spans="1:17" ht="25.5" customHeight="1">
      <c r="A1414" s="9" t="s">
        <v>284</v>
      </c>
      <c r="B1414" s="11" t="s">
        <v>23</v>
      </c>
      <c r="C1414" s="10" t="s">
        <v>36</v>
      </c>
      <c r="D1414" s="10">
        <v>104</v>
      </c>
      <c r="E1414" s="10" t="s">
        <v>9</v>
      </c>
      <c r="F1414" s="10">
        <v>85</v>
      </c>
      <c r="G1414" s="44"/>
      <c r="H1414" s="44"/>
      <c r="I1414" s="30">
        <v>18055</v>
      </c>
      <c r="J1414" s="29">
        <f>VLOOKUP(Table2[[#This Row],[Visitor]],Table1[],2,FALSE)</f>
        <v>16</v>
      </c>
      <c r="K1414" s="29">
        <f>VLOOKUP(Table2[[#This Row],[Home]],Table1[],2,FALSE)</f>
        <v>3</v>
      </c>
      <c r="L1414" s="29">
        <f>VLOOKUP(Table2[[#This Row],[Visitor]],Table3[],2,FALSE)</f>
        <v>7</v>
      </c>
      <c r="M1414" s="29">
        <f>VLOOKUP(Table2[[#This Row],[Home]],Table3[],2,FALSE)</f>
        <v>1</v>
      </c>
      <c r="N1414" s="37"/>
      <c r="O1414" s="37"/>
      <c r="P1414" s="37"/>
      <c r="Q1414" s="37"/>
    </row>
    <row r="1415" spans="1:17" ht="25.5" customHeight="1">
      <c r="A1415" s="9" t="s">
        <v>284</v>
      </c>
      <c r="B1415" s="11" t="s">
        <v>23</v>
      </c>
      <c r="C1415" s="10" t="s">
        <v>20</v>
      </c>
      <c r="D1415" s="10">
        <v>95</v>
      </c>
      <c r="E1415" s="10" t="s">
        <v>25</v>
      </c>
      <c r="F1415" s="10">
        <v>107</v>
      </c>
      <c r="G1415" s="44"/>
      <c r="H1415" s="44"/>
      <c r="I1415" s="30">
        <v>14106</v>
      </c>
      <c r="J1415" s="29">
        <f>VLOOKUP(Table2[[#This Row],[Visitor]],Table1[],2,FALSE)</f>
        <v>9</v>
      </c>
      <c r="K1415" s="29">
        <f>VLOOKUP(Table2[[#This Row],[Home]],Table1[],2,FALSE)</f>
        <v>12</v>
      </c>
      <c r="L1415" s="29">
        <f>VLOOKUP(Table2[[#This Row],[Visitor]],Table3[],2,FALSE)</f>
        <v>17</v>
      </c>
      <c r="M1415" s="29">
        <f>VLOOKUP(Table2[[#This Row],[Home]],Table3[],2,FALSE)</f>
        <v>29</v>
      </c>
      <c r="N1415" s="37"/>
      <c r="O1415" s="37"/>
      <c r="P1415" s="37"/>
      <c r="Q1415" s="37"/>
    </row>
    <row r="1416" spans="1:17" ht="25.5" customHeight="1">
      <c r="A1416" s="9" t="s">
        <v>284</v>
      </c>
      <c r="B1416" s="11" t="s">
        <v>23</v>
      </c>
      <c r="C1416" s="10" t="s">
        <v>44</v>
      </c>
      <c r="D1416" s="10">
        <v>110</v>
      </c>
      <c r="E1416" s="10" t="s">
        <v>43</v>
      </c>
      <c r="F1416" s="10">
        <v>128</v>
      </c>
      <c r="G1416" s="44"/>
      <c r="H1416" s="44"/>
      <c r="I1416" s="30">
        <v>18203</v>
      </c>
      <c r="J1416" s="29">
        <f>VLOOKUP(Table2[[#This Row],[Visitor]],Table1[],2,FALSE)</f>
        <v>6</v>
      </c>
      <c r="K1416" s="29">
        <f>VLOOKUP(Table2[[#This Row],[Home]],Table1[],2,FALSE)</f>
        <v>10</v>
      </c>
      <c r="L1416" s="29">
        <f>VLOOKUP(Table2[[#This Row],[Visitor]],Table3[],2,FALSE)</f>
        <v>18</v>
      </c>
      <c r="M1416" s="29">
        <f>VLOOKUP(Table2[[#This Row],[Home]],Table3[],2,FALSE)</f>
        <v>10</v>
      </c>
      <c r="N1416" s="37"/>
      <c r="O1416" s="37"/>
      <c r="P1416" s="37"/>
      <c r="Q1416" s="37"/>
    </row>
    <row r="1417" spans="1:17" ht="25.5" customHeight="1">
      <c r="A1417" s="9" t="s">
        <v>285</v>
      </c>
      <c r="B1417" s="11" t="s">
        <v>21</v>
      </c>
      <c r="C1417" s="10" t="s">
        <v>14</v>
      </c>
      <c r="D1417" s="10">
        <v>119</v>
      </c>
      <c r="E1417" s="10" t="s">
        <v>15</v>
      </c>
      <c r="F1417" s="10">
        <v>120</v>
      </c>
      <c r="G1417" s="44"/>
      <c r="H1417" s="44"/>
      <c r="I1417" s="30">
        <v>12862</v>
      </c>
      <c r="J1417" s="29">
        <f>VLOOKUP(Table2[[#This Row],[Visitor]],Table1[],2,FALSE)</f>
        <v>19</v>
      </c>
      <c r="K1417" s="29">
        <f>VLOOKUP(Table2[[#This Row],[Home]],Table1[],2,FALSE)</f>
        <v>30</v>
      </c>
      <c r="L1417" s="29">
        <f>VLOOKUP(Table2[[#This Row],[Visitor]],Table3[],2,FALSE)</f>
        <v>19</v>
      </c>
      <c r="M1417" s="29">
        <f>VLOOKUP(Table2[[#This Row],[Home]],Table3[],2,FALSE)</f>
        <v>23</v>
      </c>
      <c r="N1417" s="37"/>
      <c r="O1417" s="37"/>
      <c r="P1417" s="37"/>
      <c r="Q1417" s="37"/>
    </row>
    <row r="1418" spans="1:17" ht="25.5" customHeight="1">
      <c r="A1418" s="9" t="s">
        <v>285</v>
      </c>
      <c r="B1418" s="11" t="s">
        <v>23</v>
      </c>
      <c r="C1418" s="10" t="s">
        <v>30</v>
      </c>
      <c r="D1418" s="10">
        <v>108</v>
      </c>
      <c r="E1418" s="10" t="s">
        <v>40</v>
      </c>
      <c r="F1418" s="10">
        <v>107</v>
      </c>
      <c r="G1418" s="44"/>
      <c r="H1418" s="44"/>
      <c r="I1418" s="30">
        <v>19027</v>
      </c>
      <c r="J1418" s="29">
        <f>VLOOKUP(Table2[[#This Row],[Visitor]],Table1[],2,FALSE)</f>
        <v>18</v>
      </c>
      <c r="K1418" s="29">
        <f>VLOOKUP(Table2[[#This Row],[Home]],Table1[],2,FALSE)</f>
        <v>15</v>
      </c>
      <c r="L1418" s="29">
        <f>VLOOKUP(Table2[[#This Row],[Visitor]],Table3[],2,FALSE)</f>
        <v>14</v>
      </c>
      <c r="M1418" s="29">
        <f>VLOOKUP(Table2[[#This Row],[Home]],Table3[],2,FALSE)</f>
        <v>24</v>
      </c>
      <c r="N1418" s="37"/>
      <c r="O1418" s="37"/>
      <c r="P1418" s="37"/>
      <c r="Q1418" s="37"/>
    </row>
    <row r="1419" spans="1:17" ht="25.5" customHeight="1">
      <c r="A1419" s="9" t="s">
        <v>285</v>
      </c>
      <c r="B1419" s="11" t="s">
        <v>23</v>
      </c>
      <c r="C1419" s="10" t="s">
        <v>31</v>
      </c>
      <c r="D1419" s="10">
        <v>125</v>
      </c>
      <c r="E1419" s="10" t="s">
        <v>33</v>
      </c>
      <c r="F1419" s="10">
        <v>128</v>
      </c>
      <c r="G1419" s="44"/>
      <c r="H1419" s="44"/>
      <c r="I1419" s="30">
        <v>10079</v>
      </c>
      <c r="J1419" s="29">
        <f>VLOOKUP(Table2[[#This Row],[Visitor]],Table1[],2,FALSE)</f>
        <v>8</v>
      </c>
      <c r="K1419" s="29">
        <f>VLOOKUP(Table2[[#This Row],[Home]],Table1[],2,FALSE)</f>
        <v>24</v>
      </c>
      <c r="L1419" s="29">
        <f>VLOOKUP(Table2[[#This Row],[Visitor]],Table3[],2,FALSE)</f>
        <v>11</v>
      </c>
      <c r="M1419" s="29">
        <f>VLOOKUP(Table2[[#This Row],[Home]],Table3[],2,FALSE)</f>
        <v>12</v>
      </c>
      <c r="N1419" s="37"/>
      <c r="O1419" s="37"/>
      <c r="P1419" s="37"/>
      <c r="Q1419" s="37"/>
    </row>
    <row r="1420" spans="1:17" ht="25.5" customHeight="1">
      <c r="A1420" s="9" t="s">
        <v>285</v>
      </c>
      <c r="B1420" s="11" t="s">
        <v>23</v>
      </c>
      <c r="C1420" s="10" t="s">
        <v>16</v>
      </c>
      <c r="D1420" s="10">
        <v>107</v>
      </c>
      <c r="E1420" s="10" t="s">
        <v>42</v>
      </c>
      <c r="F1420" s="10">
        <v>101</v>
      </c>
      <c r="G1420" s="44"/>
      <c r="H1420" s="44"/>
      <c r="I1420" s="30">
        <v>18295</v>
      </c>
      <c r="J1420" s="29">
        <f>VLOOKUP(Table2[[#This Row],[Visitor]],Table1[],2,FALSE)</f>
        <v>13</v>
      </c>
      <c r="K1420" s="29">
        <f>VLOOKUP(Table2[[#This Row],[Home]],Table1[],2,FALSE)</f>
        <v>25</v>
      </c>
      <c r="L1420" s="29">
        <f>VLOOKUP(Table2[[#This Row],[Visitor]],Table3[],2,FALSE)</f>
        <v>8</v>
      </c>
      <c r="M1420" s="29">
        <f>VLOOKUP(Table2[[#This Row],[Home]],Table3[],2,FALSE)</f>
        <v>22</v>
      </c>
      <c r="N1420" s="37"/>
      <c r="O1420" s="37"/>
      <c r="P1420" s="37"/>
      <c r="Q1420" s="37"/>
    </row>
    <row r="1421" spans="1:17" ht="25.5" customHeight="1">
      <c r="A1421" s="9" t="s">
        <v>285</v>
      </c>
      <c r="B1421" s="11" t="s">
        <v>8</v>
      </c>
      <c r="C1421" s="10" t="s">
        <v>24</v>
      </c>
      <c r="D1421" s="10">
        <v>121</v>
      </c>
      <c r="E1421" s="10" t="s">
        <v>10</v>
      </c>
      <c r="F1421" s="10">
        <v>131</v>
      </c>
      <c r="G1421" s="44"/>
      <c r="H1421" s="44"/>
      <c r="I1421" s="30">
        <v>19596</v>
      </c>
      <c r="J1421" s="29">
        <f>VLOOKUP(Table2[[#This Row],[Visitor]],Table1[],2,FALSE)</f>
        <v>21</v>
      </c>
      <c r="K1421" s="29">
        <f>VLOOKUP(Table2[[#This Row],[Home]],Table1[],2,FALSE)</f>
        <v>1</v>
      </c>
      <c r="L1421" s="29">
        <f>VLOOKUP(Table2[[#This Row],[Visitor]],Table3[],2,FALSE)</f>
        <v>9</v>
      </c>
      <c r="M1421" s="29">
        <f>VLOOKUP(Table2[[#This Row],[Home]],Table3[],2,FALSE)</f>
        <v>3</v>
      </c>
      <c r="N1421" s="37"/>
      <c r="O1421" s="37"/>
      <c r="P1421" s="37"/>
      <c r="Q1421" s="37"/>
    </row>
    <row r="1422" spans="1:17" ht="25.5" customHeight="1">
      <c r="A1422" s="9" t="s">
        <v>285</v>
      </c>
      <c r="B1422" s="11" t="s">
        <v>8</v>
      </c>
      <c r="C1422" s="10" t="s">
        <v>28</v>
      </c>
      <c r="D1422" s="10">
        <v>113</v>
      </c>
      <c r="E1422" s="10" t="s">
        <v>45</v>
      </c>
      <c r="F1422" s="10">
        <v>114</v>
      </c>
      <c r="G1422" s="44"/>
      <c r="H1422" s="44"/>
      <c r="I1422" s="30">
        <v>18997</v>
      </c>
      <c r="J1422" s="29">
        <f>VLOOKUP(Table2[[#This Row],[Visitor]],Table1[],2,FALSE)</f>
        <v>22</v>
      </c>
      <c r="K1422" s="29">
        <f>VLOOKUP(Table2[[#This Row],[Home]],Table1[],2,FALSE)</f>
        <v>28</v>
      </c>
      <c r="L1422" s="29">
        <f>VLOOKUP(Table2[[#This Row],[Visitor]],Table3[],2,FALSE)</f>
        <v>28</v>
      </c>
      <c r="M1422" s="29">
        <f>VLOOKUP(Table2[[#This Row],[Home]],Table3[],2,FALSE)</f>
        <v>21</v>
      </c>
      <c r="N1422" s="37"/>
      <c r="O1422" s="37"/>
      <c r="P1422" s="37"/>
      <c r="Q1422" s="37"/>
    </row>
    <row r="1423" spans="1:17" ht="25.5" customHeight="1">
      <c r="A1423" s="9" t="s">
        <v>285</v>
      </c>
      <c r="B1423" s="11" t="s">
        <v>8</v>
      </c>
      <c r="C1423" s="10" t="s">
        <v>34</v>
      </c>
      <c r="D1423" s="10">
        <v>120</v>
      </c>
      <c r="E1423" s="10" t="s">
        <v>37</v>
      </c>
      <c r="F1423" s="10">
        <v>90</v>
      </c>
      <c r="G1423" s="44"/>
      <c r="H1423" s="44"/>
      <c r="I1423" s="30">
        <v>12328</v>
      </c>
      <c r="J1423" s="29">
        <f>VLOOKUP(Table2[[#This Row],[Visitor]],Table1[],2,FALSE)</f>
        <v>2</v>
      </c>
      <c r="K1423" s="29">
        <f>VLOOKUP(Table2[[#This Row],[Home]],Table1[],2,FALSE)</f>
        <v>29</v>
      </c>
      <c r="L1423" s="29">
        <f>VLOOKUP(Table2[[#This Row],[Visitor]],Table3[],2,FALSE)</f>
        <v>13</v>
      </c>
      <c r="M1423" s="29">
        <f>VLOOKUP(Table2[[#This Row],[Home]],Table3[],2,FALSE)</f>
        <v>30</v>
      </c>
      <c r="N1423" s="37"/>
      <c r="O1423" s="37"/>
      <c r="P1423" s="37"/>
      <c r="Q1423" s="37"/>
    </row>
    <row r="1424" spans="1:17" ht="25.5" customHeight="1">
      <c r="A1424" s="14" t="s">
        <v>286</v>
      </c>
      <c r="B1424" s="11" t="s">
        <v>12</v>
      </c>
      <c r="C1424" s="15" t="s">
        <v>43</v>
      </c>
      <c r="D1424" s="15">
        <v>111</v>
      </c>
      <c r="E1424" s="15" t="s">
        <v>13</v>
      </c>
      <c r="F1424" s="15">
        <v>107</v>
      </c>
      <c r="G1424" s="44"/>
      <c r="H1424" s="44"/>
      <c r="I1424" s="30">
        <v>14583</v>
      </c>
      <c r="J1424" s="29">
        <f>VLOOKUP(Table2[[#This Row],[Visitor]],Table1[],2,FALSE)</f>
        <v>10</v>
      </c>
      <c r="K1424" s="29">
        <f>VLOOKUP(Table2[[#This Row],[Home]],Table1[],2,FALSE)</f>
        <v>20</v>
      </c>
      <c r="L1424" s="29">
        <f>VLOOKUP(Table2[[#This Row],[Visitor]],Table3[],2,FALSE)</f>
        <v>10</v>
      </c>
      <c r="M1424" s="29">
        <f>VLOOKUP(Table2[[#This Row],[Home]],Table3[],2,FALSE)</f>
        <v>20</v>
      </c>
      <c r="N1424" s="37"/>
      <c r="O1424" s="37"/>
      <c r="P1424" s="37"/>
      <c r="Q1424" s="37"/>
    </row>
    <row r="1425" spans="1:17" ht="25.5" customHeight="1">
      <c r="A1425" s="14" t="s">
        <v>286</v>
      </c>
      <c r="B1425" s="11" t="s">
        <v>12</v>
      </c>
      <c r="C1425" s="15" t="s">
        <v>30</v>
      </c>
      <c r="D1425" s="15">
        <v>110</v>
      </c>
      <c r="E1425" s="15" t="s">
        <v>6</v>
      </c>
      <c r="F1425" s="15">
        <v>91</v>
      </c>
      <c r="G1425" s="44"/>
      <c r="H1425" s="44"/>
      <c r="I1425" s="30">
        <v>19432</v>
      </c>
      <c r="J1425" s="29">
        <f>VLOOKUP(Table2[[#This Row],[Visitor]],Table1[],2,FALSE)</f>
        <v>18</v>
      </c>
      <c r="K1425" s="29">
        <f>VLOOKUP(Table2[[#This Row],[Home]],Table1[],2,FALSE)</f>
        <v>5</v>
      </c>
      <c r="L1425" s="29">
        <f>VLOOKUP(Table2[[#This Row],[Visitor]],Table3[],2,FALSE)</f>
        <v>14</v>
      </c>
      <c r="M1425" s="29">
        <f>VLOOKUP(Table2[[#This Row],[Home]],Table3[],2,FALSE)</f>
        <v>6</v>
      </c>
      <c r="N1425" s="37"/>
      <c r="O1425" s="37"/>
      <c r="P1425" s="37"/>
      <c r="Q1425" s="37"/>
    </row>
    <row r="1426" spans="1:17" ht="25.5" customHeight="1">
      <c r="A1426" s="14" t="s">
        <v>286</v>
      </c>
      <c r="B1426" s="11" t="s">
        <v>12</v>
      </c>
      <c r="C1426" s="15" t="s">
        <v>44</v>
      </c>
      <c r="D1426" s="15">
        <v>113</v>
      </c>
      <c r="E1426" s="15" t="s">
        <v>19</v>
      </c>
      <c r="F1426" s="15">
        <v>122</v>
      </c>
      <c r="G1426" s="44"/>
      <c r="H1426" s="44"/>
      <c r="I1426" s="30">
        <v>20246</v>
      </c>
      <c r="J1426" s="29">
        <f>VLOOKUP(Table2[[#This Row],[Visitor]],Table1[],2,FALSE)</f>
        <v>6</v>
      </c>
      <c r="K1426" s="29">
        <f>VLOOKUP(Table2[[#This Row],[Home]],Table1[],2,FALSE)</f>
        <v>27</v>
      </c>
      <c r="L1426" s="29">
        <f>VLOOKUP(Table2[[#This Row],[Visitor]],Table3[],2,FALSE)</f>
        <v>18</v>
      </c>
      <c r="M1426" s="29">
        <f>VLOOKUP(Table2[[#This Row],[Home]],Table3[],2,FALSE)</f>
        <v>5</v>
      </c>
      <c r="N1426" s="37"/>
      <c r="O1426" s="37"/>
      <c r="P1426" s="37"/>
      <c r="Q1426" s="37"/>
    </row>
    <row r="1427" spans="1:17" ht="25.5" customHeight="1">
      <c r="A1427" s="14" t="s">
        <v>286</v>
      </c>
      <c r="B1427" s="11" t="s">
        <v>21</v>
      </c>
      <c r="C1427" s="15" t="s">
        <v>38</v>
      </c>
      <c r="D1427" s="15">
        <v>146</v>
      </c>
      <c r="E1427" s="15" t="s">
        <v>27</v>
      </c>
      <c r="F1427" s="15">
        <v>115</v>
      </c>
      <c r="G1427" s="44"/>
      <c r="H1427" s="44"/>
      <c r="I1427" s="30">
        <v>12095</v>
      </c>
      <c r="J1427" s="29">
        <f>VLOOKUP(Table2[[#This Row],[Visitor]],Table1[],2,FALSE)</f>
        <v>23</v>
      </c>
      <c r="K1427" s="29">
        <f>VLOOKUP(Table2[[#This Row],[Home]],Table1[],2,FALSE)</f>
        <v>11</v>
      </c>
      <c r="L1427" s="29">
        <f>VLOOKUP(Table2[[#This Row],[Visitor]],Table3[],2,FALSE)</f>
        <v>25</v>
      </c>
      <c r="M1427" s="29">
        <f>VLOOKUP(Table2[[#This Row],[Home]],Table3[],2,FALSE)</f>
        <v>27</v>
      </c>
      <c r="N1427" s="37"/>
      <c r="O1427" s="37"/>
      <c r="P1427" s="37"/>
      <c r="Q1427" s="37"/>
    </row>
    <row r="1428" spans="1:17" ht="25.5" customHeight="1">
      <c r="A1428" s="14" t="s">
        <v>286</v>
      </c>
      <c r="B1428" s="11" t="s">
        <v>23</v>
      </c>
      <c r="C1428" s="15" t="s">
        <v>22</v>
      </c>
      <c r="D1428" s="15">
        <v>113</v>
      </c>
      <c r="E1428" s="15" t="s">
        <v>5</v>
      </c>
      <c r="F1428" s="15">
        <v>117</v>
      </c>
      <c r="G1428" s="44"/>
      <c r="H1428" s="44"/>
      <c r="I1428" s="30">
        <v>18624</v>
      </c>
      <c r="J1428" s="29">
        <f>VLOOKUP(Table2[[#This Row],[Visitor]],Table1[],2,FALSE)</f>
        <v>14</v>
      </c>
      <c r="K1428" s="29">
        <f>VLOOKUP(Table2[[#This Row],[Home]],Table1[],2,FALSE)</f>
        <v>4</v>
      </c>
      <c r="L1428" s="29">
        <f>VLOOKUP(Table2[[#This Row],[Visitor]],Table3[],2,FALSE)</f>
        <v>16</v>
      </c>
      <c r="M1428" s="29">
        <f>VLOOKUP(Table2[[#This Row],[Home]],Table3[],2,FALSE)</f>
        <v>4</v>
      </c>
      <c r="N1428" s="37"/>
      <c r="O1428" s="37"/>
      <c r="P1428" s="37"/>
      <c r="Q1428" s="37"/>
    </row>
    <row r="1429" spans="1:17" ht="25.5" customHeight="1">
      <c r="A1429" s="14" t="s">
        <v>286</v>
      </c>
      <c r="B1429" s="11" t="s">
        <v>8</v>
      </c>
      <c r="C1429" s="15" t="s">
        <v>24</v>
      </c>
      <c r="D1429" s="15">
        <v>119</v>
      </c>
      <c r="E1429" s="15" t="s">
        <v>36</v>
      </c>
      <c r="F1429" s="15">
        <v>132</v>
      </c>
      <c r="G1429" s="44"/>
      <c r="H1429" s="44"/>
      <c r="I1429" s="30">
        <v>18921</v>
      </c>
      <c r="J1429" s="29">
        <f>VLOOKUP(Table2[[#This Row],[Visitor]],Table1[],2,FALSE)</f>
        <v>21</v>
      </c>
      <c r="K1429" s="29">
        <f>VLOOKUP(Table2[[#This Row],[Home]],Table1[],2,FALSE)</f>
        <v>16</v>
      </c>
      <c r="L1429" s="29">
        <f>VLOOKUP(Table2[[#This Row],[Visitor]],Table3[],2,FALSE)</f>
        <v>9</v>
      </c>
      <c r="M1429" s="29">
        <f>VLOOKUP(Table2[[#This Row],[Home]],Table3[],2,FALSE)</f>
        <v>7</v>
      </c>
      <c r="N1429" s="37"/>
      <c r="O1429" s="37"/>
      <c r="P1429" s="37"/>
      <c r="Q1429" s="37"/>
    </row>
    <row r="1430" spans="1:17" ht="25.5" customHeight="1">
      <c r="A1430" s="14" t="s">
        <v>287</v>
      </c>
      <c r="B1430" s="11" t="s">
        <v>12</v>
      </c>
      <c r="C1430" s="15" t="s">
        <v>44</v>
      </c>
      <c r="D1430" s="15">
        <v>120</v>
      </c>
      <c r="E1430" s="15" t="s">
        <v>18</v>
      </c>
      <c r="F1430" s="15">
        <v>95</v>
      </c>
      <c r="G1430" s="44"/>
      <c r="H1430" s="44"/>
      <c r="I1430" s="30">
        <v>15953</v>
      </c>
      <c r="J1430" s="29">
        <f>VLOOKUP(Table2[[#This Row],[Visitor]],Table1[],2,FALSE)</f>
        <v>6</v>
      </c>
      <c r="K1430" s="29">
        <f>VLOOKUP(Table2[[#This Row],[Home]],Table1[],2,FALSE)</f>
        <v>26</v>
      </c>
      <c r="L1430" s="29">
        <f>VLOOKUP(Table2[[#This Row],[Visitor]],Table3[],2,FALSE)</f>
        <v>18</v>
      </c>
      <c r="M1430" s="29">
        <f>VLOOKUP(Table2[[#This Row],[Home]],Table3[],2,FALSE)</f>
        <v>26</v>
      </c>
      <c r="N1430" s="37"/>
      <c r="O1430" s="37"/>
      <c r="P1430" s="37"/>
      <c r="Q1430" s="37"/>
    </row>
    <row r="1431" spans="1:17" ht="25.5" customHeight="1">
      <c r="A1431" s="14" t="s">
        <v>287</v>
      </c>
      <c r="B1431" s="11" t="s">
        <v>21</v>
      </c>
      <c r="C1431" s="15" t="s">
        <v>9</v>
      </c>
      <c r="D1431" s="15">
        <v>119</v>
      </c>
      <c r="E1431" s="15" t="s">
        <v>15</v>
      </c>
      <c r="F1431" s="15">
        <v>111</v>
      </c>
      <c r="G1431" s="44"/>
      <c r="H1431" s="44"/>
      <c r="I1431" s="30">
        <v>14013</v>
      </c>
      <c r="J1431" s="29">
        <f>VLOOKUP(Table2[[#This Row],[Visitor]],Table1[],2,FALSE)</f>
        <v>3</v>
      </c>
      <c r="K1431" s="29">
        <f>VLOOKUP(Table2[[#This Row],[Home]],Table1[],2,FALSE)</f>
        <v>30</v>
      </c>
      <c r="L1431" s="29">
        <f>VLOOKUP(Table2[[#This Row],[Visitor]],Table3[],2,FALSE)</f>
        <v>1</v>
      </c>
      <c r="M1431" s="29">
        <f>VLOOKUP(Table2[[#This Row],[Home]],Table3[],2,FALSE)</f>
        <v>23</v>
      </c>
      <c r="N1431" s="37"/>
      <c r="O1431" s="37"/>
      <c r="P1431" s="37"/>
      <c r="Q1431" s="37"/>
    </row>
    <row r="1432" spans="1:17" ht="25.5" customHeight="1">
      <c r="A1432" s="14" t="s">
        <v>287</v>
      </c>
      <c r="B1432" s="11" t="s">
        <v>23</v>
      </c>
      <c r="C1432" s="15" t="s">
        <v>16</v>
      </c>
      <c r="D1432" s="15">
        <v>107</v>
      </c>
      <c r="E1432" s="15" t="s">
        <v>40</v>
      </c>
      <c r="F1432" s="15">
        <v>105</v>
      </c>
      <c r="G1432" s="44"/>
      <c r="H1432" s="44"/>
      <c r="I1432" s="30">
        <v>19704</v>
      </c>
      <c r="J1432" s="29">
        <f>VLOOKUP(Table2[[#This Row],[Visitor]],Table1[],2,FALSE)</f>
        <v>13</v>
      </c>
      <c r="K1432" s="29">
        <f>VLOOKUP(Table2[[#This Row],[Home]],Table1[],2,FALSE)</f>
        <v>15</v>
      </c>
      <c r="L1432" s="29">
        <f>VLOOKUP(Table2[[#This Row],[Visitor]],Table3[],2,FALSE)</f>
        <v>8</v>
      </c>
      <c r="M1432" s="29">
        <f>VLOOKUP(Table2[[#This Row],[Home]],Table3[],2,FALSE)</f>
        <v>24</v>
      </c>
      <c r="N1432" s="37"/>
      <c r="O1432" s="37"/>
      <c r="P1432" s="37"/>
      <c r="Q1432" s="37"/>
    </row>
    <row r="1433" spans="1:17" ht="25.5" customHeight="1">
      <c r="A1433" s="14" t="s">
        <v>287</v>
      </c>
      <c r="B1433" s="11" t="s">
        <v>23</v>
      </c>
      <c r="C1433" s="15" t="s">
        <v>43</v>
      </c>
      <c r="D1433" s="15">
        <v>134</v>
      </c>
      <c r="E1433" s="15" t="s">
        <v>20</v>
      </c>
      <c r="F1433" s="15">
        <v>111</v>
      </c>
      <c r="G1433" s="44"/>
      <c r="H1433" s="44"/>
      <c r="I1433" s="30">
        <v>20409</v>
      </c>
      <c r="J1433" s="29">
        <f>VLOOKUP(Table2[[#This Row],[Visitor]],Table1[],2,FALSE)</f>
        <v>10</v>
      </c>
      <c r="K1433" s="29">
        <f>VLOOKUP(Table2[[#This Row],[Home]],Table1[],2,FALSE)</f>
        <v>9</v>
      </c>
      <c r="L1433" s="29">
        <f>VLOOKUP(Table2[[#This Row],[Visitor]],Table3[],2,FALSE)</f>
        <v>10</v>
      </c>
      <c r="M1433" s="29">
        <f>VLOOKUP(Table2[[#This Row],[Home]],Table3[],2,FALSE)</f>
        <v>17</v>
      </c>
      <c r="N1433" s="37"/>
      <c r="O1433" s="37"/>
      <c r="P1433" s="37"/>
      <c r="Q1433" s="37"/>
    </row>
    <row r="1434" spans="1:17" ht="25.5" customHeight="1">
      <c r="A1434" s="14" t="s">
        <v>287</v>
      </c>
      <c r="B1434" s="11" t="s">
        <v>26</v>
      </c>
      <c r="C1434" s="15" t="s">
        <v>42</v>
      </c>
      <c r="D1434" s="15">
        <v>118</v>
      </c>
      <c r="E1434" s="15" t="s">
        <v>28</v>
      </c>
      <c r="F1434" s="15">
        <v>106</v>
      </c>
      <c r="G1434" s="44"/>
      <c r="H1434" s="44"/>
      <c r="I1434" s="30">
        <v>20008</v>
      </c>
      <c r="J1434" s="29">
        <f>VLOOKUP(Table2[[#This Row],[Visitor]],Table1[],2,FALSE)</f>
        <v>25</v>
      </c>
      <c r="K1434" s="29">
        <f>VLOOKUP(Table2[[#This Row],[Home]],Table1[],2,FALSE)</f>
        <v>22</v>
      </c>
      <c r="L1434" s="29">
        <f>VLOOKUP(Table2[[#This Row],[Visitor]],Table3[],2,FALSE)</f>
        <v>22</v>
      </c>
      <c r="M1434" s="29">
        <f>VLOOKUP(Table2[[#This Row],[Home]],Table3[],2,FALSE)</f>
        <v>28</v>
      </c>
      <c r="N1434" s="37"/>
      <c r="O1434" s="37"/>
      <c r="P1434" s="37"/>
      <c r="Q1434" s="37"/>
    </row>
    <row r="1435" spans="1:17" ht="25.5" customHeight="1">
      <c r="A1435" s="14" t="s">
        <v>287</v>
      </c>
      <c r="B1435" s="11" t="s">
        <v>29</v>
      </c>
      <c r="C1435" s="15" t="s">
        <v>25</v>
      </c>
      <c r="D1435" s="15">
        <v>110</v>
      </c>
      <c r="E1435" s="15" t="s">
        <v>31</v>
      </c>
      <c r="F1435" s="15">
        <v>100</v>
      </c>
      <c r="G1435" s="44"/>
      <c r="H1435" s="44"/>
      <c r="I1435" s="30">
        <v>18306</v>
      </c>
      <c r="J1435" s="29">
        <f>VLOOKUP(Table2[[#This Row],[Visitor]],Table1[],2,FALSE)</f>
        <v>12</v>
      </c>
      <c r="K1435" s="29">
        <f>VLOOKUP(Table2[[#This Row],[Home]],Table1[],2,FALSE)</f>
        <v>8</v>
      </c>
      <c r="L1435" s="29">
        <f>VLOOKUP(Table2[[#This Row],[Visitor]],Table3[],2,FALSE)</f>
        <v>29</v>
      </c>
      <c r="M1435" s="29">
        <f>VLOOKUP(Table2[[#This Row],[Home]],Table3[],2,FALSE)</f>
        <v>11</v>
      </c>
      <c r="N1435" s="37"/>
      <c r="O1435" s="37"/>
      <c r="P1435" s="37"/>
      <c r="Q1435" s="37"/>
    </row>
    <row r="1436" spans="1:17" ht="25.5" customHeight="1">
      <c r="A1436" s="14" t="s">
        <v>287</v>
      </c>
      <c r="B1436" s="11" t="s">
        <v>35</v>
      </c>
      <c r="C1436" s="15" t="s">
        <v>41</v>
      </c>
      <c r="D1436" s="15">
        <v>107</v>
      </c>
      <c r="E1436" s="15" t="s">
        <v>37</v>
      </c>
      <c r="F1436" s="15">
        <v>98</v>
      </c>
      <c r="G1436" s="44"/>
      <c r="H1436" s="44"/>
      <c r="I1436" s="30">
        <v>15843</v>
      </c>
      <c r="J1436" s="29">
        <f>VLOOKUP(Table2[[#This Row],[Visitor]],Table1[],2,FALSE)</f>
        <v>7</v>
      </c>
      <c r="K1436" s="29">
        <f>VLOOKUP(Table2[[#This Row],[Home]],Table1[],2,FALSE)</f>
        <v>29</v>
      </c>
      <c r="L1436" s="29">
        <f>VLOOKUP(Table2[[#This Row],[Visitor]],Table3[],2,FALSE)</f>
        <v>2</v>
      </c>
      <c r="M1436" s="29">
        <f>VLOOKUP(Table2[[#This Row],[Home]],Table3[],2,FALSE)</f>
        <v>30</v>
      </c>
      <c r="N1436" s="37"/>
      <c r="O1436" s="37"/>
      <c r="P1436" s="37"/>
      <c r="Q1436" s="37"/>
    </row>
    <row r="1437" spans="1:17" ht="25.5" customHeight="1">
      <c r="A1437" s="14" t="s">
        <v>287</v>
      </c>
      <c r="B1437" s="11" t="s">
        <v>8</v>
      </c>
      <c r="C1437" s="15" t="s">
        <v>33</v>
      </c>
      <c r="D1437" s="15">
        <v>99</v>
      </c>
      <c r="E1437" s="15" t="s">
        <v>10</v>
      </c>
      <c r="F1437" s="15">
        <v>116</v>
      </c>
      <c r="G1437" s="44"/>
      <c r="H1437" s="44"/>
      <c r="I1437" s="30">
        <v>19596</v>
      </c>
      <c r="J1437" s="29">
        <f>VLOOKUP(Table2[[#This Row],[Visitor]],Table1[],2,FALSE)</f>
        <v>24</v>
      </c>
      <c r="K1437" s="29">
        <f>VLOOKUP(Table2[[#This Row],[Home]],Table1[],2,FALSE)</f>
        <v>1</v>
      </c>
      <c r="L1437" s="29">
        <f>VLOOKUP(Table2[[#This Row],[Visitor]],Table3[],2,FALSE)</f>
        <v>12</v>
      </c>
      <c r="M1437" s="29">
        <f>VLOOKUP(Table2[[#This Row],[Home]],Table3[],2,FALSE)</f>
        <v>3</v>
      </c>
      <c r="N1437" s="37"/>
      <c r="O1437" s="37"/>
      <c r="P1437" s="37"/>
      <c r="Q1437" s="37"/>
    </row>
    <row r="1438" spans="1:17" ht="25.5" customHeight="1">
      <c r="A1438" s="14" t="s">
        <v>288</v>
      </c>
      <c r="B1438" s="11" t="s">
        <v>97</v>
      </c>
      <c r="C1438" s="15" t="s">
        <v>14</v>
      </c>
      <c r="D1438" s="15">
        <v>99</v>
      </c>
      <c r="E1438" s="15" t="s">
        <v>19</v>
      </c>
      <c r="F1438" s="15">
        <v>109</v>
      </c>
      <c r="G1438" s="44"/>
      <c r="H1438" s="44"/>
      <c r="I1438" s="30">
        <v>20289</v>
      </c>
      <c r="J1438" s="29">
        <f>VLOOKUP(Table2[[#This Row],[Visitor]],Table1[],2,FALSE)</f>
        <v>19</v>
      </c>
      <c r="K1438" s="29">
        <f>VLOOKUP(Table2[[#This Row],[Home]],Table1[],2,FALSE)</f>
        <v>27</v>
      </c>
      <c r="L1438" s="29">
        <f>VLOOKUP(Table2[[#This Row],[Visitor]],Table3[],2,FALSE)</f>
        <v>19</v>
      </c>
      <c r="M1438" s="29">
        <f>VLOOKUP(Table2[[#This Row],[Home]],Table3[],2,FALSE)</f>
        <v>5</v>
      </c>
      <c r="N1438" s="37"/>
      <c r="O1438" s="37"/>
      <c r="P1438" s="37"/>
      <c r="Q1438" s="37"/>
    </row>
    <row r="1439" spans="1:17" ht="25.5" customHeight="1">
      <c r="A1439" s="14" t="s">
        <v>288</v>
      </c>
      <c r="B1439" s="11" t="s">
        <v>12</v>
      </c>
      <c r="C1439" s="15" t="s">
        <v>6</v>
      </c>
      <c r="D1439" s="15">
        <v>94</v>
      </c>
      <c r="E1439" s="15" t="s">
        <v>13</v>
      </c>
      <c r="F1439" s="15">
        <v>126</v>
      </c>
      <c r="G1439" s="44"/>
      <c r="H1439" s="44"/>
      <c r="I1439" s="30">
        <v>16221</v>
      </c>
      <c r="J1439" s="29">
        <f>VLOOKUP(Table2[[#This Row],[Visitor]],Table1[],2,FALSE)</f>
        <v>5</v>
      </c>
      <c r="K1439" s="29">
        <f>VLOOKUP(Table2[[#This Row],[Home]],Table1[],2,FALSE)</f>
        <v>20</v>
      </c>
      <c r="L1439" s="29">
        <f>VLOOKUP(Table2[[#This Row],[Visitor]],Table3[],2,FALSE)</f>
        <v>6</v>
      </c>
      <c r="M1439" s="29">
        <f>VLOOKUP(Table2[[#This Row],[Home]],Table3[],2,FALSE)</f>
        <v>20</v>
      </c>
      <c r="N1439" s="37"/>
      <c r="O1439" s="37"/>
      <c r="P1439" s="37"/>
      <c r="Q1439" s="37"/>
    </row>
    <row r="1440" spans="1:17" ht="25.5" customHeight="1">
      <c r="A1440" s="14" t="s">
        <v>288</v>
      </c>
      <c r="B1440" s="11" t="s">
        <v>12</v>
      </c>
      <c r="C1440" s="15" t="s">
        <v>5</v>
      </c>
      <c r="D1440" s="15">
        <v>101</v>
      </c>
      <c r="E1440" s="15" t="s">
        <v>16</v>
      </c>
      <c r="F1440" s="15">
        <v>102</v>
      </c>
      <c r="G1440" s="44"/>
      <c r="H1440" s="44"/>
      <c r="I1440" s="30">
        <v>17505</v>
      </c>
      <c r="J1440" s="29">
        <f>VLOOKUP(Table2[[#This Row],[Visitor]],Table1[],2,FALSE)</f>
        <v>4</v>
      </c>
      <c r="K1440" s="29">
        <f>VLOOKUP(Table2[[#This Row],[Home]],Table1[],2,FALSE)</f>
        <v>13</v>
      </c>
      <c r="L1440" s="29">
        <f>VLOOKUP(Table2[[#This Row],[Visitor]],Table3[],2,FALSE)</f>
        <v>4</v>
      </c>
      <c r="M1440" s="29">
        <f>VLOOKUP(Table2[[#This Row],[Home]],Table3[],2,FALSE)</f>
        <v>8</v>
      </c>
      <c r="N1440" s="37"/>
      <c r="O1440" s="37"/>
      <c r="P1440" s="37"/>
      <c r="Q1440" s="37"/>
    </row>
    <row r="1441" spans="1:17" ht="25.5" customHeight="1">
      <c r="A1441" s="14" t="s">
        <v>288</v>
      </c>
      <c r="B1441" s="11" t="s">
        <v>21</v>
      </c>
      <c r="C1441" s="15" t="s">
        <v>17</v>
      </c>
      <c r="D1441" s="15">
        <v>118</v>
      </c>
      <c r="E1441" s="15" t="s">
        <v>27</v>
      </c>
      <c r="F1441" s="15">
        <v>123</v>
      </c>
      <c r="G1441" s="44"/>
      <c r="H1441" s="44"/>
      <c r="I1441" s="30">
        <v>16303</v>
      </c>
      <c r="J1441" s="29">
        <f>VLOOKUP(Table2[[#This Row],[Visitor]],Table1[],2,FALSE)</f>
        <v>17</v>
      </c>
      <c r="K1441" s="29">
        <f>VLOOKUP(Table2[[#This Row],[Home]],Table1[],2,FALSE)</f>
        <v>11</v>
      </c>
      <c r="L1441" s="29">
        <f>VLOOKUP(Table2[[#This Row],[Visitor]],Table3[],2,FALSE)</f>
        <v>15</v>
      </c>
      <c r="M1441" s="29">
        <f>VLOOKUP(Table2[[#This Row],[Home]],Table3[],2,FALSE)</f>
        <v>27</v>
      </c>
      <c r="N1441" s="37"/>
      <c r="O1441" s="37"/>
      <c r="P1441" s="37"/>
      <c r="Q1441" s="37"/>
    </row>
    <row r="1442" spans="1:17" ht="25.5" customHeight="1">
      <c r="A1442" s="14" t="s">
        <v>288</v>
      </c>
      <c r="B1442" s="11" t="s">
        <v>23</v>
      </c>
      <c r="C1442" s="15" t="s">
        <v>9</v>
      </c>
      <c r="D1442" s="15">
        <v>96</v>
      </c>
      <c r="E1442" s="15" t="s">
        <v>40</v>
      </c>
      <c r="F1442" s="15">
        <v>88</v>
      </c>
      <c r="G1442" s="44"/>
      <c r="H1442" s="44"/>
      <c r="I1442" s="30">
        <v>20505</v>
      </c>
      <c r="J1442" s="29">
        <f>VLOOKUP(Table2[[#This Row],[Visitor]],Table1[],2,FALSE)</f>
        <v>3</v>
      </c>
      <c r="K1442" s="29">
        <f>VLOOKUP(Table2[[#This Row],[Home]],Table1[],2,FALSE)</f>
        <v>15</v>
      </c>
      <c r="L1442" s="29">
        <f>VLOOKUP(Table2[[#This Row],[Visitor]],Table3[],2,FALSE)</f>
        <v>1</v>
      </c>
      <c r="M1442" s="29">
        <f>VLOOKUP(Table2[[#This Row],[Home]],Table3[],2,FALSE)</f>
        <v>24</v>
      </c>
      <c r="N1442" s="37"/>
      <c r="O1442" s="37"/>
      <c r="P1442" s="37"/>
      <c r="Q1442" s="37"/>
    </row>
    <row r="1443" spans="1:17" ht="25.5" customHeight="1">
      <c r="A1443" s="14" t="s">
        <v>288</v>
      </c>
      <c r="B1443" s="11" t="s">
        <v>26</v>
      </c>
      <c r="C1443" s="15" t="s">
        <v>24</v>
      </c>
      <c r="D1443" s="15">
        <v>95</v>
      </c>
      <c r="E1443" s="15" t="s">
        <v>34</v>
      </c>
      <c r="F1443" s="15">
        <v>109</v>
      </c>
      <c r="G1443" s="44"/>
      <c r="H1443" s="44"/>
      <c r="I1443" s="30">
        <v>18354</v>
      </c>
      <c r="J1443" s="29">
        <f>VLOOKUP(Table2[[#This Row],[Visitor]],Table1[],2,FALSE)</f>
        <v>21</v>
      </c>
      <c r="K1443" s="29">
        <f>VLOOKUP(Table2[[#This Row],[Home]],Table1[],2,FALSE)</f>
        <v>2</v>
      </c>
      <c r="L1443" s="29">
        <f>VLOOKUP(Table2[[#This Row],[Visitor]],Table3[],2,FALSE)</f>
        <v>9</v>
      </c>
      <c r="M1443" s="29">
        <f>VLOOKUP(Table2[[#This Row],[Home]],Table3[],2,FALSE)</f>
        <v>13</v>
      </c>
      <c r="N1443" s="37"/>
      <c r="O1443" s="37"/>
      <c r="P1443" s="37"/>
      <c r="Q1443" s="37"/>
    </row>
    <row r="1444" spans="1:17" ht="25.5" customHeight="1">
      <c r="A1444" s="14" t="s">
        <v>288</v>
      </c>
      <c r="B1444" s="11" t="s">
        <v>29</v>
      </c>
      <c r="C1444" s="15" t="s">
        <v>31</v>
      </c>
      <c r="D1444" s="15">
        <v>88</v>
      </c>
      <c r="E1444" s="15" t="s">
        <v>30</v>
      </c>
      <c r="F1444" s="15">
        <v>103</v>
      </c>
      <c r="G1444" s="44"/>
      <c r="H1444" s="44"/>
      <c r="I1444" s="30">
        <v>19520</v>
      </c>
      <c r="J1444" s="29">
        <f>VLOOKUP(Table2[[#This Row],[Visitor]],Table1[],2,FALSE)</f>
        <v>8</v>
      </c>
      <c r="K1444" s="29">
        <f>VLOOKUP(Table2[[#This Row],[Home]],Table1[],2,FALSE)</f>
        <v>18</v>
      </c>
      <c r="L1444" s="29">
        <f>VLOOKUP(Table2[[#This Row],[Visitor]],Table3[],2,FALSE)</f>
        <v>11</v>
      </c>
      <c r="M1444" s="29">
        <f>VLOOKUP(Table2[[#This Row],[Home]],Table3[],2,FALSE)</f>
        <v>14</v>
      </c>
      <c r="N1444" s="37"/>
      <c r="O1444" s="37"/>
      <c r="P1444" s="37"/>
      <c r="Q1444" s="37"/>
    </row>
    <row r="1445" spans="1:17" ht="25.5" customHeight="1">
      <c r="A1445" s="14" t="s">
        <v>288</v>
      </c>
      <c r="B1445" s="11" t="s">
        <v>35</v>
      </c>
      <c r="C1445" s="15" t="s">
        <v>45</v>
      </c>
      <c r="D1445" s="15">
        <v>114</v>
      </c>
      <c r="E1445" s="15" t="s">
        <v>36</v>
      </c>
      <c r="F1445" s="15">
        <v>110</v>
      </c>
      <c r="G1445" s="44"/>
      <c r="H1445" s="44"/>
      <c r="I1445" s="30">
        <v>19848</v>
      </c>
      <c r="J1445" s="29">
        <f>VLOOKUP(Table2[[#This Row],[Visitor]],Table1[],2,FALSE)</f>
        <v>28</v>
      </c>
      <c r="K1445" s="29">
        <f>VLOOKUP(Table2[[#This Row],[Home]],Table1[],2,FALSE)</f>
        <v>16</v>
      </c>
      <c r="L1445" s="29">
        <f>VLOOKUP(Table2[[#This Row],[Visitor]],Table3[],2,FALSE)</f>
        <v>21</v>
      </c>
      <c r="M1445" s="29">
        <f>VLOOKUP(Table2[[#This Row],[Home]],Table3[],2,FALSE)</f>
        <v>7</v>
      </c>
      <c r="N1445" s="37"/>
      <c r="O1445" s="37"/>
      <c r="P1445" s="37"/>
      <c r="Q1445" s="37"/>
    </row>
    <row r="1446" spans="1:17" ht="25.5" customHeight="1">
      <c r="A1446" s="14" t="s">
        <v>289</v>
      </c>
      <c r="B1446" s="11" t="s">
        <v>49</v>
      </c>
      <c r="C1446" s="15" t="s">
        <v>38</v>
      </c>
      <c r="D1446" s="15">
        <v>109</v>
      </c>
      <c r="E1446" s="15" t="s">
        <v>22</v>
      </c>
      <c r="F1446" s="15">
        <v>144</v>
      </c>
      <c r="G1446" s="44"/>
      <c r="H1446" s="44"/>
      <c r="I1446" s="30">
        <v>17341</v>
      </c>
      <c r="J1446" s="29">
        <f>VLOOKUP(Table2[[#This Row],[Visitor]],Table1[],2,FALSE)</f>
        <v>23</v>
      </c>
      <c r="K1446" s="29">
        <f>VLOOKUP(Table2[[#This Row],[Home]],Table1[],2,FALSE)</f>
        <v>14</v>
      </c>
      <c r="L1446" s="29">
        <f>VLOOKUP(Table2[[#This Row],[Visitor]],Table3[],2,FALSE)</f>
        <v>25</v>
      </c>
      <c r="M1446" s="29">
        <f>VLOOKUP(Table2[[#This Row],[Home]],Table3[],2,FALSE)</f>
        <v>16</v>
      </c>
      <c r="N1446" s="37"/>
      <c r="O1446" s="37"/>
      <c r="P1446" s="37"/>
      <c r="Q1446" s="37"/>
    </row>
    <row r="1447" spans="1:17" ht="25.5" customHeight="1">
      <c r="A1447" s="14" t="s">
        <v>289</v>
      </c>
      <c r="B1447" s="11" t="s">
        <v>59</v>
      </c>
      <c r="C1447" s="15" t="s">
        <v>19</v>
      </c>
      <c r="D1447" s="15">
        <v>97</v>
      </c>
      <c r="E1447" s="15" t="s">
        <v>15</v>
      </c>
      <c r="F1447" s="15">
        <v>122</v>
      </c>
      <c r="G1447" s="44"/>
      <c r="H1447" s="44"/>
      <c r="I1447" s="30">
        <v>12826</v>
      </c>
      <c r="J1447" s="29">
        <f>VLOOKUP(Table2[[#This Row],[Visitor]],Table1[],2,FALSE)</f>
        <v>27</v>
      </c>
      <c r="K1447" s="29">
        <f>VLOOKUP(Table2[[#This Row],[Home]],Table1[],2,FALSE)</f>
        <v>30</v>
      </c>
      <c r="L1447" s="29">
        <f>VLOOKUP(Table2[[#This Row],[Visitor]],Table3[],2,FALSE)</f>
        <v>5</v>
      </c>
      <c r="M1447" s="29">
        <f>VLOOKUP(Table2[[#This Row],[Home]],Table3[],2,FALSE)</f>
        <v>23</v>
      </c>
      <c r="N1447" s="37"/>
      <c r="O1447" s="37"/>
      <c r="P1447" s="37"/>
      <c r="Q1447" s="37"/>
    </row>
    <row r="1448" spans="1:17" ht="25.5" customHeight="1">
      <c r="A1448" s="14" t="s">
        <v>289</v>
      </c>
      <c r="B1448" s="11" t="s">
        <v>59</v>
      </c>
      <c r="C1448" s="15" t="s">
        <v>42</v>
      </c>
      <c r="D1448" s="15">
        <v>95</v>
      </c>
      <c r="E1448" s="15" t="s">
        <v>20</v>
      </c>
      <c r="F1448" s="15">
        <v>108</v>
      </c>
      <c r="G1448" s="44"/>
      <c r="H1448" s="44"/>
      <c r="I1448" s="30">
        <v>16679</v>
      </c>
      <c r="J1448" s="29">
        <f>VLOOKUP(Table2[[#This Row],[Visitor]],Table1[],2,FALSE)</f>
        <v>25</v>
      </c>
      <c r="K1448" s="29">
        <f>VLOOKUP(Table2[[#This Row],[Home]],Table1[],2,FALSE)</f>
        <v>9</v>
      </c>
      <c r="L1448" s="29">
        <f>VLOOKUP(Table2[[#This Row],[Visitor]],Table3[],2,FALSE)</f>
        <v>22</v>
      </c>
      <c r="M1448" s="29">
        <f>VLOOKUP(Table2[[#This Row],[Home]],Table3[],2,FALSE)</f>
        <v>17</v>
      </c>
      <c r="N1448" s="37"/>
      <c r="O1448" s="37"/>
      <c r="P1448" s="37"/>
      <c r="Q1448" s="37"/>
    </row>
    <row r="1449" spans="1:17" ht="25.5" customHeight="1">
      <c r="A1449" s="14" t="s">
        <v>289</v>
      </c>
      <c r="B1449" s="11" t="s">
        <v>12</v>
      </c>
      <c r="C1449" s="15" t="s">
        <v>18</v>
      </c>
      <c r="D1449" s="15">
        <v>117</v>
      </c>
      <c r="E1449" s="15" t="s">
        <v>34</v>
      </c>
      <c r="F1449" s="15">
        <v>110</v>
      </c>
      <c r="G1449" s="44"/>
      <c r="H1449" s="44"/>
      <c r="I1449" s="30">
        <v>18354</v>
      </c>
      <c r="J1449" s="29">
        <f>VLOOKUP(Table2[[#This Row],[Visitor]],Table1[],2,FALSE)</f>
        <v>26</v>
      </c>
      <c r="K1449" s="29">
        <f>VLOOKUP(Table2[[#This Row],[Home]],Table1[],2,FALSE)</f>
        <v>2</v>
      </c>
      <c r="L1449" s="29">
        <f>VLOOKUP(Table2[[#This Row],[Visitor]],Table3[],2,FALSE)</f>
        <v>26</v>
      </c>
      <c r="M1449" s="29">
        <f>VLOOKUP(Table2[[#This Row],[Home]],Table3[],2,FALSE)</f>
        <v>13</v>
      </c>
      <c r="N1449" s="37"/>
      <c r="O1449" s="37"/>
      <c r="P1449" s="37"/>
      <c r="Q1449" s="37"/>
    </row>
    <row r="1450" spans="1:17" ht="25.5" customHeight="1">
      <c r="A1450" s="14" t="s">
        <v>289</v>
      </c>
      <c r="B1450" s="11" t="s">
        <v>23</v>
      </c>
      <c r="C1450" s="15" t="s">
        <v>25</v>
      </c>
      <c r="D1450" s="15">
        <v>100</v>
      </c>
      <c r="E1450" s="15" t="s">
        <v>37</v>
      </c>
      <c r="F1450" s="15">
        <v>102</v>
      </c>
      <c r="G1450" s="44"/>
      <c r="H1450" s="44"/>
      <c r="I1450" s="30">
        <v>13074</v>
      </c>
      <c r="J1450" s="29">
        <f>VLOOKUP(Table2[[#This Row],[Visitor]],Table1[],2,FALSE)</f>
        <v>12</v>
      </c>
      <c r="K1450" s="29">
        <f>VLOOKUP(Table2[[#This Row],[Home]],Table1[],2,FALSE)</f>
        <v>29</v>
      </c>
      <c r="L1450" s="29">
        <f>VLOOKUP(Table2[[#This Row],[Visitor]],Table3[],2,FALSE)</f>
        <v>29</v>
      </c>
      <c r="M1450" s="29">
        <f>VLOOKUP(Table2[[#This Row],[Home]],Table3[],2,FALSE)</f>
        <v>30</v>
      </c>
      <c r="N1450" s="37"/>
      <c r="O1450" s="37"/>
      <c r="P1450" s="37"/>
      <c r="Q1450" s="37"/>
    </row>
    <row r="1451" spans="1:17" ht="25.5" customHeight="1">
      <c r="A1451" s="14" t="s">
        <v>289</v>
      </c>
      <c r="B1451" s="11" t="s">
        <v>29</v>
      </c>
      <c r="C1451" s="15" t="s">
        <v>33</v>
      </c>
      <c r="D1451" s="15">
        <v>81</v>
      </c>
      <c r="E1451" s="15" t="s">
        <v>36</v>
      </c>
      <c r="F1451" s="15">
        <v>111</v>
      </c>
      <c r="G1451" s="44"/>
      <c r="H1451" s="44"/>
      <c r="I1451" s="30">
        <v>19522</v>
      </c>
      <c r="J1451" s="29">
        <f>VLOOKUP(Table2[[#This Row],[Visitor]],Table1[],2,FALSE)</f>
        <v>24</v>
      </c>
      <c r="K1451" s="29">
        <f>VLOOKUP(Table2[[#This Row],[Home]],Table1[],2,FALSE)</f>
        <v>16</v>
      </c>
      <c r="L1451" s="29">
        <f>VLOOKUP(Table2[[#This Row],[Visitor]],Table3[],2,FALSE)</f>
        <v>12</v>
      </c>
      <c r="M1451" s="29">
        <f>VLOOKUP(Table2[[#This Row],[Home]],Table3[],2,FALSE)</f>
        <v>7</v>
      </c>
      <c r="N1451" s="37"/>
      <c r="O1451" s="37"/>
      <c r="P1451" s="37"/>
      <c r="Q1451" s="37"/>
    </row>
    <row r="1452" spans="1:17" ht="25.5" customHeight="1">
      <c r="A1452" s="14" t="s">
        <v>289</v>
      </c>
      <c r="B1452" s="11" t="s">
        <v>32</v>
      </c>
      <c r="C1452" s="15" t="s">
        <v>41</v>
      </c>
      <c r="D1452" s="15">
        <v>121</v>
      </c>
      <c r="E1452" s="15" t="s">
        <v>45</v>
      </c>
      <c r="F1452" s="15">
        <v>107</v>
      </c>
      <c r="G1452" s="44"/>
      <c r="H1452" s="44"/>
      <c r="I1452" s="30">
        <v>18997</v>
      </c>
      <c r="J1452" s="29">
        <f>VLOOKUP(Table2[[#This Row],[Visitor]],Table1[],2,FALSE)</f>
        <v>7</v>
      </c>
      <c r="K1452" s="29">
        <f>VLOOKUP(Table2[[#This Row],[Home]],Table1[],2,FALSE)</f>
        <v>28</v>
      </c>
      <c r="L1452" s="29">
        <f>VLOOKUP(Table2[[#This Row],[Visitor]],Table3[],2,FALSE)</f>
        <v>2</v>
      </c>
      <c r="M1452" s="29">
        <f>VLOOKUP(Table2[[#This Row],[Home]],Table3[],2,FALSE)</f>
        <v>21</v>
      </c>
      <c r="N1452" s="37"/>
      <c r="O1452" s="37"/>
      <c r="P1452" s="37"/>
      <c r="Q1452" s="37"/>
    </row>
    <row r="1453" spans="1:17" ht="25.5" customHeight="1">
      <c r="A1453" s="14" t="s">
        <v>290</v>
      </c>
      <c r="B1453" s="11" t="s">
        <v>12</v>
      </c>
      <c r="C1453" s="15" t="s">
        <v>17</v>
      </c>
      <c r="D1453" s="15">
        <v>120</v>
      </c>
      <c r="E1453" s="15" t="s">
        <v>14</v>
      </c>
      <c r="F1453" s="15">
        <v>115</v>
      </c>
      <c r="G1453" s="44"/>
      <c r="H1453" s="44"/>
      <c r="I1453" s="30">
        <v>14148</v>
      </c>
      <c r="J1453" s="29">
        <f>VLOOKUP(Table2[[#This Row],[Visitor]],Table1[],2,FALSE)</f>
        <v>17</v>
      </c>
      <c r="K1453" s="29">
        <f>VLOOKUP(Table2[[#This Row],[Home]],Table1[],2,FALSE)</f>
        <v>19</v>
      </c>
      <c r="L1453" s="29">
        <f>VLOOKUP(Table2[[#This Row],[Visitor]],Table3[],2,FALSE)</f>
        <v>15</v>
      </c>
      <c r="M1453" s="29">
        <f>VLOOKUP(Table2[[#This Row],[Home]],Table3[],2,FALSE)</f>
        <v>19</v>
      </c>
      <c r="N1453" s="37"/>
      <c r="O1453" s="37"/>
      <c r="P1453" s="37"/>
      <c r="Q1453" s="37"/>
    </row>
    <row r="1454" spans="1:17" ht="25.5" customHeight="1">
      <c r="A1454" s="14" t="s">
        <v>290</v>
      </c>
      <c r="B1454" s="11" t="s">
        <v>12</v>
      </c>
      <c r="C1454" s="15" t="s">
        <v>9</v>
      </c>
      <c r="D1454" s="15">
        <v>98</v>
      </c>
      <c r="E1454" s="15" t="s">
        <v>16</v>
      </c>
      <c r="F1454" s="15">
        <v>94</v>
      </c>
      <c r="G1454" s="44"/>
      <c r="H1454" s="44"/>
      <c r="I1454" s="30">
        <v>14735</v>
      </c>
      <c r="J1454" s="29">
        <f>VLOOKUP(Table2[[#This Row],[Visitor]],Table1[],2,FALSE)</f>
        <v>3</v>
      </c>
      <c r="K1454" s="29">
        <f>VLOOKUP(Table2[[#This Row],[Home]],Table1[],2,FALSE)</f>
        <v>13</v>
      </c>
      <c r="L1454" s="29">
        <f>VLOOKUP(Table2[[#This Row],[Visitor]],Table3[],2,FALSE)</f>
        <v>1</v>
      </c>
      <c r="M1454" s="29">
        <f>VLOOKUP(Table2[[#This Row],[Home]],Table3[],2,FALSE)</f>
        <v>8</v>
      </c>
      <c r="N1454" s="37"/>
      <c r="O1454" s="37"/>
      <c r="P1454" s="37"/>
      <c r="Q1454" s="37"/>
    </row>
    <row r="1455" spans="1:17" ht="25.5" customHeight="1">
      <c r="A1455" s="14" t="s">
        <v>290</v>
      </c>
      <c r="B1455" s="11" t="s">
        <v>12</v>
      </c>
      <c r="C1455" s="15" t="s">
        <v>6</v>
      </c>
      <c r="D1455" s="15">
        <v>100</v>
      </c>
      <c r="E1455" s="15" t="s">
        <v>18</v>
      </c>
      <c r="F1455" s="15">
        <v>102</v>
      </c>
      <c r="G1455" s="44"/>
      <c r="H1455" s="44"/>
      <c r="I1455" s="30">
        <v>15009</v>
      </c>
      <c r="J1455" s="29">
        <f>VLOOKUP(Table2[[#This Row],[Visitor]],Table1[],2,FALSE)</f>
        <v>5</v>
      </c>
      <c r="K1455" s="29">
        <f>VLOOKUP(Table2[[#This Row],[Home]],Table1[],2,FALSE)</f>
        <v>26</v>
      </c>
      <c r="L1455" s="29">
        <f>VLOOKUP(Table2[[#This Row],[Visitor]],Table3[],2,FALSE)</f>
        <v>6</v>
      </c>
      <c r="M1455" s="29">
        <f>VLOOKUP(Table2[[#This Row],[Home]],Table3[],2,FALSE)</f>
        <v>26</v>
      </c>
      <c r="N1455" s="37"/>
      <c r="O1455" s="37"/>
      <c r="P1455" s="37"/>
      <c r="Q1455" s="37"/>
    </row>
    <row r="1456" spans="1:17" ht="25.5" customHeight="1">
      <c r="A1456" s="14" t="s">
        <v>290</v>
      </c>
      <c r="B1456" s="11" t="s">
        <v>21</v>
      </c>
      <c r="C1456" s="15" t="s">
        <v>40</v>
      </c>
      <c r="D1456" s="15">
        <v>116</v>
      </c>
      <c r="E1456" s="15" t="s">
        <v>42</v>
      </c>
      <c r="F1456" s="15">
        <v>115</v>
      </c>
      <c r="G1456" s="44"/>
      <c r="H1456" s="44"/>
      <c r="I1456" s="30">
        <v>19812</v>
      </c>
      <c r="J1456" s="29">
        <f>VLOOKUP(Table2[[#This Row],[Visitor]],Table1[],2,FALSE)</f>
        <v>15</v>
      </c>
      <c r="K1456" s="29">
        <f>VLOOKUP(Table2[[#This Row],[Home]],Table1[],2,FALSE)</f>
        <v>25</v>
      </c>
      <c r="L1456" s="29">
        <f>VLOOKUP(Table2[[#This Row],[Visitor]],Table3[],2,FALSE)</f>
        <v>24</v>
      </c>
      <c r="M1456" s="29">
        <f>VLOOKUP(Table2[[#This Row],[Home]],Table3[],2,FALSE)</f>
        <v>22</v>
      </c>
      <c r="N1456" s="37"/>
      <c r="O1456" s="37"/>
      <c r="P1456" s="37"/>
      <c r="Q1456" s="37"/>
    </row>
    <row r="1457" spans="1:17" ht="25.5" customHeight="1">
      <c r="A1457" s="14" t="s">
        <v>290</v>
      </c>
      <c r="B1457" s="11" t="s">
        <v>23</v>
      </c>
      <c r="C1457" s="15" t="s">
        <v>24</v>
      </c>
      <c r="D1457" s="15">
        <v>116</v>
      </c>
      <c r="E1457" s="15" t="s">
        <v>43</v>
      </c>
      <c r="F1457" s="15">
        <v>122</v>
      </c>
      <c r="G1457" s="44"/>
      <c r="H1457" s="44"/>
      <c r="I1457" s="30">
        <v>18203</v>
      </c>
      <c r="J1457" s="29">
        <f>VLOOKUP(Table2[[#This Row],[Visitor]],Table1[],2,FALSE)</f>
        <v>21</v>
      </c>
      <c r="K1457" s="29">
        <f>VLOOKUP(Table2[[#This Row],[Home]],Table1[],2,FALSE)</f>
        <v>10</v>
      </c>
      <c r="L1457" s="29">
        <f>VLOOKUP(Table2[[#This Row],[Visitor]],Table3[],2,FALSE)</f>
        <v>9</v>
      </c>
      <c r="M1457" s="29">
        <f>VLOOKUP(Table2[[#This Row],[Home]],Table3[],2,FALSE)</f>
        <v>10</v>
      </c>
      <c r="N1457" s="37"/>
      <c r="O1457" s="37"/>
      <c r="P1457" s="37"/>
      <c r="Q1457" s="37"/>
    </row>
    <row r="1458" spans="1:17" ht="25.5" customHeight="1">
      <c r="A1458" s="14" t="s">
        <v>290</v>
      </c>
      <c r="B1458" s="11" t="s">
        <v>29</v>
      </c>
      <c r="C1458" s="15" t="s">
        <v>5</v>
      </c>
      <c r="D1458" s="15">
        <v>107</v>
      </c>
      <c r="E1458" s="15" t="s">
        <v>30</v>
      </c>
      <c r="F1458" s="15">
        <v>115</v>
      </c>
      <c r="G1458" s="44"/>
      <c r="H1458" s="44"/>
      <c r="I1458" s="30">
        <v>19520</v>
      </c>
      <c r="J1458" s="29">
        <f>VLOOKUP(Table2[[#This Row],[Visitor]],Table1[],2,FALSE)</f>
        <v>4</v>
      </c>
      <c r="K1458" s="29">
        <f>VLOOKUP(Table2[[#This Row],[Home]],Table1[],2,FALSE)</f>
        <v>18</v>
      </c>
      <c r="L1458" s="29">
        <f>VLOOKUP(Table2[[#This Row],[Visitor]],Table3[],2,FALSE)</f>
        <v>4</v>
      </c>
      <c r="M1458" s="29">
        <f>VLOOKUP(Table2[[#This Row],[Home]],Table3[],2,FALSE)</f>
        <v>14</v>
      </c>
      <c r="N1458" s="37"/>
      <c r="O1458" s="37"/>
      <c r="P1458" s="37"/>
      <c r="Q1458" s="37"/>
    </row>
    <row r="1459" spans="1:17" ht="25.5" customHeight="1">
      <c r="A1459" s="14" t="s">
        <v>290</v>
      </c>
      <c r="B1459" s="11" t="s">
        <v>29</v>
      </c>
      <c r="C1459" s="15" t="s">
        <v>41</v>
      </c>
      <c r="D1459" s="15">
        <v>124</v>
      </c>
      <c r="E1459" s="15" t="s">
        <v>31</v>
      </c>
      <c r="F1459" s="15">
        <v>111</v>
      </c>
      <c r="G1459" s="44"/>
      <c r="H1459" s="44"/>
      <c r="I1459" s="30">
        <v>18306</v>
      </c>
      <c r="J1459" s="29">
        <f>VLOOKUP(Table2[[#This Row],[Visitor]],Table1[],2,FALSE)</f>
        <v>7</v>
      </c>
      <c r="K1459" s="29">
        <f>VLOOKUP(Table2[[#This Row],[Home]],Table1[],2,FALSE)</f>
        <v>8</v>
      </c>
      <c r="L1459" s="29">
        <f>VLOOKUP(Table2[[#This Row],[Visitor]],Table3[],2,FALSE)</f>
        <v>2</v>
      </c>
      <c r="M1459" s="29">
        <f>VLOOKUP(Table2[[#This Row],[Home]],Table3[],2,FALSE)</f>
        <v>11</v>
      </c>
      <c r="N1459" s="37"/>
      <c r="O1459" s="37"/>
      <c r="P1459" s="37"/>
      <c r="Q1459" s="37"/>
    </row>
    <row r="1460" spans="1:17" ht="25.5" customHeight="1">
      <c r="A1460" s="14" t="s">
        <v>290</v>
      </c>
      <c r="B1460" s="11" t="s">
        <v>8</v>
      </c>
      <c r="C1460" s="15" t="s">
        <v>25</v>
      </c>
      <c r="D1460" s="15">
        <v>101</v>
      </c>
      <c r="E1460" s="15" t="s">
        <v>10</v>
      </c>
      <c r="F1460" s="15">
        <v>117</v>
      </c>
      <c r="G1460" s="44"/>
      <c r="H1460" s="44"/>
      <c r="I1460" s="30">
        <v>19596</v>
      </c>
      <c r="J1460" s="29">
        <f>VLOOKUP(Table2[[#This Row],[Visitor]],Table1[],2,FALSE)</f>
        <v>12</v>
      </c>
      <c r="K1460" s="29">
        <f>VLOOKUP(Table2[[#This Row],[Home]],Table1[],2,FALSE)</f>
        <v>1</v>
      </c>
      <c r="L1460" s="29">
        <f>VLOOKUP(Table2[[#This Row],[Visitor]],Table3[],2,FALSE)</f>
        <v>29</v>
      </c>
      <c r="M1460" s="29">
        <f>VLOOKUP(Table2[[#This Row],[Home]],Table3[],2,FALSE)</f>
        <v>3</v>
      </c>
      <c r="N1460" s="37"/>
      <c r="O1460" s="37"/>
      <c r="P1460" s="37"/>
      <c r="Q1460" s="37"/>
    </row>
    <row r="1461" spans="1:17" ht="25.5" customHeight="1">
      <c r="A1461" s="14" t="s">
        <v>290</v>
      </c>
      <c r="B1461" s="11" t="s">
        <v>8</v>
      </c>
      <c r="C1461" s="15" t="s">
        <v>33</v>
      </c>
      <c r="D1461" s="15">
        <v>109</v>
      </c>
      <c r="E1461" s="15" t="s">
        <v>44</v>
      </c>
      <c r="F1461" s="15">
        <v>120</v>
      </c>
      <c r="G1461" s="44"/>
      <c r="H1461" s="44"/>
      <c r="I1461" s="30">
        <v>16564</v>
      </c>
      <c r="J1461" s="29">
        <f>VLOOKUP(Table2[[#This Row],[Visitor]],Table1[],2,FALSE)</f>
        <v>24</v>
      </c>
      <c r="K1461" s="29">
        <f>VLOOKUP(Table2[[#This Row],[Home]],Table1[],2,FALSE)</f>
        <v>6</v>
      </c>
      <c r="L1461" s="29">
        <f>VLOOKUP(Table2[[#This Row],[Visitor]],Table3[],2,FALSE)</f>
        <v>12</v>
      </c>
      <c r="M1461" s="29">
        <f>VLOOKUP(Table2[[#This Row],[Home]],Table3[],2,FALSE)</f>
        <v>18</v>
      </c>
      <c r="N1461" s="37"/>
      <c r="O1461" s="37"/>
      <c r="P1461" s="37"/>
      <c r="Q1461" s="37"/>
    </row>
    <row r="1462" spans="1:17" ht="25.5" customHeight="1">
      <c r="A1462" s="14" t="s">
        <v>291</v>
      </c>
      <c r="B1462" s="11" t="s">
        <v>12</v>
      </c>
      <c r="C1462" s="15" t="s">
        <v>27</v>
      </c>
      <c r="D1462" s="15">
        <v>102</v>
      </c>
      <c r="E1462" s="15" t="s">
        <v>13</v>
      </c>
      <c r="F1462" s="15">
        <v>113</v>
      </c>
      <c r="G1462" s="44"/>
      <c r="H1462" s="44"/>
      <c r="I1462" s="30">
        <v>13955</v>
      </c>
      <c r="J1462" s="29">
        <f>VLOOKUP(Table2[[#This Row],[Visitor]],Table1[],2,FALSE)</f>
        <v>11</v>
      </c>
      <c r="K1462" s="29">
        <f>VLOOKUP(Table2[[#This Row],[Home]],Table1[],2,FALSE)</f>
        <v>20</v>
      </c>
      <c r="L1462" s="29">
        <f>VLOOKUP(Table2[[#This Row],[Visitor]],Table3[],2,FALSE)</f>
        <v>27</v>
      </c>
      <c r="M1462" s="29">
        <f>VLOOKUP(Table2[[#This Row],[Home]],Table3[],2,FALSE)</f>
        <v>20</v>
      </c>
      <c r="N1462" s="37"/>
      <c r="O1462" s="37"/>
      <c r="P1462" s="37"/>
      <c r="Q1462" s="37"/>
    </row>
    <row r="1463" spans="1:17" ht="25.5" customHeight="1">
      <c r="A1463" s="14" t="s">
        <v>291</v>
      </c>
      <c r="B1463" s="11" t="s">
        <v>26</v>
      </c>
      <c r="C1463" s="15" t="s">
        <v>20</v>
      </c>
      <c r="D1463" s="15">
        <v>100</v>
      </c>
      <c r="E1463" s="15" t="s">
        <v>28</v>
      </c>
      <c r="F1463" s="15">
        <v>119</v>
      </c>
      <c r="G1463" s="44"/>
      <c r="H1463" s="44"/>
      <c r="I1463" s="30">
        <v>19234</v>
      </c>
      <c r="J1463" s="29">
        <f>VLOOKUP(Table2[[#This Row],[Visitor]],Table1[],2,FALSE)</f>
        <v>9</v>
      </c>
      <c r="K1463" s="29">
        <f>VLOOKUP(Table2[[#This Row],[Home]],Table1[],2,FALSE)</f>
        <v>22</v>
      </c>
      <c r="L1463" s="29">
        <f>VLOOKUP(Table2[[#This Row],[Visitor]],Table3[],2,FALSE)</f>
        <v>17</v>
      </c>
      <c r="M1463" s="29">
        <f>VLOOKUP(Table2[[#This Row],[Home]],Table3[],2,FALSE)</f>
        <v>28</v>
      </c>
      <c r="N1463" s="37"/>
      <c r="O1463" s="37"/>
      <c r="P1463" s="37"/>
      <c r="Q1463" s="37"/>
    </row>
    <row r="1464" spans="1:17" ht="25.5" customHeight="1">
      <c r="A1464" s="14" t="s">
        <v>291</v>
      </c>
      <c r="B1464" s="11" t="s">
        <v>29</v>
      </c>
      <c r="C1464" s="15" t="s">
        <v>15</v>
      </c>
      <c r="D1464" s="15">
        <v>104</v>
      </c>
      <c r="E1464" s="15" t="s">
        <v>37</v>
      </c>
      <c r="F1464" s="15">
        <v>82</v>
      </c>
      <c r="G1464" s="44"/>
      <c r="H1464" s="44"/>
      <c r="I1464" s="30">
        <v>14205</v>
      </c>
      <c r="J1464" s="29">
        <f>VLOOKUP(Table2[[#This Row],[Visitor]],Table1[],2,FALSE)</f>
        <v>30</v>
      </c>
      <c r="K1464" s="29">
        <f>VLOOKUP(Table2[[#This Row],[Home]],Table1[],2,FALSE)</f>
        <v>29</v>
      </c>
      <c r="L1464" s="29">
        <f>VLOOKUP(Table2[[#This Row],[Visitor]],Table3[],2,FALSE)</f>
        <v>23</v>
      </c>
      <c r="M1464" s="29">
        <f>VLOOKUP(Table2[[#This Row],[Home]],Table3[],2,FALSE)</f>
        <v>30</v>
      </c>
      <c r="N1464" s="37"/>
      <c r="O1464" s="37"/>
      <c r="P1464" s="37"/>
      <c r="Q1464" s="37"/>
    </row>
    <row r="1465" spans="1:17" ht="25.5" customHeight="1">
      <c r="A1465" s="14" t="s">
        <v>291</v>
      </c>
      <c r="B1465" s="11" t="s">
        <v>35</v>
      </c>
      <c r="C1465" s="15" t="s">
        <v>22</v>
      </c>
      <c r="D1465" s="15">
        <v>103</v>
      </c>
      <c r="E1465" s="15" t="s">
        <v>36</v>
      </c>
      <c r="F1465" s="15">
        <v>118</v>
      </c>
      <c r="G1465" s="44"/>
      <c r="H1465" s="44"/>
      <c r="I1465" s="30">
        <v>19512</v>
      </c>
      <c r="J1465" s="29">
        <f>VLOOKUP(Table2[[#This Row],[Visitor]],Table1[],2,FALSE)</f>
        <v>14</v>
      </c>
      <c r="K1465" s="29">
        <f>VLOOKUP(Table2[[#This Row],[Home]],Table1[],2,FALSE)</f>
        <v>16</v>
      </c>
      <c r="L1465" s="29">
        <f>VLOOKUP(Table2[[#This Row],[Visitor]],Table3[],2,FALSE)</f>
        <v>16</v>
      </c>
      <c r="M1465" s="29">
        <f>VLOOKUP(Table2[[#This Row],[Home]],Table3[],2,FALSE)</f>
        <v>7</v>
      </c>
      <c r="N1465" s="37"/>
      <c r="O1465" s="37"/>
      <c r="P1465" s="37"/>
      <c r="Q1465" s="37"/>
    </row>
    <row r="1466" spans="1:17" ht="25.5" customHeight="1">
      <c r="A1466" s="14" t="s">
        <v>292</v>
      </c>
      <c r="B1466" s="11" t="s">
        <v>12</v>
      </c>
      <c r="C1466" s="15" t="s">
        <v>43</v>
      </c>
      <c r="D1466" s="15">
        <v>95</v>
      </c>
      <c r="E1466" s="15" t="s">
        <v>6</v>
      </c>
      <c r="F1466" s="15">
        <v>86</v>
      </c>
      <c r="G1466" s="44"/>
      <c r="H1466" s="44"/>
      <c r="I1466" s="30">
        <v>19432</v>
      </c>
      <c r="J1466" s="29">
        <f>VLOOKUP(Table2[[#This Row],[Visitor]],Table1[],2,FALSE)</f>
        <v>10</v>
      </c>
      <c r="K1466" s="29">
        <f>VLOOKUP(Table2[[#This Row],[Home]],Table1[],2,FALSE)</f>
        <v>5</v>
      </c>
      <c r="L1466" s="29">
        <f>VLOOKUP(Table2[[#This Row],[Visitor]],Table3[],2,FALSE)</f>
        <v>10</v>
      </c>
      <c r="M1466" s="29">
        <f>VLOOKUP(Table2[[#This Row],[Home]],Table3[],2,FALSE)</f>
        <v>6</v>
      </c>
      <c r="N1466" s="37"/>
      <c r="O1466" s="37"/>
      <c r="P1466" s="37"/>
      <c r="Q1466" s="37"/>
    </row>
    <row r="1467" spans="1:17" ht="25.5" customHeight="1">
      <c r="A1467" s="14" t="s">
        <v>292</v>
      </c>
      <c r="B1467" s="11" t="s">
        <v>12</v>
      </c>
      <c r="C1467" s="15" t="s">
        <v>14</v>
      </c>
      <c r="D1467" s="15">
        <v>103</v>
      </c>
      <c r="E1467" s="15" t="s">
        <v>18</v>
      </c>
      <c r="F1467" s="15">
        <v>96</v>
      </c>
      <c r="G1467" s="44"/>
      <c r="H1467" s="44"/>
      <c r="I1467" s="30">
        <v>16103</v>
      </c>
      <c r="J1467" s="29">
        <f>VLOOKUP(Table2[[#This Row],[Visitor]],Table1[],2,FALSE)</f>
        <v>19</v>
      </c>
      <c r="K1467" s="29">
        <f>VLOOKUP(Table2[[#This Row],[Home]],Table1[],2,FALSE)</f>
        <v>26</v>
      </c>
      <c r="L1467" s="29">
        <f>VLOOKUP(Table2[[#This Row],[Visitor]],Table3[],2,FALSE)</f>
        <v>19</v>
      </c>
      <c r="M1467" s="29">
        <f>VLOOKUP(Table2[[#This Row],[Home]],Table3[],2,FALSE)</f>
        <v>26</v>
      </c>
      <c r="N1467" s="37"/>
      <c r="O1467" s="37"/>
      <c r="P1467" s="37"/>
      <c r="Q1467" s="37"/>
    </row>
    <row r="1468" spans="1:17" ht="25.5" customHeight="1">
      <c r="A1468" s="14" t="s">
        <v>292</v>
      </c>
      <c r="B1468" s="11" t="s">
        <v>21</v>
      </c>
      <c r="C1468" s="15" t="s">
        <v>42</v>
      </c>
      <c r="D1468" s="15">
        <v>112</v>
      </c>
      <c r="E1468" s="15" t="s">
        <v>27</v>
      </c>
      <c r="F1468" s="15">
        <v>107</v>
      </c>
      <c r="G1468" s="44"/>
      <c r="H1468" s="44"/>
      <c r="I1468" s="30">
        <v>12412</v>
      </c>
      <c r="J1468" s="29">
        <f>VLOOKUP(Table2[[#This Row],[Visitor]],Table1[],2,FALSE)</f>
        <v>25</v>
      </c>
      <c r="K1468" s="29">
        <f>VLOOKUP(Table2[[#This Row],[Home]],Table1[],2,FALSE)</f>
        <v>11</v>
      </c>
      <c r="L1468" s="29">
        <f>VLOOKUP(Table2[[#This Row],[Visitor]],Table3[],2,FALSE)</f>
        <v>22</v>
      </c>
      <c r="M1468" s="29">
        <f>VLOOKUP(Table2[[#This Row],[Home]],Table3[],2,FALSE)</f>
        <v>27</v>
      </c>
      <c r="N1468" s="37"/>
      <c r="O1468" s="37"/>
      <c r="P1468" s="37"/>
      <c r="Q1468" s="37"/>
    </row>
    <row r="1469" spans="1:17" ht="25.5" customHeight="1">
      <c r="A1469" s="14" t="s">
        <v>292</v>
      </c>
      <c r="B1469" s="11" t="s">
        <v>21</v>
      </c>
      <c r="C1469" s="15" t="s">
        <v>34</v>
      </c>
      <c r="D1469" s="15">
        <v>88</v>
      </c>
      <c r="E1469" s="15" t="s">
        <v>17</v>
      </c>
      <c r="F1469" s="15">
        <v>95</v>
      </c>
      <c r="G1469" s="44"/>
      <c r="H1469" s="44"/>
      <c r="I1469" s="30">
        <v>19600</v>
      </c>
      <c r="J1469" s="29">
        <f>VLOOKUP(Table2[[#This Row],[Visitor]],Table1[],2,FALSE)</f>
        <v>2</v>
      </c>
      <c r="K1469" s="29">
        <f>VLOOKUP(Table2[[#This Row],[Home]],Table1[],2,FALSE)</f>
        <v>17</v>
      </c>
      <c r="L1469" s="29">
        <f>VLOOKUP(Table2[[#This Row],[Visitor]],Table3[],2,FALSE)</f>
        <v>13</v>
      </c>
      <c r="M1469" s="29">
        <f>VLOOKUP(Table2[[#This Row],[Home]],Table3[],2,FALSE)</f>
        <v>15</v>
      </c>
      <c r="N1469" s="37"/>
      <c r="O1469" s="37"/>
      <c r="P1469" s="37"/>
      <c r="Q1469" s="37"/>
    </row>
    <row r="1470" spans="1:17" ht="25.5" customHeight="1">
      <c r="A1470" s="14" t="s">
        <v>292</v>
      </c>
      <c r="B1470" s="11" t="s">
        <v>23</v>
      </c>
      <c r="C1470" s="15" t="s">
        <v>19</v>
      </c>
      <c r="D1470" s="15">
        <v>100</v>
      </c>
      <c r="E1470" s="15" t="s">
        <v>16</v>
      </c>
      <c r="F1470" s="15">
        <v>94</v>
      </c>
      <c r="G1470" s="44"/>
      <c r="H1470" s="44"/>
      <c r="I1470" s="30">
        <v>16434</v>
      </c>
      <c r="J1470" s="29">
        <f>VLOOKUP(Table2[[#This Row],[Visitor]],Table1[],2,FALSE)</f>
        <v>27</v>
      </c>
      <c r="K1470" s="29">
        <f>VLOOKUP(Table2[[#This Row],[Home]],Table1[],2,FALSE)</f>
        <v>13</v>
      </c>
      <c r="L1470" s="29">
        <f>VLOOKUP(Table2[[#This Row],[Visitor]],Table3[],2,FALSE)</f>
        <v>5</v>
      </c>
      <c r="M1470" s="29">
        <f>VLOOKUP(Table2[[#This Row],[Home]],Table3[],2,FALSE)</f>
        <v>8</v>
      </c>
      <c r="N1470" s="37"/>
      <c r="O1470" s="37"/>
      <c r="P1470" s="37"/>
      <c r="Q1470" s="37"/>
    </row>
    <row r="1471" spans="1:17" ht="25.5" customHeight="1">
      <c r="A1471" s="14" t="s">
        <v>292</v>
      </c>
      <c r="B1471" s="11" t="s">
        <v>23</v>
      </c>
      <c r="C1471" s="15" t="s">
        <v>30</v>
      </c>
      <c r="D1471" s="15">
        <v>87</v>
      </c>
      <c r="E1471" s="15" t="s">
        <v>25</v>
      </c>
      <c r="F1471" s="15">
        <v>89</v>
      </c>
      <c r="G1471" s="44"/>
      <c r="H1471" s="44"/>
      <c r="I1471" s="30">
        <v>15832</v>
      </c>
      <c r="J1471" s="29">
        <f>VLOOKUP(Table2[[#This Row],[Visitor]],Table1[],2,FALSE)</f>
        <v>18</v>
      </c>
      <c r="K1471" s="29">
        <f>VLOOKUP(Table2[[#This Row],[Home]],Table1[],2,FALSE)</f>
        <v>12</v>
      </c>
      <c r="L1471" s="29">
        <f>VLOOKUP(Table2[[#This Row],[Visitor]],Table3[],2,FALSE)</f>
        <v>14</v>
      </c>
      <c r="M1471" s="29">
        <f>VLOOKUP(Table2[[#This Row],[Home]],Table3[],2,FALSE)</f>
        <v>29</v>
      </c>
      <c r="N1471" s="37"/>
      <c r="O1471" s="37"/>
      <c r="P1471" s="37"/>
      <c r="Q1471" s="37"/>
    </row>
    <row r="1472" spans="1:17" ht="25.5" customHeight="1">
      <c r="A1472" s="14" t="s">
        <v>292</v>
      </c>
      <c r="B1472" s="11" t="s">
        <v>23</v>
      </c>
      <c r="C1472" s="15" t="s">
        <v>40</v>
      </c>
      <c r="D1472" s="15">
        <v>98</v>
      </c>
      <c r="E1472" s="15" t="s">
        <v>24</v>
      </c>
      <c r="F1472" s="15">
        <v>107</v>
      </c>
      <c r="G1472" s="44"/>
      <c r="H1472" s="44"/>
      <c r="I1472" s="30">
        <v>15514</v>
      </c>
      <c r="J1472" s="29">
        <f>VLOOKUP(Table2[[#This Row],[Visitor]],Table1[],2,FALSE)</f>
        <v>15</v>
      </c>
      <c r="K1472" s="29">
        <f>VLOOKUP(Table2[[#This Row],[Home]],Table1[],2,FALSE)</f>
        <v>21</v>
      </c>
      <c r="L1472" s="29">
        <f>VLOOKUP(Table2[[#This Row],[Visitor]],Table3[],2,FALSE)</f>
        <v>24</v>
      </c>
      <c r="M1472" s="29">
        <f>VLOOKUP(Table2[[#This Row],[Home]],Table3[],2,FALSE)</f>
        <v>9</v>
      </c>
      <c r="N1472" s="37"/>
      <c r="O1472" s="37"/>
      <c r="P1472" s="37"/>
      <c r="Q1472" s="37"/>
    </row>
    <row r="1473" spans="1:17" ht="25.5" customHeight="1">
      <c r="A1473" s="14" t="s">
        <v>292</v>
      </c>
      <c r="B1473" s="11" t="s">
        <v>29</v>
      </c>
      <c r="C1473" s="15" t="s">
        <v>28</v>
      </c>
      <c r="D1473" s="15">
        <v>102</v>
      </c>
      <c r="E1473" s="15" t="s">
        <v>31</v>
      </c>
      <c r="F1473" s="15">
        <v>117</v>
      </c>
      <c r="G1473" s="44"/>
      <c r="H1473" s="44"/>
      <c r="I1473" s="30">
        <v>18306</v>
      </c>
      <c r="J1473" s="29">
        <f>VLOOKUP(Table2[[#This Row],[Visitor]],Table1[],2,FALSE)</f>
        <v>22</v>
      </c>
      <c r="K1473" s="29">
        <f>VLOOKUP(Table2[[#This Row],[Home]],Table1[],2,FALSE)</f>
        <v>8</v>
      </c>
      <c r="L1473" s="29">
        <f>VLOOKUP(Table2[[#This Row],[Visitor]],Table3[],2,FALSE)</f>
        <v>28</v>
      </c>
      <c r="M1473" s="29">
        <f>VLOOKUP(Table2[[#This Row],[Home]],Table3[],2,FALSE)</f>
        <v>11</v>
      </c>
      <c r="N1473" s="37"/>
      <c r="O1473" s="37"/>
      <c r="P1473" s="37"/>
      <c r="Q1473" s="37"/>
    </row>
    <row r="1474" spans="1:17" ht="25.5" customHeight="1">
      <c r="A1474" s="14" t="s">
        <v>292</v>
      </c>
      <c r="B1474" s="11" t="s">
        <v>35</v>
      </c>
      <c r="C1474" s="15" t="s">
        <v>41</v>
      </c>
      <c r="D1474" s="15">
        <v>114</v>
      </c>
      <c r="E1474" s="15" t="s">
        <v>38</v>
      </c>
      <c r="F1474" s="15">
        <v>105</v>
      </c>
      <c r="G1474" s="44"/>
      <c r="H1474" s="44"/>
      <c r="I1474" s="30">
        <v>17583</v>
      </c>
      <c r="J1474" s="29">
        <f>VLOOKUP(Table2[[#This Row],[Visitor]],Table1[],2,FALSE)</f>
        <v>7</v>
      </c>
      <c r="K1474" s="29">
        <f>VLOOKUP(Table2[[#This Row],[Home]],Table1[],2,FALSE)</f>
        <v>23</v>
      </c>
      <c r="L1474" s="29">
        <f>VLOOKUP(Table2[[#This Row],[Visitor]],Table3[],2,FALSE)</f>
        <v>2</v>
      </c>
      <c r="M1474" s="29">
        <f>VLOOKUP(Table2[[#This Row],[Home]],Table3[],2,FALSE)</f>
        <v>25</v>
      </c>
      <c r="N1474" s="37"/>
      <c r="O1474" s="37"/>
      <c r="P1474" s="37"/>
      <c r="Q1474" s="37"/>
    </row>
    <row r="1475" spans="1:17" ht="25.5" customHeight="1">
      <c r="A1475" s="14" t="s">
        <v>292</v>
      </c>
      <c r="B1475" s="11" t="s">
        <v>8</v>
      </c>
      <c r="C1475" s="15" t="s">
        <v>33</v>
      </c>
      <c r="D1475" s="15">
        <v>110</v>
      </c>
      <c r="E1475" s="15" t="s">
        <v>45</v>
      </c>
      <c r="F1475" s="15">
        <v>114</v>
      </c>
      <c r="G1475" s="44"/>
      <c r="H1475" s="44"/>
      <c r="I1475" s="30">
        <v>18997</v>
      </c>
      <c r="J1475" s="29">
        <f>VLOOKUP(Table2[[#This Row],[Visitor]],Table1[],2,FALSE)</f>
        <v>24</v>
      </c>
      <c r="K1475" s="29">
        <f>VLOOKUP(Table2[[#This Row],[Home]],Table1[],2,FALSE)</f>
        <v>28</v>
      </c>
      <c r="L1475" s="29">
        <f>VLOOKUP(Table2[[#This Row],[Visitor]],Table3[],2,FALSE)</f>
        <v>12</v>
      </c>
      <c r="M1475" s="29">
        <f>VLOOKUP(Table2[[#This Row],[Home]],Table3[],2,FALSE)</f>
        <v>21</v>
      </c>
      <c r="N1475" s="37"/>
      <c r="O1475" s="37"/>
      <c r="P1475" s="37"/>
      <c r="Q1475" s="37"/>
    </row>
    <row r="1476" spans="1:17" ht="25.5" customHeight="1">
      <c r="A1476" s="14" t="s">
        <v>293</v>
      </c>
      <c r="B1476" s="11" t="s">
        <v>23</v>
      </c>
      <c r="C1476" s="15" t="s">
        <v>9</v>
      </c>
      <c r="D1476" s="15">
        <v>80</v>
      </c>
      <c r="E1476" s="15" t="s">
        <v>43</v>
      </c>
      <c r="F1476" s="15">
        <v>98</v>
      </c>
      <c r="G1476" s="44"/>
      <c r="H1476" s="44"/>
      <c r="I1476" s="30">
        <v>18203</v>
      </c>
      <c r="J1476" s="29">
        <f>VLOOKUP(Table2[[#This Row],[Visitor]],Table1[],2,FALSE)</f>
        <v>3</v>
      </c>
      <c r="K1476" s="29">
        <f>VLOOKUP(Table2[[#This Row],[Home]],Table1[],2,FALSE)</f>
        <v>10</v>
      </c>
      <c r="L1476" s="29">
        <f>VLOOKUP(Table2[[#This Row],[Visitor]],Table3[],2,FALSE)</f>
        <v>1</v>
      </c>
      <c r="M1476" s="29">
        <f>VLOOKUP(Table2[[#This Row],[Home]],Table3[],2,FALSE)</f>
        <v>10</v>
      </c>
      <c r="N1476" s="37"/>
      <c r="O1476" s="37"/>
      <c r="P1476" s="37"/>
      <c r="Q1476" s="37"/>
    </row>
    <row r="1477" spans="1:17" ht="25.5" customHeight="1">
      <c r="A1477" s="14" t="s">
        <v>293</v>
      </c>
      <c r="B1477" s="11" t="s">
        <v>29</v>
      </c>
      <c r="C1477" s="15" t="s">
        <v>5</v>
      </c>
      <c r="D1477" s="15">
        <v>116</v>
      </c>
      <c r="E1477" s="15" t="s">
        <v>37</v>
      </c>
      <c r="F1477" s="15">
        <v>109</v>
      </c>
      <c r="G1477" s="44"/>
      <c r="H1477" s="44"/>
      <c r="I1477" s="30">
        <v>17359</v>
      </c>
      <c r="J1477" s="29">
        <f>VLOOKUP(Table2[[#This Row],[Visitor]],Table1[],2,FALSE)</f>
        <v>4</v>
      </c>
      <c r="K1477" s="29">
        <f>VLOOKUP(Table2[[#This Row],[Home]],Table1[],2,FALSE)</f>
        <v>29</v>
      </c>
      <c r="L1477" s="29">
        <f>VLOOKUP(Table2[[#This Row],[Visitor]],Table3[],2,FALSE)</f>
        <v>4</v>
      </c>
      <c r="M1477" s="29">
        <f>VLOOKUP(Table2[[#This Row],[Home]],Table3[],2,FALSE)</f>
        <v>30</v>
      </c>
      <c r="N1477" s="37"/>
      <c r="O1477" s="37"/>
      <c r="P1477" s="37"/>
      <c r="Q1477" s="37"/>
    </row>
    <row r="1478" spans="1:17" ht="25.5" customHeight="1">
      <c r="A1478" s="14" t="s">
        <v>293</v>
      </c>
      <c r="B1478" s="11" t="s">
        <v>35</v>
      </c>
      <c r="C1478" s="15" t="s">
        <v>44</v>
      </c>
      <c r="D1478" s="15">
        <v>105</v>
      </c>
      <c r="E1478" s="15" t="s">
        <v>36</v>
      </c>
      <c r="F1478" s="15">
        <v>116</v>
      </c>
      <c r="G1478" s="44"/>
      <c r="H1478" s="44"/>
      <c r="I1478" s="30">
        <v>19170</v>
      </c>
      <c r="J1478" s="29">
        <f>VLOOKUP(Table2[[#This Row],[Visitor]],Table1[],2,FALSE)</f>
        <v>6</v>
      </c>
      <c r="K1478" s="29">
        <f>VLOOKUP(Table2[[#This Row],[Home]],Table1[],2,FALSE)</f>
        <v>16</v>
      </c>
      <c r="L1478" s="29">
        <f>VLOOKUP(Table2[[#This Row],[Visitor]],Table3[],2,FALSE)</f>
        <v>18</v>
      </c>
      <c r="M1478" s="29">
        <f>VLOOKUP(Table2[[#This Row],[Home]],Table3[],2,FALSE)</f>
        <v>7</v>
      </c>
      <c r="N1478" s="37"/>
      <c r="O1478" s="37"/>
      <c r="P1478" s="37"/>
      <c r="Q1478" s="37"/>
    </row>
    <row r="1479" spans="1:17" ht="25.5" customHeight="1">
      <c r="A1479" s="14" t="s">
        <v>293</v>
      </c>
      <c r="B1479" s="11" t="s">
        <v>8</v>
      </c>
      <c r="C1479" s="15" t="s">
        <v>22</v>
      </c>
      <c r="D1479" s="15">
        <v>134</v>
      </c>
      <c r="E1479" s="15" t="s">
        <v>10</v>
      </c>
      <c r="F1479" s="15">
        <v>111</v>
      </c>
      <c r="G1479" s="44"/>
      <c r="H1479" s="44"/>
      <c r="I1479" s="30">
        <v>19596</v>
      </c>
      <c r="J1479" s="29">
        <f>VLOOKUP(Table2[[#This Row],[Visitor]],Table1[],2,FALSE)</f>
        <v>14</v>
      </c>
      <c r="K1479" s="29">
        <f>VLOOKUP(Table2[[#This Row],[Home]],Table1[],2,FALSE)</f>
        <v>1</v>
      </c>
      <c r="L1479" s="29">
        <f>VLOOKUP(Table2[[#This Row],[Visitor]],Table3[],2,FALSE)</f>
        <v>16</v>
      </c>
      <c r="M1479" s="29">
        <f>VLOOKUP(Table2[[#This Row],[Home]],Table3[],2,FALSE)</f>
        <v>3</v>
      </c>
      <c r="N1479" s="37"/>
      <c r="O1479" s="37"/>
      <c r="P1479" s="37"/>
      <c r="Q1479" s="37"/>
    </row>
    <row r="1480" spans="1:17" ht="25.5" customHeight="1">
      <c r="A1480" s="14" t="s">
        <v>294</v>
      </c>
      <c r="B1480" s="11" t="s">
        <v>12</v>
      </c>
      <c r="C1480" s="15" t="s">
        <v>20</v>
      </c>
      <c r="D1480" s="15">
        <v>108</v>
      </c>
      <c r="E1480" s="15" t="s">
        <v>18</v>
      </c>
      <c r="F1480" s="15">
        <v>117</v>
      </c>
      <c r="G1480" s="44"/>
      <c r="H1480" s="44"/>
      <c r="I1480" s="30">
        <v>16562</v>
      </c>
      <c r="J1480" s="29">
        <f>VLOOKUP(Table2[[#This Row],[Visitor]],Table1[],2,FALSE)</f>
        <v>9</v>
      </c>
      <c r="K1480" s="29">
        <f>VLOOKUP(Table2[[#This Row],[Home]],Table1[],2,FALSE)</f>
        <v>26</v>
      </c>
      <c r="L1480" s="29">
        <f>VLOOKUP(Table2[[#This Row],[Visitor]],Table3[],2,FALSE)</f>
        <v>17</v>
      </c>
      <c r="M1480" s="29">
        <f>VLOOKUP(Table2[[#This Row],[Home]],Table3[],2,FALSE)</f>
        <v>26</v>
      </c>
      <c r="N1480" s="37"/>
      <c r="O1480" s="37"/>
      <c r="P1480" s="37"/>
      <c r="Q1480" s="37"/>
    </row>
    <row r="1481" spans="1:17" ht="25.5" customHeight="1">
      <c r="A1481" s="14" t="s">
        <v>294</v>
      </c>
      <c r="B1481" s="11" t="s">
        <v>12</v>
      </c>
      <c r="C1481" s="15" t="s">
        <v>13</v>
      </c>
      <c r="D1481" s="15">
        <v>132</v>
      </c>
      <c r="E1481" s="15" t="s">
        <v>19</v>
      </c>
      <c r="F1481" s="15">
        <v>133</v>
      </c>
      <c r="G1481" s="44"/>
      <c r="H1481" s="44"/>
      <c r="I1481" s="30">
        <v>20424</v>
      </c>
      <c r="J1481" s="29">
        <f>VLOOKUP(Table2[[#This Row],[Visitor]],Table1[],2,FALSE)</f>
        <v>20</v>
      </c>
      <c r="K1481" s="29">
        <f>VLOOKUP(Table2[[#This Row],[Home]],Table1[],2,FALSE)</f>
        <v>27</v>
      </c>
      <c r="L1481" s="29">
        <f>VLOOKUP(Table2[[#This Row],[Visitor]],Table3[],2,FALSE)</f>
        <v>20</v>
      </c>
      <c r="M1481" s="29">
        <f>VLOOKUP(Table2[[#This Row],[Home]],Table3[],2,FALSE)</f>
        <v>5</v>
      </c>
      <c r="N1481" s="37"/>
      <c r="O1481" s="37"/>
      <c r="P1481" s="37"/>
      <c r="Q1481" s="37"/>
    </row>
    <row r="1482" spans="1:17" ht="25.5" customHeight="1">
      <c r="A1482" s="14" t="s">
        <v>294</v>
      </c>
      <c r="B1482" s="11" t="s">
        <v>21</v>
      </c>
      <c r="C1482" s="15" t="s">
        <v>14</v>
      </c>
      <c r="D1482" s="15">
        <v>124</v>
      </c>
      <c r="E1482" s="15" t="s">
        <v>27</v>
      </c>
      <c r="F1482" s="15">
        <v>109</v>
      </c>
      <c r="G1482" s="44"/>
      <c r="H1482" s="44"/>
      <c r="I1482" s="30">
        <v>14759</v>
      </c>
      <c r="J1482" s="29">
        <f>VLOOKUP(Table2[[#This Row],[Visitor]],Table1[],2,FALSE)</f>
        <v>19</v>
      </c>
      <c r="K1482" s="29">
        <f>VLOOKUP(Table2[[#This Row],[Home]],Table1[],2,FALSE)</f>
        <v>11</v>
      </c>
      <c r="L1482" s="29">
        <f>VLOOKUP(Table2[[#This Row],[Visitor]],Table3[],2,FALSE)</f>
        <v>19</v>
      </c>
      <c r="M1482" s="29">
        <f>VLOOKUP(Table2[[#This Row],[Home]],Table3[],2,FALSE)</f>
        <v>27</v>
      </c>
      <c r="N1482" s="37"/>
      <c r="O1482" s="37"/>
      <c r="P1482" s="37"/>
      <c r="Q1482" s="37"/>
    </row>
    <row r="1483" spans="1:17" ht="25.5" customHeight="1">
      <c r="A1483" s="14" t="s">
        <v>294</v>
      </c>
      <c r="B1483" s="11" t="s">
        <v>23</v>
      </c>
      <c r="C1483" s="15" t="s">
        <v>16</v>
      </c>
      <c r="D1483" s="15">
        <v>110</v>
      </c>
      <c r="E1483" s="15" t="s">
        <v>17</v>
      </c>
      <c r="F1483" s="15">
        <v>102</v>
      </c>
      <c r="G1483" s="44"/>
      <c r="H1483" s="44"/>
      <c r="I1483" s="30">
        <v>19600</v>
      </c>
      <c r="J1483" s="29">
        <f>VLOOKUP(Table2[[#This Row],[Visitor]],Table1[],2,FALSE)</f>
        <v>13</v>
      </c>
      <c r="K1483" s="29">
        <f>VLOOKUP(Table2[[#This Row],[Home]],Table1[],2,FALSE)</f>
        <v>17</v>
      </c>
      <c r="L1483" s="29">
        <f>VLOOKUP(Table2[[#This Row],[Visitor]],Table3[],2,FALSE)</f>
        <v>8</v>
      </c>
      <c r="M1483" s="29">
        <f>VLOOKUP(Table2[[#This Row],[Home]],Table3[],2,FALSE)</f>
        <v>15</v>
      </c>
      <c r="N1483" s="37"/>
      <c r="O1483" s="37"/>
      <c r="P1483" s="37"/>
      <c r="Q1483" s="37"/>
    </row>
    <row r="1484" spans="1:17" ht="25.5" customHeight="1">
      <c r="A1484" s="14" t="s">
        <v>294</v>
      </c>
      <c r="B1484" s="11" t="s">
        <v>29</v>
      </c>
      <c r="C1484" s="15" t="s">
        <v>15</v>
      </c>
      <c r="D1484" s="15">
        <v>112</v>
      </c>
      <c r="E1484" s="15" t="s">
        <v>30</v>
      </c>
      <c r="F1484" s="15">
        <v>110</v>
      </c>
      <c r="G1484" s="44"/>
      <c r="H1484" s="44"/>
      <c r="I1484" s="30">
        <v>19520</v>
      </c>
      <c r="J1484" s="29">
        <f>VLOOKUP(Table2[[#This Row],[Visitor]],Table1[],2,FALSE)</f>
        <v>30</v>
      </c>
      <c r="K1484" s="29">
        <f>VLOOKUP(Table2[[#This Row],[Home]],Table1[],2,FALSE)</f>
        <v>18</v>
      </c>
      <c r="L1484" s="29">
        <f>VLOOKUP(Table2[[#This Row],[Visitor]],Table3[],2,FALSE)</f>
        <v>23</v>
      </c>
      <c r="M1484" s="29">
        <f>VLOOKUP(Table2[[#This Row],[Home]],Table3[],2,FALSE)</f>
        <v>14</v>
      </c>
      <c r="N1484" s="37"/>
      <c r="O1484" s="37"/>
      <c r="P1484" s="37"/>
      <c r="Q1484" s="37"/>
    </row>
    <row r="1485" spans="1:17" ht="25.5" customHeight="1">
      <c r="A1485" s="14" t="s">
        <v>294</v>
      </c>
      <c r="B1485" s="11" t="s">
        <v>32</v>
      </c>
      <c r="C1485" s="15" t="s">
        <v>5</v>
      </c>
      <c r="D1485" s="15">
        <v>115</v>
      </c>
      <c r="E1485" s="15" t="s">
        <v>31</v>
      </c>
      <c r="F1485" s="15">
        <v>123</v>
      </c>
      <c r="G1485" s="44"/>
      <c r="H1485" s="44"/>
      <c r="I1485" s="30">
        <v>18306</v>
      </c>
      <c r="J1485" s="29">
        <f>VLOOKUP(Table2[[#This Row],[Visitor]],Table1[],2,FALSE)</f>
        <v>4</v>
      </c>
      <c r="K1485" s="29">
        <f>VLOOKUP(Table2[[#This Row],[Home]],Table1[],2,FALSE)</f>
        <v>8</v>
      </c>
      <c r="L1485" s="29">
        <f>VLOOKUP(Table2[[#This Row],[Visitor]],Table3[],2,FALSE)</f>
        <v>4</v>
      </c>
      <c r="M1485" s="29">
        <f>VLOOKUP(Table2[[#This Row],[Home]],Table3[],2,FALSE)</f>
        <v>11</v>
      </c>
      <c r="N1485" s="37"/>
      <c r="O1485" s="37"/>
      <c r="P1485" s="37"/>
      <c r="Q1485" s="37"/>
    </row>
    <row r="1486" spans="1:17" ht="25.5" customHeight="1">
      <c r="A1486" s="14" t="s">
        <v>294</v>
      </c>
      <c r="B1486" s="11" t="s">
        <v>35</v>
      </c>
      <c r="C1486" s="15" t="s">
        <v>33</v>
      </c>
      <c r="D1486" s="15">
        <v>110</v>
      </c>
      <c r="E1486" s="15" t="s">
        <v>38</v>
      </c>
      <c r="F1486" s="15">
        <v>121</v>
      </c>
      <c r="G1486" s="44"/>
      <c r="H1486" s="44"/>
      <c r="I1486" s="30">
        <v>17583</v>
      </c>
      <c r="J1486" s="29">
        <f>VLOOKUP(Table2[[#This Row],[Visitor]],Table1[],2,FALSE)</f>
        <v>24</v>
      </c>
      <c r="K1486" s="29">
        <f>VLOOKUP(Table2[[#This Row],[Home]],Table1[],2,FALSE)</f>
        <v>23</v>
      </c>
      <c r="L1486" s="29">
        <f>VLOOKUP(Table2[[#This Row],[Visitor]],Table3[],2,FALSE)</f>
        <v>12</v>
      </c>
      <c r="M1486" s="29">
        <f>VLOOKUP(Table2[[#This Row],[Home]],Table3[],2,FALSE)</f>
        <v>25</v>
      </c>
      <c r="N1486" s="37"/>
      <c r="O1486" s="37"/>
      <c r="P1486" s="37"/>
      <c r="Q1486" s="37"/>
    </row>
    <row r="1487" spans="1:17" ht="25.5" customHeight="1">
      <c r="A1487" s="14" t="s">
        <v>295</v>
      </c>
      <c r="B1487" s="11" t="s">
        <v>67</v>
      </c>
      <c r="C1487" s="15" t="s">
        <v>42</v>
      </c>
      <c r="D1487" s="15">
        <v>112</v>
      </c>
      <c r="E1487" s="15" t="s">
        <v>41</v>
      </c>
      <c r="F1487" s="15">
        <v>128</v>
      </c>
      <c r="G1487" s="44"/>
      <c r="H1487" s="44"/>
      <c r="I1487" s="30">
        <v>19800</v>
      </c>
      <c r="J1487" s="29">
        <f>VLOOKUP(Table2[[#This Row],[Visitor]],Table1[],2,FALSE)</f>
        <v>25</v>
      </c>
      <c r="K1487" s="29">
        <f>VLOOKUP(Table2[[#This Row],[Home]],Table1[],2,FALSE)</f>
        <v>7</v>
      </c>
      <c r="L1487" s="29">
        <f>VLOOKUP(Table2[[#This Row],[Visitor]],Table3[],2,FALSE)</f>
        <v>22</v>
      </c>
      <c r="M1487" s="29">
        <f>VLOOKUP(Table2[[#This Row],[Home]],Table3[],2,FALSE)</f>
        <v>2</v>
      </c>
      <c r="N1487" s="37"/>
      <c r="O1487" s="37"/>
      <c r="P1487" s="37"/>
      <c r="Q1487" s="37"/>
    </row>
    <row r="1488" spans="1:17" ht="25.5" customHeight="1">
      <c r="A1488" s="14" t="s">
        <v>295</v>
      </c>
      <c r="B1488" s="11" t="s">
        <v>49</v>
      </c>
      <c r="C1488" s="15" t="s">
        <v>22</v>
      </c>
      <c r="D1488" s="15">
        <v>126</v>
      </c>
      <c r="E1488" s="15" t="s">
        <v>44</v>
      </c>
      <c r="F1488" s="15">
        <v>128</v>
      </c>
      <c r="G1488" s="44"/>
      <c r="H1488" s="44"/>
      <c r="I1488" s="30">
        <v>17486</v>
      </c>
      <c r="J1488" s="29">
        <f>VLOOKUP(Table2[[#This Row],[Visitor]],Table1[],2,FALSE)</f>
        <v>14</v>
      </c>
      <c r="K1488" s="29">
        <f>VLOOKUP(Table2[[#This Row],[Home]],Table1[],2,FALSE)</f>
        <v>6</v>
      </c>
      <c r="L1488" s="29">
        <f>VLOOKUP(Table2[[#This Row],[Visitor]],Table3[],2,FALSE)</f>
        <v>16</v>
      </c>
      <c r="M1488" s="29">
        <f>VLOOKUP(Table2[[#This Row],[Home]],Table3[],2,FALSE)</f>
        <v>18</v>
      </c>
      <c r="N1488" s="37"/>
      <c r="O1488" s="37"/>
      <c r="P1488" s="37"/>
      <c r="Q1488" s="37"/>
    </row>
    <row r="1489" spans="1:17" ht="25.5" customHeight="1">
      <c r="A1489" s="14" t="s">
        <v>295</v>
      </c>
      <c r="B1489" s="11" t="s">
        <v>12</v>
      </c>
      <c r="C1489" s="15" t="s">
        <v>37</v>
      </c>
      <c r="D1489" s="15">
        <v>99</v>
      </c>
      <c r="E1489" s="15" t="s">
        <v>24</v>
      </c>
      <c r="F1489" s="15">
        <v>119</v>
      </c>
      <c r="G1489" s="44"/>
      <c r="H1489" s="44"/>
      <c r="I1489" s="30">
        <v>15222</v>
      </c>
      <c r="J1489" s="29">
        <f>VLOOKUP(Table2[[#This Row],[Visitor]],Table1[],2,FALSE)</f>
        <v>29</v>
      </c>
      <c r="K1489" s="29">
        <f>VLOOKUP(Table2[[#This Row],[Home]],Table1[],2,FALSE)</f>
        <v>21</v>
      </c>
      <c r="L1489" s="29">
        <f>VLOOKUP(Table2[[#This Row],[Visitor]],Table3[],2,FALSE)</f>
        <v>30</v>
      </c>
      <c r="M1489" s="29">
        <f>VLOOKUP(Table2[[#This Row],[Home]],Table3[],2,FALSE)</f>
        <v>9</v>
      </c>
      <c r="N1489" s="37"/>
      <c r="O1489" s="37"/>
      <c r="P1489" s="37"/>
      <c r="Q1489" s="37"/>
    </row>
    <row r="1490" spans="1:17" ht="25.5" customHeight="1">
      <c r="A1490" s="14" t="s">
        <v>295</v>
      </c>
      <c r="B1490" s="11" t="s">
        <v>23</v>
      </c>
      <c r="C1490" s="15" t="s">
        <v>6</v>
      </c>
      <c r="D1490" s="15">
        <v>98</v>
      </c>
      <c r="E1490" s="15" t="s">
        <v>40</v>
      </c>
      <c r="F1490" s="15">
        <v>99</v>
      </c>
      <c r="G1490" s="44"/>
      <c r="H1490" s="44"/>
      <c r="I1490" s="30">
        <v>21506</v>
      </c>
      <c r="J1490" s="29">
        <f>VLOOKUP(Table2[[#This Row],[Visitor]],Table1[],2,FALSE)</f>
        <v>5</v>
      </c>
      <c r="K1490" s="29">
        <f>VLOOKUP(Table2[[#This Row],[Home]],Table1[],2,FALSE)</f>
        <v>15</v>
      </c>
      <c r="L1490" s="29">
        <f>VLOOKUP(Table2[[#This Row],[Visitor]],Table3[],2,FALSE)</f>
        <v>6</v>
      </c>
      <c r="M1490" s="29">
        <f>VLOOKUP(Table2[[#This Row],[Home]],Table3[],2,FALSE)</f>
        <v>24</v>
      </c>
      <c r="N1490" s="37"/>
      <c r="O1490" s="37"/>
      <c r="P1490" s="37"/>
      <c r="Q1490" s="37"/>
    </row>
    <row r="1491" spans="1:17" ht="25.5" customHeight="1">
      <c r="A1491" s="14" t="s">
        <v>295</v>
      </c>
      <c r="B1491" s="11" t="s">
        <v>23</v>
      </c>
      <c r="C1491" s="15" t="s">
        <v>19</v>
      </c>
      <c r="D1491" s="15">
        <v>106</v>
      </c>
      <c r="E1491" s="15" t="s">
        <v>25</v>
      </c>
      <c r="F1491" s="15">
        <v>112</v>
      </c>
      <c r="G1491" s="44"/>
      <c r="H1491" s="44"/>
      <c r="I1491" s="30">
        <v>16904</v>
      </c>
      <c r="J1491" s="29">
        <f>VLOOKUP(Table2[[#This Row],[Visitor]],Table1[],2,FALSE)</f>
        <v>27</v>
      </c>
      <c r="K1491" s="29">
        <f>VLOOKUP(Table2[[#This Row],[Home]],Table1[],2,FALSE)</f>
        <v>12</v>
      </c>
      <c r="L1491" s="29">
        <f>VLOOKUP(Table2[[#This Row],[Visitor]],Table3[],2,FALSE)</f>
        <v>5</v>
      </c>
      <c r="M1491" s="29">
        <f>VLOOKUP(Table2[[#This Row],[Home]],Table3[],2,FALSE)</f>
        <v>29</v>
      </c>
      <c r="N1491" s="37"/>
      <c r="O1491" s="37"/>
      <c r="P1491" s="37"/>
      <c r="Q1491" s="37"/>
    </row>
    <row r="1492" spans="1:17" ht="25.5" customHeight="1">
      <c r="A1492" s="14" t="s">
        <v>295</v>
      </c>
      <c r="B1492" s="11" t="s">
        <v>23</v>
      </c>
      <c r="C1492" s="15" t="s">
        <v>20</v>
      </c>
      <c r="D1492" s="15">
        <v>116</v>
      </c>
      <c r="E1492" s="15" t="s">
        <v>17</v>
      </c>
      <c r="F1492" s="15">
        <v>110</v>
      </c>
      <c r="G1492" s="44"/>
      <c r="H1492" s="44"/>
      <c r="I1492" s="30">
        <v>19600</v>
      </c>
      <c r="J1492" s="29">
        <f>VLOOKUP(Table2[[#This Row],[Visitor]],Table1[],2,FALSE)</f>
        <v>9</v>
      </c>
      <c r="K1492" s="29">
        <f>VLOOKUP(Table2[[#This Row],[Home]],Table1[],2,FALSE)</f>
        <v>17</v>
      </c>
      <c r="L1492" s="29">
        <f>VLOOKUP(Table2[[#This Row],[Visitor]],Table3[],2,FALSE)</f>
        <v>17</v>
      </c>
      <c r="M1492" s="29">
        <f>VLOOKUP(Table2[[#This Row],[Home]],Table3[],2,FALSE)</f>
        <v>15</v>
      </c>
      <c r="N1492" s="37"/>
      <c r="O1492" s="37"/>
      <c r="P1492" s="37"/>
      <c r="Q1492" s="37"/>
    </row>
    <row r="1493" spans="1:17" ht="25.5" customHeight="1">
      <c r="A1493" s="14" t="s">
        <v>295</v>
      </c>
      <c r="B1493" s="11" t="s">
        <v>26</v>
      </c>
      <c r="C1493" s="15" t="s">
        <v>15</v>
      </c>
      <c r="D1493" s="15">
        <v>100</v>
      </c>
      <c r="E1493" s="15" t="s">
        <v>10</v>
      </c>
      <c r="F1493" s="15">
        <v>116</v>
      </c>
      <c r="G1493" s="44"/>
      <c r="H1493" s="44"/>
      <c r="I1493" s="30">
        <v>19596</v>
      </c>
      <c r="J1493" s="29">
        <f>VLOOKUP(Table2[[#This Row],[Visitor]],Table1[],2,FALSE)</f>
        <v>30</v>
      </c>
      <c r="K1493" s="29">
        <f>VLOOKUP(Table2[[#This Row],[Home]],Table1[],2,FALSE)</f>
        <v>1</v>
      </c>
      <c r="L1493" s="29">
        <f>VLOOKUP(Table2[[#This Row],[Visitor]],Table3[],2,FALSE)</f>
        <v>23</v>
      </c>
      <c r="M1493" s="29">
        <f>VLOOKUP(Table2[[#This Row],[Home]],Table3[],2,FALSE)</f>
        <v>3</v>
      </c>
      <c r="N1493" s="37"/>
      <c r="O1493" s="37"/>
      <c r="P1493" s="37"/>
      <c r="Q1493" s="37"/>
    </row>
    <row r="1494" spans="1:17" ht="25.5" customHeight="1">
      <c r="A1494" s="14" t="s">
        <v>295</v>
      </c>
      <c r="B1494" s="11" t="s">
        <v>26</v>
      </c>
      <c r="C1494" s="15" t="s">
        <v>9</v>
      </c>
      <c r="D1494" s="15">
        <v>89</v>
      </c>
      <c r="E1494" s="15" t="s">
        <v>34</v>
      </c>
      <c r="F1494" s="15">
        <v>96</v>
      </c>
      <c r="G1494" s="44"/>
      <c r="H1494" s="44"/>
      <c r="I1494" s="30">
        <v>18354</v>
      </c>
      <c r="J1494" s="29">
        <f>VLOOKUP(Table2[[#This Row],[Visitor]],Table1[],2,FALSE)</f>
        <v>3</v>
      </c>
      <c r="K1494" s="29">
        <f>VLOOKUP(Table2[[#This Row],[Home]],Table1[],2,FALSE)</f>
        <v>2</v>
      </c>
      <c r="L1494" s="29">
        <f>VLOOKUP(Table2[[#This Row],[Visitor]],Table3[],2,FALSE)</f>
        <v>1</v>
      </c>
      <c r="M1494" s="29">
        <f>VLOOKUP(Table2[[#This Row],[Home]],Table3[],2,FALSE)</f>
        <v>13</v>
      </c>
      <c r="N1494" s="37"/>
      <c r="O1494" s="37"/>
      <c r="P1494" s="37"/>
      <c r="Q1494" s="37"/>
    </row>
    <row r="1495" spans="1:17" ht="25.5" customHeight="1">
      <c r="A1495" s="14" t="s">
        <v>295</v>
      </c>
      <c r="B1495" s="11" t="s">
        <v>29</v>
      </c>
      <c r="C1495" s="15" t="s">
        <v>43</v>
      </c>
      <c r="D1495" s="15">
        <v>96</v>
      </c>
      <c r="E1495" s="15" t="s">
        <v>28</v>
      </c>
      <c r="F1495" s="15">
        <v>111</v>
      </c>
      <c r="G1495" s="44"/>
      <c r="H1495" s="44"/>
      <c r="I1495" s="30">
        <v>19818</v>
      </c>
      <c r="J1495" s="29">
        <f>VLOOKUP(Table2[[#This Row],[Visitor]],Table1[],2,FALSE)</f>
        <v>10</v>
      </c>
      <c r="K1495" s="29">
        <f>VLOOKUP(Table2[[#This Row],[Home]],Table1[],2,FALSE)</f>
        <v>22</v>
      </c>
      <c r="L1495" s="29">
        <f>VLOOKUP(Table2[[#This Row],[Visitor]],Table3[],2,FALSE)</f>
        <v>10</v>
      </c>
      <c r="M1495" s="29">
        <f>VLOOKUP(Table2[[#This Row],[Home]],Table3[],2,FALSE)</f>
        <v>28</v>
      </c>
      <c r="N1495" s="37"/>
      <c r="O1495" s="37"/>
      <c r="P1495" s="37"/>
      <c r="Q1495" s="37"/>
    </row>
    <row r="1496" spans="1:17" ht="25.5" customHeight="1">
      <c r="A1496" s="14" t="s">
        <v>295</v>
      </c>
      <c r="B1496" s="11" t="s">
        <v>35</v>
      </c>
      <c r="C1496" s="15" t="s">
        <v>45</v>
      </c>
      <c r="D1496" s="15">
        <v>101</v>
      </c>
      <c r="E1496" s="15" t="s">
        <v>38</v>
      </c>
      <c r="F1496" s="15">
        <v>86</v>
      </c>
      <c r="G1496" s="44"/>
      <c r="H1496" s="44"/>
      <c r="I1496" s="30">
        <v>17583</v>
      </c>
      <c r="J1496" s="29">
        <f>VLOOKUP(Table2[[#This Row],[Visitor]],Table1[],2,FALSE)</f>
        <v>28</v>
      </c>
      <c r="K1496" s="29">
        <f>VLOOKUP(Table2[[#This Row],[Home]],Table1[],2,FALSE)</f>
        <v>23</v>
      </c>
      <c r="L1496" s="29">
        <f>VLOOKUP(Table2[[#This Row],[Visitor]],Table3[],2,FALSE)</f>
        <v>21</v>
      </c>
      <c r="M1496" s="29">
        <f>VLOOKUP(Table2[[#This Row],[Home]],Table3[],2,FALSE)</f>
        <v>25</v>
      </c>
      <c r="N1496" s="37"/>
      <c r="O1496" s="37"/>
      <c r="P1496" s="37"/>
      <c r="Q1496" s="37"/>
    </row>
    <row r="1497" spans="1:17" ht="25.5" customHeight="1">
      <c r="A1497" s="14" t="s">
        <v>296</v>
      </c>
      <c r="B1497" s="11" t="s">
        <v>49</v>
      </c>
      <c r="C1497" s="15" t="s">
        <v>13</v>
      </c>
      <c r="D1497" s="15">
        <v>113</v>
      </c>
      <c r="E1497" s="15" t="s">
        <v>14</v>
      </c>
      <c r="F1497" s="15">
        <v>103</v>
      </c>
      <c r="G1497" s="44"/>
      <c r="H1497" s="44"/>
      <c r="I1497" s="30">
        <v>15133</v>
      </c>
      <c r="J1497" s="29">
        <f>VLOOKUP(Table2[[#This Row],[Visitor]],Table1[],2,FALSE)</f>
        <v>20</v>
      </c>
      <c r="K1497" s="29">
        <f>VLOOKUP(Table2[[#This Row],[Home]],Table1[],2,FALSE)</f>
        <v>19</v>
      </c>
      <c r="L1497" s="29">
        <f>VLOOKUP(Table2[[#This Row],[Visitor]],Table3[],2,FALSE)</f>
        <v>20</v>
      </c>
      <c r="M1497" s="29">
        <f>VLOOKUP(Table2[[#This Row],[Home]],Table3[],2,FALSE)</f>
        <v>19</v>
      </c>
      <c r="N1497" s="37"/>
      <c r="O1497" s="37"/>
      <c r="P1497" s="37"/>
      <c r="Q1497" s="37"/>
    </row>
    <row r="1498" spans="1:17" ht="25.5" customHeight="1">
      <c r="A1498" s="14" t="s">
        <v>296</v>
      </c>
      <c r="B1498" s="11" t="s">
        <v>12</v>
      </c>
      <c r="C1498" s="15" t="s">
        <v>16</v>
      </c>
      <c r="D1498" s="15">
        <v>103</v>
      </c>
      <c r="E1498" s="15" t="s">
        <v>9</v>
      </c>
      <c r="F1498" s="15">
        <v>115</v>
      </c>
      <c r="G1498" s="44"/>
      <c r="H1498" s="44"/>
      <c r="I1498" s="30">
        <v>18055</v>
      </c>
      <c r="J1498" s="29">
        <f>VLOOKUP(Table2[[#This Row],[Visitor]],Table1[],2,FALSE)</f>
        <v>13</v>
      </c>
      <c r="K1498" s="29">
        <f>VLOOKUP(Table2[[#This Row],[Home]],Table1[],2,FALSE)</f>
        <v>3</v>
      </c>
      <c r="L1498" s="29">
        <f>VLOOKUP(Table2[[#This Row],[Visitor]],Table3[],2,FALSE)</f>
        <v>8</v>
      </c>
      <c r="M1498" s="29">
        <f>VLOOKUP(Table2[[#This Row],[Home]],Table3[],2,FALSE)</f>
        <v>1</v>
      </c>
      <c r="N1498" s="37"/>
      <c r="O1498" s="37"/>
      <c r="P1498" s="37"/>
      <c r="Q1498" s="37"/>
    </row>
    <row r="1499" spans="1:17" ht="25.5" customHeight="1">
      <c r="A1499" s="14" t="s">
        <v>296</v>
      </c>
      <c r="B1499" s="11" t="s">
        <v>21</v>
      </c>
      <c r="C1499" s="15" t="s">
        <v>18</v>
      </c>
      <c r="D1499" s="15">
        <v>115</v>
      </c>
      <c r="E1499" s="15" t="s">
        <v>42</v>
      </c>
      <c r="F1499" s="15">
        <v>89</v>
      </c>
      <c r="G1499" s="44"/>
      <c r="H1499" s="44"/>
      <c r="I1499" s="30">
        <v>19812</v>
      </c>
      <c r="J1499" s="29">
        <f>VLOOKUP(Table2[[#This Row],[Visitor]],Table1[],2,FALSE)</f>
        <v>26</v>
      </c>
      <c r="K1499" s="29">
        <f>VLOOKUP(Table2[[#This Row],[Home]],Table1[],2,FALSE)</f>
        <v>25</v>
      </c>
      <c r="L1499" s="29">
        <f>VLOOKUP(Table2[[#This Row],[Visitor]],Table3[],2,FALSE)</f>
        <v>26</v>
      </c>
      <c r="M1499" s="29">
        <f>VLOOKUP(Table2[[#This Row],[Home]],Table3[],2,FALSE)</f>
        <v>22</v>
      </c>
      <c r="N1499" s="37"/>
      <c r="O1499" s="37"/>
      <c r="P1499" s="37"/>
      <c r="Q1499" s="37"/>
    </row>
    <row r="1500" spans="1:17" ht="25.5" customHeight="1">
      <c r="A1500" s="14" t="s">
        <v>296</v>
      </c>
      <c r="B1500" s="11" t="s">
        <v>23</v>
      </c>
      <c r="C1500" s="15" t="s">
        <v>22</v>
      </c>
      <c r="D1500" s="15">
        <v>121</v>
      </c>
      <c r="E1500" s="15" t="s">
        <v>30</v>
      </c>
      <c r="F1500" s="15">
        <v>114</v>
      </c>
      <c r="G1500" s="44"/>
      <c r="H1500" s="44"/>
      <c r="I1500" s="30">
        <v>19520</v>
      </c>
      <c r="J1500" s="29">
        <f>VLOOKUP(Table2[[#This Row],[Visitor]],Table1[],2,FALSE)</f>
        <v>14</v>
      </c>
      <c r="K1500" s="29">
        <f>VLOOKUP(Table2[[#This Row],[Home]],Table1[],2,FALSE)</f>
        <v>18</v>
      </c>
      <c r="L1500" s="29">
        <f>VLOOKUP(Table2[[#This Row],[Visitor]],Table3[],2,FALSE)</f>
        <v>16</v>
      </c>
      <c r="M1500" s="29">
        <f>VLOOKUP(Table2[[#This Row],[Home]],Table3[],2,FALSE)</f>
        <v>14</v>
      </c>
      <c r="N1500" s="37"/>
      <c r="O1500" s="37"/>
      <c r="P1500" s="37"/>
      <c r="Q1500" s="37"/>
    </row>
    <row r="1501" spans="1:17" ht="25.5" customHeight="1">
      <c r="A1501" s="14" t="s">
        <v>296</v>
      </c>
      <c r="B1501" s="11" t="s">
        <v>29</v>
      </c>
      <c r="C1501" s="15" t="s">
        <v>5</v>
      </c>
      <c r="D1501" s="15">
        <v>94</v>
      </c>
      <c r="E1501" s="15" t="s">
        <v>36</v>
      </c>
      <c r="F1501" s="15">
        <v>100</v>
      </c>
      <c r="G1501" s="44"/>
      <c r="H1501" s="44"/>
      <c r="I1501" s="30">
        <v>19712</v>
      </c>
      <c r="J1501" s="29">
        <f>VLOOKUP(Table2[[#This Row],[Visitor]],Table1[],2,FALSE)</f>
        <v>4</v>
      </c>
      <c r="K1501" s="29">
        <f>VLOOKUP(Table2[[#This Row],[Home]],Table1[],2,FALSE)</f>
        <v>16</v>
      </c>
      <c r="L1501" s="29">
        <f>VLOOKUP(Table2[[#This Row],[Visitor]],Table3[],2,FALSE)</f>
        <v>4</v>
      </c>
      <c r="M1501" s="29">
        <f>VLOOKUP(Table2[[#This Row],[Home]],Table3[],2,FALSE)</f>
        <v>7</v>
      </c>
      <c r="N1501" s="37"/>
      <c r="O1501" s="37"/>
      <c r="P1501" s="37"/>
      <c r="Q1501" s="37"/>
    </row>
    <row r="1502" spans="1:17" ht="25.5" customHeight="1">
      <c r="A1502" s="14" t="s">
        <v>296</v>
      </c>
      <c r="B1502" s="11" t="s">
        <v>32</v>
      </c>
      <c r="C1502" s="15" t="s">
        <v>27</v>
      </c>
      <c r="D1502" s="15">
        <v>106</v>
      </c>
      <c r="E1502" s="15" t="s">
        <v>45</v>
      </c>
      <c r="F1502" s="15">
        <v>107</v>
      </c>
      <c r="G1502" s="44"/>
      <c r="H1502" s="44"/>
      <c r="I1502" s="30">
        <v>18997</v>
      </c>
      <c r="J1502" s="29">
        <f>VLOOKUP(Table2[[#This Row],[Visitor]],Table1[],2,FALSE)</f>
        <v>11</v>
      </c>
      <c r="K1502" s="29">
        <f>VLOOKUP(Table2[[#This Row],[Home]],Table1[],2,FALSE)</f>
        <v>28</v>
      </c>
      <c r="L1502" s="29">
        <f>VLOOKUP(Table2[[#This Row],[Visitor]],Table3[],2,FALSE)</f>
        <v>27</v>
      </c>
      <c r="M1502" s="29">
        <f>VLOOKUP(Table2[[#This Row],[Home]],Table3[],2,FALSE)</f>
        <v>21</v>
      </c>
      <c r="N1502" s="37"/>
      <c r="O1502" s="37"/>
      <c r="P1502" s="37"/>
      <c r="Q1502" s="37"/>
    </row>
    <row r="1503" spans="1:17" ht="25.5" customHeight="1">
      <c r="A1503" s="14" t="s">
        <v>297</v>
      </c>
      <c r="B1503" s="11" t="s">
        <v>12</v>
      </c>
      <c r="C1503" s="15" t="s">
        <v>18</v>
      </c>
      <c r="D1503" s="15">
        <v>109</v>
      </c>
      <c r="E1503" s="15" t="s">
        <v>20</v>
      </c>
      <c r="F1503" s="15">
        <v>117</v>
      </c>
      <c r="G1503" s="44"/>
      <c r="H1503" s="44"/>
      <c r="I1503" s="30">
        <v>15346</v>
      </c>
      <c r="J1503" s="29">
        <f>VLOOKUP(Table2[[#This Row],[Visitor]],Table1[],2,FALSE)</f>
        <v>26</v>
      </c>
      <c r="K1503" s="29">
        <f>VLOOKUP(Table2[[#This Row],[Home]],Table1[],2,FALSE)</f>
        <v>9</v>
      </c>
      <c r="L1503" s="29">
        <f>VLOOKUP(Table2[[#This Row],[Visitor]],Table3[],2,FALSE)</f>
        <v>26</v>
      </c>
      <c r="M1503" s="29">
        <f>VLOOKUP(Table2[[#This Row],[Home]],Table3[],2,FALSE)</f>
        <v>17</v>
      </c>
      <c r="N1503" s="37"/>
      <c r="O1503" s="37"/>
      <c r="P1503" s="37"/>
      <c r="Q1503" s="37"/>
    </row>
    <row r="1504" spans="1:17" ht="25.5" customHeight="1">
      <c r="A1504" s="14" t="s">
        <v>297</v>
      </c>
      <c r="B1504" s="11" t="s">
        <v>21</v>
      </c>
      <c r="C1504" s="15" t="s">
        <v>19</v>
      </c>
      <c r="D1504" s="15">
        <v>124</v>
      </c>
      <c r="E1504" s="15" t="s">
        <v>17</v>
      </c>
      <c r="F1504" s="15">
        <v>114</v>
      </c>
      <c r="G1504" s="44"/>
      <c r="H1504" s="44"/>
      <c r="I1504" s="30">
        <v>19600</v>
      </c>
      <c r="J1504" s="29">
        <f>VLOOKUP(Table2[[#This Row],[Visitor]],Table1[],2,FALSE)</f>
        <v>27</v>
      </c>
      <c r="K1504" s="29">
        <f>VLOOKUP(Table2[[#This Row],[Home]],Table1[],2,FALSE)</f>
        <v>17</v>
      </c>
      <c r="L1504" s="29">
        <f>VLOOKUP(Table2[[#This Row],[Visitor]],Table3[],2,FALSE)</f>
        <v>5</v>
      </c>
      <c r="M1504" s="29">
        <f>VLOOKUP(Table2[[#This Row],[Home]],Table3[],2,FALSE)</f>
        <v>15</v>
      </c>
      <c r="N1504" s="37"/>
      <c r="O1504" s="37"/>
      <c r="P1504" s="37"/>
      <c r="Q1504" s="37"/>
    </row>
    <row r="1505" spans="1:17" ht="25.5" customHeight="1">
      <c r="A1505" s="14" t="s">
        <v>297</v>
      </c>
      <c r="B1505" s="11" t="s">
        <v>21</v>
      </c>
      <c r="C1505" s="15" t="s">
        <v>24</v>
      </c>
      <c r="D1505" s="15">
        <v>126</v>
      </c>
      <c r="E1505" s="15" t="s">
        <v>41</v>
      </c>
      <c r="F1505" s="15">
        <v>110</v>
      </c>
      <c r="G1505" s="44"/>
      <c r="H1505" s="44"/>
      <c r="I1505" s="30">
        <v>19800</v>
      </c>
      <c r="J1505" s="29">
        <f>VLOOKUP(Table2[[#This Row],[Visitor]],Table1[],2,FALSE)</f>
        <v>21</v>
      </c>
      <c r="K1505" s="29">
        <f>VLOOKUP(Table2[[#This Row],[Home]],Table1[],2,FALSE)</f>
        <v>7</v>
      </c>
      <c r="L1505" s="29">
        <f>VLOOKUP(Table2[[#This Row],[Visitor]],Table3[],2,FALSE)</f>
        <v>9</v>
      </c>
      <c r="M1505" s="29">
        <f>VLOOKUP(Table2[[#This Row],[Home]],Table3[],2,FALSE)</f>
        <v>2</v>
      </c>
      <c r="N1505" s="37"/>
      <c r="O1505" s="37"/>
      <c r="P1505" s="37"/>
      <c r="Q1505" s="37"/>
    </row>
    <row r="1506" spans="1:17" ht="25.5" customHeight="1">
      <c r="A1506" s="14" t="s">
        <v>297</v>
      </c>
      <c r="B1506" s="11" t="s">
        <v>23</v>
      </c>
      <c r="C1506" s="15" t="s">
        <v>28</v>
      </c>
      <c r="D1506" s="15">
        <v>103</v>
      </c>
      <c r="E1506" s="15" t="s">
        <v>40</v>
      </c>
      <c r="F1506" s="15">
        <v>98</v>
      </c>
      <c r="G1506" s="44"/>
      <c r="H1506" s="44"/>
      <c r="I1506" s="30">
        <v>19012</v>
      </c>
      <c r="J1506" s="29">
        <f>VLOOKUP(Table2[[#This Row],[Visitor]],Table1[],2,FALSE)</f>
        <v>22</v>
      </c>
      <c r="K1506" s="29">
        <f>VLOOKUP(Table2[[#This Row],[Home]],Table1[],2,FALSE)</f>
        <v>15</v>
      </c>
      <c r="L1506" s="29">
        <f>VLOOKUP(Table2[[#This Row],[Visitor]],Table3[],2,FALSE)</f>
        <v>28</v>
      </c>
      <c r="M1506" s="29">
        <f>VLOOKUP(Table2[[#This Row],[Home]],Table3[],2,FALSE)</f>
        <v>24</v>
      </c>
      <c r="N1506" s="37"/>
      <c r="O1506" s="37"/>
      <c r="P1506" s="37"/>
      <c r="Q1506" s="37"/>
    </row>
    <row r="1507" spans="1:17" ht="25.5" customHeight="1">
      <c r="A1507" s="14" t="s">
        <v>297</v>
      </c>
      <c r="B1507" s="11" t="s">
        <v>23</v>
      </c>
      <c r="C1507" s="15" t="s">
        <v>31</v>
      </c>
      <c r="D1507" s="15">
        <v>96</v>
      </c>
      <c r="E1507" s="15" t="s">
        <v>25</v>
      </c>
      <c r="F1507" s="15">
        <v>88</v>
      </c>
      <c r="G1507" s="44"/>
      <c r="H1507" s="44"/>
      <c r="I1507" s="30">
        <v>13477</v>
      </c>
      <c r="J1507" s="29">
        <f>VLOOKUP(Table2[[#This Row],[Visitor]],Table1[],2,FALSE)</f>
        <v>8</v>
      </c>
      <c r="K1507" s="29">
        <f>VLOOKUP(Table2[[#This Row],[Home]],Table1[],2,FALSE)</f>
        <v>12</v>
      </c>
      <c r="L1507" s="29">
        <f>VLOOKUP(Table2[[#This Row],[Visitor]],Table3[],2,FALSE)</f>
        <v>11</v>
      </c>
      <c r="M1507" s="29">
        <f>VLOOKUP(Table2[[#This Row],[Home]],Table3[],2,FALSE)</f>
        <v>29</v>
      </c>
      <c r="N1507" s="37"/>
      <c r="O1507" s="37"/>
      <c r="P1507" s="37"/>
      <c r="Q1507" s="37"/>
    </row>
    <row r="1508" spans="1:17" ht="25.5" customHeight="1">
      <c r="A1508" s="14" t="s">
        <v>297</v>
      </c>
      <c r="B1508" s="11" t="s">
        <v>23</v>
      </c>
      <c r="C1508" s="15" t="s">
        <v>15</v>
      </c>
      <c r="D1508" s="15">
        <v>113</v>
      </c>
      <c r="E1508" s="15" t="s">
        <v>33</v>
      </c>
      <c r="F1508" s="15">
        <v>120</v>
      </c>
      <c r="G1508" s="44"/>
      <c r="H1508" s="44"/>
      <c r="I1508" s="30">
        <v>10186</v>
      </c>
      <c r="J1508" s="29">
        <f>VLOOKUP(Table2[[#This Row],[Visitor]],Table1[],2,FALSE)</f>
        <v>30</v>
      </c>
      <c r="K1508" s="29">
        <f>VLOOKUP(Table2[[#This Row],[Home]],Table1[],2,FALSE)</f>
        <v>24</v>
      </c>
      <c r="L1508" s="29">
        <f>VLOOKUP(Table2[[#This Row],[Visitor]],Table3[],2,FALSE)</f>
        <v>23</v>
      </c>
      <c r="M1508" s="29">
        <f>VLOOKUP(Table2[[#This Row],[Home]],Table3[],2,FALSE)</f>
        <v>12</v>
      </c>
      <c r="N1508" s="37"/>
      <c r="O1508" s="37"/>
      <c r="P1508" s="37"/>
      <c r="Q1508" s="37"/>
    </row>
    <row r="1509" spans="1:17" ht="25.5" customHeight="1">
      <c r="A1509" s="14" t="s">
        <v>297</v>
      </c>
      <c r="B1509" s="11" t="s">
        <v>23</v>
      </c>
      <c r="C1509" s="15" t="s">
        <v>37</v>
      </c>
      <c r="D1509" s="15">
        <v>101</v>
      </c>
      <c r="E1509" s="15" t="s">
        <v>43</v>
      </c>
      <c r="F1509" s="15">
        <v>118</v>
      </c>
      <c r="G1509" s="44"/>
      <c r="H1509" s="44"/>
      <c r="I1509" s="30">
        <v>18203</v>
      </c>
      <c r="J1509" s="29">
        <f>VLOOKUP(Table2[[#This Row],[Visitor]],Table1[],2,FALSE)</f>
        <v>29</v>
      </c>
      <c r="K1509" s="29">
        <f>VLOOKUP(Table2[[#This Row],[Home]],Table1[],2,FALSE)</f>
        <v>10</v>
      </c>
      <c r="L1509" s="29">
        <f>VLOOKUP(Table2[[#This Row],[Visitor]],Table3[],2,FALSE)</f>
        <v>30</v>
      </c>
      <c r="M1509" s="29">
        <f>VLOOKUP(Table2[[#This Row],[Home]],Table3[],2,FALSE)</f>
        <v>10</v>
      </c>
      <c r="N1509" s="37"/>
      <c r="O1509" s="37"/>
      <c r="P1509" s="37"/>
      <c r="Q1509" s="37"/>
    </row>
    <row r="1510" spans="1:17" ht="25.5" customHeight="1">
      <c r="A1510" s="14" t="s">
        <v>297</v>
      </c>
      <c r="B1510" s="11" t="s">
        <v>35</v>
      </c>
      <c r="C1510" s="15" t="s">
        <v>34</v>
      </c>
      <c r="D1510" s="15">
        <v>99</v>
      </c>
      <c r="E1510" s="15" t="s">
        <v>38</v>
      </c>
      <c r="F1510" s="15">
        <v>104</v>
      </c>
      <c r="G1510" s="44"/>
      <c r="H1510" s="44"/>
      <c r="I1510" s="30">
        <v>15500</v>
      </c>
      <c r="J1510" s="29">
        <f>VLOOKUP(Table2[[#This Row],[Visitor]],Table1[],2,FALSE)</f>
        <v>2</v>
      </c>
      <c r="K1510" s="29">
        <f>VLOOKUP(Table2[[#This Row],[Home]],Table1[],2,FALSE)</f>
        <v>23</v>
      </c>
      <c r="L1510" s="29">
        <f>VLOOKUP(Table2[[#This Row],[Visitor]],Table3[],2,FALSE)</f>
        <v>13</v>
      </c>
      <c r="M1510" s="29">
        <f>VLOOKUP(Table2[[#This Row],[Home]],Table3[],2,FALSE)</f>
        <v>25</v>
      </c>
      <c r="N1510" s="37"/>
      <c r="O1510" s="37"/>
      <c r="P1510" s="37"/>
      <c r="Q1510" s="37"/>
    </row>
    <row r="1511" spans="1:17" ht="25.5" customHeight="1">
      <c r="A1511" s="14" t="s">
        <v>297</v>
      </c>
      <c r="B1511" s="11" t="s">
        <v>8</v>
      </c>
      <c r="C1511" s="15" t="s">
        <v>10</v>
      </c>
      <c r="D1511" s="15">
        <v>116</v>
      </c>
      <c r="E1511" s="15" t="s">
        <v>44</v>
      </c>
      <c r="F1511" s="15">
        <v>121</v>
      </c>
      <c r="G1511" s="44"/>
      <c r="H1511" s="44"/>
      <c r="I1511" s="30">
        <v>19068</v>
      </c>
      <c r="J1511" s="29">
        <f>VLOOKUP(Table2[[#This Row],[Visitor]],Table1[],2,FALSE)</f>
        <v>1</v>
      </c>
      <c r="K1511" s="29">
        <f>VLOOKUP(Table2[[#This Row],[Home]],Table1[],2,FALSE)</f>
        <v>6</v>
      </c>
      <c r="L1511" s="29">
        <f>VLOOKUP(Table2[[#This Row],[Visitor]],Table3[],2,FALSE)</f>
        <v>3</v>
      </c>
      <c r="M1511" s="29">
        <f>VLOOKUP(Table2[[#This Row],[Home]],Table3[],2,FALSE)</f>
        <v>18</v>
      </c>
      <c r="N1511" s="37"/>
      <c r="O1511" s="37"/>
      <c r="P1511" s="37"/>
      <c r="Q1511" s="37"/>
    </row>
    <row r="1512" spans="1:17" ht="25.5" customHeight="1">
      <c r="A1512" s="14" t="s">
        <v>298</v>
      </c>
      <c r="B1512" s="11" t="s">
        <v>12</v>
      </c>
      <c r="C1512" s="15" t="s">
        <v>13</v>
      </c>
      <c r="D1512" s="15">
        <v>89</v>
      </c>
      <c r="E1512" s="15" t="s">
        <v>6</v>
      </c>
      <c r="F1512" s="15">
        <v>113</v>
      </c>
      <c r="G1512" s="44"/>
      <c r="H1512" s="44"/>
      <c r="I1512" s="30">
        <v>19432</v>
      </c>
      <c r="J1512" s="29">
        <f>VLOOKUP(Table2[[#This Row],[Visitor]],Table1[],2,FALSE)</f>
        <v>20</v>
      </c>
      <c r="K1512" s="29">
        <f>VLOOKUP(Table2[[#This Row],[Home]],Table1[],2,FALSE)</f>
        <v>5</v>
      </c>
      <c r="L1512" s="29">
        <f>VLOOKUP(Table2[[#This Row],[Visitor]],Table3[],2,FALSE)</f>
        <v>20</v>
      </c>
      <c r="M1512" s="29">
        <f>VLOOKUP(Table2[[#This Row],[Home]],Table3[],2,FALSE)</f>
        <v>6</v>
      </c>
      <c r="N1512" s="37"/>
      <c r="O1512" s="37"/>
      <c r="P1512" s="37"/>
      <c r="Q1512" s="37"/>
    </row>
    <row r="1513" spans="1:17" ht="25.5" customHeight="1">
      <c r="A1513" s="14" t="s">
        <v>298</v>
      </c>
      <c r="B1513" s="11" t="s">
        <v>29</v>
      </c>
      <c r="C1513" s="15" t="s">
        <v>9</v>
      </c>
      <c r="D1513" s="15">
        <v>109</v>
      </c>
      <c r="E1513" s="15" t="s">
        <v>30</v>
      </c>
      <c r="F1513" s="15">
        <v>99</v>
      </c>
      <c r="G1513" s="44"/>
      <c r="H1513" s="44"/>
      <c r="I1513" s="30">
        <v>16741</v>
      </c>
      <c r="J1513" s="29">
        <f>VLOOKUP(Table2[[#This Row],[Visitor]],Table1[],2,FALSE)</f>
        <v>3</v>
      </c>
      <c r="K1513" s="29">
        <f>VLOOKUP(Table2[[#This Row],[Home]],Table1[],2,FALSE)</f>
        <v>18</v>
      </c>
      <c r="L1513" s="29">
        <f>VLOOKUP(Table2[[#This Row],[Visitor]],Table3[],2,FALSE)</f>
        <v>1</v>
      </c>
      <c r="M1513" s="29">
        <f>VLOOKUP(Table2[[#This Row],[Home]],Table3[],2,FALSE)</f>
        <v>14</v>
      </c>
      <c r="N1513" s="37"/>
      <c r="O1513" s="37"/>
      <c r="P1513" s="37"/>
      <c r="Q1513" s="37"/>
    </row>
    <row r="1514" spans="1:17" ht="25.5" customHeight="1">
      <c r="A1514" s="14" t="s">
        <v>298</v>
      </c>
      <c r="B1514" s="11" t="s">
        <v>8</v>
      </c>
      <c r="C1514" s="15" t="s">
        <v>27</v>
      </c>
      <c r="D1514" s="15">
        <v>103</v>
      </c>
      <c r="E1514" s="15" t="s">
        <v>10</v>
      </c>
      <c r="F1514" s="15">
        <v>110</v>
      </c>
      <c r="G1514" s="44"/>
      <c r="H1514" s="44"/>
      <c r="I1514" s="30">
        <v>19596</v>
      </c>
      <c r="J1514" s="29">
        <f>VLOOKUP(Table2[[#This Row],[Visitor]],Table1[],2,FALSE)</f>
        <v>11</v>
      </c>
      <c r="K1514" s="29">
        <f>VLOOKUP(Table2[[#This Row],[Home]],Table1[],2,FALSE)</f>
        <v>1</v>
      </c>
      <c r="L1514" s="29">
        <f>VLOOKUP(Table2[[#This Row],[Visitor]],Table3[],2,FALSE)</f>
        <v>27</v>
      </c>
      <c r="M1514" s="29">
        <f>VLOOKUP(Table2[[#This Row],[Home]],Table3[],2,FALSE)</f>
        <v>3</v>
      </c>
      <c r="N1514" s="37"/>
      <c r="O1514" s="37"/>
      <c r="P1514" s="37"/>
      <c r="Q1514" s="37"/>
    </row>
    <row r="1515" spans="1:17" ht="25.5" customHeight="1">
      <c r="A1515" s="14" t="s">
        <v>299</v>
      </c>
      <c r="B1515" s="11" t="s">
        <v>12</v>
      </c>
      <c r="C1515" s="15" t="s">
        <v>19</v>
      </c>
      <c r="D1515" s="15">
        <v>106</v>
      </c>
      <c r="E1515" s="15" t="s">
        <v>18</v>
      </c>
      <c r="F1515" s="15">
        <v>111</v>
      </c>
      <c r="G1515" s="44"/>
      <c r="H1515" s="44"/>
      <c r="I1515" s="30">
        <v>15921</v>
      </c>
      <c r="J1515" s="29">
        <f>VLOOKUP(Table2[[#This Row],[Visitor]],Table1[],2,FALSE)</f>
        <v>27</v>
      </c>
      <c r="K1515" s="29">
        <f>VLOOKUP(Table2[[#This Row],[Home]],Table1[],2,FALSE)</f>
        <v>26</v>
      </c>
      <c r="L1515" s="29">
        <f>VLOOKUP(Table2[[#This Row],[Visitor]],Table3[],2,FALSE)</f>
        <v>5</v>
      </c>
      <c r="M1515" s="29">
        <f>VLOOKUP(Table2[[#This Row],[Home]],Table3[],2,FALSE)</f>
        <v>26</v>
      </c>
      <c r="N1515" s="37"/>
      <c r="O1515" s="37"/>
      <c r="P1515" s="37"/>
      <c r="Q1515" s="37"/>
    </row>
    <row r="1516" spans="1:17" ht="25.5" customHeight="1">
      <c r="A1516" s="14" t="s">
        <v>299</v>
      </c>
      <c r="B1516" s="11" t="s">
        <v>12</v>
      </c>
      <c r="C1516" s="15" t="s">
        <v>6</v>
      </c>
      <c r="D1516" s="15">
        <v>95</v>
      </c>
      <c r="E1516" s="15" t="s">
        <v>20</v>
      </c>
      <c r="F1516" s="15">
        <v>119</v>
      </c>
      <c r="G1516" s="44"/>
      <c r="H1516" s="44"/>
      <c r="I1516" s="30">
        <v>14537</v>
      </c>
      <c r="J1516" s="29">
        <f>VLOOKUP(Table2[[#This Row],[Visitor]],Table1[],2,FALSE)</f>
        <v>5</v>
      </c>
      <c r="K1516" s="29">
        <f>VLOOKUP(Table2[[#This Row],[Home]],Table1[],2,FALSE)</f>
        <v>9</v>
      </c>
      <c r="L1516" s="29">
        <f>VLOOKUP(Table2[[#This Row],[Visitor]],Table3[],2,FALSE)</f>
        <v>6</v>
      </c>
      <c r="M1516" s="29">
        <f>VLOOKUP(Table2[[#This Row],[Home]],Table3[],2,FALSE)</f>
        <v>17</v>
      </c>
      <c r="N1516" s="37"/>
      <c r="O1516" s="37"/>
      <c r="P1516" s="37"/>
      <c r="Q1516" s="37"/>
    </row>
    <row r="1517" spans="1:17" ht="25.5" customHeight="1">
      <c r="A1517" s="14" t="s">
        <v>299</v>
      </c>
      <c r="B1517" s="11" t="s">
        <v>21</v>
      </c>
      <c r="C1517" s="15" t="s">
        <v>40</v>
      </c>
      <c r="D1517" s="15">
        <v>82</v>
      </c>
      <c r="E1517" s="15" t="s">
        <v>5</v>
      </c>
      <c r="F1517" s="15">
        <v>111</v>
      </c>
      <c r="G1517" s="44"/>
      <c r="H1517" s="44"/>
      <c r="I1517" s="30">
        <v>18624</v>
      </c>
      <c r="J1517" s="29">
        <f>VLOOKUP(Table2[[#This Row],[Visitor]],Table1[],2,FALSE)</f>
        <v>15</v>
      </c>
      <c r="K1517" s="29">
        <f>VLOOKUP(Table2[[#This Row],[Home]],Table1[],2,FALSE)</f>
        <v>4</v>
      </c>
      <c r="L1517" s="29">
        <f>VLOOKUP(Table2[[#This Row],[Visitor]],Table3[],2,FALSE)</f>
        <v>24</v>
      </c>
      <c r="M1517" s="29">
        <f>VLOOKUP(Table2[[#This Row],[Home]],Table3[],2,FALSE)</f>
        <v>4</v>
      </c>
      <c r="N1517" s="37"/>
      <c r="O1517" s="37"/>
      <c r="P1517" s="37"/>
      <c r="Q1517" s="37"/>
    </row>
    <row r="1518" spans="1:17" ht="25.5" customHeight="1">
      <c r="A1518" s="14" t="s">
        <v>299</v>
      </c>
      <c r="B1518" s="11" t="s">
        <v>21</v>
      </c>
      <c r="C1518" s="15" t="s">
        <v>17</v>
      </c>
      <c r="D1518" s="15">
        <v>120</v>
      </c>
      <c r="E1518" s="15" t="s">
        <v>15</v>
      </c>
      <c r="F1518" s="15">
        <v>107</v>
      </c>
      <c r="G1518" s="44"/>
      <c r="H1518" s="44"/>
      <c r="I1518" s="30">
        <v>13317</v>
      </c>
      <c r="J1518" s="29">
        <f>VLOOKUP(Table2[[#This Row],[Visitor]],Table1[],2,FALSE)</f>
        <v>17</v>
      </c>
      <c r="K1518" s="29">
        <f>VLOOKUP(Table2[[#This Row],[Home]],Table1[],2,FALSE)</f>
        <v>30</v>
      </c>
      <c r="L1518" s="29">
        <f>VLOOKUP(Table2[[#This Row],[Visitor]],Table3[],2,FALSE)</f>
        <v>15</v>
      </c>
      <c r="M1518" s="29">
        <f>VLOOKUP(Table2[[#This Row],[Home]],Table3[],2,FALSE)</f>
        <v>23</v>
      </c>
      <c r="N1518" s="37"/>
      <c r="O1518" s="37"/>
      <c r="P1518" s="37"/>
      <c r="Q1518" s="37"/>
    </row>
    <row r="1519" spans="1:17" ht="25.5" customHeight="1">
      <c r="A1519" s="14" t="s">
        <v>299</v>
      </c>
      <c r="B1519" s="11" t="s">
        <v>21</v>
      </c>
      <c r="C1519" s="15" t="s">
        <v>14</v>
      </c>
      <c r="D1519" s="15">
        <v>106</v>
      </c>
      <c r="E1519" s="15" t="s">
        <v>41</v>
      </c>
      <c r="F1519" s="15">
        <v>104</v>
      </c>
      <c r="G1519" s="44"/>
      <c r="H1519" s="44"/>
      <c r="I1519" s="30">
        <v>19800</v>
      </c>
      <c r="J1519" s="29">
        <f>VLOOKUP(Table2[[#This Row],[Visitor]],Table1[],2,FALSE)</f>
        <v>19</v>
      </c>
      <c r="K1519" s="29">
        <f>VLOOKUP(Table2[[#This Row],[Home]],Table1[],2,FALSE)</f>
        <v>7</v>
      </c>
      <c r="L1519" s="29">
        <f>VLOOKUP(Table2[[#This Row],[Visitor]],Table3[],2,FALSE)</f>
        <v>19</v>
      </c>
      <c r="M1519" s="29">
        <f>VLOOKUP(Table2[[#This Row],[Home]],Table3[],2,FALSE)</f>
        <v>2</v>
      </c>
      <c r="N1519" s="37"/>
      <c r="O1519" s="37"/>
      <c r="P1519" s="37"/>
      <c r="Q1519" s="37"/>
    </row>
    <row r="1520" spans="1:17" ht="25.5" customHeight="1">
      <c r="A1520" s="14" t="s">
        <v>299</v>
      </c>
      <c r="B1520" s="11" t="s">
        <v>23</v>
      </c>
      <c r="C1520" s="15" t="s">
        <v>25</v>
      </c>
      <c r="D1520" s="15">
        <v>116</v>
      </c>
      <c r="E1520" s="15" t="s">
        <v>22</v>
      </c>
      <c r="F1520" s="15">
        <v>113</v>
      </c>
      <c r="G1520" s="44"/>
      <c r="H1520" s="44"/>
      <c r="I1520" s="30">
        <v>16817</v>
      </c>
      <c r="J1520" s="29">
        <f>VLOOKUP(Table2[[#This Row],[Visitor]],Table1[],2,FALSE)</f>
        <v>12</v>
      </c>
      <c r="K1520" s="29">
        <f>VLOOKUP(Table2[[#This Row],[Home]],Table1[],2,FALSE)</f>
        <v>14</v>
      </c>
      <c r="L1520" s="29">
        <f>VLOOKUP(Table2[[#This Row],[Visitor]],Table3[],2,FALSE)</f>
        <v>29</v>
      </c>
      <c r="M1520" s="29">
        <f>VLOOKUP(Table2[[#This Row],[Home]],Table3[],2,FALSE)</f>
        <v>16</v>
      </c>
      <c r="N1520" s="37"/>
      <c r="O1520" s="37"/>
      <c r="P1520" s="37"/>
      <c r="Q1520" s="37"/>
    </row>
    <row r="1521" spans="1:17" ht="25.5" customHeight="1">
      <c r="A1521" s="14" t="s">
        <v>299</v>
      </c>
      <c r="B1521" s="11" t="s">
        <v>23</v>
      </c>
      <c r="C1521" s="15" t="s">
        <v>24</v>
      </c>
      <c r="D1521" s="15">
        <v>100</v>
      </c>
      <c r="E1521" s="15" t="s">
        <v>33</v>
      </c>
      <c r="F1521" s="15">
        <v>107</v>
      </c>
      <c r="G1521" s="44"/>
      <c r="H1521" s="44"/>
      <c r="I1521" s="30">
        <v>11636</v>
      </c>
      <c r="J1521" s="29">
        <f>VLOOKUP(Table2[[#This Row],[Visitor]],Table1[],2,FALSE)</f>
        <v>21</v>
      </c>
      <c r="K1521" s="29">
        <f>VLOOKUP(Table2[[#This Row],[Home]],Table1[],2,FALSE)</f>
        <v>24</v>
      </c>
      <c r="L1521" s="29">
        <f>VLOOKUP(Table2[[#This Row],[Visitor]],Table3[],2,FALSE)</f>
        <v>9</v>
      </c>
      <c r="M1521" s="29">
        <f>VLOOKUP(Table2[[#This Row],[Home]],Table3[],2,FALSE)</f>
        <v>12</v>
      </c>
      <c r="N1521" s="37"/>
      <c r="O1521" s="37"/>
      <c r="P1521" s="37"/>
      <c r="Q1521" s="37"/>
    </row>
    <row r="1522" spans="1:17" ht="25.5" customHeight="1">
      <c r="A1522" s="14" t="s">
        <v>299</v>
      </c>
      <c r="B1522" s="11" t="s">
        <v>23</v>
      </c>
      <c r="C1522" s="15" t="s">
        <v>42</v>
      </c>
      <c r="D1522" s="15">
        <v>103</v>
      </c>
      <c r="E1522" s="15" t="s">
        <v>43</v>
      </c>
      <c r="F1522" s="15">
        <v>128</v>
      </c>
      <c r="G1522" s="44"/>
      <c r="H1522" s="44"/>
      <c r="I1522" s="30">
        <v>18203</v>
      </c>
      <c r="J1522" s="29">
        <f>VLOOKUP(Table2[[#This Row],[Visitor]],Table1[],2,FALSE)</f>
        <v>25</v>
      </c>
      <c r="K1522" s="29">
        <f>VLOOKUP(Table2[[#This Row],[Home]],Table1[],2,FALSE)</f>
        <v>10</v>
      </c>
      <c r="L1522" s="29">
        <f>VLOOKUP(Table2[[#This Row],[Visitor]],Table3[],2,FALSE)</f>
        <v>22</v>
      </c>
      <c r="M1522" s="29">
        <f>VLOOKUP(Table2[[#This Row],[Home]],Table3[],2,FALSE)</f>
        <v>10</v>
      </c>
      <c r="N1522" s="37"/>
      <c r="O1522" s="37"/>
      <c r="P1522" s="37"/>
      <c r="Q1522" s="37"/>
    </row>
    <row r="1523" spans="1:17" ht="25.5" customHeight="1">
      <c r="A1523" s="14" t="s">
        <v>299</v>
      </c>
      <c r="B1523" s="11" t="s">
        <v>26</v>
      </c>
      <c r="C1523" s="15" t="s">
        <v>31</v>
      </c>
      <c r="D1523" s="15">
        <v>68</v>
      </c>
      <c r="E1523" s="15" t="s">
        <v>28</v>
      </c>
      <c r="F1523" s="15">
        <v>118</v>
      </c>
      <c r="G1523" s="44"/>
      <c r="H1523" s="44"/>
      <c r="I1523" s="30">
        <v>19371</v>
      </c>
      <c r="J1523" s="29">
        <f>VLOOKUP(Table2[[#This Row],[Visitor]],Table1[],2,FALSE)</f>
        <v>8</v>
      </c>
      <c r="K1523" s="29">
        <f>VLOOKUP(Table2[[#This Row],[Home]],Table1[],2,FALSE)</f>
        <v>22</v>
      </c>
      <c r="L1523" s="29">
        <f>VLOOKUP(Table2[[#This Row],[Visitor]],Table3[],2,FALSE)</f>
        <v>11</v>
      </c>
      <c r="M1523" s="29">
        <f>VLOOKUP(Table2[[#This Row],[Home]],Table3[],2,FALSE)</f>
        <v>28</v>
      </c>
      <c r="N1523" s="37"/>
      <c r="O1523" s="37"/>
      <c r="P1523" s="37"/>
      <c r="Q1523" s="37"/>
    </row>
    <row r="1524" spans="1:17" ht="25.5" customHeight="1">
      <c r="A1524" s="14" t="s">
        <v>299</v>
      </c>
      <c r="B1524" s="11" t="s">
        <v>29</v>
      </c>
      <c r="C1524" s="15" t="s">
        <v>34</v>
      </c>
      <c r="D1524" s="15">
        <v>96</v>
      </c>
      <c r="E1524" s="15" t="s">
        <v>37</v>
      </c>
      <c r="F1524" s="15">
        <v>116</v>
      </c>
      <c r="G1524" s="44"/>
      <c r="H1524" s="44"/>
      <c r="I1524" s="30">
        <v>14532</v>
      </c>
      <c r="J1524" s="29">
        <f>VLOOKUP(Table2[[#This Row],[Visitor]],Table1[],2,FALSE)</f>
        <v>2</v>
      </c>
      <c r="K1524" s="29">
        <f>VLOOKUP(Table2[[#This Row],[Home]],Table1[],2,FALSE)</f>
        <v>29</v>
      </c>
      <c r="L1524" s="29">
        <f>VLOOKUP(Table2[[#This Row],[Visitor]],Table3[],2,FALSE)</f>
        <v>13</v>
      </c>
      <c r="M1524" s="29">
        <f>VLOOKUP(Table2[[#This Row],[Home]],Table3[],2,FALSE)</f>
        <v>30</v>
      </c>
      <c r="N1524" s="37"/>
      <c r="O1524" s="37"/>
      <c r="P1524" s="37"/>
      <c r="Q1524" s="37"/>
    </row>
    <row r="1525" spans="1:17" ht="25.5" customHeight="1">
      <c r="A1525" s="14" t="s">
        <v>299</v>
      </c>
      <c r="B1525" s="11" t="s">
        <v>8</v>
      </c>
      <c r="C1525" s="15" t="s">
        <v>36</v>
      </c>
      <c r="D1525" s="15">
        <v>117</v>
      </c>
      <c r="E1525" s="15" t="s">
        <v>45</v>
      </c>
      <c r="F1525" s="15">
        <v>126</v>
      </c>
      <c r="G1525" s="44"/>
      <c r="H1525" s="44"/>
      <c r="I1525" s="30">
        <v>18997</v>
      </c>
      <c r="J1525" s="29">
        <f>VLOOKUP(Table2[[#This Row],[Visitor]],Table1[],2,FALSE)</f>
        <v>16</v>
      </c>
      <c r="K1525" s="29">
        <f>VLOOKUP(Table2[[#This Row],[Home]],Table1[],2,FALSE)</f>
        <v>28</v>
      </c>
      <c r="L1525" s="29">
        <f>VLOOKUP(Table2[[#This Row],[Visitor]],Table3[],2,FALSE)</f>
        <v>7</v>
      </c>
      <c r="M1525" s="29">
        <f>VLOOKUP(Table2[[#This Row],[Home]],Table3[],2,FALSE)</f>
        <v>21</v>
      </c>
      <c r="N1525" s="37"/>
      <c r="O1525" s="37"/>
      <c r="P1525" s="37"/>
      <c r="Q1525" s="37"/>
    </row>
    <row r="1526" spans="1:17" ht="25.5" customHeight="1">
      <c r="A1526" s="14" t="s">
        <v>300</v>
      </c>
      <c r="B1526" s="11" t="s">
        <v>23</v>
      </c>
      <c r="C1526" s="15" t="s">
        <v>10</v>
      </c>
      <c r="D1526" s="15">
        <v>86</v>
      </c>
      <c r="E1526" s="15" t="s">
        <v>9</v>
      </c>
      <c r="F1526" s="15">
        <v>107</v>
      </c>
      <c r="G1526" s="44"/>
      <c r="H1526" s="44"/>
      <c r="I1526" s="30">
        <v>18055</v>
      </c>
      <c r="J1526" s="29">
        <f>VLOOKUP(Table2[[#This Row],[Visitor]],Table1[],2,FALSE)</f>
        <v>1</v>
      </c>
      <c r="K1526" s="29">
        <f>VLOOKUP(Table2[[#This Row],[Home]],Table1[],2,FALSE)</f>
        <v>3</v>
      </c>
      <c r="L1526" s="29">
        <f>VLOOKUP(Table2[[#This Row],[Visitor]],Table3[],2,FALSE)</f>
        <v>3</v>
      </c>
      <c r="M1526" s="29">
        <f>VLOOKUP(Table2[[#This Row],[Home]],Table3[],2,FALSE)</f>
        <v>1</v>
      </c>
      <c r="N1526" s="37"/>
      <c r="O1526" s="37"/>
      <c r="P1526" s="37"/>
      <c r="Q1526" s="37"/>
    </row>
    <row r="1527" spans="1:17" ht="25.5" customHeight="1">
      <c r="A1527" s="14" t="s">
        <v>300</v>
      </c>
      <c r="B1527" s="11" t="s">
        <v>29</v>
      </c>
      <c r="C1527" s="15" t="s">
        <v>27</v>
      </c>
      <c r="D1527" s="15">
        <v>93</v>
      </c>
      <c r="E1527" s="15" t="s">
        <v>30</v>
      </c>
      <c r="F1527" s="15">
        <v>138</v>
      </c>
      <c r="G1527" s="44"/>
      <c r="H1527" s="44"/>
      <c r="I1527" s="30">
        <v>15103</v>
      </c>
      <c r="J1527" s="29">
        <f>VLOOKUP(Table2[[#This Row],[Visitor]],Table1[],2,FALSE)</f>
        <v>11</v>
      </c>
      <c r="K1527" s="29">
        <f>VLOOKUP(Table2[[#This Row],[Home]],Table1[],2,FALSE)</f>
        <v>18</v>
      </c>
      <c r="L1527" s="29">
        <f>VLOOKUP(Table2[[#This Row],[Visitor]],Table3[],2,FALSE)</f>
        <v>27</v>
      </c>
      <c r="M1527" s="29">
        <f>VLOOKUP(Table2[[#This Row],[Home]],Table3[],2,FALSE)</f>
        <v>14</v>
      </c>
      <c r="N1527" s="37"/>
      <c r="O1527" s="37"/>
      <c r="P1527" s="37"/>
      <c r="Q1527" s="37"/>
    </row>
    <row r="1528" spans="1:17" ht="25.5" customHeight="1">
      <c r="A1528" s="14" t="s">
        <v>300</v>
      </c>
      <c r="B1528" s="11" t="s">
        <v>8</v>
      </c>
      <c r="C1528" s="15" t="s">
        <v>34</v>
      </c>
      <c r="D1528" s="15">
        <v>111</v>
      </c>
      <c r="E1528" s="15" t="s">
        <v>44</v>
      </c>
      <c r="F1528" s="15">
        <v>116</v>
      </c>
      <c r="G1528" s="44"/>
      <c r="H1528" s="44"/>
      <c r="I1528" s="30">
        <v>17463</v>
      </c>
      <c r="J1528" s="29">
        <f>VLOOKUP(Table2[[#This Row],[Visitor]],Table1[],2,FALSE)</f>
        <v>2</v>
      </c>
      <c r="K1528" s="29">
        <f>VLOOKUP(Table2[[#This Row],[Home]],Table1[],2,FALSE)</f>
        <v>6</v>
      </c>
      <c r="L1528" s="29">
        <f>VLOOKUP(Table2[[#This Row],[Visitor]],Table3[],2,FALSE)</f>
        <v>13</v>
      </c>
      <c r="M1528" s="29">
        <f>VLOOKUP(Table2[[#This Row],[Home]],Table3[],2,FALSE)</f>
        <v>18</v>
      </c>
      <c r="N1528" s="37"/>
      <c r="O1528" s="37"/>
      <c r="P1528" s="37"/>
      <c r="Q1528" s="37"/>
    </row>
    <row r="1529" spans="1:17" ht="25.5" customHeight="1">
      <c r="A1529" s="14" t="s">
        <v>301</v>
      </c>
      <c r="B1529" s="11" t="s">
        <v>12</v>
      </c>
      <c r="C1529" s="15" t="s">
        <v>41</v>
      </c>
      <c r="D1529" s="15">
        <v>116</v>
      </c>
      <c r="E1529" s="15" t="s">
        <v>5</v>
      </c>
      <c r="F1529" s="15">
        <v>123</v>
      </c>
      <c r="G1529" s="44"/>
      <c r="H1529" s="44"/>
      <c r="I1529" s="30">
        <v>18624</v>
      </c>
      <c r="J1529" s="29">
        <f>VLOOKUP(Table2[[#This Row],[Visitor]],Table1[],2,FALSE)</f>
        <v>7</v>
      </c>
      <c r="K1529" s="29">
        <f>VLOOKUP(Table2[[#This Row],[Home]],Table1[],2,FALSE)</f>
        <v>4</v>
      </c>
      <c r="L1529" s="29">
        <f>VLOOKUP(Table2[[#This Row],[Visitor]],Table3[],2,FALSE)</f>
        <v>2</v>
      </c>
      <c r="M1529" s="29">
        <f>VLOOKUP(Table2[[#This Row],[Home]],Table3[],2,FALSE)</f>
        <v>4</v>
      </c>
      <c r="N1529" s="37"/>
      <c r="O1529" s="37"/>
      <c r="P1529" s="37"/>
      <c r="Q1529" s="37"/>
    </row>
    <row r="1530" spans="1:17" ht="25.5" customHeight="1">
      <c r="A1530" s="14" t="s">
        <v>301</v>
      </c>
      <c r="B1530" s="11" t="s">
        <v>12</v>
      </c>
      <c r="C1530" s="15" t="s">
        <v>17</v>
      </c>
      <c r="D1530" s="15">
        <v>91</v>
      </c>
      <c r="E1530" s="15" t="s">
        <v>16</v>
      </c>
      <c r="F1530" s="15">
        <v>99</v>
      </c>
      <c r="G1530" s="44"/>
      <c r="H1530" s="44"/>
      <c r="I1530" s="30">
        <v>17923</v>
      </c>
      <c r="J1530" s="29">
        <f>VLOOKUP(Table2[[#This Row],[Visitor]],Table1[],2,FALSE)</f>
        <v>17</v>
      </c>
      <c r="K1530" s="29">
        <f>VLOOKUP(Table2[[#This Row],[Home]],Table1[],2,FALSE)</f>
        <v>13</v>
      </c>
      <c r="L1530" s="29">
        <f>VLOOKUP(Table2[[#This Row],[Visitor]],Table3[],2,FALSE)</f>
        <v>15</v>
      </c>
      <c r="M1530" s="29">
        <f>VLOOKUP(Table2[[#This Row],[Home]],Table3[],2,FALSE)</f>
        <v>8</v>
      </c>
      <c r="N1530" s="37"/>
      <c r="O1530" s="37"/>
      <c r="P1530" s="37"/>
      <c r="Q1530" s="37"/>
    </row>
    <row r="1531" spans="1:17" ht="25.5" customHeight="1">
      <c r="A1531" s="14" t="s">
        <v>301</v>
      </c>
      <c r="B1531" s="11" t="s">
        <v>12</v>
      </c>
      <c r="C1531" s="15" t="s">
        <v>31</v>
      </c>
      <c r="D1531" s="15">
        <v>107</v>
      </c>
      <c r="E1531" s="15" t="s">
        <v>19</v>
      </c>
      <c r="F1531" s="15">
        <v>113</v>
      </c>
      <c r="G1531" s="44"/>
      <c r="H1531" s="44"/>
      <c r="I1531" s="30">
        <v>20485</v>
      </c>
      <c r="J1531" s="29">
        <f>VLOOKUP(Table2[[#This Row],[Visitor]],Table1[],2,FALSE)</f>
        <v>8</v>
      </c>
      <c r="K1531" s="29">
        <f>VLOOKUP(Table2[[#This Row],[Home]],Table1[],2,FALSE)</f>
        <v>27</v>
      </c>
      <c r="L1531" s="29">
        <f>VLOOKUP(Table2[[#This Row],[Visitor]],Table3[],2,FALSE)</f>
        <v>11</v>
      </c>
      <c r="M1531" s="29">
        <f>VLOOKUP(Table2[[#This Row],[Home]],Table3[],2,FALSE)</f>
        <v>5</v>
      </c>
      <c r="N1531" s="37"/>
      <c r="O1531" s="37"/>
      <c r="P1531" s="37"/>
      <c r="Q1531" s="37"/>
    </row>
    <row r="1532" spans="1:17" ht="25.5" customHeight="1">
      <c r="A1532" s="14" t="s">
        <v>301</v>
      </c>
      <c r="B1532" s="11" t="s">
        <v>12</v>
      </c>
      <c r="C1532" s="15" t="s">
        <v>15</v>
      </c>
      <c r="D1532" s="15">
        <v>115</v>
      </c>
      <c r="E1532" s="15" t="s">
        <v>20</v>
      </c>
      <c r="F1532" s="15">
        <v>104</v>
      </c>
      <c r="G1532" s="44"/>
      <c r="H1532" s="44"/>
      <c r="I1532" s="30">
        <v>15102</v>
      </c>
      <c r="J1532" s="29">
        <f>VLOOKUP(Table2[[#This Row],[Visitor]],Table1[],2,FALSE)</f>
        <v>30</v>
      </c>
      <c r="K1532" s="29">
        <f>VLOOKUP(Table2[[#This Row],[Home]],Table1[],2,FALSE)</f>
        <v>9</v>
      </c>
      <c r="L1532" s="29">
        <f>VLOOKUP(Table2[[#This Row],[Visitor]],Table3[],2,FALSE)</f>
        <v>23</v>
      </c>
      <c r="M1532" s="29">
        <f>VLOOKUP(Table2[[#This Row],[Home]],Table3[],2,FALSE)</f>
        <v>17</v>
      </c>
      <c r="N1532" s="37"/>
      <c r="O1532" s="37"/>
      <c r="P1532" s="37"/>
      <c r="Q1532" s="37"/>
    </row>
    <row r="1533" spans="1:17" ht="25.5" customHeight="1">
      <c r="A1533" s="14" t="s">
        <v>301</v>
      </c>
      <c r="B1533" s="11" t="s">
        <v>23</v>
      </c>
      <c r="C1533" s="15" t="s">
        <v>38</v>
      </c>
      <c r="D1533" s="15">
        <v>104</v>
      </c>
      <c r="E1533" s="15" t="s">
        <v>25</v>
      </c>
      <c r="F1533" s="15">
        <v>112</v>
      </c>
      <c r="G1533" s="44"/>
      <c r="H1533" s="44"/>
      <c r="I1533" s="30">
        <v>13811</v>
      </c>
      <c r="J1533" s="29">
        <f>VLOOKUP(Table2[[#This Row],[Visitor]],Table1[],2,FALSE)</f>
        <v>23</v>
      </c>
      <c r="K1533" s="29">
        <f>VLOOKUP(Table2[[#This Row],[Home]],Table1[],2,FALSE)</f>
        <v>12</v>
      </c>
      <c r="L1533" s="29">
        <f>VLOOKUP(Table2[[#This Row],[Visitor]],Table3[],2,FALSE)</f>
        <v>25</v>
      </c>
      <c r="M1533" s="29">
        <f>VLOOKUP(Table2[[#This Row],[Home]],Table3[],2,FALSE)</f>
        <v>29</v>
      </c>
      <c r="N1533" s="37"/>
      <c r="O1533" s="37"/>
      <c r="P1533" s="37"/>
      <c r="Q1533" s="37"/>
    </row>
    <row r="1534" spans="1:17" ht="25.5" customHeight="1">
      <c r="A1534" s="14" t="s">
        <v>301</v>
      </c>
      <c r="B1534" s="11" t="s">
        <v>23</v>
      </c>
      <c r="C1534" s="15" t="s">
        <v>36</v>
      </c>
      <c r="D1534" s="15">
        <v>96</v>
      </c>
      <c r="E1534" s="15" t="s">
        <v>33</v>
      </c>
      <c r="F1534" s="15">
        <v>112</v>
      </c>
      <c r="G1534" s="44"/>
      <c r="H1534" s="44"/>
      <c r="I1534" s="30">
        <v>18978</v>
      </c>
      <c r="J1534" s="29">
        <f>VLOOKUP(Table2[[#This Row],[Visitor]],Table1[],2,FALSE)</f>
        <v>16</v>
      </c>
      <c r="K1534" s="29">
        <f>VLOOKUP(Table2[[#This Row],[Home]],Table1[],2,FALSE)</f>
        <v>24</v>
      </c>
      <c r="L1534" s="29">
        <f>VLOOKUP(Table2[[#This Row],[Visitor]],Table3[],2,FALSE)</f>
        <v>7</v>
      </c>
      <c r="M1534" s="29">
        <f>VLOOKUP(Table2[[#This Row],[Home]],Table3[],2,FALSE)</f>
        <v>12</v>
      </c>
      <c r="N1534" s="37"/>
      <c r="O1534" s="37"/>
      <c r="P1534" s="37"/>
      <c r="Q1534" s="37"/>
    </row>
    <row r="1535" spans="1:17" ht="25.5" customHeight="1">
      <c r="A1535" s="14" t="s">
        <v>301</v>
      </c>
      <c r="B1535" s="11" t="s">
        <v>23</v>
      </c>
      <c r="C1535" s="15" t="s">
        <v>42</v>
      </c>
      <c r="D1535" s="15">
        <v>124</v>
      </c>
      <c r="E1535" s="15" t="s">
        <v>24</v>
      </c>
      <c r="F1535" s="15">
        <v>129</v>
      </c>
      <c r="G1535" s="44"/>
      <c r="H1535" s="44"/>
      <c r="I1535" s="30">
        <v>14717</v>
      </c>
      <c r="J1535" s="29">
        <f>VLOOKUP(Table2[[#This Row],[Visitor]],Table1[],2,FALSE)</f>
        <v>25</v>
      </c>
      <c r="K1535" s="29">
        <f>VLOOKUP(Table2[[#This Row],[Home]],Table1[],2,FALSE)</f>
        <v>21</v>
      </c>
      <c r="L1535" s="29">
        <f>VLOOKUP(Table2[[#This Row],[Visitor]],Table3[],2,FALSE)</f>
        <v>22</v>
      </c>
      <c r="M1535" s="29">
        <f>VLOOKUP(Table2[[#This Row],[Home]],Table3[],2,FALSE)</f>
        <v>9</v>
      </c>
      <c r="N1535" s="37"/>
      <c r="O1535" s="37"/>
      <c r="P1535" s="37"/>
      <c r="Q1535" s="37"/>
    </row>
    <row r="1536" spans="1:17" ht="25.5" customHeight="1">
      <c r="A1536" s="14" t="s">
        <v>301</v>
      </c>
      <c r="B1536" s="11" t="s">
        <v>32</v>
      </c>
      <c r="C1536" s="15" t="s">
        <v>40</v>
      </c>
      <c r="D1536" s="15">
        <v>104</v>
      </c>
      <c r="E1536" s="15" t="s">
        <v>22</v>
      </c>
      <c r="F1536" s="15">
        <v>123</v>
      </c>
      <c r="G1536" s="44"/>
      <c r="H1536" s="44"/>
      <c r="I1536" s="30">
        <v>17341</v>
      </c>
      <c r="J1536" s="29">
        <f>VLOOKUP(Table2[[#This Row],[Visitor]],Table1[],2,FALSE)</f>
        <v>15</v>
      </c>
      <c r="K1536" s="29">
        <f>VLOOKUP(Table2[[#This Row],[Home]],Table1[],2,FALSE)</f>
        <v>14</v>
      </c>
      <c r="L1536" s="29">
        <f>VLOOKUP(Table2[[#This Row],[Visitor]],Table3[],2,FALSE)</f>
        <v>24</v>
      </c>
      <c r="M1536" s="29">
        <f>VLOOKUP(Table2[[#This Row],[Home]],Table3[],2,FALSE)</f>
        <v>16</v>
      </c>
      <c r="N1536" s="37"/>
      <c r="O1536" s="37"/>
      <c r="P1536" s="37"/>
      <c r="Q1536" s="37"/>
    </row>
    <row r="1537" spans="1:17" ht="25.5" customHeight="1">
      <c r="A1537" s="14" t="s">
        <v>302</v>
      </c>
      <c r="B1537" s="11" t="s">
        <v>59</v>
      </c>
      <c r="C1537" s="15" t="s">
        <v>44</v>
      </c>
      <c r="D1537" s="15">
        <v>127</v>
      </c>
      <c r="E1537" s="15" t="s">
        <v>15</v>
      </c>
      <c r="F1537" s="15">
        <v>119</v>
      </c>
      <c r="G1537" s="44"/>
      <c r="H1537" s="44"/>
      <c r="I1537" s="30">
        <v>12944</v>
      </c>
      <c r="J1537" s="29">
        <f>VLOOKUP(Table2[[#This Row],[Visitor]],Table1[],2,FALSE)</f>
        <v>6</v>
      </c>
      <c r="K1537" s="29">
        <f>VLOOKUP(Table2[[#This Row],[Home]],Table1[],2,FALSE)</f>
        <v>30</v>
      </c>
      <c r="L1537" s="29">
        <f>VLOOKUP(Table2[[#This Row],[Visitor]],Table3[],2,FALSE)</f>
        <v>18</v>
      </c>
      <c r="M1537" s="29">
        <f>VLOOKUP(Table2[[#This Row],[Home]],Table3[],2,FALSE)</f>
        <v>23</v>
      </c>
      <c r="N1537" s="37"/>
      <c r="O1537" s="37"/>
      <c r="P1537" s="37"/>
      <c r="Q1537" s="37"/>
    </row>
    <row r="1538" spans="1:17" ht="25.5" customHeight="1">
      <c r="A1538" s="14" t="s">
        <v>302</v>
      </c>
      <c r="B1538" s="11" t="s">
        <v>12</v>
      </c>
      <c r="C1538" s="15" t="s">
        <v>19</v>
      </c>
      <c r="D1538" s="15">
        <v>122</v>
      </c>
      <c r="E1538" s="15" t="s">
        <v>13</v>
      </c>
      <c r="F1538" s="15">
        <v>119</v>
      </c>
      <c r="G1538" s="44"/>
      <c r="H1538" s="44"/>
      <c r="I1538" s="30">
        <v>19426</v>
      </c>
      <c r="J1538" s="29">
        <f>VLOOKUP(Table2[[#This Row],[Visitor]],Table1[],2,FALSE)</f>
        <v>27</v>
      </c>
      <c r="K1538" s="29">
        <f>VLOOKUP(Table2[[#This Row],[Home]],Table1[],2,FALSE)</f>
        <v>20</v>
      </c>
      <c r="L1538" s="29">
        <f>VLOOKUP(Table2[[#This Row],[Visitor]],Table3[],2,FALSE)</f>
        <v>5</v>
      </c>
      <c r="M1538" s="29">
        <f>VLOOKUP(Table2[[#This Row],[Home]],Table3[],2,FALSE)</f>
        <v>20</v>
      </c>
      <c r="N1538" s="37"/>
      <c r="O1538" s="37"/>
      <c r="P1538" s="37"/>
      <c r="Q1538" s="37"/>
    </row>
    <row r="1539" spans="1:17" ht="25.5" customHeight="1">
      <c r="A1539" s="14" t="s">
        <v>302</v>
      </c>
      <c r="B1539" s="11" t="s">
        <v>12</v>
      </c>
      <c r="C1539" s="15" t="s">
        <v>27</v>
      </c>
      <c r="D1539" s="15">
        <v>89</v>
      </c>
      <c r="E1539" s="15" t="s">
        <v>16</v>
      </c>
      <c r="F1539" s="15">
        <v>97</v>
      </c>
      <c r="G1539" s="44"/>
      <c r="H1539" s="44"/>
      <c r="I1539" s="30">
        <v>17491</v>
      </c>
      <c r="J1539" s="29">
        <f>VLOOKUP(Table2[[#This Row],[Visitor]],Table1[],2,FALSE)</f>
        <v>11</v>
      </c>
      <c r="K1539" s="29">
        <f>VLOOKUP(Table2[[#This Row],[Home]],Table1[],2,FALSE)</f>
        <v>13</v>
      </c>
      <c r="L1539" s="29">
        <f>VLOOKUP(Table2[[#This Row],[Visitor]],Table3[],2,FALSE)</f>
        <v>27</v>
      </c>
      <c r="M1539" s="29">
        <f>VLOOKUP(Table2[[#This Row],[Home]],Table3[],2,FALSE)</f>
        <v>8</v>
      </c>
      <c r="N1539" s="37"/>
      <c r="O1539" s="37"/>
      <c r="P1539" s="37"/>
      <c r="Q1539" s="37"/>
    </row>
    <row r="1540" spans="1:17" ht="25.5" customHeight="1">
      <c r="A1540" s="14" t="s">
        <v>302</v>
      </c>
      <c r="B1540" s="11" t="s">
        <v>12</v>
      </c>
      <c r="C1540" s="15" t="s">
        <v>30</v>
      </c>
      <c r="D1540" s="15">
        <v>115</v>
      </c>
      <c r="E1540" s="15" t="s">
        <v>24</v>
      </c>
      <c r="F1540" s="15">
        <v>125</v>
      </c>
      <c r="G1540" s="44"/>
      <c r="H1540" s="44"/>
      <c r="I1540" s="30">
        <v>15408</v>
      </c>
      <c r="J1540" s="29">
        <f>VLOOKUP(Table2[[#This Row],[Visitor]],Table1[],2,FALSE)</f>
        <v>18</v>
      </c>
      <c r="K1540" s="29">
        <f>VLOOKUP(Table2[[#This Row],[Home]],Table1[],2,FALSE)</f>
        <v>21</v>
      </c>
      <c r="L1540" s="29">
        <f>VLOOKUP(Table2[[#This Row],[Visitor]],Table3[],2,FALSE)</f>
        <v>14</v>
      </c>
      <c r="M1540" s="29">
        <f>VLOOKUP(Table2[[#This Row],[Home]],Table3[],2,FALSE)</f>
        <v>9</v>
      </c>
      <c r="N1540" s="37"/>
      <c r="O1540" s="37"/>
      <c r="P1540" s="37"/>
      <c r="Q1540" s="37"/>
    </row>
    <row r="1541" spans="1:17" ht="25.5" customHeight="1">
      <c r="A1541" s="14" t="s">
        <v>302</v>
      </c>
      <c r="B1541" s="11" t="s">
        <v>12</v>
      </c>
      <c r="C1541" s="15" t="s">
        <v>45</v>
      </c>
      <c r="D1541" s="15">
        <v>117</v>
      </c>
      <c r="E1541" s="15" t="s">
        <v>18</v>
      </c>
      <c r="F1541" s="15">
        <v>130</v>
      </c>
      <c r="G1541" s="44"/>
      <c r="H1541" s="44"/>
      <c r="I1541" s="30">
        <v>19249</v>
      </c>
      <c r="J1541" s="29">
        <f>VLOOKUP(Table2[[#This Row],[Visitor]],Table1[],2,FALSE)</f>
        <v>28</v>
      </c>
      <c r="K1541" s="29">
        <f>VLOOKUP(Table2[[#This Row],[Home]],Table1[],2,FALSE)</f>
        <v>26</v>
      </c>
      <c r="L1541" s="29">
        <f>VLOOKUP(Table2[[#This Row],[Visitor]],Table3[],2,FALSE)</f>
        <v>21</v>
      </c>
      <c r="M1541" s="29">
        <f>VLOOKUP(Table2[[#This Row],[Home]],Table3[],2,FALSE)</f>
        <v>26</v>
      </c>
      <c r="N1541" s="37"/>
      <c r="O1541" s="37"/>
      <c r="P1541" s="37"/>
      <c r="Q1541" s="37"/>
    </row>
    <row r="1542" spans="1:17" ht="25.5" customHeight="1">
      <c r="A1542" s="14" t="s">
        <v>302</v>
      </c>
      <c r="B1542" s="11" t="s">
        <v>21</v>
      </c>
      <c r="C1542" s="15" t="s">
        <v>31</v>
      </c>
      <c r="D1542" s="15">
        <v>98</v>
      </c>
      <c r="E1542" s="15" t="s">
        <v>5</v>
      </c>
      <c r="F1542" s="15">
        <v>86</v>
      </c>
      <c r="G1542" s="44"/>
      <c r="H1542" s="44"/>
      <c r="I1542" s="30">
        <v>18624</v>
      </c>
      <c r="J1542" s="29">
        <f>VLOOKUP(Table2[[#This Row],[Visitor]],Table1[],2,FALSE)</f>
        <v>8</v>
      </c>
      <c r="K1542" s="29">
        <f>VLOOKUP(Table2[[#This Row],[Home]],Table1[],2,FALSE)</f>
        <v>4</v>
      </c>
      <c r="L1542" s="29">
        <f>VLOOKUP(Table2[[#This Row],[Visitor]],Table3[],2,FALSE)</f>
        <v>11</v>
      </c>
      <c r="M1542" s="29">
        <f>VLOOKUP(Table2[[#This Row],[Home]],Table3[],2,FALSE)</f>
        <v>4</v>
      </c>
      <c r="N1542" s="37"/>
      <c r="O1542" s="37"/>
      <c r="P1542" s="37"/>
      <c r="Q1542" s="37"/>
    </row>
    <row r="1543" spans="1:17" ht="25.5" customHeight="1">
      <c r="A1543" s="14" t="s">
        <v>302</v>
      </c>
      <c r="B1543" s="11" t="s">
        <v>23</v>
      </c>
      <c r="C1543" s="15" t="s">
        <v>41</v>
      </c>
      <c r="D1543" s="15">
        <v>122</v>
      </c>
      <c r="E1543" s="15" t="s">
        <v>40</v>
      </c>
      <c r="F1543" s="15">
        <v>83</v>
      </c>
      <c r="G1543" s="44"/>
      <c r="H1543" s="44"/>
      <c r="I1543" s="30">
        <v>21263</v>
      </c>
      <c r="J1543" s="29">
        <f>VLOOKUP(Table2[[#This Row],[Visitor]],Table1[],2,FALSE)</f>
        <v>7</v>
      </c>
      <c r="K1543" s="29">
        <f>VLOOKUP(Table2[[#This Row],[Home]],Table1[],2,FALSE)</f>
        <v>15</v>
      </c>
      <c r="L1543" s="29">
        <f>VLOOKUP(Table2[[#This Row],[Visitor]],Table3[],2,FALSE)</f>
        <v>2</v>
      </c>
      <c r="M1543" s="29">
        <f>VLOOKUP(Table2[[#This Row],[Home]],Table3[],2,FALSE)</f>
        <v>24</v>
      </c>
      <c r="N1543" s="37"/>
      <c r="O1543" s="37"/>
      <c r="P1543" s="37"/>
      <c r="Q1543" s="37"/>
    </row>
    <row r="1544" spans="1:17" ht="25.5" customHeight="1">
      <c r="A1544" s="14" t="s">
        <v>302</v>
      </c>
      <c r="B1544" s="11" t="s">
        <v>23</v>
      </c>
      <c r="C1544" s="15" t="s">
        <v>38</v>
      </c>
      <c r="D1544" s="15">
        <v>112</v>
      </c>
      <c r="E1544" s="15" t="s">
        <v>9</v>
      </c>
      <c r="F1544" s="15">
        <v>132</v>
      </c>
      <c r="G1544" s="44"/>
      <c r="H1544" s="44"/>
      <c r="I1544" s="30">
        <v>18055</v>
      </c>
      <c r="J1544" s="29">
        <f>VLOOKUP(Table2[[#This Row],[Visitor]],Table1[],2,FALSE)</f>
        <v>23</v>
      </c>
      <c r="K1544" s="29">
        <f>VLOOKUP(Table2[[#This Row],[Home]],Table1[],2,FALSE)</f>
        <v>3</v>
      </c>
      <c r="L1544" s="29">
        <f>VLOOKUP(Table2[[#This Row],[Visitor]],Table3[],2,FALSE)</f>
        <v>25</v>
      </c>
      <c r="M1544" s="29">
        <f>VLOOKUP(Table2[[#This Row],[Home]],Table3[],2,FALSE)</f>
        <v>1</v>
      </c>
      <c r="N1544" s="37"/>
      <c r="O1544" s="37"/>
      <c r="P1544" s="37"/>
      <c r="Q1544" s="37"/>
    </row>
    <row r="1545" spans="1:17" ht="25.5" customHeight="1">
      <c r="A1545" s="14" t="s">
        <v>302</v>
      </c>
      <c r="B1545" s="11" t="s">
        <v>26</v>
      </c>
      <c r="C1545" s="15" t="s">
        <v>10</v>
      </c>
      <c r="D1545" s="15">
        <v>109</v>
      </c>
      <c r="E1545" s="15" t="s">
        <v>28</v>
      </c>
      <c r="F1545" s="15">
        <v>112</v>
      </c>
      <c r="G1545" s="44"/>
      <c r="H1545" s="44"/>
      <c r="I1545" s="30">
        <v>20260</v>
      </c>
      <c r="J1545" s="29">
        <f>VLOOKUP(Table2[[#This Row],[Visitor]],Table1[],2,FALSE)</f>
        <v>1</v>
      </c>
      <c r="K1545" s="29">
        <f>VLOOKUP(Table2[[#This Row],[Home]],Table1[],2,FALSE)</f>
        <v>22</v>
      </c>
      <c r="L1545" s="29">
        <f>VLOOKUP(Table2[[#This Row],[Visitor]],Table3[],2,FALSE)</f>
        <v>3</v>
      </c>
      <c r="M1545" s="29">
        <f>VLOOKUP(Table2[[#This Row],[Home]],Table3[],2,FALSE)</f>
        <v>28</v>
      </c>
      <c r="N1545" s="37"/>
      <c r="O1545" s="37"/>
      <c r="P1545" s="37"/>
      <c r="Q1545" s="37"/>
    </row>
    <row r="1546" spans="1:17" ht="25.5" customHeight="1">
      <c r="A1546" s="14" t="s">
        <v>302</v>
      </c>
      <c r="B1546" s="11" t="s">
        <v>29</v>
      </c>
      <c r="C1546" s="15" t="s">
        <v>43</v>
      </c>
      <c r="D1546" s="15">
        <v>110</v>
      </c>
      <c r="E1546" s="15" t="s">
        <v>37</v>
      </c>
      <c r="F1546" s="15">
        <v>100</v>
      </c>
      <c r="G1546" s="44"/>
      <c r="H1546" s="44"/>
      <c r="I1546" s="30">
        <v>16376</v>
      </c>
      <c r="J1546" s="29">
        <f>VLOOKUP(Table2[[#This Row],[Visitor]],Table1[],2,FALSE)</f>
        <v>10</v>
      </c>
      <c r="K1546" s="29">
        <f>VLOOKUP(Table2[[#This Row],[Home]],Table1[],2,FALSE)</f>
        <v>29</v>
      </c>
      <c r="L1546" s="29">
        <f>VLOOKUP(Table2[[#This Row],[Visitor]],Table3[],2,FALSE)</f>
        <v>10</v>
      </c>
      <c r="M1546" s="29">
        <f>VLOOKUP(Table2[[#This Row],[Home]],Table3[],2,FALSE)</f>
        <v>30</v>
      </c>
      <c r="N1546" s="37"/>
      <c r="O1546" s="37"/>
      <c r="P1546" s="37"/>
      <c r="Q1546" s="37"/>
    </row>
    <row r="1547" spans="1:17" ht="25.5" customHeight="1">
      <c r="A1547" s="14" t="s">
        <v>303</v>
      </c>
      <c r="B1547" s="11" t="s">
        <v>49</v>
      </c>
      <c r="C1547" s="15" t="s">
        <v>25</v>
      </c>
      <c r="D1547" s="15">
        <v>100</v>
      </c>
      <c r="E1547" s="15" t="s">
        <v>33</v>
      </c>
      <c r="F1547" s="15">
        <v>87</v>
      </c>
      <c r="G1547" s="44"/>
      <c r="H1547" s="44"/>
      <c r="I1547" s="30">
        <v>13179</v>
      </c>
      <c r="J1547" s="29">
        <f>VLOOKUP(Table2[[#This Row],[Visitor]],Table1[],2,FALSE)</f>
        <v>12</v>
      </c>
      <c r="K1547" s="29">
        <f>VLOOKUP(Table2[[#This Row],[Home]],Table1[],2,FALSE)</f>
        <v>24</v>
      </c>
      <c r="L1547" s="29">
        <f>VLOOKUP(Table2[[#This Row],[Visitor]],Table3[],2,FALSE)</f>
        <v>29</v>
      </c>
      <c r="M1547" s="29">
        <f>VLOOKUP(Table2[[#This Row],[Home]],Table3[],2,FALSE)</f>
        <v>12</v>
      </c>
      <c r="N1547" s="37"/>
      <c r="O1547" s="37"/>
      <c r="P1547" s="37"/>
      <c r="Q1547" s="37"/>
    </row>
    <row r="1548" spans="1:17" ht="25.5" customHeight="1">
      <c r="A1548" s="14" t="s">
        <v>303</v>
      </c>
      <c r="B1548" s="11" t="s">
        <v>59</v>
      </c>
      <c r="C1548" s="15" t="s">
        <v>45</v>
      </c>
      <c r="D1548" s="15">
        <v>113</v>
      </c>
      <c r="E1548" s="15" t="s">
        <v>17</v>
      </c>
      <c r="F1548" s="15">
        <v>97</v>
      </c>
      <c r="G1548" s="44"/>
      <c r="H1548" s="44"/>
      <c r="I1548" s="30">
        <v>19686</v>
      </c>
      <c r="J1548" s="29">
        <f>VLOOKUP(Table2[[#This Row],[Visitor]],Table1[],2,FALSE)</f>
        <v>28</v>
      </c>
      <c r="K1548" s="29">
        <f>VLOOKUP(Table2[[#This Row],[Home]],Table1[],2,FALSE)</f>
        <v>17</v>
      </c>
      <c r="L1548" s="29">
        <f>VLOOKUP(Table2[[#This Row],[Visitor]],Table3[],2,FALSE)</f>
        <v>21</v>
      </c>
      <c r="M1548" s="29">
        <f>VLOOKUP(Table2[[#This Row],[Home]],Table3[],2,FALSE)</f>
        <v>15</v>
      </c>
      <c r="N1548" s="37"/>
      <c r="O1548" s="37"/>
      <c r="P1548" s="37"/>
      <c r="Q1548" s="37"/>
    </row>
    <row r="1549" spans="1:17" ht="25.5" customHeight="1">
      <c r="A1549" s="14" t="s">
        <v>303</v>
      </c>
      <c r="B1549" s="11" t="s">
        <v>59</v>
      </c>
      <c r="C1549" s="15" t="s">
        <v>42</v>
      </c>
      <c r="D1549" s="15">
        <v>117</v>
      </c>
      <c r="E1549" s="15" t="s">
        <v>18</v>
      </c>
      <c r="F1549" s="15">
        <v>131</v>
      </c>
      <c r="G1549" s="44"/>
      <c r="H1549" s="44"/>
      <c r="I1549" s="30">
        <v>15898</v>
      </c>
      <c r="J1549" s="29">
        <f>VLOOKUP(Table2[[#This Row],[Visitor]],Table1[],2,FALSE)</f>
        <v>25</v>
      </c>
      <c r="K1549" s="29">
        <f>VLOOKUP(Table2[[#This Row],[Home]],Table1[],2,FALSE)</f>
        <v>26</v>
      </c>
      <c r="L1549" s="29">
        <f>VLOOKUP(Table2[[#This Row],[Visitor]],Table3[],2,FALSE)</f>
        <v>22</v>
      </c>
      <c r="M1549" s="29">
        <f>VLOOKUP(Table2[[#This Row],[Home]],Table3[],2,FALSE)</f>
        <v>26</v>
      </c>
      <c r="N1549" s="37"/>
      <c r="O1549" s="37"/>
      <c r="P1549" s="37"/>
      <c r="Q1549" s="37"/>
    </row>
    <row r="1550" spans="1:17" ht="25.5" customHeight="1">
      <c r="A1550" s="14" t="s">
        <v>303</v>
      </c>
      <c r="B1550" s="11" t="s">
        <v>59</v>
      </c>
      <c r="C1550" s="15" t="s">
        <v>36</v>
      </c>
      <c r="D1550" s="15">
        <v>119</v>
      </c>
      <c r="E1550" s="15" t="s">
        <v>20</v>
      </c>
      <c r="F1550" s="15">
        <v>109</v>
      </c>
      <c r="G1550" s="44"/>
      <c r="H1550" s="44"/>
      <c r="I1550" s="30">
        <v>16647</v>
      </c>
      <c r="J1550" s="29">
        <f>VLOOKUP(Table2[[#This Row],[Visitor]],Table1[],2,FALSE)</f>
        <v>16</v>
      </c>
      <c r="K1550" s="29">
        <f>VLOOKUP(Table2[[#This Row],[Home]],Table1[],2,FALSE)</f>
        <v>9</v>
      </c>
      <c r="L1550" s="29">
        <f>VLOOKUP(Table2[[#This Row],[Visitor]],Table3[],2,FALSE)</f>
        <v>7</v>
      </c>
      <c r="M1550" s="29">
        <f>VLOOKUP(Table2[[#This Row],[Home]],Table3[],2,FALSE)</f>
        <v>17</v>
      </c>
      <c r="N1550" s="37"/>
      <c r="O1550" s="37"/>
      <c r="P1550" s="37"/>
      <c r="Q1550" s="37"/>
    </row>
    <row r="1551" spans="1:17" ht="25.5" customHeight="1">
      <c r="A1551" s="14" t="s">
        <v>303</v>
      </c>
      <c r="B1551" s="11" t="s">
        <v>12</v>
      </c>
      <c r="C1551" s="15" t="s">
        <v>10</v>
      </c>
      <c r="D1551" s="15">
        <v>92</v>
      </c>
      <c r="E1551" s="15" t="s">
        <v>34</v>
      </c>
      <c r="F1551" s="15">
        <v>104</v>
      </c>
      <c r="G1551" s="44"/>
      <c r="H1551" s="44"/>
      <c r="I1551" s="30">
        <v>18354</v>
      </c>
      <c r="J1551" s="29">
        <f>VLOOKUP(Table2[[#This Row],[Visitor]],Table1[],2,FALSE)</f>
        <v>1</v>
      </c>
      <c r="K1551" s="29">
        <f>VLOOKUP(Table2[[#This Row],[Home]],Table1[],2,FALSE)</f>
        <v>2</v>
      </c>
      <c r="L1551" s="29">
        <f>VLOOKUP(Table2[[#This Row],[Visitor]],Table3[],2,FALSE)</f>
        <v>3</v>
      </c>
      <c r="M1551" s="29">
        <f>VLOOKUP(Table2[[#This Row],[Home]],Table3[],2,FALSE)</f>
        <v>13</v>
      </c>
      <c r="N1551" s="37"/>
      <c r="O1551" s="37"/>
      <c r="P1551" s="37"/>
      <c r="Q1551" s="37"/>
    </row>
    <row r="1552" spans="1:17" ht="25.5" customHeight="1">
      <c r="A1552" s="14" t="s">
        <v>304</v>
      </c>
      <c r="B1552" s="11" t="s">
        <v>12</v>
      </c>
      <c r="C1552" s="15" t="s">
        <v>5</v>
      </c>
      <c r="D1552" s="15">
        <v>112</v>
      </c>
      <c r="E1552" s="15" t="s">
        <v>13</v>
      </c>
      <c r="F1552" s="15">
        <v>117</v>
      </c>
      <c r="G1552" s="44"/>
      <c r="H1552" s="44"/>
      <c r="I1552" s="30">
        <v>18040</v>
      </c>
      <c r="J1552" s="29">
        <f>VLOOKUP(Table2[[#This Row],[Visitor]],Table1[],2,FALSE)</f>
        <v>4</v>
      </c>
      <c r="K1552" s="29">
        <f>VLOOKUP(Table2[[#This Row],[Home]],Table1[],2,FALSE)</f>
        <v>20</v>
      </c>
      <c r="L1552" s="29">
        <f>VLOOKUP(Table2[[#This Row],[Visitor]],Table3[],2,FALSE)</f>
        <v>4</v>
      </c>
      <c r="M1552" s="29">
        <f>VLOOKUP(Table2[[#This Row],[Home]],Table3[],2,FALSE)</f>
        <v>20</v>
      </c>
      <c r="N1552" s="37"/>
      <c r="O1552" s="37"/>
      <c r="P1552" s="37"/>
      <c r="Q1552" s="37"/>
    </row>
    <row r="1553" spans="1:17" ht="25.5" customHeight="1">
      <c r="A1553" s="14" t="s">
        <v>304</v>
      </c>
      <c r="B1553" s="11" t="s">
        <v>12</v>
      </c>
      <c r="C1553" s="15" t="s">
        <v>6</v>
      </c>
      <c r="D1553" s="15">
        <v>102</v>
      </c>
      <c r="E1553" s="15" t="s">
        <v>14</v>
      </c>
      <c r="F1553" s="15">
        <v>113</v>
      </c>
      <c r="G1553" s="44"/>
      <c r="H1553" s="44"/>
      <c r="I1553" s="30">
        <v>15769</v>
      </c>
      <c r="J1553" s="29">
        <f>VLOOKUP(Table2[[#This Row],[Visitor]],Table1[],2,FALSE)</f>
        <v>5</v>
      </c>
      <c r="K1553" s="29">
        <f>VLOOKUP(Table2[[#This Row],[Home]],Table1[],2,FALSE)</f>
        <v>19</v>
      </c>
      <c r="L1553" s="29">
        <f>VLOOKUP(Table2[[#This Row],[Visitor]],Table3[],2,FALSE)</f>
        <v>6</v>
      </c>
      <c r="M1553" s="29">
        <f>VLOOKUP(Table2[[#This Row],[Home]],Table3[],2,FALSE)</f>
        <v>19</v>
      </c>
      <c r="N1553" s="37"/>
      <c r="O1553" s="37"/>
      <c r="P1553" s="37"/>
      <c r="Q1553" s="37"/>
    </row>
    <row r="1554" spans="1:17" ht="25.5" customHeight="1">
      <c r="A1554" s="14" t="s">
        <v>304</v>
      </c>
      <c r="B1554" s="11" t="s">
        <v>12</v>
      </c>
      <c r="C1554" s="15" t="s">
        <v>31</v>
      </c>
      <c r="D1554" s="15">
        <v>94</v>
      </c>
      <c r="E1554" s="15" t="s">
        <v>16</v>
      </c>
      <c r="F1554" s="15">
        <v>121</v>
      </c>
      <c r="G1554" s="44"/>
      <c r="H1554" s="44"/>
      <c r="I1554" s="30">
        <v>17000</v>
      </c>
      <c r="J1554" s="29">
        <f>VLOOKUP(Table2[[#This Row],[Visitor]],Table1[],2,FALSE)</f>
        <v>8</v>
      </c>
      <c r="K1554" s="29">
        <f>VLOOKUP(Table2[[#This Row],[Home]],Table1[],2,FALSE)</f>
        <v>13</v>
      </c>
      <c r="L1554" s="29">
        <f>VLOOKUP(Table2[[#This Row],[Visitor]],Table3[],2,FALSE)</f>
        <v>11</v>
      </c>
      <c r="M1554" s="29">
        <f>VLOOKUP(Table2[[#This Row],[Home]],Table3[],2,FALSE)</f>
        <v>8</v>
      </c>
      <c r="N1554" s="37"/>
      <c r="O1554" s="37"/>
      <c r="P1554" s="37"/>
      <c r="Q1554" s="37"/>
    </row>
    <row r="1555" spans="1:17" ht="25.5" customHeight="1">
      <c r="A1555" s="14" t="s">
        <v>304</v>
      </c>
      <c r="B1555" s="11" t="s">
        <v>12</v>
      </c>
      <c r="C1555" s="15" t="s">
        <v>37</v>
      </c>
      <c r="D1555" s="15">
        <v>114</v>
      </c>
      <c r="E1555" s="15" t="s">
        <v>19</v>
      </c>
      <c r="F1555" s="15">
        <v>119</v>
      </c>
      <c r="G1555" s="44"/>
      <c r="H1555" s="44"/>
      <c r="I1555" s="30">
        <v>20459</v>
      </c>
      <c r="J1555" s="29">
        <f>VLOOKUP(Table2[[#This Row],[Visitor]],Table1[],2,FALSE)</f>
        <v>29</v>
      </c>
      <c r="K1555" s="29">
        <f>VLOOKUP(Table2[[#This Row],[Home]],Table1[],2,FALSE)</f>
        <v>27</v>
      </c>
      <c r="L1555" s="29">
        <f>VLOOKUP(Table2[[#This Row],[Visitor]],Table3[],2,FALSE)</f>
        <v>30</v>
      </c>
      <c r="M1555" s="29">
        <f>VLOOKUP(Table2[[#This Row],[Home]],Table3[],2,FALSE)</f>
        <v>5</v>
      </c>
      <c r="N1555" s="37"/>
      <c r="O1555" s="37"/>
      <c r="P1555" s="37"/>
      <c r="Q1555" s="37"/>
    </row>
    <row r="1556" spans="1:17" ht="25.5" customHeight="1">
      <c r="A1556" s="14" t="s">
        <v>304</v>
      </c>
      <c r="B1556" s="11" t="s">
        <v>21</v>
      </c>
      <c r="C1556" s="15" t="s">
        <v>44</v>
      </c>
      <c r="D1556" s="15">
        <v>127</v>
      </c>
      <c r="E1556" s="15" t="s">
        <v>27</v>
      </c>
      <c r="F1556" s="15">
        <v>119</v>
      </c>
      <c r="G1556" s="44"/>
      <c r="H1556" s="44"/>
      <c r="I1556" s="30">
        <v>14323</v>
      </c>
      <c r="J1556" s="29">
        <f>VLOOKUP(Table2[[#This Row],[Visitor]],Table1[],2,FALSE)</f>
        <v>6</v>
      </c>
      <c r="K1556" s="29">
        <f>VLOOKUP(Table2[[#This Row],[Home]],Table1[],2,FALSE)</f>
        <v>11</v>
      </c>
      <c r="L1556" s="29">
        <f>VLOOKUP(Table2[[#This Row],[Visitor]],Table3[],2,FALSE)</f>
        <v>18</v>
      </c>
      <c r="M1556" s="29">
        <f>VLOOKUP(Table2[[#This Row],[Home]],Table3[],2,FALSE)</f>
        <v>27</v>
      </c>
      <c r="N1556" s="37"/>
      <c r="O1556" s="37"/>
      <c r="P1556" s="37"/>
      <c r="Q1556" s="37"/>
    </row>
    <row r="1557" spans="1:17" ht="25.5" customHeight="1">
      <c r="A1557" s="14" t="s">
        <v>304</v>
      </c>
      <c r="B1557" s="11" t="s">
        <v>23</v>
      </c>
      <c r="C1557" s="15" t="s">
        <v>28</v>
      </c>
      <c r="D1557" s="15">
        <v>88</v>
      </c>
      <c r="E1557" s="15" t="s">
        <v>25</v>
      </c>
      <c r="F1557" s="15">
        <v>98</v>
      </c>
      <c r="G1557" s="44"/>
      <c r="H1557" s="44"/>
      <c r="I1557" s="30">
        <v>15997</v>
      </c>
      <c r="J1557" s="29">
        <f>VLOOKUP(Table2[[#This Row],[Visitor]],Table1[],2,FALSE)</f>
        <v>22</v>
      </c>
      <c r="K1557" s="29">
        <f>VLOOKUP(Table2[[#This Row],[Home]],Table1[],2,FALSE)</f>
        <v>12</v>
      </c>
      <c r="L1557" s="29">
        <f>VLOOKUP(Table2[[#This Row],[Visitor]],Table3[],2,FALSE)</f>
        <v>28</v>
      </c>
      <c r="M1557" s="29">
        <f>VLOOKUP(Table2[[#This Row],[Home]],Table3[],2,FALSE)</f>
        <v>29</v>
      </c>
      <c r="N1557" s="37"/>
      <c r="O1557" s="37"/>
      <c r="P1557" s="37"/>
      <c r="Q1557" s="37"/>
    </row>
    <row r="1558" spans="1:17" ht="25.5" customHeight="1">
      <c r="A1558" s="14" t="s">
        <v>304</v>
      </c>
      <c r="B1558" s="11" t="s">
        <v>23</v>
      </c>
      <c r="C1558" s="15" t="s">
        <v>30</v>
      </c>
      <c r="D1558" s="15">
        <v>98</v>
      </c>
      <c r="E1558" s="15" t="s">
        <v>22</v>
      </c>
      <c r="F1558" s="15">
        <v>104</v>
      </c>
      <c r="G1558" s="44"/>
      <c r="H1558" s="44"/>
      <c r="I1558" s="30">
        <v>17341</v>
      </c>
      <c r="J1558" s="29">
        <f>VLOOKUP(Table2[[#This Row],[Visitor]],Table1[],2,FALSE)</f>
        <v>18</v>
      </c>
      <c r="K1558" s="29">
        <f>VLOOKUP(Table2[[#This Row],[Home]],Table1[],2,FALSE)</f>
        <v>14</v>
      </c>
      <c r="L1558" s="29">
        <f>VLOOKUP(Table2[[#This Row],[Visitor]],Table3[],2,FALSE)</f>
        <v>14</v>
      </c>
      <c r="M1558" s="29">
        <f>VLOOKUP(Table2[[#This Row],[Home]],Table3[],2,FALSE)</f>
        <v>16</v>
      </c>
      <c r="N1558" s="37"/>
      <c r="O1558" s="37"/>
      <c r="P1558" s="37"/>
      <c r="Q1558" s="37"/>
    </row>
    <row r="1559" spans="1:17" ht="25.5" customHeight="1">
      <c r="A1559" s="14" t="s">
        <v>304</v>
      </c>
      <c r="B1559" s="11" t="s">
        <v>23</v>
      </c>
      <c r="C1559" s="15" t="s">
        <v>34</v>
      </c>
      <c r="D1559" s="15">
        <v>126</v>
      </c>
      <c r="E1559" s="15" t="s">
        <v>24</v>
      </c>
      <c r="F1559" s="15">
        <v>140</v>
      </c>
      <c r="G1559" s="44"/>
      <c r="H1559" s="44"/>
      <c r="I1559" s="30">
        <v>14675</v>
      </c>
      <c r="J1559" s="29">
        <f>VLOOKUP(Table2[[#This Row],[Visitor]],Table1[],2,FALSE)</f>
        <v>2</v>
      </c>
      <c r="K1559" s="29">
        <f>VLOOKUP(Table2[[#This Row],[Home]],Table1[],2,FALSE)</f>
        <v>21</v>
      </c>
      <c r="L1559" s="29">
        <f>VLOOKUP(Table2[[#This Row],[Visitor]],Table3[],2,FALSE)</f>
        <v>13</v>
      </c>
      <c r="M1559" s="29">
        <f>VLOOKUP(Table2[[#This Row],[Home]],Table3[],2,FALSE)</f>
        <v>9</v>
      </c>
      <c r="N1559" s="37"/>
      <c r="O1559" s="37"/>
      <c r="P1559" s="37"/>
      <c r="Q1559" s="37"/>
    </row>
    <row r="1560" spans="1:17" ht="25.5" customHeight="1">
      <c r="A1560" s="14" t="s">
        <v>304</v>
      </c>
      <c r="B1560" s="11" t="s">
        <v>35</v>
      </c>
      <c r="C1560" s="15" t="s">
        <v>43</v>
      </c>
      <c r="D1560" s="15">
        <v>113</v>
      </c>
      <c r="E1560" s="15" t="s">
        <v>38</v>
      </c>
      <c r="F1560" s="15">
        <v>117</v>
      </c>
      <c r="G1560" s="44"/>
      <c r="H1560" s="44"/>
      <c r="I1560" s="30">
        <v>16250</v>
      </c>
      <c r="J1560" s="29">
        <f>VLOOKUP(Table2[[#This Row],[Visitor]],Table1[],2,FALSE)</f>
        <v>10</v>
      </c>
      <c r="K1560" s="29">
        <f>VLOOKUP(Table2[[#This Row],[Home]],Table1[],2,FALSE)</f>
        <v>23</v>
      </c>
      <c r="L1560" s="29">
        <f>VLOOKUP(Table2[[#This Row],[Visitor]],Table3[],2,FALSE)</f>
        <v>10</v>
      </c>
      <c r="M1560" s="29">
        <f>VLOOKUP(Table2[[#This Row],[Home]],Table3[],2,FALSE)</f>
        <v>25</v>
      </c>
      <c r="N1560" s="37"/>
      <c r="O1560" s="37"/>
      <c r="P1560" s="37"/>
      <c r="Q1560" s="37"/>
    </row>
    <row r="1561" spans="1:17" ht="25.5" customHeight="1">
      <c r="A1561" s="14" t="s">
        <v>305</v>
      </c>
      <c r="B1561" s="11" t="s">
        <v>12</v>
      </c>
      <c r="C1561" s="15" t="s">
        <v>41</v>
      </c>
      <c r="D1561" s="15">
        <v>93</v>
      </c>
      <c r="E1561" s="15" t="s">
        <v>18</v>
      </c>
      <c r="F1561" s="15">
        <v>91</v>
      </c>
      <c r="G1561" s="44"/>
      <c r="H1561" s="44"/>
      <c r="I1561" s="30">
        <v>16016</v>
      </c>
      <c r="J1561" s="29">
        <f>VLOOKUP(Table2[[#This Row],[Visitor]],Table1[],2,FALSE)</f>
        <v>7</v>
      </c>
      <c r="K1561" s="29">
        <f>VLOOKUP(Table2[[#This Row],[Home]],Table1[],2,FALSE)</f>
        <v>26</v>
      </c>
      <c r="L1561" s="29">
        <f>VLOOKUP(Table2[[#This Row],[Visitor]],Table3[],2,FALSE)</f>
        <v>2</v>
      </c>
      <c r="M1561" s="29">
        <f>VLOOKUP(Table2[[#This Row],[Home]],Table3[],2,FALSE)</f>
        <v>26</v>
      </c>
      <c r="N1561" s="37"/>
      <c r="O1561" s="37"/>
      <c r="P1561" s="37"/>
      <c r="Q1561" s="37"/>
    </row>
    <row r="1562" spans="1:17" ht="25.5" customHeight="1">
      <c r="A1562" s="14" t="s">
        <v>305</v>
      </c>
      <c r="B1562" s="11" t="s">
        <v>12</v>
      </c>
      <c r="C1562" s="15" t="s">
        <v>44</v>
      </c>
      <c r="D1562" s="15">
        <v>118</v>
      </c>
      <c r="E1562" s="15" t="s">
        <v>20</v>
      </c>
      <c r="F1562" s="15">
        <v>125</v>
      </c>
      <c r="G1562" s="44"/>
      <c r="H1562" s="44"/>
      <c r="I1562" s="30">
        <v>14499</v>
      </c>
      <c r="J1562" s="29">
        <f>VLOOKUP(Table2[[#This Row],[Visitor]],Table1[],2,FALSE)</f>
        <v>6</v>
      </c>
      <c r="K1562" s="29">
        <f>VLOOKUP(Table2[[#This Row],[Home]],Table1[],2,FALSE)</f>
        <v>9</v>
      </c>
      <c r="L1562" s="29">
        <f>VLOOKUP(Table2[[#This Row],[Visitor]],Table3[],2,FALSE)</f>
        <v>18</v>
      </c>
      <c r="M1562" s="29">
        <f>VLOOKUP(Table2[[#This Row],[Home]],Table3[],2,FALSE)</f>
        <v>17</v>
      </c>
      <c r="N1562" s="37"/>
      <c r="O1562" s="37"/>
      <c r="P1562" s="37"/>
      <c r="Q1562" s="37"/>
    </row>
    <row r="1563" spans="1:17" ht="25.5" customHeight="1">
      <c r="A1563" s="14" t="s">
        <v>305</v>
      </c>
      <c r="B1563" s="11" t="s">
        <v>21</v>
      </c>
      <c r="C1563" s="15" t="s">
        <v>15</v>
      </c>
      <c r="D1563" s="15">
        <v>104</v>
      </c>
      <c r="E1563" s="15" t="s">
        <v>17</v>
      </c>
      <c r="F1563" s="15">
        <v>92</v>
      </c>
      <c r="G1563" s="44"/>
      <c r="H1563" s="44"/>
      <c r="I1563" s="30">
        <v>19600</v>
      </c>
      <c r="J1563" s="29">
        <f>VLOOKUP(Table2[[#This Row],[Visitor]],Table1[],2,FALSE)</f>
        <v>30</v>
      </c>
      <c r="K1563" s="29">
        <f>VLOOKUP(Table2[[#This Row],[Home]],Table1[],2,FALSE)</f>
        <v>17</v>
      </c>
      <c r="L1563" s="29">
        <f>VLOOKUP(Table2[[#This Row],[Visitor]],Table3[],2,FALSE)</f>
        <v>23</v>
      </c>
      <c r="M1563" s="29">
        <f>VLOOKUP(Table2[[#This Row],[Home]],Table3[],2,FALSE)</f>
        <v>15</v>
      </c>
      <c r="N1563" s="37"/>
      <c r="O1563" s="37"/>
      <c r="P1563" s="37"/>
      <c r="Q1563" s="37"/>
    </row>
    <row r="1564" spans="1:17" ht="25.5" customHeight="1">
      <c r="A1564" s="14" t="s">
        <v>305</v>
      </c>
      <c r="B1564" s="11" t="s">
        <v>21</v>
      </c>
      <c r="C1564" s="15" t="s">
        <v>36</v>
      </c>
      <c r="D1564" s="15">
        <v>118</v>
      </c>
      <c r="E1564" s="15" t="s">
        <v>42</v>
      </c>
      <c r="F1564" s="15">
        <v>114</v>
      </c>
      <c r="G1564" s="44"/>
      <c r="H1564" s="44"/>
      <c r="I1564" s="30">
        <v>19812</v>
      </c>
      <c r="J1564" s="29">
        <f>VLOOKUP(Table2[[#This Row],[Visitor]],Table1[],2,FALSE)</f>
        <v>16</v>
      </c>
      <c r="K1564" s="29">
        <f>VLOOKUP(Table2[[#This Row],[Home]],Table1[],2,FALSE)</f>
        <v>25</v>
      </c>
      <c r="L1564" s="29">
        <f>VLOOKUP(Table2[[#This Row],[Visitor]],Table3[],2,FALSE)</f>
        <v>7</v>
      </c>
      <c r="M1564" s="29">
        <f>VLOOKUP(Table2[[#This Row],[Home]],Table3[],2,FALSE)</f>
        <v>22</v>
      </c>
      <c r="N1564" s="37"/>
      <c r="O1564" s="37"/>
      <c r="P1564" s="37"/>
      <c r="Q1564" s="37"/>
    </row>
    <row r="1565" spans="1:17" ht="25.5" customHeight="1">
      <c r="A1565" s="14" t="s">
        <v>306</v>
      </c>
      <c r="B1565" s="11" t="s">
        <v>12</v>
      </c>
      <c r="C1565" s="15" t="s">
        <v>16</v>
      </c>
      <c r="D1565" s="15">
        <v>109</v>
      </c>
      <c r="E1565" s="15" t="s">
        <v>13</v>
      </c>
      <c r="F1565" s="15">
        <v>127</v>
      </c>
      <c r="G1565" s="44"/>
      <c r="H1565" s="44"/>
      <c r="I1565" s="30">
        <v>15913</v>
      </c>
      <c r="J1565" s="29">
        <f>VLOOKUP(Table2[[#This Row],[Visitor]],Table1[],2,FALSE)</f>
        <v>13</v>
      </c>
      <c r="K1565" s="29">
        <f>VLOOKUP(Table2[[#This Row],[Home]],Table1[],2,FALSE)</f>
        <v>20</v>
      </c>
      <c r="L1565" s="29">
        <f>VLOOKUP(Table2[[#This Row],[Visitor]],Table3[],2,FALSE)</f>
        <v>8</v>
      </c>
      <c r="M1565" s="29">
        <f>VLOOKUP(Table2[[#This Row],[Home]],Table3[],2,FALSE)</f>
        <v>20</v>
      </c>
      <c r="N1565" s="37"/>
      <c r="O1565" s="37"/>
      <c r="P1565" s="37"/>
      <c r="Q1565" s="37"/>
    </row>
    <row r="1566" spans="1:17" ht="25.5" customHeight="1">
      <c r="A1566" s="14" t="s">
        <v>306</v>
      </c>
      <c r="B1566" s="11" t="s">
        <v>12</v>
      </c>
      <c r="C1566" s="15" t="s">
        <v>24</v>
      </c>
      <c r="D1566" s="15">
        <v>120</v>
      </c>
      <c r="E1566" s="15" t="s">
        <v>19</v>
      </c>
      <c r="F1566" s="15">
        <v>121</v>
      </c>
      <c r="G1566" s="44"/>
      <c r="H1566" s="44"/>
      <c r="I1566" s="30">
        <v>20352</v>
      </c>
      <c r="J1566" s="29">
        <f>VLOOKUP(Table2[[#This Row],[Visitor]],Table1[],2,FALSE)</f>
        <v>21</v>
      </c>
      <c r="K1566" s="29">
        <f>VLOOKUP(Table2[[#This Row],[Home]],Table1[],2,FALSE)</f>
        <v>27</v>
      </c>
      <c r="L1566" s="29">
        <f>VLOOKUP(Table2[[#This Row],[Visitor]],Table3[],2,FALSE)</f>
        <v>9</v>
      </c>
      <c r="M1566" s="29">
        <f>VLOOKUP(Table2[[#This Row],[Home]],Table3[],2,FALSE)</f>
        <v>5</v>
      </c>
      <c r="N1566" s="37"/>
      <c r="O1566" s="37"/>
      <c r="P1566" s="37"/>
      <c r="Q1566" s="37"/>
    </row>
    <row r="1567" spans="1:17" ht="25.5" customHeight="1">
      <c r="A1567" s="14" t="s">
        <v>306</v>
      </c>
      <c r="B1567" s="11" t="s">
        <v>21</v>
      </c>
      <c r="C1567" s="15" t="s">
        <v>41</v>
      </c>
      <c r="D1567" s="15">
        <v>124</v>
      </c>
      <c r="E1567" s="15" t="s">
        <v>27</v>
      </c>
      <c r="F1567" s="15">
        <v>108</v>
      </c>
      <c r="G1567" s="44"/>
      <c r="H1567" s="44"/>
      <c r="I1567" s="30">
        <v>15058</v>
      </c>
      <c r="J1567" s="29">
        <f>VLOOKUP(Table2[[#This Row],[Visitor]],Table1[],2,FALSE)</f>
        <v>7</v>
      </c>
      <c r="K1567" s="29">
        <f>VLOOKUP(Table2[[#This Row],[Home]],Table1[],2,FALSE)</f>
        <v>11</v>
      </c>
      <c r="L1567" s="29">
        <f>VLOOKUP(Table2[[#This Row],[Visitor]],Table3[],2,FALSE)</f>
        <v>2</v>
      </c>
      <c r="M1567" s="29">
        <f>VLOOKUP(Table2[[#This Row],[Home]],Table3[],2,FALSE)</f>
        <v>27</v>
      </c>
      <c r="N1567" s="37"/>
      <c r="O1567" s="37"/>
      <c r="P1567" s="37"/>
      <c r="Q1567" s="37"/>
    </row>
    <row r="1568" spans="1:17" ht="25.5" customHeight="1">
      <c r="A1568" s="14" t="s">
        <v>306</v>
      </c>
      <c r="B1568" s="11" t="s">
        <v>21</v>
      </c>
      <c r="C1568" s="15" t="s">
        <v>42</v>
      </c>
      <c r="D1568" s="15">
        <v>117</v>
      </c>
      <c r="E1568" s="15" t="s">
        <v>5</v>
      </c>
      <c r="F1568" s="15">
        <v>109</v>
      </c>
      <c r="G1568" s="44"/>
      <c r="H1568" s="44"/>
      <c r="I1568" s="30">
        <v>18624</v>
      </c>
      <c r="J1568" s="29">
        <f>VLOOKUP(Table2[[#This Row],[Visitor]],Table1[],2,FALSE)</f>
        <v>25</v>
      </c>
      <c r="K1568" s="29">
        <f>VLOOKUP(Table2[[#This Row],[Home]],Table1[],2,FALSE)</f>
        <v>4</v>
      </c>
      <c r="L1568" s="29">
        <f>VLOOKUP(Table2[[#This Row],[Visitor]],Table3[],2,FALSE)</f>
        <v>22</v>
      </c>
      <c r="M1568" s="29">
        <f>VLOOKUP(Table2[[#This Row],[Home]],Table3[],2,FALSE)</f>
        <v>4</v>
      </c>
      <c r="N1568" s="37"/>
      <c r="O1568" s="37"/>
      <c r="P1568" s="37"/>
      <c r="Q1568" s="37"/>
    </row>
    <row r="1569" spans="1:17" ht="25.5" customHeight="1">
      <c r="A1569" s="14" t="s">
        <v>306</v>
      </c>
      <c r="B1569" s="11" t="s">
        <v>23</v>
      </c>
      <c r="C1569" s="15" t="s">
        <v>37</v>
      </c>
      <c r="D1569" s="15">
        <v>116</v>
      </c>
      <c r="E1569" s="15" t="s">
        <v>40</v>
      </c>
      <c r="F1569" s="15">
        <v>124</v>
      </c>
      <c r="G1569" s="44"/>
      <c r="H1569" s="44"/>
      <c r="I1569" s="30">
        <v>19014</v>
      </c>
      <c r="J1569" s="29">
        <f>VLOOKUP(Table2[[#This Row],[Visitor]],Table1[],2,FALSE)</f>
        <v>29</v>
      </c>
      <c r="K1569" s="29">
        <f>VLOOKUP(Table2[[#This Row],[Home]],Table1[],2,FALSE)</f>
        <v>15</v>
      </c>
      <c r="L1569" s="29">
        <f>VLOOKUP(Table2[[#This Row],[Visitor]],Table3[],2,FALSE)</f>
        <v>30</v>
      </c>
      <c r="M1569" s="29">
        <f>VLOOKUP(Table2[[#This Row],[Home]],Table3[],2,FALSE)</f>
        <v>24</v>
      </c>
      <c r="N1569" s="37"/>
      <c r="O1569" s="37"/>
      <c r="P1569" s="37"/>
      <c r="Q1569" s="37"/>
    </row>
    <row r="1570" spans="1:17" ht="25.5" customHeight="1">
      <c r="A1570" s="14" t="s">
        <v>306</v>
      </c>
      <c r="B1570" s="11" t="s">
        <v>23</v>
      </c>
      <c r="C1570" s="15" t="s">
        <v>45</v>
      </c>
      <c r="D1570" s="15">
        <v>109</v>
      </c>
      <c r="E1570" s="15" t="s">
        <v>6</v>
      </c>
      <c r="F1570" s="15">
        <v>105</v>
      </c>
      <c r="G1570" s="44"/>
      <c r="H1570" s="44"/>
      <c r="I1570" s="30">
        <v>19432</v>
      </c>
      <c r="J1570" s="29">
        <f>VLOOKUP(Table2[[#This Row],[Visitor]],Table1[],2,FALSE)</f>
        <v>28</v>
      </c>
      <c r="K1570" s="29">
        <f>VLOOKUP(Table2[[#This Row],[Home]],Table1[],2,FALSE)</f>
        <v>5</v>
      </c>
      <c r="L1570" s="29">
        <f>VLOOKUP(Table2[[#This Row],[Visitor]],Table3[],2,FALSE)</f>
        <v>21</v>
      </c>
      <c r="M1570" s="29">
        <f>VLOOKUP(Table2[[#This Row],[Home]],Table3[],2,FALSE)</f>
        <v>6</v>
      </c>
      <c r="N1570" s="37"/>
      <c r="O1570" s="37"/>
      <c r="P1570" s="37"/>
      <c r="Q1570" s="37"/>
    </row>
    <row r="1571" spans="1:17" ht="25.5" customHeight="1">
      <c r="A1571" s="14" t="s">
        <v>306</v>
      </c>
      <c r="B1571" s="11" t="s">
        <v>23</v>
      </c>
      <c r="C1571" s="15" t="s">
        <v>14</v>
      </c>
      <c r="D1571" s="15">
        <v>124</v>
      </c>
      <c r="E1571" s="15" t="s">
        <v>9</v>
      </c>
      <c r="F1571" s="15">
        <v>126</v>
      </c>
      <c r="G1571" s="44"/>
      <c r="H1571" s="44"/>
      <c r="I1571" s="30">
        <v>18055</v>
      </c>
      <c r="J1571" s="29">
        <f>VLOOKUP(Table2[[#This Row],[Visitor]],Table1[],2,FALSE)</f>
        <v>19</v>
      </c>
      <c r="K1571" s="29">
        <f>VLOOKUP(Table2[[#This Row],[Home]],Table1[],2,FALSE)</f>
        <v>3</v>
      </c>
      <c r="L1571" s="29">
        <f>VLOOKUP(Table2[[#This Row],[Visitor]],Table3[],2,FALSE)</f>
        <v>19</v>
      </c>
      <c r="M1571" s="29">
        <f>VLOOKUP(Table2[[#This Row],[Home]],Table3[],2,FALSE)</f>
        <v>1</v>
      </c>
      <c r="N1571" s="37"/>
      <c r="O1571" s="37"/>
      <c r="P1571" s="37"/>
      <c r="Q1571" s="37"/>
    </row>
    <row r="1572" spans="1:17" ht="25.5" customHeight="1">
      <c r="A1572" s="14" t="s">
        <v>306</v>
      </c>
      <c r="B1572" s="11" t="s">
        <v>23</v>
      </c>
      <c r="C1572" s="15" t="s">
        <v>36</v>
      </c>
      <c r="D1572" s="15">
        <v>100</v>
      </c>
      <c r="E1572" s="15" t="s">
        <v>22</v>
      </c>
      <c r="F1572" s="15">
        <v>143</v>
      </c>
      <c r="G1572" s="44"/>
      <c r="H1572" s="44"/>
      <c r="I1572" s="30">
        <v>17591</v>
      </c>
      <c r="J1572" s="29">
        <f>VLOOKUP(Table2[[#This Row],[Visitor]],Table1[],2,FALSE)</f>
        <v>16</v>
      </c>
      <c r="K1572" s="29">
        <f>VLOOKUP(Table2[[#This Row],[Home]],Table1[],2,FALSE)</f>
        <v>14</v>
      </c>
      <c r="L1572" s="29">
        <f>VLOOKUP(Table2[[#This Row],[Visitor]],Table3[],2,FALSE)</f>
        <v>7</v>
      </c>
      <c r="M1572" s="29">
        <f>VLOOKUP(Table2[[#This Row],[Home]],Table3[],2,FALSE)</f>
        <v>16</v>
      </c>
      <c r="N1572" s="37"/>
      <c r="O1572" s="37"/>
      <c r="P1572" s="37"/>
      <c r="Q1572" s="37"/>
    </row>
    <row r="1573" spans="1:17" ht="25.5" customHeight="1">
      <c r="A1573" s="14" t="s">
        <v>306</v>
      </c>
      <c r="B1573" s="11" t="s">
        <v>23</v>
      </c>
      <c r="C1573" s="15" t="s">
        <v>30</v>
      </c>
      <c r="D1573" s="15">
        <v>103</v>
      </c>
      <c r="E1573" s="15" t="s">
        <v>33</v>
      </c>
      <c r="F1573" s="15">
        <v>101</v>
      </c>
      <c r="G1573" s="44"/>
      <c r="H1573" s="44"/>
      <c r="I1573" s="30">
        <v>15086</v>
      </c>
      <c r="J1573" s="29">
        <f>VLOOKUP(Table2[[#This Row],[Visitor]],Table1[],2,FALSE)</f>
        <v>18</v>
      </c>
      <c r="K1573" s="29">
        <f>VLOOKUP(Table2[[#This Row],[Home]],Table1[],2,FALSE)</f>
        <v>24</v>
      </c>
      <c r="L1573" s="29">
        <f>VLOOKUP(Table2[[#This Row],[Visitor]],Table3[],2,FALSE)</f>
        <v>14</v>
      </c>
      <c r="M1573" s="29">
        <f>VLOOKUP(Table2[[#This Row],[Home]],Table3[],2,FALSE)</f>
        <v>12</v>
      </c>
      <c r="N1573" s="37"/>
      <c r="O1573" s="37"/>
      <c r="P1573" s="37"/>
      <c r="Q1573" s="37"/>
    </row>
    <row r="1574" spans="1:17" ht="25.5" customHeight="1">
      <c r="A1574" s="14" t="s">
        <v>306</v>
      </c>
      <c r="B1574" s="11" t="s">
        <v>26</v>
      </c>
      <c r="C1574" s="15" t="s">
        <v>15</v>
      </c>
      <c r="D1574" s="15">
        <v>113</v>
      </c>
      <c r="E1574" s="15" t="s">
        <v>28</v>
      </c>
      <c r="F1574" s="15">
        <v>119</v>
      </c>
      <c r="G1574" s="44"/>
      <c r="H1574" s="44"/>
      <c r="I1574" s="30">
        <v>19926</v>
      </c>
      <c r="J1574" s="29">
        <f>VLOOKUP(Table2[[#This Row],[Visitor]],Table1[],2,FALSE)</f>
        <v>30</v>
      </c>
      <c r="K1574" s="29">
        <f>VLOOKUP(Table2[[#This Row],[Home]],Table1[],2,FALSE)</f>
        <v>22</v>
      </c>
      <c r="L1574" s="29">
        <f>VLOOKUP(Table2[[#This Row],[Visitor]],Table3[],2,FALSE)</f>
        <v>23</v>
      </c>
      <c r="M1574" s="29">
        <f>VLOOKUP(Table2[[#This Row],[Home]],Table3[],2,FALSE)</f>
        <v>28</v>
      </c>
      <c r="N1574" s="37"/>
      <c r="O1574" s="37"/>
      <c r="P1574" s="37"/>
      <c r="Q1574" s="37"/>
    </row>
    <row r="1575" spans="1:17" ht="25.5" customHeight="1">
      <c r="A1575" s="14" t="s">
        <v>306</v>
      </c>
      <c r="B1575" s="11" t="s">
        <v>26</v>
      </c>
      <c r="C1575" s="15" t="s">
        <v>25</v>
      </c>
      <c r="D1575" s="15">
        <v>104</v>
      </c>
      <c r="E1575" s="15" t="s">
        <v>34</v>
      </c>
      <c r="F1575" s="15">
        <v>103</v>
      </c>
      <c r="G1575" s="44"/>
      <c r="H1575" s="44"/>
      <c r="I1575" s="30">
        <v>18354</v>
      </c>
      <c r="J1575" s="29">
        <f>VLOOKUP(Table2[[#This Row],[Visitor]],Table1[],2,FALSE)</f>
        <v>12</v>
      </c>
      <c r="K1575" s="29">
        <f>VLOOKUP(Table2[[#This Row],[Home]],Table1[],2,FALSE)</f>
        <v>2</v>
      </c>
      <c r="L1575" s="29">
        <f>VLOOKUP(Table2[[#This Row],[Visitor]],Table3[],2,FALSE)</f>
        <v>29</v>
      </c>
      <c r="M1575" s="29">
        <f>VLOOKUP(Table2[[#This Row],[Home]],Table3[],2,FALSE)</f>
        <v>13</v>
      </c>
      <c r="N1575" s="37"/>
      <c r="O1575" s="37"/>
      <c r="P1575" s="37"/>
      <c r="Q1575" s="37"/>
    </row>
    <row r="1576" spans="1:17" ht="25.5" customHeight="1">
      <c r="A1576" s="14" t="s">
        <v>306</v>
      </c>
      <c r="B1576" s="11" t="s">
        <v>29</v>
      </c>
      <c r="C1576" s="15" t="s">
        <v>38</v>
      </c>
      <c r="D1576" s="15">
        <v>119</v>
      </c>
      <c r="E1576" s="15" t="s">
        <v>31</v>
      </c>
      <c r="F1576" s="15">
        <v>110</v>
      </c>
      <c r="G1576" s="44"/>
      <c r="H1576" s="44"/>
      <c r="I1576" s="30">
        <v>18306</v>
      </c>
      <c r="J1576" s="29">
        <f>VLOOKUP(Table2[[#This Row],[Visitor]],Table1[],2,FALSE)</f>
        <v>23</v>
      </c>
      <c r="K1576" s="29">
        <f>VLOOKUP(Table2[[#This Row],[Home]],Table1[],2,FALSE)</f>
        <v>8</v>
      </c>
      <c r="L1576" s="29">
        <f>VLOOKUP(Table2[[#This Row],[Visitor]],Table3[],2,FALSE)</f>
        <v>25</v>
      </c>
      <c r="M1576" s="29">
        <f>VLOOKUP(Table2[[#This Row],[Home]],Table3[],2,FALSE)</f>
        <v>11</v>
      </c>
      <c r="N1576" s="37"/>
      <c r="O1576" s="37"/>
      <c r="P1576" s="37"/>
      <c r="Q1576" s="37"/>
    </row>
    <row r="1577" spans="1:17" ht="25.5" customHeight="1">
      <c r="A1577" s="14" t="s">
        <v>306</v>
      </c>
      <c r="B1577" s="11" t="s">
        <v>8</v>
      </c>
      <c r="C1577" s="15" t="s">
        <v>43</v>
      </c>
      <c r="D1577" s="15">
        <v>123</v>
      </c>
      <c r="E1577" s="15" t="s">
        <v>10</v>
      </c>
      <c r="F1577" s="15">
        <v>95</v>
      </c>
      <c r="G1577" s="44"/>
      <c r="H1577" s="44"/>
      <c r="I1577" s="30">
        <v>19596</v>
      </c>
      <c r="J1577" s="29">
        <f>VLOOKUP(Table2[[#This Row],[Visitor]],Table1[],2,FALSE)</f>
        <v>10</v>
      </c>
      <c r="K1577" s="29">
        <f>VLOOKUP(Table2[[#This Row],[Home]],Table1[],2,FALSE)</f>
        <v>1</v>
      </c>
      <c r="L1577" s="29">
        <f>VLOOKUP(Table2[[#This Row],[Visitor]],Table3[],2,FALSE)</f>
        <v>10</v>
      </c>
      <c r="M1577" s="29">
        <f>VLOOKUP(Table2[[#This Row],[Home]],Table3[],2,FALSE)</f>
        <v>3</v>
      </c>
      <c r="N1577" s="37"/>
      <c r="O1577" s="37"/>
      <c r="P1577" s="37"/>
      <c r="Q1577" s="37"/>
    </row>
    <row r="1578" spans="1:17" ht="25.5" customHeight="1">
      <c r="A1578" s="14" t="s">
        <v>307</v>
      </c>
      <c r="B1578" s="11" t="s">
        <v>88</v>
      </c>
      <c r="C1578" s="15" t="s">
        <v>33</v>
      </c>
      <c r="D1578" s="15">
        <v>112</v>
      </c>
      <c r="E1578" s="15" t="s">
        <v>15</v>
      </c>
      <c r="F1578" s="15">
        <v>102</v>
      </c>
      <c r="G1578" s="44"/>
      <c r="H1578" s="44"/>
      <c r="I1578" s="30">
        <v>12814</v>
      </c>
      <c r="J1578" s="29">
        <f>VLOOKUP(Table2[[#This Row],[Visitor]],Table1[],2,FALSE)</f>
        <v>24</v>
      </c>
      <c r="K1578" s="29">
        <f>VLOOKUP(Table2[[#This Row],[Home]],Table1[],2,FALSE)</f>
        <v>30</v>
      </c>
      <c r="L1578" s="29">
        <f>VLOOKUP(Table2[[#This Row],[Visitor]],Table3[],2,FALSE)</f>
        <v>12</v>
      </c>
      <c r="M1578" s="29">
        <f>VLOOKUP(Table2[[#This Row],[Home]],Table3[],2,FALSE)</f>
        <v>23</v>
      </c>
      <c r="N1578" s="37"/>
      <c r="O1578" s="37"/>
      <c r="P1578" s="37"/>
      <c r="Q1578" s="37"/>
    </row>
    <row r="1579" spans="1:17" ht="25.5" customHeight="1">
      <c r="A1579" s="14" t="s">
        <v>307</v>
      </c>
      <c r="B1579" s="11" t="s">
        <v>49</v>
      </c>
      <c r="C1579" s="15" t="s">
        <v>25</v>
      </c>
      <c r="D1579" s="15">
        <v>107</v>
      </c>
      <c r="E1579" s="15" t="s">
        <v>44</v>
      </c>
      <c r="F1579" s="15">
        <v>112</v>
      </c>
      <c r="G1579" s="44"/>
      <c r="H1579" s="44"/>
      <c r="I1579" s="30">
        <v>15418</v>
      </c>
      <c r="J1579" s="29">
        <f>VLOOKUP(Table2[[#This Row],[Visitor]],Table1[],2,FALSE)</f>
        <v>12</v>
      </c>
      <c r="K1579" s="29">
        <f>VLOOKUP(Table2[[#This Row],[Home]],Table1[],2,FALSE)</f>
        <v>6</v>
      </c>
      <c r="L1579" s="29">
        <f>VLOOKUP(Table2[[#This Row],[Visitor]],Table3[],2,FALSE)</f>
        <v>29</v>
      </c>
      <c r="M1579" s="29">
        <f>VLOOKUP(Table2[[#This Row],[Home]],Table3[],2,FALSE)</f>
        <v>18</v>
      </c>
      <c r="N1579" s="37"/>
      <c r="O1579" s="37"/>
      <c r="P1579" s="37"/>
      <c r="Q1579" s="37"/>
    </row>
    <row r="1580" spans="1:17" ht="25.5" customHeight="1">
      <c r="A1580" s="14" t="s">
        <v>307</v>
      </c>
      <c r="B1580" s="11" t="s">
        <v>12</v>
      </c>
      <c r="C1580" s="15" t="s">
        <v>9</v>
      </c>
      <c r="D1580" s="15">
        <v>111</v>
      </c>
      <c r="E1580" s="15" t="s">
        <v>14</v>
      </c>
      <c r="F1580" s="15">
        <v>116</v>
      </c>
      <c r="G1580" s="44"/>
      <c r="H1580" s="44"/>
      <c r="I1580" s="30">
        <v>17268</v>
      </c>
      <c r="J1580" s="29">
        <f>VLOOKUP(Table2[[#This Row],[Visitor]],Table1[],2,FALSE)</f>
        <v>3</v>
      </c>
      <c r="K1580" s="29">
        <f>VLOOKUP(Table2[[#This Row],[Home]],Table1[],2,FALSE)</f>
        <v>19</v>
      </c>
      <c r="L1580" s="29">
        <f>VLOOKUP(Table2[[#This Row],[Visitor]],Table3[],2,FALSE)</f>
        <v>1</v>
      </c>
      <c r="M1580" s="29">
        <f>VLOOKUP(Table2[[#This Row],[Home]],Table3[],2,FALSE)</f>
        <v>19</v>
      </c>
      <c r="N1580" s="37"/>
      <c r="O1580" s="37"/>
      <c r="P1580" s="37"/>
      <c r="Q1580" s="37"/>
    </row>
    <row r="1581" spans="1:17" ht="25.5" customHeight="1">
      <c r="A1581" s="14" t="s">
        <v>307</v>
      </c>
      <c r="B1581" s="11" t="s">
        <v>21</v>
      </c>
      <c r="C1581" s="15" t="s">
        <v>5</v>
      </c>
      <c r="D1581" s="15">
        <v>114</v>
      </c>
      <c r="E1581" s="15" t="s">
        <v>27</v>
      </c>
      <c r="F1581" s="15">
        <v>96</v>
      </c>
      <c r="G1581" s="44"/>
      <c r="H1581" s="44"/>
      <c r="I1581" s="30">
        <v>15017</v>
      </c>
      <c r="J1581" s="29">
        <f>VLOOKUP(Table2[[#This Row],[Visitor]],Table1[],2,FALSE)</f>
        <v>4</v>
      </c>
      <c r="K1581" s="29">
        <f>VLOOKUP(Table2[[#This Row],[Home]],Table1[],2,FALSE)</f>
        <v>11</v>
      </c>
      <c r="L1581" s="29">
        <f>VLOOKUP(Table2[[#This Row],[Visitor]],Table3[],2,FALSE)</f>
        <v>4</v>
      </c>
      <c r="M1581" s="29">
        <f>VLOOKUP(Table2[[#This Row],[Home]],Table3[],2,FALSE)</f>
        <v>27</v>
      </c>
      <c r="N1581" s="37"/>
      <c r="O1581" s="37"/>
      <c r="P1581" s="37"/>
      <c r="Q1581" s="37"/>
    </row>
    <row r="1582" spans="1:17" ht="25.5" customHeight="1">
      <c r="A1582" s="14" t="s">
        <v>307</v>
      </c>
      <c r="B1582" s="11" t="s">
        <v>21</v>
      </c>
      <c r="C1582" s="15" t="s">
        <v>24</v>
      </c>
      <c r="D1582" s="15">
        <v>109</v>
      </c>
      <c r="E1582" s="15" t="s">
        <v>42</v>
      </c>
      <c r="F1582" s="15">
        <v>114</v>
      </c>
      <c r="G1582" s="44"/>
      <c r="H1582" s="44"/>
      <c r="I1582" s="30">
        <v>18948</v>
      </c>
      <c r="J1582" s="29">
        <f>VLOOKUP(Table2[[#This Row],[Visitor]],Table1[],2,FALSE)</f>
        <v>21</v>
      </c>
      <c r="K1582" s="29">
        <f>VLOOKUP(Table2[[#This Row],[Home]],Table1[],2,FALSE)</f>
        <v>25</v>
      </c>
      <c r="L1582" s="29">
        <f>VLOOKUP(Table2[[#This Row],[Visitor]],Table3[],2,FALSE)</f>
        <v>9</v>
      </c>
      <c r="M1582" s="29">
        <f>VLOOKUP(Table2[[#This Row],[Home]],Table3[],2,FALSE)</f>
        <v>22</v>
      </c>
      <c r="N1582" s="37"/>
      <c r="O1582" s="37"/>
      <c r="P1582" s="37"/>
      <c r="Q1582" s="37"/>
    </row>
    <row r="1583" spans="1:17" ht="25.5" customHeight="1">
      <c r="A1583" s="14" t="s">
        <v>307</v>
      </c>
      <c r="B1583" s="11" t="s">
        <v>21</v>
      </c>
      <c r="C1583" s="15" t="s">
        <v>6</v>
      </c>
      <c r="D1583" s="15">
        <v>121</v>
      </c>
      <c r="E1583" s="15" t="s">
        <v>19</v>
      </c>
      <c r="F1583" s="15">
        <v>112</v>
      </c>
      <c r="G1583" s="44"/>
      <c r="H1583" s="44"/>
      <c r="I1583" s="30">
        <v>20524</v>
      </c>
      <c r="J1583" s="29">
        <f>VLOOKUP(Table2[[#This Row],[Visitor]],Table1[],2,FALSE)</f>
        <v>5</v>
      </c>
      <c r="K1583" s="29">
        <f>VLOOKUP(Table2[[#This Row],[Home]],Table1[],2,FALSE)</f>
        <v>27</v>
      </c>
      <c r="L1583" s="29">
        <f>VLOOKUP(Table2[[#This Row],[Visitor]],Table3[],2,FALSE)</f>
        <v>6</v>
      </c>
      <c r="M1583" s="29">
        <f>VLOOKUP(Table2[[#This Row],[Home]],Table3[],2,FALSE)</f>
        <v>5</v>
      </c>
      <c r="N1583" s="37"/>
      <c r="O1583" s="37"/>
      <c r="P1583" s="37"/>
      <c r="Q1583" s="37"/>
    </row>
    <row r="1584" spans="1:17" ht="25.5" customHeight="1">
      <c r="A1584" s="14" t="s">
        <v>307</v>
      </c>
      <c r="B1584" s="11" t="s">
        <v>21</v>
      </c>
      <c r="C1584" s="15" t="s">
        <v>20</v>
      </c>
      <c r="D1584" s="15">
        <v>107</v>
      </c>
      <c r="E1584" s="15" t="s">
        <v>41</v>
      </c>
      <c r="F1584" s="15">
        <v>125</v>
      </c>
      <c r="G1584" s="44"/>
      <c r="H1584" s="44"/>
      <c r="I1584" s="30">
        <v>19800</v>
      </c>
      <c r="J1584" s="29">
        <f>VLOOKUP(Table2[[#This Row],[Visitor]],Table1[],2,FALSE)</f>
        <v>9</v>
      </c>
      <c r="K1584" s="29">
        <f>VLOOKUP(Table2[[#This Row],[Home]],Table1[],2,FALSE)</f>
        <v>7</v>
      </c>
      <c r="L1584" s="29">
        <f>VLOOKUP(Table2[[#This Row],[Visitor]],Table3[],2,FALSE)</f>
        <v>17</v>
      </c>
      <c r="M1584" s="29">
        <f>VLOOKUP(Table2[[#This Row],[Home]],Table3[],2,FALSE)</f>
        <v>2</v>
      </c>
      <c r="N1584" s="37"/>
      <c r="O1584" s="37"/>
      <c r="P1584" s="37"/>
      <c r="Q1584" s="37"/>
    </row>
    <row r="1585" spans="1:17" ht="25.5" customHeight="1">
      <c r="A1585" s="14" t="s">
        <v>307</v>
      </c>
      <c r="B1585" s="11" t="s">
        <v>23</v>
      </c>
      <c r="C1585" s="15" t="s">
        <v>17</v>
      </c>
      <c r="D1585" s="15">
        <v>103</v>
      </c>
      <c r="E1585" s="15" t="s">
        <v>40</v>
      </c>
      <c r="F1585" s="15">
        <v>96</v>
      </c>
      <c r="G1585" s="44"/>
      <c r="H1585" s="44"/>
      <c r="I1585" s="30">
        <v>20935</v>
      </c>
      <c r="J1585" s="29">
        <f>VLOOKUP(Table2[[#This Row],[Visitor]],Table1[],2,FALSE)</f>
        <v>17</v>
      </c>
      <c r="K1585" s="29">
        <f>VLOOKUP(Table2[[#This Row],[Home]],Table1[],2,FALSE)</f>
        <v>15</v>
      </c>
      <c r="L1585" s="29">
        <f>VLOOKUP(Table2[[#This Row],[Visitor]],Table3[],2,FALSE)</f>
        <v>15</v>
      </c>
      <c r="M1585" s="29">
        <f>VLOOKUP(Table2[[#This Row],[Home]],Table3[],2,FALSE)</f>
        <v>24</v>
      </c>
      <c r="N1585" s="37"/>
      <c r="O1585" s="37"/>
      <c r="P1585" s="37"/>
      <c r="Q1585" s="37"/>
    </row>
    <row r="1586" spans="1:17" ht="25.5" customHeight="1">
      <c r="A1586" s="14" t="s">
        <v>307</v>
      </c>
      <c r="B1586" s="11" t="s">
        <v>23</v>
      </c>
      <c r="C1586" s="15" t="s">
        <v>34</v>
      </c>
      <c r="D1586" s="15">
        <v>111</v>
      </c>
      <c r="E1586" s="15" t="s">
        <v>16</v>
      </c>
      <c r="F1586" s="15">
        <v>100</v>
      </c>
      <c r="G1586" s="44"/>
      <c r="H1586" s="44"/>
      <c r="I1586" s="30">
        <v>17262</v>
      </c>
      <c r="J1586" s="29">
        <f>VLOOKUP(Table2[[#This Row],[Visitor]],Table1[],2,FALSE)</f>
        <v>2</v>
      </c>
      <c r="K1586" s="29">
        <f>VLOOKUP(Table2[[#This Row],[Home]],Table1[],2,FALSE)</f>
        <v>13</v>
      </c>
      <c r="L1586" s="29">
        <f>VLOOKUP(Table2[[#This Row],[Visitor]],Table3[],2,FALSE)</f>
        <v>13</v>
      </c>
      <c r="M1586" s="29">
        <f>VLOOKUP(Table2[[#This Row],[Home]],Table3[],2,FALSE)</f>
        <v>8</v>
      </c>
      <c r="N1586" s="37"/>
      <c r="O1586" s="37"/>
      <c r="P1586" s="37"/>
      <c r="Q1586" s="37"/>
    </row>
    <row r="1587" spans="1:17" ht="25.5" customHeight="1">
      <c r="A1587" s="14" t="s">
        <v>307</v>
      </c>
      <c r="B1587" s="11" t="s">
        <v>23</v>
      </c>
      <c r="C1587" s="15" t="s">
        <v>13</v>
      </c>
      <c r="D1587" s="15">
        <v>104</v>
      </c>
      <c r="E1587" s="15" t="s">
        <v>43</v>
      </c>
      <c r="F1587" s="15">
        <v>109</v>
      </c>
      <c r="G1587" s="44"/>
      <c r="H1587" s="44"/>
      <c r="I1587" s="30">
        <v>18203</v>
      </c>
      <c r="J1587" s="29">
        <f>VLOOKUP(Table2[[#This Row],[Visitor]],Table1[],2,FALSE)</f>
        <v>20</v>
      </c>
      <c r="K1587" s="29">
        <f>VLOOKUP(Table2[[#This Row],[Home]],Table1[],2,FALSE)</f>
        <v>10</v>
      </c>
      <c r="L1587" s="29">
        <f>VLOOKUP(Table2[[#This Row],[Visitor]],Table3[],2,FALSE)</f>
        <v>20</v>
      </c>
      <c r="M1587" s="29">
        <f>VLOOKUP(Table2[[#This Row],[Home]],Table3[],2,FALSE)</f>
        <v>10</v>
      </c>
      <c r="N1587" s="37"/>
      <c r="O1587" s="37"/>
      <c r="P1587" s="37"/>
      <c r="Q1587" s="37"/>
    </row>
    <row r="1588" spans="1:17" ht="25.5" customHeight="1">
      <c r="A1588" s="14" t="s">
        <v>307</v>
      </c>
      <c r="B1588" s="11" t="s">
        <v>26</v>
      </c>
      <c r="C1588" s="15" t="s">
        <v>37</v>
      </c>
      <c r="D1588" s="15">
        <v>116</v>
      </c>
      <c r="E1588" s="15" t="s">
        <v>22</v>
      </c>
      <c r="F1588" s="15">
        <v>114</v>
      </c>
      <c r="G1588" s="44"/>
      <c r="H1588" s="44"/>
      <c r="I1588" s="30">
        <v>17852</v>
      </c>
      <c r="J1588" s="29">
        <f>VLOOKUP(Table2[[#This Row],[Visitor]],Table1[],2,FALSE)</f>
        <v>29</v>
      </c>
      <c r="K1588" s="29">
        <f>VLOOKUP(Table2[[#This Row],[Home]],Table1[],2,FALSE)</f>
        <v>14</v>
      </c>
      <c r="L1588" s="29">
        <f>VLOOKUP(Table2[[#This Row],[Visitor]],Table3[],2,FALSE)</f>
        <v>30</v>
      </c>
      <c r="M1588" s="29">
        <f>VLOOKUP(Table2[[#This Row],[Home]],Table3[],2,FALSE)</f>
        <v>16</v>
      </c>
      <c r="N1588" s="37"/>
      <c r="O1588" s="37"/>
      <c r="P1588" s="37"/>
      <c r="Q1588" s="37"/>
    </row>
    <row r="1589" spans="1:17" ht="25.5" customHeight="1">
      <c r="A1589" s="14" t="s">
        <v>307</v>
      </c>
      <c r="B1589" s="11" t="s">
        <v>29</v>
      </c>
      <c r="C1589" s="15" t="s">
        <v>18</v>
      </c>
      <c r="D1589" s="15">
        <v>87</v>
      </c>
      <c r="E1589" s="15" t="s">
        <v>30</v>
      </c>
      <c r="F1589" s="15">
        <v>112</v>
      </c>
      <c r="G1589" s="44"/>
      <c r="H1589" s="44"/>
      <c r="I1589" s="30">
        <v>19520</v>
      </c>
      <c r="J1589" s="29">
        <f>VLOOKUP(Table2[[#This Row],[Visitor]],Table1[],2,FALSE)</f>
        <v>26</v>
      </c>
      <c r="K1589" s="29">
        <f>VLOOKUP(Table2[[#This Row],[Home]],Table1[],2,FALSE)</f>
        <v>18</v>
      </c>
      <c r="L1589" s="29">
        <f>VLOOKUP(Table2[[#This Row],[Visitor]],Table3[],2,FALSE)</f>
        <v>26</v>
      </c>
      <c r="M1589" s="29">
        <f>VLOOKUP(Table2[[#This Row],[Home]],Table3[],2,FALSE)</f>
        <v>14</v>
      </c>
      <c r="N1589" s="37"/>
      <c r="O1589" s="37"/>
      <c r="P1589" s="37"/>
      <c r="Q1589" s="37"/>
    </row>
    <row r="1590" spans="1:17" ht="25.5" customHeight="1">
      <c r="A1590" s="14" t="s">
        <v>307</v>
      </c>
      <c r="B1590" s="11" t="s">
        <v>8</v>
      </c>
      <c r="C1590" s="15" t="s">
        <v>36</v>
      </c>
      <c r="D1590" s="15">
        <v>97</v>
      </c>
      <c r="E1590" s="15" t="s">
        <v>10</v>
      </c>
      <c r="F1590" s="15">
        <v>125</v>
      </c>
      <c r="G1590" s="44"/>
      <c r="H1590" s="44"/>
      <c r="I1590" s="30">
        <v>19596</v>
      </c>
      <c r="J1590" s="29">
        <f>VLOOKUP(Table2[[#This Row],[Visitor]],Table1[],2,FALSE)</f>
        <v>16</v>
      </c>
      <c r="K1590" s="29">
        <f>VLOOKUP(Table2[[#This Row],[Home]],Table1[],2,FALSE)</f>
        <v>1</v>
      </c>
      <c r="L1590" s="29">
        <f>VLOOKUP(Table2[[#This Row],[Visitor]],Table3[],2,FALSE)</f>
        <v>7</v>
      </c>
      <c r="M1590" s="29">
        <f>VLOOKUP(Table2[[#This Row],[Home]],Table3[],2,FALSE)</f>
        <v>3</v>
      </c>
      <c r="N1590" s="37"/>
      <c r="O1590" s="37"/>
      <c r="P1590" s="37"/>
      <c r="Q1590" s="37"/>
    </row>
    <row r="1591" spans="1:17" ht="25.5" customHeight="1">
      <c r="A1591" s="14" t="s">
        <v>307</v>
      </c>
      <c r="B1591" s="11" t="s">
        <v>8</v>
      </c>
      <c r="C1591" s="15" t="s">
        <v>31</v>
      </c>
      <c r="D1591" s="15">
        <v>83</v>
      </c>
      <c r="E1591" s="15" t="s">
        <v>45</v>
      </c>
      <c r="F1591" s="15">
        <v>90</v>
      </c>
      <c r="G1591" s="44"/>
      <c r="H1591" s="44"/>
      <c r="I1591" s="30">
        <v>18997</v>
      </c>
      <c r="J1591" s="29">
        <f>VLOOKUP(Table2[[#This Row],[Visitor]],Table1[],2,FALSE)</f>
        <v>8</v>
      </c>
      <c r="K1591" s="29">
        <f>VLOOKUP(Table2[[#This Row],[Home]],Table1[],2,FALSE)</f>
        <v>28</v>
      </c>
      <c r="L1591" s="29">
        <f>VLOOKUP(Table2[[#This Row],[Visitor]],Table3[],2,FALSE)</f>
        <v>11</v>
      </c>
      <c r="M1591" s="29">
        <f>VLOOKUP(Table2[[#This Row],[Home]],Table3[],2,FALSE)</f>
        <v>21</v>
      </c>
      <c r="N1591" s="37"/>
      <c r="O1591" s="37"/>
      <c r="P1591" s="37"/>
      <c r="Q1591" s="37"/>
    </row>
    <row r="1592" spans="1:17" ht="25.5" customHeight="1">
      <c r="A1592" s="14" t="s">
        <v>308</v>
      </c>
      <c r="B1592" s="11" t="s">
        <v>21</v>
      </c>
      <c r="C1592" s="15" t="s">
        <v>9</v>
      </c>
      <c r="D1592" s="15">
        <v>108</v>
      </c>
      <c r="E1592" s="15" t="s">
        <v>6</v>
      </c>
      <c r="F1592" s="15">
        <v>117</v>
      </c>
      <c r="G1592" s="44"/>
      <c r="H1592" s="44"/>
      <c r="I1592" s="30">
        <v>19432</v>
      </c>
      <c r="J1592" s="29">
        <f>VLOOKUP(Table2[[#This Row],[Visitor]],Table1[],2,FALSE)</f>
        <v>3</v>
      </c>
      <c r="K1592" s="29">
        <f>VLOOKUP(Table2[[#This Row],[Home]],Table1[],2,FALSE)</f>
        <v>5</v>
      </c>
      <c r="L1592" s="29">
        <f>VLOOKUP(Table2[[#This Row],[Visitor]],Table3[],2,FALSE)</f>
        <v>1</v>
      </c>
      <c r="M1592" s="29">
        <f>VLOOKUP(Table2[[#This Row],[Home]],Table3[],2,FALSE)</f>
        <v>6</v>
      </c>
      <c r="N1592" s="37"/>
      <c r="O1592" s="37"/>
      <c r="P1592" s="37"/>
      <c r="Q1592" s="37"/>
    </row>
    <row r="1593" spans="1:17" ht="25.5" customHeight="1">
      <c r="A1593" s="14" t="s">
        <v>308</v>
      </c>
      <c r="B1593" s="11" t="s">
        <v>23</v>
      </c>
      <c r="C1593" s="15" t="s">
        <v>40</v>
      </c>
      <c r="D1593" s="15">
        <v>96</v>
      </c>
      <c r="E1593" s="15" t="s">
        <v>33</v>
      </c>
      <c r="F1593" s="15">
        <v>111</v>
      </c>
      <c r="G1593" s="44"/>
      <c r="H1593" s="44"/>
      <c r="I1593" s="30">
        <v>17119</v>
      </c>
      <c r="J1593" s="29">
        <f>VLOOKUP(Table2[[#This Row],[Visitor]],Table1[],2,FALSE)</f>
        <v>15</v>
      </c>
      <c r="K1593" s="29">
        <f>VLOOKUP(Table2[[#This Row],[Home]],Table1[],2,FALSE)</f>
        <v>24</v>
      </c>
      <c r="L1593" s="29">
        <f>VLOOKUP(Table2[[#This Row],[Visitor]],Table3[],2,FALSE)</f>
        <v>24</v>
      </c>
      <c r="M1593" s="29">
        <f>VLOOKUP(Table2[[#This Row],[Home]],Table3[],2,FALSE)</f>
        <v>12</v>
      </c>
      <c r="N1593" s="37"/>
      <c r="O1593" s="37"/>
      <c r="P1593" s="37"/>
      <c r="Q1593" s="37"/>
    </row>
    <row r="1594" spans="1:17" ht="25.5" customHeight="1">
      <c r="A1594" s="14" t="s">
        <v>308</v>
      </c>
      <c r="B1594" s="11" t="s">
        <v>23</v>
      </c>
      <c r="C1594" s="15" t="s">
        <v>30</v>
      </c>
      <c r="D1594" s="15">
        <v>105</v>
      </c>
      <c r="E1594" s="15" t="s">
        <v>43</v>
      </c>
      <c r="F1594" s="15">
        <v>98</v>
      </c>
      <c r="G1594" s="44"/>
      <c r="H1594" s="44"/>
      <c r="I1594" s="30">
        <v>18203</v>
      </c>
      <c r="J1594" s="29">
        <f>VLOOKUP(Table2[[#This Row],[Visitor]],Table1[],2,FALSE)</f>
        <v>18</v>
      </c>
      <c r="K1594" s="29">
        <f>VLOOKUP(Table2[[#This Row],[Home]],Table1[],2,FALSE)</f>
        <v>10</v>
      </c>
      <c r="L1594" s="29">
        <f>VLOOKUP(Table2[[#This Row],[Visitor]],Table3[],2,FALSE)</f>
        <v>14</v>
      </c>
      <c r="M1594" s="29">
        <f>VLOOKUP(Table2[[#This Row],[Home]],Table3[],2,FALSE)</f>
        <v>10</v>
      </c>
      <c r="N1594" s="37"/>
      <c r="O1594" s="37"/>
      <c r="P1594" s="37"/>
      <c r="Q1594" s="37"/>
    </row>
    <row r="1595" spans="1:17" ht="25.5" customHeight="1">
      <c r="A1595" s="14" t="s">
        <v>308</v>
      </c>
      <c r="B1595" s="11" t="s">
        <v>23</v>
      </c>
      <c r="C1595" s="15" t="s">
        <v>24</v>
      </c>
      <c r="D1595" s="15">
        <v>114</v>
      </c>
      <c r="E1595" s="15" t="s">
        <v>20</v>
      </c>
      <c r="F1595" s="15">
        <v>124</v>
      </c>
      <c r="G1595" s="44"/>
      <c r="H1595" s="44"/>
      <c r="I1595" s="30">
        <v>15165</v>
      </c>
      <c r="J1595" s="29">
        <f>VLOOKUP(Table2[[#This Row],[Visitor]],Table1[],2,FALSE)</f>
        <v>21</v>
      </c>
      <c r="K1595" s="29">
        <f>VLOOKUP(Table2[[#This Row],[Home]],Table1[],2,FALSE)</f>
        <v>9</v>
      </c>
      <c r="L1595" s="29">
        <f>VLOOKUP(Table2[[#This Row],[Visitor]],Table3[],2,FALSE)</f>
        <v>9</v>
      </c>
      <c r="M1595" s="29">
        <f>VLOOKUP(Table2[[#This Row],[Home]],Table3[],2,FALSE)</f>
        <v>17</v>
      </c>
      <c r="N1595" s="37"/>
      <c r="O1595" s="37"/>
      <c r="P1595" s="37"/>
      <c r="Q1595" s="37"/>
    </row>
    <row r="1596" spans="1:17" ht="25.5" customHeight="1">
      <c r="A1596" s="14" t="s">
        <v>308</v>
      </c>
      <c r="B1596" s="11" t="s">
        <v>26</v>
      </c>
      <c r="C1596" s="15" t="s">
        <v>5</v>
      </c>
      <c r="D1596" s="15">
        <v>104</v>
      </c>
      <c r="E1596" s="15" t="s">
        <v>28</v>
      </c>
      <c r="F1596" s="15">
        <v>113</v>
      </c>
      <c r="G1596" s="44"/>
      <c r="H1596" s="44"/>
      <c r="I1596" s="30">
        <v>20226</v>
      </c>
      <c r="J1596" s="29">
        <f>VLOOKUP(Table2[[#This Row],[Visitor]],Table1[],2,FALSE)</f>
        <v>4</v>
      </c>
      <c r="K1596" s="29">
        <f>VLOOKUP(Table2[[#This Row],[Home]],Table1[],2,FALSE)</f>
        <v>22</v>
      </c>
      <c r="L1596" s="29">
        <f>VLOOKUP(Table2[[#This Row],[Visitor]],Table3[],2,FALSE)</f>
        <v>4</v>
      </c>
      <c r="M1596" s="29">
        <f>VLOOKUP(Table2[[#This Row],[Home]],Table3[],2,FALSE)</f>
        <v>28</v>
      </c>
      <c r="N1596" s="37"/>
      <c r="O1596" s="37"/>
      <c r="P1596" s="37"/>
      <c r="Q1596" s="37"/>
    </row>
    <row r="1597" spans="1:17" ht="25.5" customHeight="1">
      <c r="A1597" s="14" t="s">
        <v>308</v>
      </c>
      <c r="B1597" s="11" t="s">
        <v>26</v>
      </c>
      <c r="C1597" s="15" t="s">
        <v>38</v>
      </c>
      <c r="D1597" s="15">
        <v>116</v>
      </c>
      <c r="E1597" s="15" t="s">
        <v>10</v>
      </c>
      <c r="F1597" s="15">
        <v>117</v>
      </c>
      <c r="G1597" s="44"/>
      <c r="H1597" s="44"/>
      <c r="I1597" s="30">
        <v>19596</v>
      </c>
      <c r="J1597" s="29">
        <f>VLOOKUP(Table2[[#This Row],[Visitor]],Table1[],2,FALSE)</f>
        <v>23</v>
      </c>
      <c r="K1597" s="29">
        <f>VLOOKUP(Table2[[#This Row],[Home]],Table1[],2,FALSE)</f>
        <v>1</v>
      </c>
      <c r="L1597" s="29">
        <f>VLOOKUP(Table2[[#This Row],[Visitor]],Table3[],2,FALSE)</f>
        <v>25</v>
      </c>
      <c r="M1597" s="29">
        <f>VLOOKUP(Table2[[#This Row],[Home]],Table3[],2,FALSE)</f>
        <v>3</v>
      </c>
      <c r="N1597" s="37"/>
      <c r="O1597" s="37"/>
      <c r="P1597" s="37"/>
      <c r="Q1597" s="37"/>
    </row>
    <row r="1598" spans="1:17" ht="25.5" customHeight="1">
      <c r="A1598" s="14" t="s">
        <v>308</v>
      </c>
      <c r="B1598" s="11" t="s">
        <v>26</v>
      </c>
      <c r="C1598" s="15" t="s">
        <v>34</v>
      </c>
      <c r="D1598" s="15">
        <v>129</v>
      </c>
      <c r="E1598" s="15" t="s">
        <v>22</v>
      </c>
      <c r="F1598" s="15">
        <v>135</v>
      </c>
      <c r="G1598" s="44"/>
      <c r="H1598" s="44"/>
      <c r="I1598" s="30">
        <v>17559</v>
      </c>
      <c r="J1598" s="29">
        <f>VLOOKUP(Table2[[#This Row],[Visitor]],Table1[],2,FALSE)</f>
        <v>2</v>
      </c>
      <c r="K1598" s="29">
        <f>VLOOKUP(Table2[[#This Row],[Home]],Table1[],2,FALSE)</f>
        <v>14</v>
      </c>
      <c r="L1598" s="29">
        <f>VLOOKUP(Table2[[#This Row],[Visitor]],Table3[],2,FALSE)</f>
        <v>13</v>
      </c>
      <c r="M1598" s="29">
        <f>VLOOKUP(Table2[[#This Row],[Home]],Table3[],2,FALSE)</f>
        <v>16</v>
      </c>
      <c r="N1598" s="37"/>
      <c r="O1598" s="37"/>
      <c r="P1598" s="37"/>
      <c r="Q1598" s="37"/>
    </row>
    <row r="1599" spans="1:17" ht="25.5" customHeight="1">
      <c r="A1599" s="14" t="s">
        <v>309</v>
      </c>
      <c r="B1599" s="11" t="s">
        <v>49</v>
      </c>
      <c r="C1599" s="15" t="s">
        <v>18</v>
      </c>
      <c r="D1599" s="15">
        <v>108</v>
      </c>
      <c r="E1599" s="15" t="s">
        <v>45</v>
      </c>
      <c r="F1599" s="15">
        <v>104</v>
      </c>
      <c r="G1599" s="44"/>
      <c r="H1599" s="44"/>
      <c r="I1599" s="30">
        <v>18997</v>
      </c>
      <c r="J1599" s="29">
        <f>VLOOKUP(Table2[[#This Row],[Visitor]],Table1[],2,FALSE)</f>
        <v>26</v>
      </c>
      <c r="K1599" s="29">
        <f>VLOOKUP(Table2[[#This Row],[Home]],Table1[],2,FALSE)</f>
        <v>28</v>
      </c>
      <c r="L1599" s="29">
        <f>VLOOKUP(Table2[[#This Row],[Visitor]],Table3[],2,FALSE)</f>
        <v>26</v>
      </c>
      <c r="M1599" s="29">
        <f>VLOOKUP(Table2[[#This Row],[Home]],Table3[],2,FALSE)</f>
        <v>21</v>
      </c>
      <c r="N1599" s="37"/>
      <c r="O1599" s="37"/>
      <c r="P1599" s="37"/>
      <c r="Q1599" s="37"/>
    </row>
    <row r="1600" spans="1:17" ht="25.5" customHeight="1">
      <c r="A1600" s="14" t="s">
        <v>309</v>
      </c>
      <c r="B1600" s="11" t="s">
        <v>75</v>
      </c>
      <c r="C1600" s="15" t="s">
        <v>37</v>
      </c>
      <c r="D1600" s="15">
        <v>107</v>
      </c>
      <c r="E1600" s="15" t="s">
        <v>14</v>
      </c>
      <c r="F1600" s="15">
        <v>118</v>
      </c>
      <c r="G1600" s="44"/>
      <c r="H1600" s="44"/>
      <c r="I1600" s="30">
        <v>14413</v>
      </c>
      <c r="J1600" s="29">
        <f>VLOOKUP(Table2[[#This Row],[Visitor]],Table1[],2,FALSE)</f>
        <v>29</v>
      </c>
      <c r="K1600" s="29">
        <f>VLOOKUP(Table2[[#This Row],[Home]],Table1[],2,FALSE)</f>
        <v>19</v>
      </c>
      <c r="L1600" s="29">
        <f>VLOOKUP(Table2[[#This Row],[Visitor]],Table3[],2,FALSE)</f>
        <v>30</v>
      </c>
      <c r="M1600" s="29">
        <f>VLOOKUP(Table2[[#This Row],[Home]],Table3[],2,FALSE)</f>
        <v>19</v>
      </c>
      <c r="N1600" s="37"/>
      <c r="O1600" s="37"/>
      <c r="P1600" s="37"/>
      <c r="Q1600" s="37"/>
    </row>
    <row r="1601" spans="1:17" ht="25.5" customHeight="1">
      <c r="A1601" s="14" t="s">
        <v>309</v>
      </c>
      <c r="B1601" s="11" t="s">
        <v>59</v>
      </c>
      <c r="C1601" s="15" t="s">
        <v>13</v>
      </c>
      <c r="D1601" s="15">
        <v>123</v>
      </c>
      <c r="E1601" s="15" t="s">
        <v>27</v>
      </c>
      <c r="F1601" s="15">
        <v>124</v>
      </c>
      <c r="G1601" s="44"/>
      <c r="H1601" s="44"/>
      <c r="I1601" s="30">
        <v>12977</v>
      </c>
      <c r="J1601" s="29">
        <f>VLOOKUP(Table2[[#This Row],[Visitor]],Table1[],2,FALSE)</f>
        <v>20</v>
      </c>
      <c r="K1601" s="29">
        <f>VLOOKUP(Table2[[#This Row],[Home]],Table1[],2,FALSE)</f>
        <v>11</v>
      </c>
      <c r="L1601" s="29">
        <f>VLOOKUP(Table2[[#This Row],[Visitor]],Table3[],2,FALSE)</f>
        <v>20</v>
      </c>
      <c r="M1601" s="29">
        <f>VLOOKUP(Table2[[#This Row],[Home]],Table3[],2,FALSE)</f>
        <v>27</v>
      </c>
      <c r="N1601" s="37"/>
      <c r="O1601" s="37"/>
      <c r="P1601" s="37"/>
      <c r="Q1601" s="37"/>
    </row>
    <row r="1602" spans="1:17" ht="25.5" customHeight="1">
      <c r="A1602" s="14" t="s">
        <v>309</v>
      </c>
      <c r="B1602" s="11" t="s">
        <v>59</v>
      </c>
      <c r="C1602" s="15" t="s">
        <v>19</v>
      </c>
      <c r="D1602" s="15">
        <v>127</v>
      </c>
      <c r="E1602" s="15" t="s">
        <v>15</v>
      </c>
      <c r="F1602" s="15">
        <v>125</v>
      </c>
      <c r="G1602" s="44"/>
      <c r="H1602" s="44"/>
      <c r="I1602" s="30">
        <v>15217</v>
      </c>
      <c r="J1602" s="29">
        <f>VLOOKUP(Table2[[#This Row],[Visitor]],Table1[],2,FALSE)</f>
        <v>27</v>
      </c>
      <c r="K1602" s="29">
        <f>VLOOKUP(Table2[[#This Row],[Home]],Table1[],2,FALSE)</f>
        <v>30</v>
      </c>
      <c r="L1602" s="29">
        <f>VLOOKUP(Table2[[#This Row],[Visitor]],Table3[],2,FALSE)</f>
        <v>5</v>
      </c>
      <c r="M1602" s="29">
        <f>VLOOKUP(Table2[[#This Row],[Home]],Table3[],2,FALSE)</f>
        <v>23</v>
      </c>
      <c r="N1602" s="37"/>
      <c r="O1602" s="37"/>
      <c r="P1602" s="37"/>
      <c r="Q1602" s="37"/>
    </row>
    <row r="1603" spans="1:17" ht="25.5" customHeight="1">
      <c r="A1603" s="14" t="s">
        <v>309</v>
      </c>
      <c r="B1603" s="11" t="s">
        <v>59</v>
      </c>
      <c r="C1603" s="15" t="s">
        <v>42</v>
      </c>
      <c r="D1603" s="15">
        <v>103</v>
      </c>
      <c r="E1603" s="15" t="s">
        <v>25</v>
      </c>
      <c r="F1603" s="15">
        <v>98</v>
      </c>
      <c r="G1603" s="44"/>
      <c r="H1603" s="44"/>
      <c r="I1603" s="30">
        <v>14331</v>
      </c>
      <c r="J1603" s="29">
        <f>VLOOKUP(Table2[[#This Row],[Visitor]],Table1[],2,FALSE)</f>
        <v>25</v>
      </c>
      <c r="K1603" s="29">
        <f>VLOOKUP(Table2[[#This Row],[Home]],Table1[],2,FALSE)</f>
        <v>12</v>
      </c>
      <c r="L1603" s="29">
        <f>VLOOKUP(Table2[[#This Row],[Visitor]],Table3[],2,FALSE)</f>
        <v>22</v>
      </c>
      <c r="M1603" s="29">
        <f>VLOOKUP(Table2[[#This Row],[Home]],Table3[],2,FALSE)</f>
        <v>29</v>
      </c>
      <c r="N1603" s="37"/>
      <c r="O1603" s="37"/>
      <c r="P1603" s="37"/>
      <c r="Q1603" s="37"/>
    </row>
    <row r="1604" spans="1:17" ht="25.5" customHeight="1">
      <c r="A1604" s="14" t="s">
        <v>309</v>
      </c>
      <c r="B1604" s="11" t="s">
        <v>59</v>
      </c>
      <c r="C1604" s="15" t="s">
        <v>17</v>
      </c>
      <c r="D1604" s="15">
        <v>115</v>
      </c>
      <c r="E1604" s="15" t="s">
        <v>41</v>
      </c>
      <c r="F1604" s="15">
        <v>125</v>
      </c>
      <c r="G1604" s="44"/>
      <c r="H1604" s="44"/>
      <c r="I1604" s="30">
        <v>19800</v>
      </c>
      <c r="J1604" s="29">
        <f>VLOOKUP(Table2[[#This Row],[Visitor]],Table1[],2,FALSE)</f>
        <v>17</v>
      </c>
      <c r="K1604" s="29">
        <f>VLOOKUP(Table2[[#This Row],[Home]],Table1[],2,FALSE)</f>
        <v>7</v>
      </c>
      <c r="L1604" s="29">
        <f>VLOOKUP(Table2[[#This Row],[Visitor]],Table3[],2,FALSE)</f>
        <v>15</v>
      </c>
      <c r="M1604" s="29">
        <f>VLOOKUP(Table2[[#This Row],[Home]],Table3[],2,FALSE)</f>
        <v>2</v>
      </c>
      <c r="N1604" s="37"/>
      <c r="O1604" s="37"/>
      <c r="P1604" s="37"/>
      <c r="Q1604" s="37"/>
    </row>
    <row r="1605" spans="1:17" ht="25.5" customHeight="1">
      <c r="A1605" s="14" t="s">
        <v>309</v>
      </c>
      <c r="B1605" s="11" t="s">
        <v>23</v>
      </c>
      <c r="C1605" s="15" t="s">
        <v>31</v>
      </c>
      <c r="D1605" s="15">
        <v>133</v>
      </c>
      <c r="E1605" s="15" t="s">
        <v>38</v>
      </c>
      <c r="F1605" s="15">
        <v>112</v>
      </c>
      <c r="G1605" s="44"/>
      <c r="H1605" s="44"/>
      <c r="I1605" s="30">
        <v>16048</v>
      </c>
      <c r="J1605" s="29">
        <f>VLOOKUP(Table2[[#This Row],[Visitor]],Table1[],2,FALSE)</f>
        <v>8</v>
      </c>
      <c r="K1605" s="29">
        <f>VLOOKUP(Table2[[#This Row],[Home]],Table1[],2,FALSE)</f>
        <v>23</v>
      </c>
      <c r="L1605" s="29">
        <f>VLOOKUP(Table2[[#This Row],[Visitor]],Table3[],2,FALSE)</f>
        <v>11</v>
      </c>
      <c r="M1605" s="29">
        <f>VLOOKUP(Table2[[#This Row],[Home]],Table3[],2,FALSE)</f>
        <v>25</v>
      </c>
      <c r="N1605" s="37"/>
      <c r="O1605" s="37"/>
      <c r="P1605" s="37"/>
      <c r="Q1605" s="37"/>
    </row>
    <row r="1606" spans="1:17" ht="25.5" customHeight="1">
      <c r="A1606" s="14" t="s">
        <v>309</v>
      </c>
      <c r="B1606" s="11" t="s">
        <v>29</v>
      </c>
      <c r="C1606" s="15" t="s">
        <v>44</v>
      </c>
      <c r="D1606" s="15">
        <v>104</v>
      </c>
      <c r="E1606" s="15" t="s">
        <v>36</v>
      </c>
      <c r="F1606" s="15">
        <v>100</v>
      </c>
      <c r="G1606" s="44"/>
      <c r="H1606" s="44"/>
      <c r="I1606" s="30">
        <v>19138</v>
      </c>
      <c r="J1606" s="29">
        <f>VLOOKUP(Table2[[#This Row],[Visitor]],Table1[],2,FALSE)</f>
        <v>6</v>
      </c>
      <c r="K1606" s="29">
        <f>VLOOKUP(Table2[[#This Row],[Home]],Table1[],2,FALSE)</f>
        <v>16</v>
      </c>
      <c r="L1606" s="29">
        <f>VLOOKUP(Table2[[#This Row],[Visitor]],Table3[],2,FALSE)</f>
        <v>18</v>
      </c>
      <c r="M1606" s="29">
        <f>VLOOKUP(Table2[[#This Row],[Home]],Table3[],2,FALSE)</f>
        <v>7</v>
      </c>
      <c r="N1606" s="37"/>
      <c r="O1606" s="37"/>
      <c r="P1606" s="37"/>
      <c r="Q1606" s="37"/>
    </row>
    <row r="1607" spans="1:17" ht="25.5" customHeight="1">
      <c r="A1607" s="14" t="s">
        <v>310</v>
      </c>
      <c r="B1607" s="11" t="s">
        <v>12</v>
      </c>
      <c r="C1607" s="15" t="s">
        <v>22</v>
      </c>
      <c r="D1607" s="15">
        <v>107</v>
      </c>
      <c r="E1607" s="15" t="s">
        <v>13</v>
      </c>
      <c r="F1607" s="15">
        <v>110</v>
      </c>
      <c r="G1607" s="44"/>
      <c r="H1607" s="44"/>
      <c r="I1607" s="30">
        <v>13805</v>
      </c>
      <c r="J1607" s="29">
        <f>VLOOKUP(Table2[[#This Row],[Visitor]],Table1[],2,FALSE)</f>
        <v>14</v>
      </c>
      <c r="K1607" s="29">
        <f>VLOOKUP(Table2[[#This Row],[Home]],Table1[],2,FALSE)</f>
        <v>20</v>
      </c>
      <c r="L1607" s="29">
        <f>VLOOKUP(Table2[[#This Row],[Visitor]],Table3[],2,FALSE)</f>
        <v>16</v>
      </c>
      <c r="M1607" s="29">
        <f>VLOOKUP(Table2[[#This Row],[Home]],Table3[],2,FALSE)</f>
        <v>20</v>
      </c>
      <c r="N1607" s="37"/>
      <c r="O1607" s="37"/>
      <c r="P1607" s="37"/>
      <c r="Q1607" s="37"/>
    </row>
    <row r="1608" spans="1:17" ht="25.5" customHeight="1">
      <c r="A1608" s="14" t="s">
        <v>310</v>
      </c>
      <c r="B1608" s="11" t="s">
        <v>12</v>
      </c>
      <c r="C1608" s="15" t="s">
        <v>33</v>
      </c>
      <c r="D1608" s="15">
        <v>102</v>
      </c>
      <c r="E1608" s="15" t="s">
        <v>6</v>
      </c>
      <c r="F1608" s="15">
        <v>95</v>
      </c>
      <c r="G1608" s="44"/>
      <c r="H1608" s="44"/>
      <c r="I1608" s="30">
        <v>19432</v>
      </c>
      <c r="J1608" s="29">
        <f>VLOOKUP(Table2[[#This Row],[Visitor]],Table1[],2,FALSE)</f>
        <v>24</v>
      </c>
      <c r="K1608" s="29">
        <f>VLOOKUP(Table2[[#This Row],[Home]],Table1[],2,FALSE)</f>
        <v>5</v>
      </c>
      <c r="L1608" s="29">
        <f>VLOOKUP(Table2[[#This Row],[Visitor]],Table3[],2,FALSE)</f>
        <v>12</v>
      </c>
      <c r="M1608" s="29">
        <f>VLOOKUP(Table2[[#This Row],[Home]],Table3[],2,FALSE)</f>
        <v>6</v>
      </c>
      <c r="N1608" s="37"/>
      <c r="O1608" s="37"/>
      <c r="P1608" s="37"/>
      <c r="Q1608" s="37"/>
    </row>
    <row r="1609" spans="1:17" ht="25.5" customHeight="1">
      <c r="A1609" s="14" t="s">
        <v>310</v>
      </c>
      <c r="B1609" s="11" t="s">
        <v>12</v>
      </c>
      <c r="C1609" s="15" t="s">
        <v>9</v>
      </c>
      <c r="D1609" s="15">
        <v>131</v>
      </c>
      <c r="E1609" s="15" t="s">
        <v>20</v>
      </c>
      <c r="F1609" s="15">
        <v>135</v>
      </c>
      <c r="G1609" s="44"/>
      <c r="H1609" s="44"/>
      <c r="I1609" s="30">
        <v>16872</v>
      </c>
      <c r="J1609" s="29">
        <f>VLOOKUP(Table2[[#This Row],[Visitor]],Table1[],2,FALSE)</f>
        <v>3</v>
      </c>
      <c r="K1609" s="29">
        <f>VLOOKUP(Table2[[#This Row],[Home]],Table1[],2,FALSE)</f>
        <v>9</v>
      </c>
      <c r="L1609" s="29">
        <f>VLOOKUP(Table2[[#This Row],[Visitor]],Table3[],2,FALSE)</f>
        <v>1</v>
      </c>
      <c r="M1609" s="29">
        <f>VLOOKUP(Table2[[#This Row],[Home]],Table3[],2,FALSE)</f>
        <v>17</v>
      </c>
      <c r="N1609" s="37"/>
      <c r="O1609" s="37"/>
      <c r="P1609" s="37"/>
      <c r="Q1609" s="37"/>
    </row>
    <row r="1610" spans="1:17" ht="25.5" customHeight="1">
      <c r="A1610" s="14" t="s">
        <v>310</v>
      </c>
      <c r="B1610" s="11" t="s">
        <v>23</v>
      </c>
      <c r="C1610" s="15" t="s">
        <v>34</v>
      </c>
      <c r="D1610" s="15">
        <v>108</v>
      </c>
      <c r="E1610" s="15" t="s">
        <v>40</v>
      </c>
      <c r="F1610" s="15">
        <v>107</v>
      </c>
      <c r="G1610" s="44"/>
      <c r="H1610" s="44"/>
      <c r="I1610" s="30">
        <v>19006</v>
      </c>
      <c r="J1610" s="29">
        <f>VLOOKUP(Table2[[#This Row],[Visitor]],Table1[],2,FALSE)</f>
        <v>2</v>
      </c>
      <c r="K1610" s="29">
        <f>VLOOKUP(Table2[[#This Row],[Home]],Table1[],2,FALSE)</f>
        <v>15</v>
      </c>
      <c r="L1610" s="29">
        <f>VLOOKUP(Table2[[#This Row],[Visitor]],Table3[],2,FALSE)</f>
        <v>13</v>
      </c>
      <c r="M1610" s="29">
        <f>VLOOKUP(Table2[[#This Row],[Home]],Table3[],2,FALSE)</f>
        <v>24</v>
      </c>
      <c r="N1610" s="37"/>
      <c r="O1610" s="37"/>
      <c r="P1610" s="37"/>
      <c r="Q1610" s="37"/>
    </row>
    <row r="1611" spans="1:17" ht="25.5" customHeight="1">
      <c r="A1611" s="14" t="s">
        <v>310</v>
      </c>
      <c r="B1611" s="11" t="s">
        <v>23</v>
      </c>
      <c r="C1611" s="15" t="s">
        <v>5</v>
      </c>
      <c r="D1611" s="15">
        <v>124</v>
      </c>
      <c r="E1611" s="15" t="s">
        <v>24</v>
      </c>
      <c r="F1611" s="15">
        <v>107</v>
      </c>
      <c r="G1611" s="44"/>
      <c r="H1611" s="44"/>
      <c r="I1611" s="30">
        <v>15189</v>
      </c>
      <c r="J1611" s="29">
        <f>VLOOKUP(Table2[[#This Row],[Visitor]],Table1[],2,FALSE)</f>
        <v>4</v>
      </c>
      <c r="K1611" s="29">
        <f>VLOOKUP(Table2[[#This Row],[Home]],Table1[],2,FALSE)</f>
        <v>21</v>
      </c>
      <c r="L1611" s="29">
        <f>VLOOKUP(Table2[[#This Row],[Visitor]],Table3[],2,FALSE)</f>
        <v>4</v>
      </c>
      <c r="M1611" s="29">
        <f>VLOOKUP(Table2[[#This Row],[Home]],Table3[],2,FALSE)</f>
        <v>9</v>
      </c>
      <c r="N1611" s="37"/>
      <c r="O1611" s="37"/>
      <c r="P1611" s="37"/>
      <c r="Q1611" s="37"/>
    </row>
    <row r="1612" spans="1:17" ht="25.5" customHeight="1">
      <c r="A1612" s="14" t="s">
        <v>310</v>
      </c>
      <c r="B1612" s="11" t="s">
        <v>29</v>
      </c>
      <c r="C1612" s="15" t="s">
        <v>16</v>
      </c>
      <c r="D1612" s="15">
        <v>121</v>
      </c>
      <c r="E1612" s="15" t="s">
        <v>31</v>
      </c>
      <c r="F1612" s="15">
        <v>88</v>
      </c>
      <c r="G1612" s="44"/>
      <c r="H1612" s="44"/>
      <c r="I1612" s="30">
        <v>18306</v>
      </c>
      <c r="J1612" s="29">
        <f>VLOOKUP(Table2[[#This Row],[Visitor]],Table1[],2,FALSE)</f>
        <v>13</v>
      </c>
      <c r="K1612" s="29">
        <f>VLOOKUP(Table2[[#This Row],[Home]],Table1[],2,FALSE)</f>
        <v>8</v>
      </c>
      <c r="L1612" s="29">
        <f>VLOOKUP(Table2[[#This Row],[Visitor]],Table3[],2,FALSE)</f>
        <v>8</v>
      </c>
      <c r="M1612" s="29">
        <f>VLOOKUP(Table2[[#This Row],[Home]],Table3[],2,FALSE)</f>
        <v>11</v>
      </c>
      <c r="N1612" s="37"/>
      <c r="O1612" s="37"/>
      <c r="P1612" s="37"/>
      <c r="Q1612" s="37"/>
    </row>
    <row r="1613" spans="1:17" ht="25.5" customHeight="1">
      <c r="A1613" s="14" t="s">
        <v>310</v>
      </c>
      <c r="B1613" s="11" t="s">
        <v>8</v>
      </c>
      <c r="C1613" s="15" t="s">
        <v>18</v>
      </c>
      <c r="D1613" s="15">
        <v>110</v>
      </c>
      <c r="E1613" s="15" t="s">
        <v>10</v>
      </c>
      <c r="F1613" s="15">
        <v>116</v>
      </c>
      <c r="G1613" s="44"/>
      <c r="H1613" s="44"/>
      <c r="I1613" s="30">
        <v>19596</v>
      </c>
      <c r="J1613" s="29">
        <f>VLOOKUP(Table2[[#This Row],[Visitor]],Table1[],2,FALSE)</f>
        <v>26</v>
      </c>
      <c r="K1613" s="29">
        <f>VLOOKUP(Table2[[#This Row],[Home]],Table1[],2,FALSE)</f>
        <v>1</v>
      </c>
      <c r="L1613" s="29">
        <f>VLOOKUP(Table2[[#This Row],[Visitor]],Table3[],2,FALSE)</f>
        <v>26</v>
      </c>
      <c r="M1613" s="29">
        <f>VLOOKUP(Table2[[#This Row],[Home]],Table3[],2,FALSE)</f>
        <v>3</v>
      </c>
      <c r="N1613" s="37"/>
      <c r="O1613" s="37"/>
      <c r="P1613" s="37"/>
      <c r="Q1613" s="37"/>
    </row>
    <row r="1614" spans="1:17" ht="25.5" customHeight="1">
      <c r="A1614" s="14" t="s">
        <v>311</v>
      </c>
      <c r="B1614" s="11" t="s">
        <v>12</v>
      </c>
      <c r="C1614" s="15" t="s">
        <v>42</v>
      </c>
      <c r="D1614" s="15">
        <v>108</v>
      </c>
      <c r="E1614" s="15" t="s">
        <v>14</v>
      </c>
      <c r="F1614" s="15">
        <v>115</v>
      </c>
      <c r="G1614" s="44"/>
      <c r="H1614" s="44"/>
      <c r="I1614" s="30">
        <v>13935</v>
      </c>
      <c r="J1614" s="29">
        <f>VLOOKUP(Table2[[#This Row],[Visitor]],Table1[],2,FALSE)</f>
        <v>25</v>
      </c>
      <c r="K1614" s="29">
        <f>VLOOKUP(Table2[[#This Row],[Home]],Table1[],2,FALSE)</f>
        <v>19</v>
      </c>
      <c r="L1614" s="29">
        <f>VLOOKUP(Table2[[#This Row],[Visitor]],Table3[],2,FALSE)</f>
        <v>22</v>
      </c>
      <c r="M1614" s="29">
        <f>VLOOKUP(Table2[[#This Row],[Home]],Table3[],2,FALSE)</f>
        <v>19</v>
      </c>
      <c r="N1614" s="37"/>
      <c r="O1614" s="37"/>
      <c r="P1614" s="37"/>
      <c r="Q1614" s="37"/>
    </row>
    <row r="1615" spans="1:17" ht="25.5" customHeight="1">
      <c r="A1615" s="14" t="s">
        <v>311</v>
      </c>
      <c r="B1615" s="11" t="s">
        <v>21</v>
      </c>
      <c r="C1615" s="15" t="s">
        <v>27</v>
      </c>
      <c r="D1615" s="15">
        <v>115</v>
      </c>
      <c r="E1615" s="15" t="s">
        <v>17</v>
      </c>
      <c r="F1615" s="15">
        <v>113</v>
      </c>
      <c r="G1615" s="44"/>
      <c r="H1615" s="44"/>
      <c r="I1615" s="30">
        <v>19600</v>
      </c>
      <c r="J1615" s="29">
        <f>VLOOKUP(Table2[[#This Row],[Visitor]],Table1[],2,FALSE)</f>
        <v>11</v>
      </c>
      <c r="K1615" s="29">
        <f>VLOOKUP(Table2[[#This Row],[Home]],Table1[],2,FALSE)</f>
        <v>17</v>
      </c>
      <c r="L1615" s="29">
        <f>VLOOKUP(Table2[[#This Row],[Visitor]],Table3[],2,FALSE)</f>
        <v>27</v>
      </c>
      <c r="M1615" s="29">
        <f>VLOOKUP(Table2[[#This Row],[Home]],Table3[],2,FALSE)</f>
        <v>15</v>
      </c>
      <c r="N1615" s="37"/>
      <c r="O1615" s="37"/>
      <c r="P1615" s="37"/>
      <c r="Q1615" s="37"/>
    </row>
    <row r="1616" spans="1:17" ht="25.5" customHeight="1">
      <c r="A1616" s="14" t="s">
        <v>311</v>
      </c>
      <c r="B1616" s="11" t="s">
        <v>23</v>
      </c>
      <c r="C1616" s="15" t="s">
        <v>41</v>
      </c>
      <c r="D1616" s="15">
        <v>122</v>
      </c>
      <c r="E1616" s="15" t="s">
        <v>25</v>
      </c>
      <c r="F1616" s="15">
        <v>114</v>
      </c>
      <c r="G1616" s="44"/>
      <c r="H1616" s="44"/>
      <c r="I1616" s="30">
        <v>14187</v>
      </c>
      <c r="J1616" s="29">
        <f>VLOOKUP(Table2[[#This Row],[Visitor]],Table1[],2,FALSE)</f>
        <v>7</v>
      </c>
      <c r="K1616" s="29">
        <f>VLOOKUP(Table2[[#This Row],[Home]],Table1[],2,FALSE)</f>
        <v>12</v>
      </c>
      <c r="L1616" s="29">
        <f>VLOOKUP(Table2[[#This Row],[Visitor]],Table3[],2,FALSE)</f>
        <v>2</v>
      </c>
      <c r="M1616" s="29">
        <f>VLOOKUP(Table2[[#This Row],[Home]],Table3[],2,FALSE)</f>
        <v>29</v>
      </c>
      <c r="N1616" s="37"/>
      <c r="O1616" s="37"/>
      <c r="P1616" s="37"/>
      <c r="Q1616" s="37"/>
    </row>
    <row r="1617" spans="1:17" ht="25.5" customHeight="1">
      <c r="A1617" s="14" t="s">
        <v>311</v>
      </c>
      <c r="B1617" s="11" t="s">
        <v>29</v>
      </c>
      <c r="C1617" s="15" t="s">
        <v>45</v>
      </c>
      <c r="D1617" s="15">
        <v>85</v>
      </c>
      <c r="E1617" s="15" t="s">
        <v>30</v>
      </c>
      <c r="F1617" s="15">
        <v>117</v>
      </c>
      <c r="G1617" s="44"/>
      <c r="H1617" s="44"/>
      <c r="I1617" s="30">
        <v>19583</v>
      </c>
      <c r="J1617" s="29">
        <f>VLOOKUP(Table2[[#This Row],[Visitor]],Table1[],2,FALSE)</f>
        <v>28</v>
      </c>
      <c r="K1617" s="29">
        <f>VLOOKUP(Table2[[#This Row],[Home]],Table1[],2,FALSE)</f>
        <v>18</v>
      </c>
      <c r="L1617" s="29">
        <f>VLOOKUP(Table2[[#This Row],[Visitor]],Table3[],2,FALSE)</f>
        <v>21</v>
      </c>
      <c r="M1617" s="29">
        <f>VLOOKUP(Table2[[#This Row],[Home]],Table3[],2,FALSE)</f>
        <v>14</v>
      </c>
      <c r="N1617" s="37"/>
      <c r="O1617" s="37"/>
      <c r="P1617" s="37"/>
      <c r="Q1617" s="37"/>
    </row>
    <row r="1618" spans="1:17" ht="25.5" customHeight="1">
      <c r="A1618" s="14" t="s">
        <v>311</v>
      </c>
      <c r="B1618" s="11" t="s">
        <v>29</v>
      </c>
      <c r="C1618" s="15" t="s">
        <v>16</v>
      </c>
      <c r="D1618" s="15">
        <v>109</v>
      </c>
      <c r="E1618" s="15" t="s">
        <v>37</v>
      </c>
      <c r="F1618" s="15">
        <v>104</v>
      </c>
      <c r="G1618" s="44"/>
      <c r="H1618" s="44"/>
      <c r="I1618" s="30">
        <v>13038</v>
      </c>
      <c r="J1618" s="29">
        <f>VLOOKUP(Table2[[#This Row],[Visitor]],Table1[],2,FALSE)</f>
        <v>13</v>
      </c>
      <c r="K1618" s="29">
        <f>VLOOKUP(Table2[[#This Row],[Home]],Table1[],2,FALSE)</f>
        <v>29</v>
      </c>
      <c r="L1618" s="29">
        <f>VLOOKUP(Table2[[#This Row],[Visitor]],Table3[],2,FALSE)</f>
        <v>8</v>
      </c>
      <c r="M1618" s="29">
        <f>VLOOKUP(Table2[[#This Row],[Home]],Table3[],2,FALSE)</f>
        <v>30</v>
      </c>
      <c r="N1618" s="37"/>
      <c r="O1618" s="37"/>
      <c r="P1618" s="37"/>
      <c r="Q1618" s="37"/>
    </row>
    <row r="1619" spans="1:17" ht="25.5" customHeight="1">
      <c r="A1619" s="14" t="s">
        <v>312</v>
      </c>
      <c r="B1619" s="11" t="s">
        <v>12</v>
      </c>
      <c r="C1619" s="15" t="s">
        <v>27</v>
      </c>
      <c r="D1619" s="15">
        <v>94</v>
      </c>
      <c r="E1619" s="15" t="s">
        <v>13</v>
      </c>
      <c r="F1619" s="15">
        <v>108</v>
      </c>
      <c r="G1619" s="44"/>
      <c r="H1619" s="44"/>
      <c r="I1619" s="30">
        <v>12971</v>
      </c>
      <c r="J1619" s="29">
        <f>VLOOKUP(Table2[[#This Row],[Visitor]],Table1[],2,FALSE)</f>
        <v>11</v>
      </c>
      <c r="K1619" s="29">
        <f>VLOOKUP(Table2[[#This Row],[Home]],Table1[],2,FALSE)</f>
        <v>20</v>
      </c>
      <c r="L1619" s="29">
        <f>VLOOKUP(Table2[[#This Row],[Visitor]],Table3[],2,FALSE)</f>
        <v>27</v>
      </c>
      <c r="M1619" s="29">
        <f>VLOOKUP(Table2[[#This Row],[Home]],Table3[],2,FALSE)</f>
        <v>20</v>
      </c>
      <c r="N1619" s="37"/>
      <c r="O1619" s="37"/>
      <c r="P1619" s="37"/>
      <c r="Q1619" s="37"/>
    </row>
    <row r="1620" spans="1:17" ht="25.5" customHeight="1">
      <c r="A1620" s="14" t="s">
        <v>312</v>
      </c>
      <c r="B1620" s="11" t="s">
        <v>12</v>
      </c>
      <c r="C1620" s="15" t="s">
        <v>42</v>
      </c>
      <c r="D1620" s="15">
        <v>91</v>
      </c>
      <c r="E1620" s="15" t="s">
        <v>19</v>
      </c>
      <c r="F1620" s="15">
        <v>117</v>
      </c>
      <c r="G1620" s="44"/>
      <c r="H1620" s="44"/>
      <c r="I1620" s="30">
        <v>20274</v>
      </c>
      <c r="J1620" s="29">
        <f>VLOOKUP(Table2[[#This Row],[Visitor]],Table1[],2,FALSE)</f>
        <v>25</v>
      </c>
      <c r="K1620" s="29">
        <f>VLOOKUP(Table2[[#This Row],[Home]],Table1[],2,FALSE)</f>
        <v>27</v>
      </c>
      <c r="L1620" s="29">
        <f>VLOOKUP(Table2[[#This Row],[Visitor]],Table3[],2,FALSE)</f>
        <v>22</v>
      </c>
      <c r="M1620" s="29">
        <f>VLOOKUP(Table2[[#This Row],[Home]],Table3[],2,FALSE)</f>
        <v>5</v>
      </c>
      <c r="N1620" s="37"/>
      <c r="O1620" s="37"/>
      <c r="P1620" s="37"/>
      <c r="Q1620" s="37"/>
    </row>
    <row r="1621" spans="1:17" ht="25.5" customHeight="1">
      <c r="A1621" s="14" t="s">
        <v>312</v>
      </c>
      <c r="B1621" s="11" t="s">
        <v>21</v>
      </c>
      <c r="C1621" s="15" t="s">
        <v>31</v>
      </c>
      <c r="D1621" s="15">
        <v>101</v>
      </c>
      <c r="E1621" s="15" t="s">
        <v>15</v>
      </c>
      <c r="F1621" s="15">
        <v>91</v>
      </c>
      <c r="G1621" s="44"/>
      <c r="H1621" s="44"/>
      <c r="I1621" s="30">
        <v>12928</v>
      </c>
      <c r="J1621" s="29">
        <f>VLOOKUP(Table2[[#This Row],[Visitor]],Table1[],2,FALSE)</f>
        <v>8</v>
      </c>
      <c r="K1621" s="29">
        <f>VLOOKUP(Table2[[#This Row],[Home]],Table1[],2,FALSE)</f>
        <v>30</v>
      </c>
      <c r="L1621" s="29">
        <f>VLOOKUP(Table2[[#This Row],[Visitor]],Table3[],2,FALSE)</f>
        <v>11</v>
      </c>
      <c r="M1621" s="29">
        <f>VLOOKUP(Table2[[#This Row],[Home]],Table3[],2,FALSE)</f>
        <v>23</v>
      </c>
      <c r="N1621" s="37"/>
      <c r="O1621" s="37"/>
      <c r="P1621" s="37"/>
      <c r="Q1621" s="37"/>
    </row>
    <row r="1622" spans="1:17" ht="25.5" customHeight="1">
      <c r="A1622" s="14" t="s">
        <v>312</v>
      </c>
      <c r="B1622" s="11" t="s">
        <v>23</v>
      </c>
      <c r="C1622" s="15" t="s">
        <v>28</v>
      </c>
      <c r="D1622" s="15">
        <v>128</v>
      </c>
      <c r="E1622" s="15" t="s">
        <v>9</v>
      </c>
      <c r="F1622" s="15">
        <v>108</v>
      </c>
      <c r="G1622" s="44"/>
      <c r="H1622" s="44"/>
      <c r="I1622" s="30">
        <v>18055</v>
      </c>
      <c r="J1622" s="29">
        <f>VLOOKUP(Table2[[#This Row],[Visitor]],Table1[],2,FALSE)</f>
        <v>22</v>
      </c>
      <c r="K1622" s="29">
        <f>VLOOKUP(Table2[[#This Row],[Home]],Table1[],2,FALSE)</f>
        <v>3</v>
      </c>
      <c r="L1622" s="29">
        <f>VLOOKUP(Table2[[#This Row],[Visitor]],Table3[],2,FALSE)</f>
        <v>28</v>
      </c>
      <c r="M1622" s="29">
        <f>VLOOKUP(Table2[[#This Row],[Home]],Table3[],2,FALSE)</f>
        <v>1</v>
      </c>
      <c r="N1622" s="37"/>
      <c r="O1622" s="37"/>
      <c r="P1622" s="37"/>
      <c r="Q1622" s="37"/>
    </row>
    <row r="1623" spans="1:17" ht="25.5" customHeight="1">
      <c r="A1623" s="14" t="s">
        <v>312</v>
      </c>
      <c r="B1623" s="11" t="s">
        <v>23</v>
      </c>
      <c r="C1623" s="15" t="s">
        <v>40</v>
      </c>
      <c r="D1623" s="15">
        <v>113</v>
      </c>
      <c r="E1623" s="15" t="s">
        <v>22</v>
      </c>
      <c r="F1623" s="15">
        <v>116</v>
      </c>
      <c r="G1623" s="44"/>
      <c r="H1623" s="44"/>
      <c r="I1623" s="30">
        <v>16660</v>
      </c>
      <c r="J1623" s="29">
        <f>VLOOKUP(Table2[[#This Row],[Visitor]],Table1[],2,FALSE)</f>
        <v>15</v>
      </c>
      <c r="K1623" s="29">
        <f>VLOOKUP(Table2[[#This Row],[Home]],Table1[],2,FALSE)</f>
        <v>14</v>
      </c>
      <c r="L1623" s="29">
        <f>VLOOKUP(Table2[[#This Row],[Visitor]],Table3[],2,FALSE)</f>
        <v>24</v>
      </c>
      <c r="M1623" s="29">
        <f>VLOOKUP(Table2[[#This Row],[Home]],Table3[],2,FALSE)</f>
        <v>16</v>
      </c>
      <c r="N1623" s="37"/>
      <c r="O1623" s="37"/>
      <c r="P1623" s="37"/>
      <c r="Q1623" s="37"/>
    </row>
    <row r="1624" spans="1:17" ht="25.5" customHeight="1">
      <c r="A1624" s="14" t="s">
        <v>312</v>
      </c>
      <c r="B1624" s="11" t="s">
        <v>23</v>
      </c>
      <c r="C1624" s="15" t="s">
        <v>34</v>
      </c>
      <c r="D1624" s="15">
        <v>89</v>
      </c>
      <c r="E1624" s="15" t="s">
        <v>33</v>
      </c>
      <c r="F1624" s="15">
        <v>128</v>
      </c>
      <c r="G1624" s="44"/>
      <c r="H1624" s="44"/>
      <c r="I1624" s="30">
        <v>11023</v>
      </c>
      <c r="J1624" s="29">
        <f>VLOOKUP(Table2[[#This Row],[Visitor]],Table1[],2,FALSE)</f>
        <v>2</v>
      </c>
      <c r="K1624" s="29">
        <f>VLOOKUP(Table2[[#This Row],[Home]],Table1[],2,FALSE)</f>
        <v>24</v>
      </c>
      <c r="L1624" s="29">
        <f>VLOOKUP(Table2[[#This Row],[Visitor]],Table3[],2,FALSE)</f>
        <v>13</v>
      </c>
      <c r="M1624" s="29">
        <f>VLOOKUP(Table2[[#This Row],[Home]],Table3[],2,FALSE)</f>
        <v>12</v>
      </c>
      <c r="N1624" s="37"/>
      <c r="O1624" s="37"/>
      <c r="P1624" s="37"/>
      <c r="Q1624" s="37"/>
    </row>
    <row r="1625" spans="1:17" ht="25.5" customHeight="1">
      <c r="A1625" s="14" t="s">
        <v>312</v>
      </c>
      <c r="B1625" s="11" t="s">
        <v>23</v>
      </c>
      <c r="C1625" s="15" t="s">
        <v>20</v>
      </c>
      <c r="D1625" s="15">
        <v>104</v>
      </c>
      <c r="E1625" s="15" t="s">
        <v>24</v>
      </c>
      <c r="F1625" s="15">
        <v>125</v>
      </c>
      <c r="G1625" s="44"/>
      <c r="H1625" s="44"/>
      <c r="I1625" s="30">
        <v>13570</v>
      </c>
      <c r="J1625" s="29">
        <f>VLOOKUP(Table2[[#This Row],[Visitor]],Table1[],2,FALSE)</f>
        <v>9</v>
      </c>
      <c r="K1625" s="29">
        <f>VLOOKUP(Table2[[#This Row],[Home]],Table1[],2,FALSE)</f>
        <v>21</v>
      </c>
      <c r="L1625" s="29">
        <f>VLOOKUP(Table2[[#This Row],[Visitor]],Table3[],2,FALSE)</f>
        <v>17</v>
      </c>
      <c r="M1625" s="29">
        <f>VLOOKUP(Table2[[#This Row],[Home]],Table3[],2,FALSE)</f>
        <v>9</v>
      </c>
      <c r="N1625" s="37"/>
      <c r="O1625" s="37"/>
      <c r="P1625" s="37"/>
      <c r="Q1625" s="37"/>
    </row>
    <row r="1626" spans="1:17" ht="25.5" customHeight="1">
      <c r="A1626" s="14" t="s">
        <v>312</v>
      </c>
      <c r="B1626" s="11" t="s">
        <v>23</v>
      </c>
      <c r="C1626" s="15" t="s">
        <v>6</v>
      </c>
      <c r="D1626" s="15">
        <v>83</v>
      </c>
      <c r="E1626" s="15" t="s">
        <v>43</v>
      </c>
      <c r="F1626" s="15">
        <v>100</v>
      </c>
      <c r="G1626" s="44"/>
      <c r="H1626" s="44"/>
      <c r="I1626" s="30">
        <v>18203</v>
      </c>
      <c r="J1626" s="29">
        <f>VLOOKUP(Table2[[#This Row],[Visitor]],Table1[],2,FALSE)</f>
        <v>5</v>
      </c>
      <c r="K1626" s="29">
        <f>VLOOKUP(Table2[[#This Row],[Home]],Table1[],2,FALSE)</f>
        <v>10</v>
      </c>
      <c r="L1626" s="29">
        <f>VLOOKUP(Table2[[#This Row],[Visitor]],Table3[],2,FALSE)</f>
        <v>6</v>
      </c>
      <c r="M1626" s="29">
        <f>VLOOKUP(Table2[[#This Row],[Home]],Table3[],2,FALSE)</f>
        <v>10</v>
      </c>
      <c r="N1626" s="37"/>
      <c r="O1626" s="37"/>
      <c r="P1626" s="37"/>
      <c r="Q1626" s="37"/>
    </row>
    <row r="1627" spans="1:17" ht="25.5" customHeight="1">
      <c r="A1627" s="14" t="s">
        <v>312</v>
      </c>
      <c r="B1627" s="11" t="s">
        <v>35</v>
      </c>
      <c r="C1627" s="15" t="s">
        <v>18</v>
      </c>
      <c r="D1627" s="15">
        <v>112</v>
      </c>
      <c r="E1627" s="15" t="s">
        <v>36</v>
      </c>
      <c r="F1627" s="15">
        <v>115</v>
      </c>
      <c r="G1627" s="44"/>
      <c r="H1627" s="44"/>
      <c r="I1627" s="30">
        <v>18865</v>
      </c>
      <c r="J1627" s="29">
        <f>VLOOKUP(Table2[[#This Row],[Visitor]],Table1[],2,FALSE)</f>
        <v>26</v>
      </c>
      <c r="K1627" s="29">
        <f>VLOOKUP(Table2[[#This Row],[Home]],Table1[],2,FALSE)</f>
        <v>16</v>
      </c>
      <c r="L1627" s="29">
        <f>VLOOKUP(Table2[[#This Row],[Visitor]],Table3[],2,FALSE)</f>
        <v>26</v>
      </c>
      <c r="M1627" s="29">
        <f>VLOOKUP(Table2[[#This Row],[Home]],Table3[],2,FALSE)</f>
        <v>7</v>
      </c>
      <c r="N1627" s="37"/>
      <c r="O1627" s="37"/>
      <c r="P1627" s="37"/>
      <c r="Q1627" s="37"/>
    </row>
    <row r="1628" spans="1:17" ht="25.5" customHeight="1">
      <c r="A1628" s="14" t="s">
        <v>312</v>
      </c>
      <c r="B1628" s="11" t="s">
        <v>8</v>
      </c>
      <c r="C1628" s="15" t="s">
        <v>37</v>
      </c>
      <c r="D1628" s="15">
        <v>99</v>
      </c>
      <c r="E1628" s="15" t="s">
        <v>44</v>
      </c>
      <c r="F1628" s="15">
        <v>115</v>
      </c>
      <c r="G1628" s="44"/>
      <c r="H1628" s="44"/>
      <c r="I1628" s="30">
        <v>16372</v>
      </c>
      <c r="J1628" s="29">
        <f>VLOOKUP(Table2[[#This Row],[Visitor]],Table1[],2,FALSE)</f>
        <v>29</v>
      </c>
      <c r="K1628" s="29">
        <f>VLOOKUP(Table2[[#This Row],[Home]],Table1[],2,FALSE)</f>
        <v>6</v>
      </c>
      <c r="L1628" s="29">
        <f>VLOOKUP(Table2[[#This Row],[Visitor]],Table3[],2,FALSE)</f>
        <v>30</v>
      </c>
      <c r="M1628" s="29">
        <f>VLOOKUP(Table2[[#This Row],[Home]],Table3[],2,FALSE)</f>
        <v>18</v>
      </c>
      <c r="N1628" s="37"/>
      <c r="O1628" s="37"/>
      <c r="P1628" s="37"/>
      <c r="Q1628" s="37"/>
    </row>
    <row r="1629" spans="1:17" ht="25.5" customHeight="1">
      <c r="A1629" s="14" t="s">
        <v>313</v>
      </c>
      <c r="B1629" s="11" t="s">
        <v>23</v>
      </c>
      <c r="C1629" s="15" t="s">
        <v>10</v>
      </c>
      <c r="D1629" s="15">
        <v>128</v>
      </c>
      <c r="E1629" s="15" t="s">
        <v>41</v>
      </c>
      <c r="F1629" s="15">
        <v>131</v>
      </c>
      <c r="G1629" s="44"/>
      <c r="H1629" s="44"/>
      <c r="I1629" s="30">
        <v>20073</v>
      </c>
      <c r="J1629" s="29">
        <f>VLOOKUP(Table2[[#This Row],[Visitor]],Table1[],2,FALSE)</f>
        <v>1</v>
      </c>
      <c r="K1629" s="29">
        <f>VLOOKUP(Table2[[#This Row],[Home]],Table1[],2,FALSE)</f>
        <v>7</v>
      </c>
      <c r="L1629" s="29">
        <f>VLOOKUP(Table2[[#This Row],[Visitor]],Table3[],2,FALSE)</f>
        <v>3</v>
      </c>
      <c r="M1629" s="29">
        <f>VLOOKUP(Table2[[#This Row],[Home]],Table3[],2,FALSE)</f>
        <v>2</v>
      </c>
      <c r="N1629" s="37"/>
      <c r="O1629" s="37"/>
      <c r="P1629" s="37"/>
      <c r="Q1629" s="37"/>
    </row>
    <row r="1630" spans="1:17" ht="25.5" customHeight="1">
      <c r="A1630" s="14" t="s">
        <v>313</v>
      </c>
      <c r="B1630" s="11" t="s">
        <v>8</v>
      </c>
      <c r="C1630" s="15" t="s">
        <v>16</v>
      </c>
      <c r="D1630" s="15">
        <v>96</v>
      </c>
      <c r="E1630" s="15" t="s">
        <v>45</v>
      </c>
      <c r="F1630" s="15">
        <v>104</v>
      </c>
      <c r="G1630" s="44"/>
      <c r="H1630" s="44"/>
      <c r="I1630" s="30">
        <v>18997</v>
      </c>
      <c r="J1630" s="29">
        <f>VLOOKUP(Table2[[#This Row],[Visitor]],Table1[],2,FALSE)</f>
        <v>13</v>
      </c>
      <c r="K1630" s="29">
        <f>VLOOKUP(Table2[[#This Row],[Home]],Table1[],2,FALSE)</f>
        <v>28</v>
      </c>
      <c r="L1630" s="29">
        <f>VLOOKUP(Table2[[#This Row],[Visitor]],Table3[],2,FALSE)</f>
        <v>8</v>
      </c>
      <c r="M1630" s="29">
        <f>VLOOKUP(Table2[[#This Row],[Home]],Table3[],2,FALSE)</f>
        <v>21</v>
      </c>
      <c r="N1630" s="37"/>
      <c r="O1630" s="37"/>
      <c r="P1630" s="37"/>
      <c r="Q1630" s="37"/>
    </row>
    <row r="1631" spans="1:17" ht="25.5" customHeight="1">
      <c r="A1631" s="14" t="s">
        <v>313</v>
      </c>
      <c r="B1631" s="11" t="s">
        <v>8</v>
      </c>
      <c r="C1631" s="15" t="s">
        <v>44</v>
      </c>
      <c r="D1631" s="15">
        <v>133</v>
      </c>
      <c r="E1631" s="15" t="s">
        <v>38</v>
      </c>
      <c r="F1631" s="15">
        <v>121</v>
      </c>
      <c r="G1631" s="44"/>
      <c r="H1631" s="44"/>
      <c r="I1631" s="30">
        <v>17583</v>
      </c>
      <c r="J1631" s="29">
        <f>VLOOKUP(Table2[[#This Row],[Visitor]],Table1[],2,FALSE)</f>
        <v>6</v>
      </c>
      <c r="K1631" s="29">
        <f>VLOOKUP(Table2[[#This Row],[Home]],Table1[],2,FALSE)</f>
        <v>23</v>
      </c>
      <c r="L1631" s="29">
        <f>VLOOKUP(Table2[[#This Row],[Visitor]],Table3[],2,FALSE)</f>
        <v>18</v>
      </c>
      <c r="M1631" s="29">
        <f>VLOOKUP(Table2[[#This Row],[Home]],Table3[],2,FALSE)</f>
        <v>25</v>
      </c>
      <c r="N1631" s="37"/>
      <c r="O1631" s="37"/>
      <c r="P1631" s="37"/>
      <c r="Q1631" s="37"/>
    </row>
    <row r="1632" spans="1:17" ht="25.5" customHeight="1">
      <c r="A1632" s="14" t="s">
        <v>314</v>
      </c>
      <c r="B1632" s="11" t="s">
        <v>12</v>
      </c>
      <c r="C1632" s="15" t="s">
        <v>6</v>
      </c>
      <c r="D1632" s="15">
        <v>95</v>
      </c>
      <c r="E1632" s="15" t="s">
        <v>5</v>
      </c>
      <c r="F1632" s="15">
        <v>128</v>
      </c>
      <c r="G1632" s="44"/>
      <c r="H1632" s="44"/>
      <c r="I1632" s="30">
        <v>18624</v>
      </c>
      <c r="J1632" s="29">
        <f>VLOOKUP(Table2[[#This Row],[Visitor]],Table1[],2,FALSE)</f>
        <v>5</v>
      </c>
      <c r="K1632" s="29">
        <f>VLOOKUP(Table2[[#This Row],[Home]],Table1[],2,FALSE)</f>
        <v>4</v>
      </c>
      <c r="L1632" s="29">
        <f>VLOOKUP(Table2[[#This Row],[Visitor]],Table3[],2,FALSE)</f>
        <v>6</v>
      </c>
      <c r="M1632" s="29">
        <f>VLOOKUP(Table2[[#This Row],[Home]],Table3[],2,FALSE)</f>
        <v>4</v>
      </c>
      <c r="N1632" s="37"/>
      <c r="O1632" s="37"/>
      <c r="P1632" s="37"/>
      <c r="Q1632" s="37"/>
    </row>
    <row r="1633" spans="1:17" ht="25.5" customHeight="1">
      <c r="A1633" s="14" t="s">
        <v>314</v>
      </c>
      <c r="B1633" s="11" t="s">
        <v>12</v>
      </c>
      <c r="C1633" s="15" t="s">
        <v>31</v>
      </c>
      <c r="D1633" s="15">
        <v>119</v>
      </c>
      <c r="E1633" s="15" t="s">
        <v>13</v>
      </c>
      <c r="F1633" s="15">
        <v>111</v>
      </c>
      <c r="G1633" s="44"/>
      <c r="H1633" s="44"/>
      <c r="I1633" s="30">
        <v>15812</v>
      </c>
      <c r="J1633" s="29">
        <f>VLOOKUP(Table2[[#This Row],[Visitor]],Table1[],2,FALSE)</f>
        <v>8</v>
      </c>
      <c r="K1633" s="29">
        <f>VLOOKUP(Table2[[#This Row],[Home]],Table1[],2,FALSE)</f>
        <v>20</v>
      </c>
      <c r="L1633" s="29">
        <f>VLOOKUP(Table2[[#This Row],[Visitor]],Table3[],2,FALSE)</f>
        <v>11</v>
      </c>
      <c r="M1633" s="29">
        <f>VLOOKUP(Table2[[#This Row],[Home]],Table3[],2,FALSE)</f>
        <v>20</v>
      </c>
      <c r="N1633" s="37"/>
      <c r="O1633" s="37"/>
      <c r="P1633" s="37"/>
      <c r="Q1633" s="37"/>
    </row>
    <row r="1634" spans="1:17" ht="25.5" customHeight="1">
      <c r="A1634" s="14" t="s">
        <v>314</v>
      </c>
      <c r="B1634" s="11" t="s">
        <v>12</v>
      </c>
      <c r="C1634" s="15" t="s">
        <v>40</v>
      </c>
      <c r="D1634" s="15">
        <v>88</v>
      </c>
      <c r="E1634" s="15" t="s">
        <v>14</v>
      </c>
      <c r="F1634" s="15">
        <v>107</v>
      </c>
      <c r="G1634" s="44"/>
      <c r="H1634" s="44"/>
      <c r="I1634" s="30">
        <v>15372</v>
      </c>
      <c r="J1634" s="29">
        <f>VLOOKUP(Table2[[#This Row],[Visitor]],Table1[],2,FALSE)</f>
        <v>15</v>
      </c>
      <c r="K1634" s="29">
        <f>VLOOKUP(Table2[[#This Row],[Home]],Table1[],2,FALSE)</f>
        <v>19</v>
      </c>
      <c r="L1634" s="29">
        <f>VLOOKUP(Table2[[#This Row],[Visitor]],Table3[],2,FALSE)</f>
        <v>24</v>
      </c>
      <c r="M1634" s="29">
        <f>VLOOKUP(Table2[[#This Row],[Home]],Table3[],2,FALSE)</f>
        <v>19</v>
      </c>
      <c r="N1634" s="37"/>
      <c r="O1634" s="37"/>
      <c r="P1634" s="37"/>
      <c r="Q1634" s="37"/>
    </row>
    <row r="1635" spans="1:17" ht="25.5" customHeight="1">
      <c r="A1635" s="14" t="s">
        <v>314</v>
      </c>
      <c r="B1635" s="11" t="s">
        <v>12</v>
      </c>
      <c r="C1635" s="15" t="s">
        <v>20</v>
      </c>
      <c r="D1635" s="15">
        <v>98</v>
      </c>
      <c r="E1635" s="15" t="s">
        <v>19</v>
      </c>
      <c r="F1635" s="15">
        <v>123</v>
      </c>
      <c r="G1635" s="44"/>
      <c r="H1635" s="44"/>
      <c r="I1635" s="30">
        <v>20400</v>
      </c>
      <c r="J1635" s="29">
        <f>VLOOKUP(Table2[[#This Row],[Visitor]],Table1[],2,FALSE)</f>
        <v>9</v>
      </c>
      <c r="K1635" s="29">
        <f>VLOOKUP(Table2[[#This Row],[Home]],Table1[],2,FALSE)</f>
        <v>27</v>
      </c>
      <c r="L1635" s="29">
        <f>VLOOKUP(Table2[[#This Row],[Visitor]],Table3[],2,FALSE)</f>
        <v>17</v>
      </c>
      <c r="M1635" s="29">
        <f>VLOOKUP(Table2[[#This Row],[Home]],Table3[],2,FALSE)</f>
        <v>5</v>
      </c>
      <c r="N1635" s="37"/>
      <c r="O1635" s="37"/>
      <c r="P1635" s="37"/>
      <c r="Q1635" s="37"/>
    </row>
    <row r="1636" spans="1:17" ht="25.5" customHeight="1">
      <c r="A1636" s="14" t="s">
        <v>314</v>
      </c>
      <c r="B1636" s="11" t="s">
        <v>21</v>
      </c>
      <c r="C1636" s="15" t="s">
        <v>25</v>
      </c>
      <c r="D1636" s="15">
        <v>131</v>
      </c>
      <c r="E1636" s="15" t="s">
        <v>15</v>
      </c>
      <c r="F1636" s="15">
        <v>125</v>
      </c>
      <c r="G1636" s="44"/>
      <c r="H1636" s="44"/>
      <c r="I1636" s="30">
        <v>12983</v>
      </c>
      <c r="J1636" s="29">
        <f>VLOOKUP(Table2[[#This Row],[Visitor]],Table1[],2,FALSE)</f>
        <v>12</v>
      </c>
      <c r="K1636" s="29">
        <f>VLOOKUP(Table2[[#This Row],[Home]],Table1[],2,FALSE)</f>
        <v>30</v>
      </c>
      <c r="L1636" s="29">
        <f>VLOOKUP(Table2[[#This Row],[Visitor]],Table3[],2,FALSE)</f>
        <v>29</v>
      </c>
      <c r="M1636" s="29">
        <f>VLOOKUP(Table2[[#This Row],[Home]],Table3[],2,FALSE)</f>
        <v>23</v>
      </c>
      <c r="N1636" s="37"/>
      <c r="O1636" s="37"/>
      <c r="P1636" s="37"/>
      <c r="Q1636" s="37"/>
    </row>
    <row r="1637" spans="1:17" ht="25.5" customHeight="1">
      <c r="A1637" s="14" t="s">
        <v>314</v>
      </c>
      <c r="B1637" s="11" t="s">
        <v>23</v>
      </c>
      <c r="C1637" s="15" t="s">
        <v>24</v>
      </c>
      <c r="D1637" s="15">
        <v>101</v>
      </c>
      <c r="E1637" s="15" t="s">
        <v>17</v>
      </c>
      <c r="F1637" s="15">
        <v>106</v>
      </c>
      <c r="G1637" s="44"/>
      <c r="H1637" s="44"/>
      <c r="I1637" s="30">
        <v>19600</v>
      </c>
      <c r="J1637" s="29">
        <f>VLOOKUP(Table2[[#This Row],[Visitor]],Table1[],2,FALSE)</f>
        <v>21</v>
      </c>
      <c r="K1637" s="29">
        <f>VLOOKUP(Table2[[#This Row],[Home]],Table1[],2,FALSE)</f>
        <v>17</v>
      </c>
      <c r="L1637" s="29">
        <f>VLOOKUP(Table2[[#This Row],[Visitor]],Table3[],2,FALSE)</f>
        <v>9</v>
      </c>
      <c r="M1637" s="29">
        <f>VLOOKUP(Table2[[#This Row],[Home]],Table3[],2,FALSE)</f>
        <v>15</v>
      </c>
      <c r="N1637" s="37"/>
      <c r="O1637" s="37"/>
      <c r="P1637" s="37"/>
      <c r="Q1637" s="37"/>
    </row>
    <row r="1638" spans="1:17" ht="25.5" customHeight="1">
      <c r="A1638" s="14" t="s">
        <v>314</v>
      </c>
      <c r="B1638" s="11" t="s">
        <v>23</v>
      </c>
      <c r="C1638" s="15" t="s">
        <v>27</v>
      </c>
      <c r="D1638" s="15">
        <v>109</v>
      </c>
      <c r="E1638" s="15" t="s">
        <v>43</v>
      </c>
      <c r="F1638" s="15">
        <v>124</v>
      </c>
      <c r="G1638" s="44"/>
      <c r="H1638" s="44"/>
      <c r="I1638" s="30">
        <v>18203</v>
      </c>
      <c r="J1638" s="29">
        <f>VLOOKUP(Table2[[#This Row],[Visitor]],Table1[],2,FALSE)</f>
        <v>11</v>
      </c>
      <c r="K1638" s="29">
        <f>VLOOKUP(Table2[[#This Row],[Home]],Table1[],2,FALSE)</f>
        <v>10</v>
      </c>
      <c r="L1638" s="29">
        <f>VLOOKUP(Table2[[#This Row],[Visitor]],Table3[],2,FALSE)</f>
        <v>27</v>
      </c>
      <c r="M1638" s="29">
        <f>VLOOKUP(Table2[[#This Row],[Home]],Table3[],2,FALSE)</f>
        <v>10</v>
      </c>
      <c r="N1638" s="37"/>
      <c r="O1638" s="37"/>
      <c r="P1638" s="37"/>
      <c r="Q1638" s="37"/>
    </row>
    <row r="1639" spans="1:17" ht="25.5" customHeight="1">
      <c r="A1639" s="14" t="s">
        <v>314</v>
      </c>
      <c r="B1639" s="11" t="s">
        <v>23</v>
      </c>
      <c r="C1639" s="15" t="s">
        <v>9</v>
      </c>
      <c r="D1639" s="15">
        <v>136</v>
      </c>
      <c r="E1639" s="15" t="s">
        <v>34</v>
      </c>
      <c r="F1639" s="15">
        <v>105</v>
      </c>
      <c r="G1639" s="44"/>
      <c r="H1639" s="44"/>
      <c r="I1639" s="30">
        <v>18354</v>
      </c>
      <c r="J1639" s="29">
        <f>VLOOKUP(Table2[[#This Row],[Visitor]],Table1[],2,FALSE)</f>
        <v>3</v>
      </c>
      <c r="K1639" s="29">
        <f>VLOOKUP(Table2[[#This Row],[Home]],Table1[],2,FALSE)</f>
        <v>2</v>
      </c>
      <c r="L1639" s="29">
        <f>VLOOKUP(Table2[[#This Row],[Visitor]],Table3[],2,FALSE)</f>
        <v>1</v>
      </c>
      <c r="M1639" s="29">
        <f>VLOOKUP(Table2[[#This Row],[Home]],Table3[],2,FALSE)</f>
        <v>13</v>
      </c>
      <c r="N1639" s="37"/>
      <c r="O1639" s="37"/>
      <c r="P1639" s="37"/>
      <c r="Q1639" s="37"/>
    </row>
    <row r="1640" spans="1:17" ht="25.5" customHeight="1">
      <c r="A1640" s="14" t="s">
        <v>314</v>
      </c>
      <c r="B1640" s="11" t="s">
        <v>29</v>
      </c>
      <c r="C1640" s="15" t="s">
        <v>18</v>
      </c>
      <c r="D1640" s="15">
        <v>99</v>
      </c>
      <c r="E1640" s="15" t="s">
        <v>37</v>
      </c>
      <c r="F1640" s="15">
        <v>85</v>
      </c>
      <c r="G1640" s="44"/>
      <c r="H1640" s="44"/>
      <c r="I1640" s="30">
        <v>13228</v>
      </c>
      <c r="J1640" s="29">
        <f>VLOOKUP(Table2[[#This Row],[Visitor]],Table1[],2,FALSE)</f>
        <v>26</v>
      </c>
      <c r="K1640" s="29">
        <f>VLOOKUP(Table2[[#This Row],[Home]],Table1[],2,FALSE)</f>
        <v>29</v>
      </c>
      <c r="L1640" s="29">
        <f>VLOOKUP(Table2[[#This Row],[Visitor]],Table3[],2,FALSE)</f>
        <v>26</v>
      </c>
      <c r="M1640" s="29">
        <f>VLOOKUP(Table2[[#This Row],[Home]],Table3[],2,FALSE)</f>
        <v>30</v>
      </c>
      <c r="N1640" s="37"/>
      <c r="O1640" s="37"/>
      <c r="P1640" s="37"/>
      <c r="Q1640" s="37"/>
    </row>
    <row r="1641" spans="1:17" ht="25.5" customHeight="1">
      <c r="A1641" s="14" t="s">
        <v>314</v>
      </c>
      <c r="B1641" s="11" t="s">
        <v>8</v>
      </c>
      <c r="C1641" s="15" t="s">
        <v>28</v>
      </c>
      <c r="D1641" s="15">
        <v>103</v>
      </c>
      <c r="E1641" s="15" t="s">
        <v>45</v>
      </c>
      <c r="F1641" s="15">
        <v>114</v>
      </c>
      <c r="G1641" s="44"/>
      <c r="H1641" s="44"/>
      <c r="I1641" s="30">
        <v>18997</v>
      </c>
      <c r="J1641" s="29">
        <f>VLOOKUP(Table2[[#This Row],[Visitor]],Table1[],2,FALSE)</f>
        <v>22</v>
      </c>
      <c r="K1641" s="29">
        <f>VLOOKUP(Table2[[#This Row],[Home]],Table1[],2,FALSE)</f>
        <v>28</v>
      </c>
      <c r="L1641" s="29">
        <f>VLOOKUP(Table2[[#This Row],[Visitor]],Table3[],2,FALSE)</f>
        <v>28</v>
      </c>
      <c r="M1641" s="29">
        <f>VLOOKUP(Table2[[#This Row],[Home]],Table3[],2,FALSE)</f>
        <v>21</v>
      </c>
      <c r="N1641" s="37"/>
      <c r="O1641" s="37"/>
      <c r="P1641" s="37"/>
      <c r="Q1641" s="37"/>
    </row>
    <row r="1642" spans="1:17" ht="25.5" customHeight="1">
      <c r="A1642" s="14" t="s">
        <v>314</v>
      </c>
      <c r="B1642" s="11" t="s">
        <v>8</v>
      </c>
      <c r="C1642" s="15" t="s">
        <v>30</v>
      </c>
      <c r="D1642" s="15">
        <v>113</v>
      </c>
      <c r="E1642" s="15" t="s">
        <v>36</v>
      </c>
      <c r="F1642" s="15">
        <v>112</v>
      </c>
      <c r="G1642" s="44"/>
      <c r="H1642" s="44"/>
      <c r="I1642" s="30">
        <v>19459</v>
      </c>
      <c r="J1642" s="29">
        <f>VLOOKUP(Table2[[#This Row],[Visitor]],Table1[],2,FALSE)</f>
        <v>18</v>
      </c>
      <c r="K1642" s="29">
        <f>VLOOKUP(Table2[[#This Row],[Home]],Table1[],2,FALSE)</f>
        <v>16</v>
      </c>
      <c r="L1642" s="29">
        <f>VLOOKUP(Table2[[#This Row],[Visitor]],Table3[],2,FALSE)</f>
        <v>14</v>
      </c>
      <c r="M1642" s="29">
        <f>VLOOKUP(Table2[[#This Row],[Home]],Table3[],2,FALSE)</f>
        <v>7</v>
      </c>
      <c r="N1642" s="37"/>
      <c r="O1642" s="37"/>
      <c r="P1642" s="37"/>
      <c r="Q1642" s="37"/>
    </row>
    <row r="1643" spans="1:17" ht="25.5" customHeight="1">
      <c r="A1643" s="16" t="s">
        <v>315</v>
      </c>
      <c r="B1643" s="11" t="s">
        <v>83</v>
      </c>
      <c r="C1643" s="17" t="s">
        <v>22</v>
      </c>
      <c r="D1643" s="17">
        <v>134</v>
      </c>
      <c r="E1643" s="17" t="s">
        <v>42</v>
      </c>
      <c r="F1643" s="17">
        <v>136</v>
      </c>
      <c r="G1643" s="44"/>
      <c r="H1643" s="44"/>
      <c r="I1643" s="30">
        <v>19812</v>
      </c>
      <c r="J1643" s="29">
        <f>VLOOKUP(Table2[[#This Row],[Visitor]],Table1[],2,FALSE)</f>
        <v>14</v>
      </c>
      <c r="K1643" s="29">
        <f>VLOOKUP(Table2[[#This Row],[Home]],Table1[],2,FALSE)</f>
        <v>25</v>
      </c>
      <c r="L1643" s="29">
        <f>VLOOKUP(Table2[[#This Row],[Visitor]],Table3[],2,FALSE)</f>
        <v>16</v>
      </c>
      <c r="M1643" s="29">
        <f>VLOOKUP(Table2[[#This Row],[Home]],Table3[],2,FALSE)</f>
        <v>22</v>
      </c>
      <c r="N1643" s="37"/>
      <c r="O1643" s="37"/>
      <c r="P1643" s="37"/>
      <c r="Q1643" s="37"/>
    </row>
    <row r="1644" spans="1:17" ht="25.5" customHeight="1">
      <c r="A1644" s="16" t="s">
        <v>315</v>
      </c>
      <c r="B1644" s="11" t="s">
        <v>12</v>
      </c>
      <c r="C1644" s="17" t="s">
        <v>10</v>
      </c>
      <c r="D1644" s="17">
        <v>102</v>
      </c>
      <c r="E1644" s="17" t="s">
        <v>14</v>
      </c>
      <c r="F1644" s="17">
        <v>111</v>
      </c>
      <c r="G1644" s="44"/>
      <c r="H1644" s="44"/>
      <c r="I1644" s="30">
        <v>20332</v>
      </c>
      <c r="J1644" s="29">
        <f>VLOOKUP(Table2[[#This Row],[Visitor]],Table1[],2,FALSE)</f>
        <v>1</v>
      </c>
      <c r="K1644" s="29">
        <f>VLOOKUP(Table2[[#This Row],[Home]],Table1[],2,FALSE)</f>
        <v>19</v>
      </c>
      <c r="L1644" s="29">
        <f>VLOOKUP(Table2[[#This Row],[Visitor]],Table3[],2,FALSE)</f>
        <v>3</v>
      </c>
      <c r="M1644" s="29">
        <f>VLOOKUP(Table2[[#This Row],[Home]],Table3[],2,FALSE)</f>
        <v>19</v>
      </c>
      <c r="N1644" s="37"/>
      <c r="O1644" s="37"/>
      <c r="P1644" s="37"/>
      <c r="Q1644" s="37"/>
    </row>
    <row r="1645" spans="1:17" ht="25.5" customHeight="1">
      <c r="A1645" s="16" t="s">
        <v>315</v>
      </c>
      <c r="B1645" s="11" t="s">
        <v>12</v>
      </c>
      <c r="C1645" s="17" t="s">
        <v>15</v>
      </c>
      <c r="D1645" s="17">
        <v>88</v>
      </c>
      <c r="E1645" s="17" t="s">
        <v>20</v>
      </c>
      <c r="F1645" s="17">
        <v>102</v>
      </c>
      <c r="G1645" s="44"/>
      <c r="H1645" s="44"/>
      <c r="I1645" s="30">
        <v>15448</v>
      </c>
      <c r="J1645" s="29">
        <f>VLOOKUP(Table2[[#This Row],[Visitor]],Table1[],2,FALSE)</f>
        <v>30</v>
      </c>
      <c r="K1645" s="29">
        <f>VLOOKUP(Table2[[#This Row],[Home]],Table1[],2,FALSE)</f>
        <v>9</v>
      </c>
      <c r="L1645" s="29">
        <f>VLOOKUP(Table2[[#This Row],[Visitor]],Table3[],2,FALSE)</f>
        <v>23</v>
      </c>
      <c r="M1645" s="29">
        <f>VLOOKUP(Table2[[#This Row],[Home]],Table3[],2,FALSE)</f>
        <v>17</v>
      </c>
      <c r="N1645" s="37"/>
      <c r="O1645" s="37"/>
      <c r="P1645" s="37"/>
      <c r="Q1645" s="37"/>
    </row>
    <row r="1646" spans="1:17" ht="25.5" customHeight="1">
      <c r="A1646" s="16" t="s">
        <v>315</v>
      </c>
      <c r="B1646" s="11" t="s">
        <v>23</v>
      </c>
      <c r="C1646" s="17" t="s">
        <v>41</v>
      </c>
      <c r="D1646" s="17">
        <v>106</v>
      </c>
      <c r="E1646" s="17" t="s">
        <v>6</v>
      </c>
      <c r="F1646" s="17">
        <v>95</v>
      </c>
      <c r="G1646" s="44"/>
      <c r="H1646" s="44"/>
      <c r="I1646" s="30">
        <v>19432</v>
      </c>
      <c r="J1646" s="29">
        <f>VLOOKUP(Table2[[#This Row],[Visitor]],Table1[],2,FALSE)</f>
        <v>7</v>
      </c>
      <c r="K1646" s="29">
        <f>VLOOKUP(Table2[[#This Row],[Home]],Table1[],2,FALSE)</f>
        <v>5</v>
      </c>
      <c r="L1646" s="29">
        <f>VLOOKUP(Table2[[#This Row],[Visitor]],Table3[],2,FALSE)</f>
        <v>2</v>
      </c>
      <c r="M1646" s="29">
        <f>VLOOKUP(Table2[[#This Row],[Home]],Table3[],2,FALSE)</f>
        <v>6</v>
      </c>
      <c r="N1646" s="37"/>
      <c r="O1646" s="37"/>
      <c r="P1646" s="37"/>
      <c r="Q1646" s="37"/>
    </row>
    <row r="1647" spans="1:17" ht="25.5" customHeight="1">
      <c r="A1647" s="16" t="s">
        <v>315</v>
      </c>
      <c r="B1647" s="11" t="s">
        <v>23</v>
      </c>
      <c r="C1647" s="17" t="s">
        <v>40</v>
      </c>
      <c r="D1647" s="17">
        <v>105</v>
      </c>
      <c r="E1647" s="17" t="s">
        <v>9</v>
      </c>
      <c r="F1647" s="17">
        <v>121</v>
      </c>
      <c r="G1647" s="44"/>
      <c r="H1647" s="44"/>
      <c r="I1647" s="30">
        <v>18055</v>
      </c>
      <c r="J1647" s="29">
        <f>VLOOKUP(Table2[[#This Row],[Visitor]],Table1[],2,FALSE)</f>
        <v>15</v>
      </c>
      <c r="K1647" s="29">
        <f>VLOOKUP(Table2[[#This Row],[Home]],Table1[],2,FALSE)</f>
        <v>3</v>
      </c>
      <c r="L1647" s="29">
        <f>VLOOKUP(Table2[[#This Row],[Visitor]],Table3[],2,FALSE)</f>
        <v>24</v>
      </c>
      <c r="M1647" s="29">
        <f>VLOOKUP(Table2[[#This Row],[Home]],Table3[],2,FALSE)</f>
        <v>1</v>
      </c>
      <c r="N1647" s="37"/>
      <c r="O1647" s="37"/>
      <c r="P1647" s="37"/>
      <c r="Q1647" s="37"/>
    </row>
    <row r="1648" spans="1:17" ht="25.5" customHeight="1">
      <c r="A1648" s="16" t="s">
        <v>315</v>
      </c>
      <c r="B1648" s="11" t="s">
        <v>23</v>
      </c>
      <c r="C1648" s="17" t="s">
        <v>5</v>
      </c>
      <c r="D1648" s="17">
        <v>118</v>
      </c>
      <c r="E1648" s="17" t="s">
        <v>33</v>
      </c>
      <c r="F1648" s="17">
        <v>109</v>
      </c>
      <c r="G1648" s="44"/>
      <c r="H1648" s="44"/>
      <c r="I1648" s="30">
        <v>17663</v>
      </c>
      <c r="J1648" s="29">
        <f>VLOOKUP(Table2[[#This Row],[Visitor]],Table1[],2,FALSE)</f>
        <v>4</v>
      </c>
      <c r="K1648" s="29">
        <f>VLOOKUP(Table2[[#This Row],[Home]],Table1[],2,FALSE)</f>
        <v>24</v>
      </c>
      <c r="L1648" s="29">
        <f>VLOOKUP(Table2[[#This Row],[Visitor]],Table3[],2,FALSE)</f>
        <v>4</v>
      </c>
      <c r="M1648" s="29">
        <f>VLOOKUP(Table2[[#This Row],[Home]],Table3[],2,FALSE)</f>
        <v>12</v>
      </c>
      <c r="N1648" s="37"/>
      <c r="O1648" s="37"/>
      <c r="P1648" s="37"/>
      <c r="Q1648" s="37"/>
    </row>
    <row r="1649" spans="1:17" ht="25.5" customHeight="1">
      <c r="A1649" s="16" t="s">
        <v>315</v>
      </c>
      <c r="B1649" s="11" t="s">
        <v>35</v>
      </c>
      <c r="C1649" s="17" t="s">
        <v>16</v>
      </c>
      <c r="D1649" s="17">
        <v>110</v>
      </c>
      <c r="E1649" s="17" t="s">
        <v>38</v>
      </c>
      <c r="F1649" s="17">
        <v>111</v>
      </c>
      <c r="G1649" s="44"/>
      <c r="H1649" s="44"/>
      <c r="I1649" s="30">
        <v>17583</v>
      </c>
      <c r="J1649" s="29">
        <f>VLOOKUP(Table2[[#This Row],[Visitor]],Table1[],2,FALSE)</f>
        <v>13</v>
      </c>
      <c r="K1649" s="29">
        <f>VLOOKUP(Table2[[#This Row],[Home]],Table1[],2,FALSE)</f>
        <v>23</v>
      </c>
      <c r="L1649" s="29">
        <f>VLOOKUP(Table2[[#This Row],[Visitor]],Table3[],2,FALSE)</f>
        <v>8</v>
      </c>
      <c r="M1649" s="29">
        <f>VLOOKUP(Table2[[#This Row],[Home]],Table3[],2,FALSE)</f>
        <v>25</v>
      </c>
      <c r="N1649" s="37"/>
      <c r="O1649" s="37"/>
      <c r="P1649" s="37"/>
      <c r="Q1649" s="37"/>
    </row>
    <row r="1650" spans="1:17" ht="25.5" customHeight="1">
      <c r="A1650" s="16" t="s">
        <v>316</v>
      </c>
      <c r="B1650" s="11" t="s">
        <v>49</v>
      </c>
      <c r="C1650" s="17" t="s">
        <v>37</v>
      </c>
      <c r="D1650" s="17">
        <v>96</v>
      </c>
      <c r="E1650" s="17" t="s">
        <v>45</v>
      </c>
      <c r="F1650" s="17">
        <v>120</v>
      </c>
      <c r="G1650" s="44"/>
      <c r="H1650" s="44"/>
      <c r="I1650" s="30">
        <v>18997</v>
      </c>
      <c r="J1650" s="29">
        <f>VLOOKUP(Table2[[#This Row],[Visitor]],Table1[],2,FALSE)</f>
        <v>29</v>
      </c>
      <c r="K1650" s="29">
        <f>VLOOKUP(Table2[[#This Row],[Home]],Table1[],2,FALSE)</f>
        <v>28</v>
      </c>
      <c r="L1650" s="29">
        <f>VLOOKUP(Table2[[#This Row],[Visitor]],Table3[],2,FALSE)</f>
        <v>30</v>
      </c>
      <c r="M1650" s="29">
        <f>VLOOKUP(Table2[[#This Row],[Home]],Table3[],2,FALSE)</f>
        <v>21</v>
      </c>
      <c r="N1650" s="37"/>
      <c r="O1650" s="37"/>
      <c r="P1650" s="37"/>
      <c r="Q1650" s="37"/>
    </row>
    <row r="1651" spans="1:17" ht="25.5" customHeight="1">
      <c r="A1651" s="16" t="s">
        <v>316</v>
      </c>
      <c r="B1651" s="11" t="s">
        <v>83</v>
      </c>
      <c r="C1651" s="17" t="s">
        <v>24</v>
      </c>
      <c r="D1651" s="17">
        <v>119</v>
      </c>
      <c r="E1651" s="17" t="s">
        <v>13</v>
      </c>
      <c r="F1651" s="17">
        <v>109</v>
      </c>
      <c r="G1651" s="44"/>
      <c r="H1651" s="44"/>
      <c r="I1651" s="30">
        <v>15336</v>
      </c>
      <c r="J1651" s="29">
        <f>VLOOKUP(Table2[[#This Row],[Visitor]],Table1[],2,FALSE)</f>
        <v>21</v>
      </c>
      <c r="K1651" s="29">
        <f>VLOOKUP(Table2[[#This Row],[Home]],Table1[],2,FALSE)</f>
        <v>20</v>
      </c>
      <c r="L1651" s="29">
        <f>VLOOKUP(Table2[[#This Row],[Visitor]],Table3[],2,FALSE)</f>
        <v>9</v>
      </c>
      <c r="M1651" s="29">
        <f>VLOOKUP(Table2[[#This Row],[Home]],Table3[],2,FALSE)</f>
        <v>20</v>
      </c>
      <c r="N1651" s="37"/>
      <c r="O1651" s="37"/>
      <c r="P1651" s="37"/>
      <c r="Q1651" s="37"/>
    </row>
    <row r="1652" spans="1:17" ht="25.5" customHeight="1">
      <c r="A1652" s="16" t="s">
        <v>316</v>
      </c>
      <c r="B1652" s="11" t="s">
        <v>59</v>
      </c>
      <c r="C1652" s="17" t="s">
        <v>31</v>
      </c>
      <c r="D1652" s="17">
        <v>100</v>
      </c>
      <c r="E1652" s="17" t="s">
        <v>17</v>
      </c>
      <c r="F1652" s="17">
        <v>102</v>
      </c>
      <c r="G1652" s="44"/>
      <c r="H1652" s="44"/>
      <c r="I1652" s="30">
        <v>19600</v>
      </c>
      <c r="J1652" s="29">
        <f>VLOOKUP(Table2[[#This Row],[Visitor]],Table1[],2,FALSE)</f>
        <v>8</v>
      </c>
      <c r="K1652" s="29">
        <f>VLOOKUP(Table2[[#This Row],[Home]],Table1[],2,FALSE)</f>
        <v>17</v>
      </c>
      <c r="L1652" s="29">
        <f>VLOOKUP(Table2[[#This Row],[Visitor]],Table3[],2,FALSE)</f>
        <v>11</v>
      </c>
      <c r="M1652" s="29">
        <f>VLOOKUP(Table2[[#This Row],[Home]],Table3[],2,FALSE)</f>
        <v>15</v>
      </c>
      <c r="N1652" s="37"/>
      <c r="O1652" s="37"/>
      <c r="P1652" s="37"/>
      <c r="Q1652" s="37"/>
    </row>
    <row r="1653" spans="1:17" ht="25.5" customHeight="1">
      <c r="A1653" s="16" t="s">
        <v>316</v>
      </c>
      <c r="B1653" s="11" t="s">
        <v>59</v>
      </c>
      <c r="C1653" s="17" t="s">
        <v>25</v>
      </c>
      <c r="D1653" s="17">
        <v>95</v>
      </c>
      <c r="E1653" s="17" t="s">
        <v>19</v>
      </c>
      <c r="F1653" s="17">
        <v>103</v>
      </c>
      <c r="G1653" s="44"/>
      <c r="H1653" s="44"/>
      <c r="I1653" s="30">
        <v>20334</v>
      </c>
      <c r="J1653" s="29">
        <f>VLOOKUP(Table2[[#This Row],[Visitor]],Table1[],2,FALSE)</f>
        <v>12</v>
      </c>
      <c r="K1653" s="29">
        <f>VLOOKUP(Table2[[#This Row],[Home]],Table1[],2,FALSE)</f>
        <v>27</v>
      </c>
      <c r="L1653" s="29">
        <f>VLOOKUP(Table2[[#This Row],[Visitor]],Table3[],2,FALSE)</f>
        <v>29</v>
      </c>
      <c r="M1653" s="29">
        <f>VLOOKUP(Table2[[#This Row],[Home]],Table3[],2,FALSE)</f>
        <v>5</v>
      </c>
      <c r="N1653" s="37"/>
      <c r="O1653" s="37"/>
      <c r="P1653" s="37"/>
      <c r="Q1653" s="37"/>
    </row>
    <row r="1654" spans="1:17" ht="25.5" customHeight="1">
      <c r="A1654" s="16" t="s">
        <v>316</v>
      </c>
      <c r="B1654" s="11" t="s">
        <v>12</v>
      </c>
      <c r="C1654" s="17" t="s">
        <v>44</v>
      </c>
      <c r="D1654" s="17">
        <v>110</v>
      </c>
      <c r="E1654" s="17" t="s">
        <v>28</v>
      </c>
      <c r="F1654" s="17">
        <v>114</v>
      </c>
      <c r="G1654" s="44"/>
      <c r="H1654" s="44"/>
      <c r="I1654" s="30">
        <v>19551</v>
      </c>
      <c r="J1654" s="29">
        <f>VLOOKUP(Table2[[#This Row],[Visitor]],Table1[],2,FALSE)</f>
        <v>6</v>
      </c>
      <c r="K1654" s="29">
        <f>VLOOKUP(Table2[[#This Row],[Home]],Table1[],2,FALSE)</f>
        <v>22</v>
      </c>
      <c r="L1654" s="29">
        <f>VLOOKUP(Table2[[#This Row],[Visitor]],Table3[],2,FALSE)</f>
        <v>18</v>
      </c>
      <c r="M1654" s="29">
        <f>VLOOKUP(Table2[[#This Row],[Home]],Table3[],2,FALSE)</f>
        <v>28</v>
      </c>
      <c r="N1654" s="37"/>
      <c r="O1654" s="37"/>
      <c r="P1654" s="37"/>
      <c r="Q1654" s="37"/>
    </row>
    <row r="1655" spans="1:17" ht="25.5" customHeight="1">
      <c r="A1655" s="16" t="s">
        <v>316</v>
      </c>
      <c r="B1655" s="11" t="s">
        <v>12</v>
      </c>
      <c r="C1655" s="17" t="s">
        <v>36</v>
      </c>
      <c r="D1655" s="17">
        <v>118</v>
      </c>
      <c r="E1655" s="17" t="s">
        <v>34</v>
      </c>
      <c r="F1655" s="17">
        <v>131</v>
      </c>
      <c r="G1655" s="44"/>
      <c r="H1655" s="44"/>
      <c r="I1655" s="30">
        <v>18354</v>
      </c>
      <c r="J1655" s="29">
        <f>VLOOKUP(Table2[[#This Row],[Visitor]],Table1[],2,FALSE)</f>
        <v>16</v>
      </c>
      <c r="K1655" s="29">
        <f>VLOOKUP(Table2[[#This Row],[Home]],Table1[],2,FALSE)</f>
        <v>2</v>
      </c>
      <c r="L1655" s="29">
        <f>VLOOKUP(Table2[[#This Row],[Visitor]],Table3[],2,FALSE)</f>
        <v>7</v>
      </c>
      <c r="M1655" s="29">
        <f>VLOOKUP(Table2[[#This Row],[Home]],Table3[],2,FALSE)</f>
        <v>13</v>
      </c>
      <c r="N1655" s="37"/>
      <c r="O1655" s="37"/>
      <c r="P1655" s="37"/>
      <c r="Q1655" s="37"/>
    </row>
    <row r="1656" spans="1:17" ht="25.5" customHeight="1">
      <c r="A1656" s="16" t="s">
        <v>317</v>
      </c>
      <c r="B1656" s="11" t="s">
        <v>12</v>
      </c>
      <c r="C1656" s="17" t="s">
        <v>43</v>
      </c>
      <c r="D1656" s="17">
        <v>110</v>
      </c>
      <c r="E1656" s="17" t="s">
        <v>14</v>
      </c>
      <c r="F1656" s="17">
        <v>83</v>
      </c>
      <c r="G1656" s="44"/>
      <c r="H1656" s="44"/>
      <c r="I1656" s="30">
        <v>14372</v>
      </c>
      <c r="J1656" s="29">
        <f>VLOOKUP(Table2[[#This Row],[Visitor]],Table1[],2,FALSE)</f>
        <v>10</v>
      </c>
      <c r="K1656" s="29">
        <f>VLOOKUP(Table2[[#This Row],[Home]],Table1[],2,FALSE)</f>
        <v>19</v>
      </c>
      <c r="L1656" s="29">
        <f>VLOOKUP(Table2[[#This Row],[Visitor]],Table3[],2,FALSE)</f>
        <v>10</v>
      </c>
      <c r="M1656" s="29">
        <f>VLOOKUP(Table2[[#This Row],[Home]],Table3[],2,FALSE)</f>
        <v>19</v>
      </c>
      <c r="N1656" s="37"/>
      <c r="O1656" s="37"/>
      <c r="P1656" s="37"/>
      <c r="Q1656" s="37"/>
    </row>
    <row r="1657" spans="1:17" ht="25.5" customHeight="1">
      <c r="A1657" s="16" t="s">
        <v>317</v>
      </c>
      <c r="B1657" s="11" t="s">
        <v>21</v>
      </c>
      <c r="C1657" s="17" t="s">
        <v>10</v>
      </c>
      <c r="D1657" s="17">
        <v>128</v>
      </c>
      <c r="E1657" s="17" t="s">
        <v>27</v>
      </c>
      <c r="F1657" s="17">
        <v>111</v>
      </c>
      <c r="G1657" s="44"/>
      <c r="H1657" s="44"/>
      <c r="I1657" s="30">
        <v>16631</v>
      </c>
      <c r="J1657" s="29">
        <f>VLOOKUP(Table2[[#This Row],[Visitor]],Table1[],2,FALSE)</f>
        <v>1</v>
      </c>
      <c r="K1657" s="29">
        <f>VLOOKUP(Table2[[#This Row],[Home]],Table1[],2,FALSE)</f>
        <v>11</v>
      </c>
      <c r="L1657" s="29">
        <f>VLOOKUP(Table2[[#This Row],[Visitor]],Table3[],2,FALSE)</f>
        <v>3</v>
      </c>
      <c r="M1657" s="29">
        <f>VLOOKUP(Table2[[#This Row],[Home]],Table3[],2,FALSE)</f>
        <v>27</v>
      </c>
      <c r="N1657" s="37"/>
      <c r="O1657" s="37"/>
      <c r="P1657" s="37"/>
      <c r="Q1657" s="37"/>
    </row>
    <row r="1658" spans="1:17" ht="25.5" customHeight="1">
      <c r="A1658" s="16" t="s">
        <v>317</v>
      </c>
      <c r="B1658" s="11" t="s">
        <v>21</v>
      </c>
      <c r="C1658" s="17" t="s">
        <v>6</v>
      </c>
      <c r="D1658" s="17">
        <v>99</v>
      </c>
      <c r="E1658" s="17" t="s">
        <v>15</v>
      </c>
      <c r="F1658" s="17">
        <v>97</v>
      </c>
      <c r="G1658" s="44"/>
      <c r="H1658" s="44"/>
      <c r="I1658" s="30">
        <v>10983</v>
      </c>
      <c r="J1658" s="29">
        <f>VLOOKUP(Table2[[#This Row],[Visitor]],Table1[],2,FALSE)</f>
        <v>5</v>
      </c>
      <c r="K1658" s="29">
        <f>VLOOKUP(Table2[[#This Row],[Home]],Table1[],2,FALSE)</f>
        <v>30</v>
      </c>
      <c r="L1658" s="29">
        <f>VLOOKUP(Table2[[#This Row],[Visitor]],Table3[],2,FALSE)</f>
        <v>6</v>
      </c>
      <c r="M1658" s="29">
        <f>VLOOKUP(Table2[[#This Row],[Home]],Table3[],2,FALSE)</f>
        <v>23</v>
      </c>
      <c r="N1658" s="37"/>
      <c r="O1658" s="37"/>
      <c r="P1658" s="37"/>
      <c r="Q1658" s="37"/>
    </row>
    <row r="1659" spans="1:17" ht="25.5" customHeight="1">
      <c r="A1659" s="16" t="s">
        <v>317</v>
      </c>
      <c r="B1659" s="11" t="s">
        <v>21</v>
      </c>
      <c r="C1659" s="17" t="s">
        <v>20</v>
      </c>
      <c r="D1659" s="17">
        <v>110</v>
      </c>
      <c r="E1659" s="17" t="s">
        <v>42</v>
      </c>
      <c r="F1659" s="17">
        <v>107</v>
      </c>
      <c r="G1659" s="44"/>
      <c r="H1659" s="44"/>
      <c r="I1659" s="30">
        <v>19440</v>
      </c>
      <c r="J1659" s="29">
        <f>VLOOKUP(Table2[[#This Row],[Visitor]],Table1[],2,FALSE)</f>
        <v>9</v>
      </c>
      <c r="K1659" s="29">
        <f>VLOOKUP(Table2[[#This Row],[Home]],Table1[],2,FALSE)</f>
        <v>25</v>
      </c>
      <c r="L1659" s="29">
        <f>VLOOKUP(Table2[[#This Row],[Visitor]],Table3[],2,FALSE)</f>
        <v>17</v>
      </c>
      <c r="M1659" s="29">
        <f>VLOOKUP(Table2[[#This Row],[Home]],Table3[],2,FALSE)</f>
        <v>22</v>
      </c>
      <c r="N1659" s="37"/>
      <c r="O1659" s="37"/>
      <c r="P1659" s="37"/>
      <c r="Q1659" s="37"/>
    </row>
    <row r="1660" spans="1:17" ht="25.5" customHeight="1">
      <c r="A1660" s="16" t="s">
        <v>317</v>
      </c>
      <c r="B1660" s="11" t="s">
        <v>21</v>
      </c>
      <c r="C1660" s="17" t="s">
        <v>30</v>
      </c>
      <c r="D1660" s="17">
        <v>106</v>
      </c>
      <c r="E1660" s="17" t="s">
        <v>41</v>
      </c>
      <c r="F1660" s="17">
        <v>103</v>
      </c>
      <c r="G1660" s="44"/>
      <c r="H1660" s="44"/>
      <c r="I1660" s="30">
        <v>19800</v>
      </c>
      <c r="J1660" s="29">
        <f>VLOOKUP(Table2[[#This Row],[Visitor]],Table1[],2,FALSE)</f>
        <v>18</v>
      </c>
      <c r="K1660" s="29">
        <f>VLOOKUP(Table2[[#This Row],[Home]],Table1[],2,FALSE)</f>
        <v>7</v>
      </c>
      <c r="L1660" s="29">
        <f>VLOOKUP(Table2[[#This Row],[Visitor]],Table3[],2,FALSE)</f>
        <v>14</v>
      </c>
      <c r="M1660" s="29">
        <f>VLOOKUP(Table2[[#This Row],[Home]],Table3[],2,FALSE)</f>
        <v>2</v>
      </c>
      <c r="N1660" s="37"/>
      <c r="O1660" s="37"/>
      <c r="P1660" s="37"/>
      <c r="Q1660" s="37"/>
    </row>
    <row r="1661" spans="1:17" ht="25.5" customHeight="1">
      <c r="A1661" s="16" t="s">
        <v>317</v>
      </c>
      <c r="B1661" s="11" t="s">
        <v>23</v>
      </c>
      <c r="C1661" s="17" t="s">
        <v>9</v>
      </c>
      <c r="D1661" s="17">
        <v>91</v>
      </c>
      <c r="E1661" s="17" t="s">
        <v>33</v>
      </c>
      <c r="F1661" s="17">
        <v>103</v>
      </c>
      <c r="G1661" s="44"/>
      <c r="H1661" s="44"/>
      <c r="I1661" s="30">
        <v>13834</v>
      </c>
      <c r="J1661" s="29">
        <f>VLOOKUP(Table2[[#This Row],[Visitor]],Table1[],2,FALSE)</f>
        <v>3</v>
      </c>
      <c r="K1661" s="29">
        <f>VLOOKUP(Table2[[#This Row],[Home]],Table1[],2,FALSE)</f>
        <v>24</v>
      </c>
      <c r="L1661" s="29">
        <f>VLOOKUP(Table2[[#This Row],[Visitor]],Table3[],2,FALSE)</f>
        <v>1</v>
      </c>
      <c r="M1661" s="29">
        <f>VLOOKUP(Table2[[#This Row],[Home]],Table3[],2,FALSE)</f>
        <v>12</v>
      </c>
      <c r="N1661" s="37"/>
      <c r="O1661" s="37"/>
      <c r="P1661" s="37"/>
      <c r="Q1661" s="37"/>
    </row>
    <row r="1662" spans="1:17" ht="25.5" customHeight="1">
      <c r="A1662" s="16" t="s">
        <v>317</v>
      </c>
      <c r="B1662" s="11" t="s">
        <v>23</v>
      </c>
      <c r="C1662" s="17" t="s">
        <v>44</v>
      </c>
      <c r="D1662" s="17">
        <v>129</v>
      </c>
      <c r="E1662" s="17" t="s">
        <v>24</v>
      </c>
      <c r="F1662" s="17">
        <v>126</v>
      </c>
      <c r="G1662" s="44"/>
      <c r="H1662" s="44"/>
      <c r="I1662" s="30">
        <v>13822</v>
      </c>
      <c r="J1662" s="29">
        <f>VLOOKUP(Table2[[#This Row],[Visitor]],Table1[],2,FALSE)</f>
        <v>6</v>
      </c>
      <c r="K1662" s="29">
        <f>VLOOKUP(Table2[[#This Row],[Home]],Table1[],2,FALSE)</f>
        <v>21</v>
      </c>
      <c r="L1662" s="29">
        <f>VLOOKUP(Table2[[#This Row],[Visitor]],Table3[],2,FALSE)</f>
        <v>18</v>
      </c>
      <c r="M1662" s="29">
        <f>VLOOKUP(Table2[[#This Row],[Home]],Table3[],2,FALSE)</f>
        <v>9</v>
      </c>
      <c r="N1662" s="37"/>
      <c r="O1662" s="37"/>
      <c r="P1662" s="37"/>
      <c r="Q1662" s="37"/>
    </row>
    <row r="1663" spans="1:17" ht="25.5" customHeight="1">
      <c r="A1663" s="16" t="s">
        <v>318</v>
      </c>
      <c r="B1663" s="11" t="s">
        <v>12</v>
      </c>
      <c r="C1663" s="17" t="s">
        <v>40</v>
      </c>
      <c r="D1663" s="17">
        <v>90</v>
      </c>
      <c r="E1663" s="17" t="s">
        <v>16</v>
      </c>
      <c r="F1663" s="17">
        <v>96</v>
      </c>
      <c r="G1663" s="44"/>
      <c r="H1663" s="44"/>
      <c r="I1663" s="30">
        <v>16446</v>
      </c>
      <c r="J1663" s="29">
        <f>VLOOKUP(Table2[[#This Row],[Visitor]],Table1[],2,FALSE)</f>
        <v>15</v>
      </c>
      <c r="K1663" s="29">
        <f>VLOOKUP(Table2[[#This Row],[Home]],Table1[],2,FALSE)</f>
        <v>13</v>
      </c>
      <c r="L1663" s="29">
        <f>VLOOKUP(Table2[[#This Row],[Visitor]],Table3[],2,FALSE)</f>
        <v>24</v>
      </c>
      <c r="M1663" s="29">
        <f>VLOOKUP(Table2[[#This Row],[Home]],Table3[],2,FALSE)</f>
        <v>8</v>
      </c>
      <c r="N1663" s="37"/>
      <c r="O1663" s="37"/>
      <c r="P1663" s="37"/>
      <c r="Q1663" s="37"/>
    </row>
    <row r="1664" spans="1:17" ht="25.5" customHeight="1">
      <c r="A1664" s="16" t="s">
        <v>318</v>
      </c>
      <c r="B1664" s="11" t="s">
        <v>21</v>
      </c>
      <c r="C1664" s="17" t="s">
        <v>18</v>
      </c>
      <c r="D1664" s="17">
        <v>105</v>
      </c>
      <c r="E1664" s="17" t="s">
        <v>17</v>
      </c>
      <c r="F1664" s="17">
        <v>90</v>
      </c>
      <c r="G1664" s="44"/>
      <c r="H1664" s="44"/>
      <c r="I1664" s="30">
        <v>19600</v>
      </c>
      <c r="J1664" s="29">
        <f>VLOOKUP(Table2[[#This Row],[Visitor]],Table1[],2,FALSE)</f>
        <v>26</v>
      </c>
      <c r="K1664" s="29">
        <f>VLOOKUP(Table2[[#This Row],[Home]],Table1[],2,FALSE)</f>
        <v>17</v>
      </c>
      <c r="L1664" s="29">
        <f>VLOOKUP(Table2[[#This Row],[Visitor]],Table3[],2,FALSE)</f>
        <v>26</v>
      </c>
      <c r="M1664" s="29">
        <f>VLOOKUP(Table2[[#This Row],[Home]],Table3[],2,FALSE)</f>
        <v>15</v>
      </c>
      <c r="N1664" s="37"/>
      <c r="O1664" s="37"/>
      <c r="P1664" s="37"/>
      <c r="Q1664" s="37"/>
    </row>
    <row r="1665" spans="1:17" ht="25.5" customHeight="1">
      <c r="A1665" s="16" t="s">
        <v>318</v>
      </c>
      <c r="B1665" s="11" t="s">
        <v>26</v>
      </c>
      <c r="C1665" s="17" t="s">
        <v>36</v>
      </c>
      <c r="D1665" s="17">
        <v>102</v>
      </c>
      <c r="E1665" s="17" t="s">
        <v>28</v>
      </c>
      <c r="F1665" s="17">
        <v>111</v>
      </c>
      <c r="G1665" s="44"/>
      <c r="H1665" s="44"/>
      <c r="I1665" s="30">
        <v>19341</v>
      </c>
      <c r="J1665" s="29">
        <f>VLOOKUP(Table2[[#This Row],[Visitor]],Table1[],2,FALSE)</f>
        <v>16</v>
      </c>
      <c r="K1665" s="29">
        <f>VLOOKUP(Table2[[#This Row],[Home]],Table1[],2,FALSE)</f>
        <v>22</v>
      </c>
      <c r="L1665" s="29">
        <f>VLOOKUP(Table2[[#This Row],[Visitor]],Table3[],2,FALSE)</f>
        <v>7</v>
      </c>
      <c r="M1665" s="29">
        <f>VLOOKUP(Table2[[#This Row],[Home]],Table3[],2,FALSE)</f>
        <v>28</v>
      </c>
      <c r="N1665" s="37"/>
      <c r="O1665" s="37"/>
      <c r="P1665" s="37"/>
      <c r="Q1665" s="37"/>
    </row>
    <row r="1666" spans="1:17" ht="25.5" customHeight="1">
      <c r="A1666" s="16" t="s">
        <v>318</v>
      </c>
      <c r="B1666" s="11" t="s">
        <v>29</v>
      </c>
      <c r="C1666" s="17" t="s">
        <v>38</v>
      </c>
      <c r="D1666" s="17">
        <v>122</v>
      </c>
      <c r="E1666" s="17" t="s">
        <v>37</v>
      </c>
      <c r="F1666" s="17">
        <v>105</v>
      </c>
      <c r="G1666" s="44"/>
      <c r="H1666" s="44"/>
      <c r="I1666" s="30">
        <v>12977</v>
      </c>
      <c r="J1666" s="29">
        <f>VLOOKUP(Table2[[#This Row],[Visitor]],Table1[],2,FALSE)</f>
        <v>23</v>
      </c>
      <c r="K1666" s="29">
        <f>VLOOKUP(Table2[[#This Row],[Home]],Table1[],2,FALSE)</f>
        <v>29</v>
      </c>
      <c r="L1666" s="29">
        <f>VLOOKUP(Table2[[#This Row],[Visitor]],Table3[],2,FALSE)</f>
        <v>25</v>
      </c>
      <c r="M1666" s="29">
        <f>VLOOKUP(Table2[[#This Row],[Home]],Table3[],2,FALSE)</f>
        <v>30</v>
      </c>
      <c r="N1666" s="37"/>
      <c r="O1666" s="37"/>
      <c r="P1666" s="37"/>
      <c r="Q1666" s="37"/>
    </row>
    <row r="1667" spans="1:17" ht="25.5" customHeight="1">
      <c r="A1667" s="16" t="s">
        <v>318</v>
      </c>
      <c r="B1667" s="11" t="s">
        <v>29</v>
      </c>
      <c r="C1667" s="17" t="s">
        <v>34</v>
      </c>
      <c r="D1667" s="17">
        <v>105</v>
      </c>
      <c r="E1667" s="17" t="s">
        <v>31</v>
      </c>
      <c r="F1667" s="17">
        <v>139</v>
      </c>
      <c r="G1667" s="44"/>
      <c r="H1667" s="44"/>
      <c r="I1667" s="30">
        <v>18306</v>
      </c>
      <c r="J1667" s="29">
        <f>VLOOKUP(Table2[[#This Row],[Visitor]],Table1[],2,FALSE)</f>
        <v>2</v>
      </c>
      <c r="K1667" s="29">
        <f>VLOOKUP(Table2[[#This Row],[Home]],Table1[],2,FALSE)</f>
        <v>8</v>
      </c>
      <c r="L1667" s="29">
        <f>VLOOKUP(Table2[[#This Row],[Visitor]],Table3[],2,FALSE)</f>
        <v>13</v>
      </c>
      <c r="M1667" s="29">
        <f>VLOOKUP(Table2[[#This Row],[Home]],Table3[],2,FALSE)</f>
        <v>11</v>
      </c>
      <c r="N1667" s="37"/>
      <c r="O1667" s="37"/>
      <c r="P1667" s="37"/>
      <c r="Q1667" s="37"/>
    </row>
    <row r="1668" spans="1:17" ht="25.5" customHeight="1">
      <c r="A1668" s="16" t="s">
        <v>319</v>
      </c>
      <c r="B1668" s="11" t="s">
        <v>12</v>
      </c>
      <c r="C1668" s="17" t="s">
        <v>10</v>
      </c>
      <c r="D1668" s="17">
        <v>129</v>
      </c>
      <c r="E1668" s="17" t="s">
        <v>6</v>
      </c>
      <c r="F1668" s="17">
        <v>105</v>
      </c>
      <c r="G1668" s="44"/>
      <c r="H1668" s="44"/>
      <c r="I1668" s="30">
        <v>19432</v>
      </c>
      <c r="J1668" s="29">
        <f>VLOOKUP(Table2[[#This Row],[Visitor]],Table1[],2,FALSE)</f>
        <v>1</v>
      </c>
      <c r="K1668" s="29">
        <f>VLOOKUP(Table2[[#This Row],[Home]],Table1[],2,FALSE)</f>
        <v>5</v>
      </c>
      <c r="L1668" s="29">
        <f>VLOOKUP(Table2[[#This Row],[Visitor]],Table3[],2,FALSE)</f>
        <v>3</v>
      </c>
      <c r="M1668" s="29">
        <f>VLOOKUP(Table2[[#This Row],[Home]],Table3[],2,FALSE)</f>
        <v>6</v>
      </c>
      <c r="N1668" s="37"/>
      <c r="O1668" s="37"/>
      <c r="P1668" s="37"/>
      <c r="Q1668" s="37"/>
    </row>
    <row r="1669" spans="1:17" ht="25.5" customHeight="1">
      <c r="A1669" s="16" t="s">
        <v>319</v>
      </c>
      <c r="B1669" s="11" t="s">
        <v>12</v>
      </c>
      <c r="C1669" s="17" t="s">
        <v>30</v>
      </c>
      <c r="D1669" s="17">
        <v>124</v>
      </c>
      <c r="E1669" s="17" t="s">
        <v>18</v>
      </c>
      <c r="F1669" s="17">
        <v>118</v>
      </c>
      <c r="G1669" s="44"/>
      <c r="H1669" s="44"/>
      <c r="I1669" s="30">
        <v>16636</v>
      </c>
      <c r="J1669" s="29">
        <f>VLOOKUP(Table2[[#This Row],[Visitor]],Table1[],2,FALSE)</f>
        <v>18</v>
      </c>
      <c r="K1669" s="29">
        <f>VLOOKUP(Table2[[#This Row],[Home]],Table1[],2,FALSE)</f>
        <v>26</v>
      </c>
      <c r="L1669" s="29">
        <f>VLOOKUP(Table2[[#This Row],[Visitor]],Table3[],2,FALSE)</f>
        <v>14</v>
      </c>
      <c r="M1669" s="29">
        <f>VLOOKUP(Table2[[#This Row],[Home]],Table3[],2,FALSE)</f>
        <v>26</v>
      </c>
      <c r="N1669" s="37"/>
      <c r="O1669" s="37"/>
      <c r="P1669" s="37"/>
      <c r="Q1669" s="37"/>
    </row>
    <row r="1670" spans="1:17" ht="25.5" customHeight="1">
      <c r="A1670" s="16" t="s">
        <v>319</v>
      </c>
      <c r="B1670" s="11" t="s">
        <v>21</v>
      </c>
      <c r="C1670" s="17" t="s">
        <v>20</v>
      </c>
      <c r="D1670" s="17">
        <v>131</v>
      </c>
      <c r="E1670" s="17" t="s">
        <v>27</v>
      </c>
      <c r="F1670" s="17">
        <v>117</v>
      </c>
      <c r="G1670" s="44"/>
      <c r="H1670" s="44"/>
      <c r="I1670" s="30">
        <v>12551</v>
      </c>
      <c r="J1670" s="29">
        <f>VLOOKUP(Table2[[#This Row],[Visitor]],Table1[],2,FALSE)</f>
        <v>9</v>
      </c>
      <c r="K1670" s="29">
        <f>VLOOKUP(Table2[[#This Row],[Home]],Table1[],2,FALSE)</f>
        <v>11</v>
      </c>
      <c r="L1670" s="29">
        <f>VLOOKUP(Table2[[#This Row],[Visitor]],Table3[],2,FALSE)</f>
        <v>17</v>
      </c>
      <c r="M1670" s="29">
        <f>VLOOKUP(Table2[[#This Row],[Home]],Table3[],2,FALSE)</f>
        <v>27</v>
      </c>
      <c r="N1670" s="37"/>
      <c r="O1670" s="37"/>
      <c r="P1670" s="37"/>
      <c r="Q1670" s="37"/>
    </row>
    <row r="1671" spans="1:17" ht="25.5" customHeight="1">
      <c r="A1671" s="16" t="s">
        <v>319</v>
      </c>
      <c r="B1671" s="11" t="s">
        <v>21</v>
      </c>
      <c r="C1671" s="17" t="s">
        <v>43</v>
      </c>
      <c r="D1671" s="17">
        <v>114</v>
      </c>
      <c r="E1671" s="17" t="s">
        <v>15</v>
      </c>
      <c r="F1671" s="17">
        <v>112</v>
      </c>
      <c r="G1671" s="44"/>
      <c r="H1671" s="44"/>
      <c r="I1671" s="30">
        <v>13161</v>
      </c>
      <c r="J1671" s="29">
        <f>VLOOKUP(Table2[[#This Row],[Visitor]],Table1[],2,FALSE)</f>
        <v>10</v>
      </c>
      <c r="K1671" s="29">
        <f>VLOOKUP(Table2[[#This Row],[Home]],Table1[],2,FALSE)</f>
        <v>30</v>
      </c>
      <c r="L1671" s="29">
        <f>VLOOKUP(Table2[[#This Row],[Visitor]],Table3[],2,FALSE)</f>
        <v>10</v>
      </c>
      <c r="M1671" s="29">
        <f>VLOOKUP(Table2[[#This Row],[Home]],Table3[],2,FALSE)</f>
        <v>23</v>
      </c>
      <c r="N1671" s="37"/>
      <c r="O1671" s="37"/>
      <c r="P1671" s="37"/>
      <c r="Q1671" s="37"/>
    </row>
    <row r="1672" spans="1:17" ht="25.5" customHeight="1">
      <c r="A1672" s="16" t="s">
        <v>319</v>
      </c>
      <c r="B1672" s="11" t="s">
        <v>23</v>
      </c>
      <c r="C1672" s="17" t="s">
        <v>44</v>
      </c>
      <c r="D1672" s="17">
        <v>86</v>
      </c>
      <c r="E1672" s="17" t="s">
        <v>25</v>
      </c>
      <c r="F1672" s="17">
        <v>96</v>
      </c>
      <c r="G1672" s="44"/>
      <c r="H1672" s="44"/>
      <c r="I1672" s="30">
        <v>14144</v>
      </c>
      <c r="J1672" s="29">
        <f>VLOOKUP(Table2[[#This Row],[Visitor]],Table1[],2,FALSE)</f>
        <v>6</v>
      </c>
      <c r="K1672" s="29">
        <f>VLOOKUP(Table2[[#This Row],[Home]],Table1[],2,FALSE)</f>
        <v>12</v>
      </c>
      <c r="L1672" s="29">
        <f>VLOOKUP(Table2[[#This Row],[Visitor]],Table3[],2,FALSE)</f>
        <v>18</v>
      </c>
      <c r="M1672" s="29">
        <f>VLOOKUP(Table2[[#This Row],[Home]],Table3[],2,FALSE)</f>
        <v>29</v>
      </c>
      <c r="N1672" s="37"/>
      <c r="O1672" s="37"/>
      <c r="P1672" s="37"/>
      <c r="Q1672" s="37"/>
    </row>
    <row r="1673" spans="1:17" ht="25.5" customHeight="1">
      <c r="A1673" s="16" t="s">
        <v>319</v>
      </c>
      <c r="B1673" s="11" t="s">
        <v>23</v>
      </c>
      <c r="C1673" s="17" t="s">
        <v>14</v>
      </c>
      <c r="D1673" s="17">
        <v>92</v>
      </c>
      <c r="E1673" s="17" t="s">
        <v>22</v>
      </c>
      <c r="F1673" s="17">
        <v>115</v>
      </c>
      <c r="G1673" s="44"/>
      <c r="H1673" s="44"/>
      <c r="I1673" s="30">
        <v>16541</v>
      </c>
      <c r="J1673" s="29">
        <f>VLOOKUP(Table2[[#This Row],[Visitor]],Table1[],2,FALSE)</f>
        <v>19</v>
      </c>
      <c r="K1673" s="29">
        <f>VLOOKUP(Table2[[#This Row],[Home]],Table1[],2,FALSE)</f>
        <v>14</v>
      </c>
      <c r="L1673" s="29">
        <f>VLOOKUP(Table2[[#This Row],[Visitor]],Table3[],2,FALSE)</f>
        <v>19</v>
      </c>
      <c r="M1673" s="29">
        <f>VLOOKUP(Table2[[#This Row],[Home]],Table3[],2,FALSE)</f>
        <v>16</v>
      </c>
      <c r="N1673" s="37"/>
      <c r="O1673" s="37"/>
      <c r="P1673" s="37"/>
      <c r="Q1673" s="37"/>
    </row>
    <row r="1674" spans="1:17" ht="25.5" customHeight="1">
      <c r="A1674" s="16" t="s">
        <v>319</v>
      </c>
      <c r="B1674" s="11" t="s">
        <v>23</v>
      </c>
      <c r="C1674" s="17" t="s">
        <v>13</v>
      </c>
      <c r="D1674" s="17">
        <v>104</v>
      </c>
      <c r="E1674" s="17" t="s">
        <v>33</v>
      </c>
      <c r="F1674" s="17">
        <v>121</v>
      </c>
      <c r="G1674" s="44"/>
      <c r="H1674" s="44"/>
      <c r="I1674" s="30">
        <v>11248</v>
      </c>
      <c r="J1674" s="29">
        <f>VLOOKUP(Table2[[#This Row],[Visitor]],Table1[],2,FALSE)</f>
        <v>20</v>
      </c>
      <c r="K1674" s="29">
        <f>VLOOKUP(Table2[[#This Row],[Home]],Table1[],2,FALSE)</f>
        <v>24</v>
      </c>
      <c r="L1674" s="29">
        <f>VLOOKUP(Table2[[#This Row],[Visitor]],Table3[],2,FALSE)</f>
        <v>20</v>
      </c>
      <c r="M1674" s="29">
        <f>VLOOKUP(Table2[[#This Row],[Home]],Table3[],2,FALSE)</f>
        <v>12</v>
      </c>
      <c r="N1674" s="37"/>
      <c r="O1674" s="37"/>
      <c r="P1674" s="37"/>
      <c r="Q1674" s="37"/>
    </row>
    <row r="1675" spans="1:17" ht="25.5" customHeight="1">
      <c r="A1675" s="16" t="s">
        <v>319</v>
      </c>
      <c r="B1675" s="11" t="s">
        <v>23</v>
      </c>
      <c r="C1675" s="17" t="s">
        <v>28</v>
      </c>
      <c r="D1675" s="17">
        <v>106</v>
      </c>
      <c r="E1675" s="17" t="s">
        <v>24</v>
      </c>
      <c r="F1675" s="17">
        <v>132</v>
      </c>
      <c r="G1675" s="44"/>
      <c r="H1675" s="44"/>
      <c r="I1675" s="30">
        <v>14810</v>
      </c>
      <c r="J1675" s="29">
        <f>VLOOKUP(Table2[[#This Row],[Visitor]],Table1[],2,FALSE)</f>
        <v>22</v>
      </c>
      <c r="K1675" s="29">
        <f>VLOOKUP(Table2[[#This Row],[Home]],Table1[],2,FALSE)</f>
        <v>21</v>
      </c>
      <c r="L1675" s="29">
        <f>VLOOKUP(Table2[[#This Row],[Visitor]],Table3[],2,FALSE)</f>
        <v>28</v>
      </c>
      <c r="M1675" s="29">
        <f>VLOOKUP(Table2[[#This Row],[Home]],Table3[],2,FALSE)</f>
        <v>9</v>
      </c>
      <c r="N1675" s="37"/>
      <c r="O1675" s="37"/>
      <c r="P1675" s="37"/>
      <c r="Q1675" s="37"/>
    </row>
    <row r="1676" spans="1:17" ht="25.5" customHeight="1">
      <c r="A1676" s="16" t="s">
        <v>319</v>
      </c>
      <c r="B1676" s="11" t="s">
        <v>23</v>
      </c>
      <c r="C1676" s="17" t="s">
        <v>19</v>
      </c>
      <c r="D1676" s="17">
        <v>102</v>
      </c>
      <c r="E1676" s="17" t="s">
        <v>41</v>
      </c>
      <c r="F1676" s="17">
        <v>113</v>
      </c>
      <c r="G1676" s="44"/>
      <c r="H1676" s="44"/>
      <c r="I1676" s="30">
        <v>19800</v>
      </c>
      <c r="J1676" s="29">
        <f>VLOOKUP(Table2[[#This Row],[Visitor]],Table1[],2,FALSE)</f>
        <v>27</v>
      </c>
      <c r="K1676" s="29">
        <f>VLOOKUP(Table2[[#This Row],[Home]],Table1[],2,FALSE)</f>
        <v>7</v>
      </c>
      <c r="L1676" s="29">
        <f>VLOOKUP(Table2[[#This Row],[Visitor]],Table3[],2,FALSE)</f>
        <v>5</v>
      </c>
      <c r="M1676" s="29">
        <f>VLOOKUP(Table2[[#This Row],[Home]],Table3[],2,FALSE)</f>
        <v>2</v>
      </c>
      <c r="N1676" s="37"/>
      <c r="O1676" s="37"/>
      <c r="P1676" s="37"/>
      <c r="Q1676" s="37"/>
    </row>
    <row r="1677" spans="1:17" ht="25.5" customHeight="1">
      <c r="A1677" s="16" t="s">
        <v>319</v>
      </c>
      <c r="B1677" s="11" t="s">
        <v>8</v>
      </c>
      <c r="C1677" s="17" t="s">
        <v>34</v>
      </c>
      <c r="D1677" s="17">
        <v>113</v>
      </c>
      <c r="E1677" s="17" t="s">
        <v>45</v>
      </c>
      <c r="F1677" s="17">
        <v>121</v>
      </c>
      <c r="G1677" s="44"/>
      <c r="H1677" s="44"/>
      <c r="I1677" s="30">
        <v>18997</v>
      </c>
      <c r="J1677" s="29">
        <f>VLOOKUP(Table2[[#This Row],[Visitor]],Table1[],2,FALSE)</f>
        <v>2</v>
      </c>
      <c r="K1677" s="29">
        <f>VLOOKUP(Table2[[#This Row],[Home]],Table1[],2,FALSE)</f>
        <v>28</v>
      </c>
      <c r="L1677" s="29">
        <f>VLOOKUP(Table2[[#This Row],[Visitor]],Table3[],2,FALSE)</f>
        <v>13</v>
      </c>
      <c r="M1677" s="29">
        <f>VLOOKUP(Table2[[#This Row],[Home]],Table3[],2,FALSE)</f>
        <v>21</v>
      </c>
      <c r="N1677" s="37"/>
      <c r="O1677" s="37"/>
      <c r="P1677" s="37"/>
      <c r="Q1677" s="37"/>
    </row>
    <row r="1678" spans="1:17" ht="25.5" customHeight="1">
      <c r="A1678" s="16" t="s">
        <v>320</v>
      </c>
      <c r="B1678" s="11" t="s">
        <v>23</v>
      </c>
      <c r="C1678" s="17" t="s">
        <v>42</v>
      </c>
      <c r="D1678" s="17">
        <v>100</v>
      </c>
      <c r="E1678" s="17" t="s">
        <v>5</v>
      </c>
      <c r="F1678" s="17">
        <v>128</v>
      </c>
      <c r="G1678" s="44"/>
      <c r="H1678" s="44"/>
      <c r="I1678" s="30">
        <v>18624</v>
      </c>
      <c r="J1678" s="29">
        <f>VLOOKUP(Table2[[#This Row],[Visitor]],Table1[],2,FALSE)</f>
        <v>25</v>
      </c>
      <c r="K1678" s="29">
        <f>VLOOKUP(Table2[[#This Row],[Home]],Table1[],2,FALSE)</f>
        <v>4</v>
      </c>
      <c r="L1678" s="29">
        <f>VLOOKUP(Table2[[#This Row],[Visitor]],Table3[],2,FALSE)</f>
        <v>22</v>
      </c>
      <c r="M1678" s="29">
        <f>VLOOKUP(Table2[[#This Row],[Home]],Table3[],2,FALSE)</f>
        <v>4</v>
      </c>
      <c r="N1678" s="37"/>
      <c r="O1678" s="37"/>
      <c r="P1678" s="37"/>
      <c r="Q1678" s="37"/>
    </row>
    <row r="1679" spans="1:17" ht="25.5" customHeight="1">
      <c r="A1679" s="16" t="s">
        <v>320</v>
      </c>
      <c r="B1679" s="11" t="s">
        <v>35</v>
      </c>
      <c r="C1679" s="17" t="s">
        <v>37</v>
      </c>
      <c r="D1679" s="17">
        <v>86</v>
      </c>
      <c r="E1679" s="17" t="s">
        <v>36</v>
      </c>
      <c r="F1679" s="17">
        <v>108</v>
      </c>
      <c r="G1679" s="44"/>
      <c r="H1679" s="44"/>
      <c r="I1679" s="30">
        <v>19001</v>
      </c>
      <c r="J1679" s="29">
        <f>VLOOKUP(Table2[[#This Row],[Visitor]],Table1[],2,FALSE)</f>
        <v>29</v>
      </c>
      <c r="K1679" s="29">
        <f>VLOOKUP(Table2[[#This Row],[Home]],Table1[],2,FALSE)</f>
        <v>16</v>
      </c>
      <c r="L1679" s="29">
        <f>VLOOKUP(Table2[[#This Row],[Visitor]],Table3[],2,FALSE)</f>
        <v>30</v>
      </c>
      <c r="M1679" s="29">
        <f>VLOOKUP(Table2[[#This Row],[Home]],Table3[],2,FALSE)</f>
        <v>7</v>
      </c>
      <c r="N1679" s="37"/>
      <c r="O1679" s="37"/>
      <c r="P1679" s="37"/>
      <c r="Q1679" s="37"/>
    </row>
    <row r="1680" spans="1:17" ht="25.5" customHeight="1">
      <c r="A1680" s="16" t="s">
        <v>320</v>
      </c>
      <c r="B1680" s="11" t="s">
        <v>8</v>
      </c>
      <c r="C1680" s="17" t="s">
        <v>9</v>
      </c>
      <c r="D1680" s="17">
        <v>91</v>
      </c>
      <c r="E1680" s="17" t="s">
        <v>31</v>
      </c>
      <c r="F1680" s="17">
        <v>118</v>
      </c>
      <c r="G1680" s="44"/>
      <c r="H1680" s="44"/>
      <c r="I1680" s="30">
        <v>18306</v>
      </c>
      <c r="J1680" s="29">
        <f>VLOOKUP(Table2[[#This Row],[Visitor]],Table1[],2,FALSE)</f>
        <v>3</v>
      </c>
      <c r="K1680" s="29">
        <f>VLOOKUP(Table2[[#This Row],[Home]],Table1[],2,FALSE)</f>
        <v>8</v>
      </c>
      <c r="L1680" s="29">
        <f>VLOOKUP(Table2[[#This Row],[Visitor]],Table3[],2,FALSE)</f>
        <v>1</v>
      </c>
      <c r="M1680" s="29">
        <f>VLOOKUP(Table2[[#This Row],[Home]],Table3[],2,FALSE)</f>
        <v>11</v>
      </c>
      <c r="N1680" s="37"/>
      <c r="O1680" s="37"/>
      <c r="P1680" s="37"/>
      <c r="Q1680" s="37"/>
    </row>
    <row r="1681" spans="1:17" ht="25.5" customHeight="1">
      <c r="A1681" s="16" t="s">
        <v>321</v>
      </c>
      <c r="B1681" s="11" t="s">
        <v>12</v>
      </c>
      <c r="C1681" s="17" t="s">
        <v>30</v>
      </c>
      <c r="D1681" s="17">
        <v>107</v>
      </c>
      <c r="E1681" s="17" t="s">
        <v>13</v>
      </c>
      <c r="F1681" s="17">
        <v>113</v>
      </c>
      <c r="G1681" s="44"/>
      <c r="H1681" s="44"/>
      <c r="I1681" s="30">
        <v>13755</v>
      </c>
      <c r="J1681" s="29">
        <f>VLOOKUP(Table2[[#This Row],[Visitor]],Table1[],2,FALSE)</f>
        <v>18</v>
      </c>
      <c r="K1681" s="29">
        <f>VLOOKUP(Table2[[#This Row],[Home]],Table1[],2,FALSE)</f>
        <v>20</v>
      </c>
      <c r="L1681" s="29">
        <f>VLOOKUP(Table2[[#This Row],[Visitor]],Table3[],2,FALSE)</f>
        <v>14</v>
      </c>
      <c r="M1681" s="29">
        <f>VLOOKUP(Table2[[#This Row],[Home]],Table3[],2,FALSE)</f>
        <v>20</v>
      </c>
      <c r="N1681" s="37"/>
      <c r="O1681" s="37"/>
      <c r="P1681" s="37"/>
      <c r="Q1681" s="37"/>
    </row>
    <row r="1682" spans="1:17" ht="25.5" customHeight="1">
      <c r="A1682" s="16" t="s">
        <v>321</v>
      </c>
      <c r="B1682" s="11" t="s">
        <v>12</v>
      </c>
      <c r="C1682" s="17" t="s">
        <v>19</v>
      </c>
      <c r="D1682" s="17">
        <v>117</v>
      </c>
      <c r="E1682" s="17" t="s">
        <v>14</v>
      </c>
      <c r="F1682" s="17">
        <v>111</v>
      </c>
      <c r="G1682" s="44"/>
      <c r="H1682" s="44"/>
      <c r="I1682" s="30">
        <v>15680</v>
      </c>
      <c r="J1682" s="29">
        <f>VLOOKUP(Table2[[#This Row],[Visitor]],Table1[],2,FALSE)</f>
        <v>27</v>
      </c>
      <c r="K1682" s="29">
        <f>VLOOKUP(Table2[[#This Row],[Home]],Table1[],2,FALSE)</f>
        <v>19</v>
      </c>
      <c r="L1682" s="29">
        <f>VLOOKUP(Table2[[#This Row],[Visitor]],Table3[],2,FALSE)</f>
        <v>5</v>
      </c>
      <c r="M1682" s="29">
        <f>VLOOKUP(Table2[[#This Row],[Home]],Table3[],2,FALSE)</f>
        <v>19</v>
      </c>
      <c r="N1682" s="37"/>
      <c r="O1682" s="37"/>
      <c r="P1682" s="37"/>
      <c r="Q1682" s="37"/>
    </row>
    <row r="1683" spans="1:17" ht="25.5" customHeight="1">
      <c r="A1683" s="16" t="s">
        <v>321</v>
      </c>
      <c r="B1683" s="11" t="s">
        <v>12</v>
      </c>
      <c r="C1683" s="17" t="s">
        <v>16</v>
      </c>
      <c r="D1683" s="17">
        <v>112</v>
      </c>
      <c r="E1683" s="17" t="s">
        <v>18</v>
      </c>
      <c r="F1683" s="17">
        <v>90</v>
      </c>
      <c r="G1683" s="44"/>
      <c r="H1683" s="44"/>
      <c r="I1683" s="30">
        <v>17214</v>
      </c>
      <c r="J1683" s="29">
        <f>VLOOKUP(Table2[[#This Row],[Visitor]],Table1[],2,FALSE)</f>
        <v>13</v>
      </c>
      <c r="K1683" s="29">
        <f>VLOOKUP(Table2[[#This Row],[Home]],Table1[],2,FALSE)</f>
        <v>26</v>
      </c>
      <c r="L1683" s="29">
        <f>VLOOKUP(Table2[[#This Row],[Visitor]],Table3[],2,FALSE)</f>
        <v>8</v>
      </c>
      <c r="M1683" s="29">
        <f>VLOOKUP(Table2[[#This Row],[Home]],Table3[],2,FALSE)</f>
        <v>26</v>
      </c>
      <c r="N1683" s="37"/>
      <c r="O1683" s="37"/>
      <c r="P1683" s="37"/>
      <c r="Q1683" s="37"/>
    </row>
    <row r="1684" spans="1:17" ht="25.5" customHeight="1">
      <c r="A1684" s="16" t="s">
        <v>321</v>
      </c>
      <c r="B1684" s="11" t="s">
        <v>21</v>
      </c>
      <c r="C1684" s="17" t="s">
        <v>41</v>
      </c>
      <c r="D1684" s="17">
        <v>105</v>
      </c>
      <c r="E1684" s="17" t="s">
        <v>15</v>
      </c>
      <c r="F1684" s="17">
        <v>106</v>
      </c>
      <c r="G1684" s="44"/>
      <c r="H1684" s="44"/>
      <c r="I1684" s="30">
        <v>14035</v>
      </c>
      <c r="J1684" s="29">
        <f>VLOOKUP(Table2[[#This Row],[Visitor]],Table1[],2,FALSE)</f>
        <v>7</v>
      </c>
      <c r="K1684" s="29">
        <f>VLOOKUP(Table2[[#This Row],[Home]],Table1[],2,FALSE)</f>
        <v>30</v>
      </c>
      <c r="L1684" s="29">
        <f>VLOOKUP(Table2[[#This Row],[Visitor]],Table3[],2,FALSE)</f>
        <v>2</v>
      </c>
      <c r="M1684" s="29">
        <f>VLOOKUP(Table2[[#This Row],[Home]],Table3[],2,FALSE)</f>
        <v>23</v>
      </c>
      <c r="N1684" s="37"/>
      <c r="O1684" s="37"/>
      <c r="P1684" s="37"/>
      <c r="Q1684" s="37"/>
    </row>
    <row r="1685" spans="1:17" ht="25.5" customHeight="1">
      <c r="A1685" s="16" t="s">
        <v>321</v>
      </c>
      <c r="B1685" s="11" t="s">
        <v>21</v>
      </c>
      <c r="C1685" s="17" t="s">
        <v>38</v>
      </c>
      <c r="D1685" s="17">
        <v>129</v>
      </c>
      <c r="E1685" s="17" t="s">
        <v>6</v>
      </c>
      <c r="F1685" s="17">
        <v>110</v>
      </c>
      <c r="G1685" s="44"/>
      <c r="H1685" s="44"/>
      <c r="I1685" s="30">
        <v>19432</v>
      </c>
      <c r="J1685" s="29">
        <f>VLOOKUP(Table2[[#This Row],[Visitor]],Table1[],2,FALSE)</f>
        <v>23</v>
      </c>
      <c r="K1685" s="29">
        <f>VLOOKUP(Table2[[#This Row],[Home]],Table1[],2,FALSE)</f>
        <v>5</v>
      </c>
      <c r="L1685" s="29">
        <f>VLOOKUP(Table2[[#This Row],[Visitor]],Table3[],2,FALSE)</f>
        <v>25</v>
      </c>
      <c r="M1685" s="29">
        <f>VLOOKUP(Table2[[#This Row],[Home]],Table3[],2,FALSE)</f>
        <v>6</v>
      </c>
      <c r="N1685" s="37"/>
      <c r="O1685" s="37"/>
      <c r="P1685" s="37"/>
      <c r="Q1685" s="37"/>
    </row>
    <row r="1686" spans="1:17" ht="25.5" customHeight="1">
      <c r="A1686" s="16" t="s">
        <v>321</v>
      </c>
      <c r="B1686" s="11" t="s">
        <v>23</v>
      </c>
      <c r="C1686" s="17" t="s">
        <v>43</v>
      </c>
      <c r="D1686" s="17">
        <v>112</v>
      </c>
      <c r="E1686" s="17" t="s">
        <v>40</v>
      </c>
      <c r="F1686" s="17">
        <v>114</v>
      </c>
      <c r="G1686" s="44"/>
      <c r="H1686" s="44"/>
      <c r="I1686" s="30">
        <v>19842</v>
      </c>
      <c r="J1686" s="29">
        <f>VLOOKUP(Table2[[#This Row],[Visitor]],Table1[],2,FALSE)</f>
        <v>10</v>
      </c>
      <c r="K1686" s="29">
        <f>VLOOKUP(Table2[[#This Row],[Home]],Table1[],2,FALSE)</f>
        <v>15</v>
      </c>
      <c r="L1686" s="29">
        <f>VLOOKUP(Table2[[#This Row],[Visitor]],Table3[],2,FALSE)</f>
        <v>10</v>
      </c>
      <c r="M1686" s="29">
        <f>VLOOKUP(Table2[[#This Row],[Home]],Table3[],2,FALSE)</f>
        <v>24</v>
      </c>
      <c r="N1686" s="37"/>
      <c r="O1686" s="37"/>
      <c r="P1686" s="37"/>
      <c r="Q1686" s="37"/>
    </row>
    <row r="1687" spans="1:17" ht="25.5" customHeight="1">
      <c r="A1687" s="16" t="s">
        <v>321</v>
      </c>
      <c r="B1687" s="11" t="s">
        <v>23</v>
      </c>
      <c r="C1687" s="17" t="s">
        <v>25</v>
      </c>
      <c r="D1687" s="17">
        <v>107</v>
      </c>
      <c r="E1687" s="17" t="s">
        <v>24</v>
      </c>
      <c r="F1687" s="17">
        <v>103</v>
      </c>
      <c r="G1687" s="44"/>
      <c r="H1687" s="44"/>
      <c r="I1687" s="30">
        <v>18447</v>
      </c>
      <c r="J1687" s="29">
        <f>VLOOKUP(Table2[[#This Row],[Visitor]],Table1[],2,FALSE)</f>
        <v>12</v>
      </c>
      <c r="K1687" s="29">
        <f>VLOOKUP(Table2[[#This Row],[Home]],Table1[],2,FALSE)</f>
        <v>21</v>
      </c>
      <c r="L1687" s="29">
        <f>VLOOKUP(Table2[[#This Row],[Visitor]],Table3[],2,FALSE)</f>
        <v>29</v>
      </c>
      <c r="M1687" s="29">
        <f>VLOOKUP(Table2[[#This Row],[Home]],Table3[],2,FALSE)</f>
        <v>9</v>
      </c>
      <c r="N1687" s="37"/>
      <c r="O1687" s="37"/>
      <c r="P1687" s="37"/>
      <c r="Q1687" s="37"/>
    </row>
    <row r="1688" spans="1:17" ht="25.5" customHeight="1">
      <c r="A1688" s="16" t="s">
        <v>321</v>
      </c>
      <c r="B1688" s="11" t="s">
        <v>26</v>
      </c>
      <c r="C1688" s="17" t="s">
        <v>45</v>
      </c>
      <c r="D1688" s="17">
        <v>120</v>
      </c>
      <c r="E1688" s="17" t="s">
        <v>34</v>
      </c>
      <c r="F1688" s="17">
        <v>133</v>
      </c>
      <c r="G1688" s="44"/>
      <c r="H1688" s="44"/>
      <c r="I1688" s="30">
        <v>18354</v>
      </c>
      <c r="J1688" s="29">
        <f>VLOOKUP(Table2[[#This Row],[Visitor]],Table1[],2,FALSE)</f>
        <v>28</v>
      </c>
      <c r="K1688" s="29">
        <f>VLOOKUP(Table2[[#This Row],[Home]],Table1[],2,FALSE)</f>
        <v>2</v>
      </c>
      <c r="L1688" s="29">
        <f>VLOOKUP(Table2[[#This Row],[Visitor]],Table3[],2,FALSE)</f>
        <v>21</v>
      </c>
      <c r="M1688" s="29">
        <f>VLOOKUP(Table2[[#This Row],[Home]],Table3[],2,FALSE)</f>
        <v>13</v>
      </c>
      <c r="N1688" s="37"/>
      <c r="O1688" s="37"/>
      <c r="P1688" s="37"/>
      <c r="Q1688" s="37"/>
    </row>
    <row r="1689" spans="1:17" ht="25.5" customHeight="1">
      <c r="A1689" s="16" t="s">
        <v>321</v>
      </c>
      <c r="B1689" s="11" t="s">
        <v>29</v>
      </c>
      <c r="C1689" s="17" t="s">
        <v>17</v>
      </c>
      <c r="D1689" s="17">
        <v>115</v>
      </c>
      <c r="E1689" s="17" t="s">
        <v>37</v>
      </c>
      <c r="F1689" s="17">
        <v>98</v>
      </c>
      <c r="G1689" s="44"/>
      <c r="H1689" s="44"/>
      <c r="I1689" s="30">
        <v>14273</v>
      </c>
      <c r="J1689" s="29">
        <f>VLOOKUP(Table2[[#This Row],[Visitor]],Table1[],2,FALSE)</f>
        <v>17</v>
      </c>
      <c r="K1689" s="29">
        <f>VLOOKUP(Table2[[#This Row],[Home]],Table1[],2,FALSE)</f>
        <v>29</v>
      </c>
      <c r="L1689" s="29">
        <f>VLOOKUP(Table2[[#This Row],[Visitor]],Table3[],2,FALSE)</f>
        <v>15</v>
      </c>
      <c r="M1689" s="29">
        <f>VLOOKUP(Table2[[#This Row],[Home]],Table3[],2,FALSE)</f>
        <v>30</v>
      </c>
      <c r="N1689" s="37"/>
      <c r="O1689" s="37"/>
      <c r="P1689" s="37"/>
      <c r="Q1689" s="37"/>
    </row>
    <row r="1690" spans="1:17" ht="25.5" customHeight="1">
      <c r="A1690" s="16" t="s">
        <v>321</v>
      </c>
      <c r="B1690" s="11" t="s">
        <v>32</v>
      </c>
      <c r="C1690" s="17" t="s">
        <v>10</v>
      </c>
      <c r="D1690" s="17">
        <v>105</v>
      </c>
      <c r="E1690" s="17" t="s">
        <v>22</v>
      </c>
      <c r="F1690" s="17">
        <v>95</v>
      </c>
      <c r="G1690" s="44"/>
      <c r="H1690" s="44"/>
      <c r="I1690" s="30">
        <v>17852</v>
      </c>
      <c r="J1690" s="29">
        <f>VLOOKUP(Table2[[#This Row],[Visitor]],Table1[],2,FALSE)</f>
        <v>1</v>
      </c>
      <c r="K1690" s="29">
        <f>VLOOKUP(Table2[[#This Row],[Home]],Table1[],2,FALSE)</f>
        <v>14</v>
      </c>
      <c r="L1690" s="29">
        <f>VLOOKUP(Table2[[#This Row],[Visitor]],Table3[],2,FALSE)</f>
        <v>3</v>
      </c>
      <c r="M1690" s="29">
        <f>VLOOKUP(Table2[[#This Row],[Home]],Table3[],2,FALSE)</f>
        <v>16</v>
      </c>
      <c r="N1690" s="37"/>
      <c r="O1690" s="37"/>
      <c r="P1690" s="37"/>
      <c r="Q1690" s="37"/>
    </row>
    <row r="1691" spans="1:17" ht="25.5" customHeight="1">
      <c r="A1691" s="16" t="s">
        <v>322</v>
      </c>
      <c r="B1691" s="11" t="s">
        <v>59</v>
      </c>
      <c r="C1691" s="17" t="s">
        <v>9</v>
      </c>
      <c r="D1691" s="17">
        <v>104</v>
      </c>
      <c r="E1691" s="17" t="s">
        <v>28</v>
      </c>
      <c r="F1691" s="17">
        <v>107</v>
      </c>
      <c r="G1691" s="44"/>
      <c r="H1691" s="44"/>
      <c r="I1691" s="30">
        <v>20254</v>
      </c>
      <c r="J1691" s="29">
        <f>VLOOKUP(Table2[[#This Row],[Visitor]],Table1[],2,FALSE)</f>
        <v>3</v>
      </c>
      <c r="K1691" s="29">
        <f>VLOOKUP(Table2[[#This Row],[Home]],Table1[],2,FALSE)</f>
        <v>22</v>
      </c>
      <c r="L1691" s="29">
        <f>VLOOKUP(Table2[[#This Row],[Visitor]],Table3[],2,FALSE)</f>
        <v>1</v>
      </c>
      <c r="M1691" s="29">
        <f>VLOOKUP(Table2[[#This Row],[Home]],Table3[],2,FALSE)</f>
        <v>28</v>
      </c>
      <c r="N1691" s="37"/>
      <c r="O1691" s="37"/>
      <c r="P1691" s="37"/>
      <c r="Q1691" s="37"/>
    </row>
    <row r="1692" spans="1:17" ht="25.5" customHeight="1">
      <c r="A1692" s="16" t="s">
        <v>322</v>
      </c>
      <c r="B1692" s="11" t="s">
        <v>12</v>
      </c>
      <c r="C1692" s="17" t="s">
        <v>38</v>
      </c>
      <c r="D1692" s="17">
        <v>97</v>
      </c>
      <c r="E1692" s="17" t="s">
        <v>16</v>
      </c>
      <c r="F1692" s="17">
        <v>107</v>
      </c>
      <c r="G1692" s="44"/>
      <c r="H1692" s="44"/>
      <c r="I1692" s="30">
        <v>16867</v>
      </c>
      <c r="J1692" s="29">
        <f>VLOOKUP(Table2[[#This Row],[Visitor]],Table1[],2,FALSE)</f>
        <v>23</v>
      </c>
      <c r="K1692" s="29">
        <f>VLOOKUP(Table2[[#This Row],[Home]],Table1[],2,FALSE)</f>
        <v>13</v>
      </c>
      <c r="L1692" s="29">
        <f>VLOOKUP(Table2[[#This Row],[Visitor]],Table3[],2,FALSE)</f>
        <v>25</v>
      </c>
      <c r="M1692" s="29">
        <f>VLOOKUP(Table2[[#This Row],[Home]],Table3[],2,FALSE)</f>
        <v>8</v>
      </c>
      <c r="N1692" s="37"/>
      <c r="O1692" s="37"/>
      <c r="P1692" s="37"/>
      <c r="Q1692" s="37"/>
    </row>
    <row r="1693" spans="1:17" ht="25.5" customHeight="1">
      <c r="A1693" s="16" t="s">
        <v>322</v>
      </c>
      <c r="B1693" s="11" t="s">
        <v>21</v>
      </c>
      <c r="C1693" s="17" t="s">
        <v>30</v>
      </c>
      <c r="D1693" s="17">
        <v>98</v>
      </c>
      <c r="E1693" s="17" t="s">
        <v>27</v>
      </c>
      <c r="F1693" s="17">
        <v>106</v>
      </c>
      <c r="G1693" s="44"/>
      <c r="H1693" s="44"/>
      <c r="I1693" s="30">
        <v>14409</v>
      </c>
      <c r="J1693" s="29">
        <f>VLOOKUP(Table2[[#This Row],[Visitor]],Table1[],2,FALSE)</f>
        <v>18</v>
      </c>
      <c r="K1693" s="29">
        <f>VLOOKUP(Table2[[#This Row],[Home]],Table1[],2,FALSE)</f>
        <v>11</v>
      </c>
      <c r="L1693" s="29">
        <f>VLOOKUP(Table2[[#This Row],[Visitor]],Table3[],2,FALSE)</f>
        <v>14</v>
      </c>
      <c r="M1693" s="29">
        <f>VLOOKUP(Table2[[#This Row],[Home]],Table3[],2,FALSE)</f>
        <v>27</v>
      </c>
      <c r="N1693" s="37"/>
      <c r="O1693" s="37"/>
      <c r="P1693" s="37"/>
      <c r="Q1693" s="37"/>
    </row>
    <row r="1694" spans="1:17" ht="25.5" customHeight="1">
      <c r="A1694" s="16" t="s">
        <v>322</v>
      </c>
      <c r="B1694" s="11" t="s">
        <v>21</v>
      </c>
      <c r="C1694" s="17" t="s">
        <v>20</v>
      </c>
      <c r="D1694" s="17">
        <v>101</v>
      </c>
      <c r="E1694" s="17" t="s">
        <v>6</v>
      </c>
      <c r="F1694" s="17">
        <v>116</v>
      </c>
      <c r="G1694" s="44"/>
      <c r="H1694" s="44"/>
      <c r="I1694" s="30">
        <v>19432</v>
      </c>
      <c r="J1694" s="29">
        <f>VLOOKUP(Table2[[#This Row],[Visitor]],Table1[],2,FALSE)</f>
        <v>9</v>
      </c>
      <c r="K1694" s="29">
        <f>VLOOKUP(Table2[[#This Row],[Home]],Table1[],2,FALSE)</f>
        <v>5</v>
      </c>
      <c r="L1694" s="29">
        <f>VLOOKUP(Table2[[#This Row],[Visitor]],Table3[],2,FALSE)</f>
        <v>17</v>
      </c>
      <c r="M1694" s="29">
        <f>VLOOKUP(Table2[[#This Row],[Home]],Table3[],2,FALSE)</f>
        <v>6</v>
      </c>
      <c r="N1694" s="37"/>
      <c r="O1694" s="37"/>
      <c r="P1694" s="37"/>
      <c r="Q1694" s="37"/>
    </row>
    <row r="1695" spans="1:17" ht="25.5" customHeight="1">
      <c r="A1695" s="16" t="s">
        <v>322</v>
      </c>
      <c r="B1695" s="11" t="s">
        <v>21</v>
      </c>
      <c r="C1695" s="17" t="s">
        <v>15</v>
      </c>
      <c r="D1695" s="17">
        <v>112</v>
      </c>
      <c r="E1695" s="17" t="s">
        <v>42</v>
      </c>
      <c r="F1695" s="17">
        <v>104</v>
      </c>
      <c r="G1695" s="44"/>
      <c r="H1695" s="44"/>
      <c r="I1695" s="30">
        <v>18662</v>
      </c>
      <c r="J1695" s="29">
        <f>VLOOKUP(Table2[[#This Row],[Visitor]],Table1[],2,FALSE)</f>
        <v>30</v>
      </c>
      <c r="K1695" s="29">
        <f>VLOOKUP(Table2[[#This Row],[Home]],Table1[],2,FALSE)</f>
        <v>25</v>
      </c>
      <c r="L1695" s="29">
        <f>VLOOKUP(Table2[[#This Row],[Visitor]],Table3[],2,FALSE)</f>
        <v>23</v>
      </c>
      <c r="M1695" s="29">
        <f>VLOOKUP(Table2[[#This Row],[Home]],Table3[],2,FALSE)</f>
        <v>22</v>
      </c>
      <c r="N1695" s="37"/>
      <c r="O1695" s="37"/>
      <c r="P1695" s="37"/>
      <c r="Q1695" s="37"/>
    </row>
    <row r="1696" spans="1:17" ht="25.5" customHeight="1">
      <c r="A1696" s="16" t="s">
        <v>322</v>
      </c>
      <c r="B1696" s="11" t="s">
        <v>23</v>
      </c>
      <c r="C1696" s="17" t="s">
        <v>5</v>
      </c>
      <c r="D1696" s="17">
        <v>133</v>
      </c>
      <c r="E1696" s="17" t="s">
        <v>40</v>
      </c>
      <c r="F1696" s="17">
        <v>77</v>
      </c>
      <c r="G1696" s="44"/>
      <c r="H1696" s="44"/>
      <c r="I1696" s="30">
        <v>20923</v>
      </c>
      <c r="J1696" s="29">
        <f>VLOOKUP(Table2[[#This Row],[Visitor]],Table1[],2,FALSE)</f>
        <v>4</v>
      </c>
      <c r="K1696" s="29">
        <f>VLOOKUP(Table2[[#This Row],[Home]],Table1[],2,FALSE)</f>
        <v>15</v>
      </c>
      <c r="L1696" s="29">
        <f>VLOOKUP(Table2[[#This Row],[Visitor]],Table3[],2,FALSE)</f>
        <v>4</v>
      </c>
      <c r="M1696" s="29">
        <f>VLOOKUP(Table2[[#This Row],[Home]],Table3[],2,FALSE)</f>
        <v>24</v>
      </c>
      <c r="N1696" s="37"/>
      <c r="O1696" s="37"/>
      <c r="P1696" s="37"/>
      <c r="Q1696" s="37"/>
    </row>
    <row r="1697" spans="1:17" ht="25.5" customHeight="1">
      <c r="A1697" s="16" t="s">
        <v>322</v>
      </c>
      <c r="B1697" s="11" t="s">
        <v>23</v>
      </c>
      <c r="C1697" s="17" t="s">
        <v>45</v>
      </c>
      <c r="D1697" s="17">
        <v>111</v>
      </c>
      <c r="E1697" s="17" t="s">
        <v>25</v>
      </c>
      <c r="F1697" s="17">
        <v>88</v>
      </c>
      <c r="G1697" s="44"/>
      <c r="H1697" s="44"/>
      <c r="I1697" s="30">
        <v>17794</v>
      </c>
      <c r="J1697" s="29">
        <f>VLOOKUP(Table2[[#This Row],[Visitor]],Table1[],2,FALSE)</f>
        <v>28</v>
      </c>
      <c r="K1697" s="29">
        <f>VLOOKUP(Table2[[#This Row],[Home]],Table1[],2,FALSE)</f>
        <v>12</v>
      </c>
      <c r="L1697" s="29">
        <f>VLOOKUP(Table2[[#This Row],[Visitor]],Table3[],2,FALSE)</f>
        <v>21</v>
      </c>
      <c r="M1697" s="29">
        <f>VLOOKUP(Table2[[#This Row],[Home]],Table3[],2,FALSE)</f>
        <v>29</v>
      </c>
      <c r="N1697" s="37"/>
      <c r="O1697" s="37"/>
      <c r="P1697" s="37"/>
      <c r="Q1697" s="37"/>
    </row>
    <row r="1698" spans="1:17" ht="25.5" customHeight="1">
      <c r="A1698" s="16" t="s">
        <v>322</v>
      </c>
      <c r="B1698" s="11" t="s">
        <v>35</v>
      </c>
      <c r="C1698" s="17" t="s">
        <v>33</v>
      </c>
      <c r="D1698" s="17">
        <v>105</v>
      </c>
      <c r="E1698" s="17" t="s">
        <v>36</v>
      </c>
      <c r="F1698" s="17">
        <v>113</v>
      </c>
      <c r="G1698" s="44"/>
      <c r="H1698" s="44"/>
      <c r="I1698" s="30">
        <v>19359</v>
      </c>
      <c r="J1698" s="29">
        <f>VLOOKUP(Table2[[#This Row],[Visitor]],Table1[],2,FALSE)</f>
        <v>24</v>
      </c>
      <c r="K1698" s="29">
        <f>VLOOKUP(Table2[[#This Row],[Home]],Table1[],2,FALSE)</f>
        <v>16</v>
      </c>
      <c r="L1698" s="29">
        <f>VLOOKUP(Table2[[#This Row],[Visitor]],Table3[],2,FALSE)</f>
        <v>12</v>
      </c>
      <c r="M1698" s="29">
        <f>VLOOKUP(Table2[[#This Row],[Home]],Table3[],2,FALSE)</f>
        <v>7</v>
      </c>
      <c r="N1698" s="37"/>
      <c r="O1698" s="37"/>
      <c r="P1698" s="37"/>
      <c r="Q1698" s="37"/>
    </row>
    <row r="1699" spans="1:17" ht="25.5" customHeight="1">
      <c r="A1699" s="16" t="s">
        <v>322</v>
      </c>
      <c r="B1699" s="11" t="s">
        <v>8</v>
      </c>
      <c r="C1699" s="17" t="s">
        <v>17</v>
      </c>
      <c r="D1699" s="17">
        <v>121</v>
      </c>
      <c r="E1699" s="17" t="s">
        <v>44</v>
      </c>
      <c r="F1699" s="17">
        <v>98</v>
      </c>
      <c r="G1699" s="44"/>
      <c r="H1699" s="44"/>
      <c r="I1699" s="30">
        <v>17113</v>
      </c>
      <c r="J1699" s="29">
        <f>VLOOKUP(Table2[[#This Row],[Visitor]],Table1[],2,FALSE)</f>
        <v>17</v>
      </c>
      <c r="K1699" s="29">
        <f>VLOOKUP(Table2[[#This Row],[Home]],Table1[],2,FALSE)</f>
        <v>6</v>
      </c>
      <c r="L1699" s="29">
        <f>VLOOKUP(Table2[[#This Row],[Visitor]],Table3[],2,FALSE)</f>
        <v>15</v>
      </c>
      <c r="M1699" s="29">
        <f>VLOOKUP(Table2[[#This Row],[Home]],Table3[],2,FALSE)</f>
        <v>18</v>
      </c>
      <c r="N1699" s="37"/>
      <c r="O1699" s="37"/>
      <c r="P1699" s="37"/>
      <c r="Q1699" s="37"/>
    </row>
    <row r="1700" spans="1:17" ht="25.5" customHeight="1">
      <c r="A1700" s="16" t="s">
        <v>323</v>
      </c>
      <c r="B1700" s="11" t="s">
        <v>49</v>
      </c>
      <c r="C1700" s="17" t="s">
        <v>24</v>
      </c>
      <c r="D1700" s="17">
        <v>116</v>
      </c>
      <c r="E1700" s="17" t="s">
        <v>14</v>
      </c>
      <c r="F1700" s="17">
        <v>108</v>
      </c>
      <c r="G1700" s="44"/>
      <c r="H1700" s="44"/>
      <c r="I1700" s="30">
        <v>14705</v>
      </c>
      <c r="J1700" s="29">
        <f>VLOOKUP(Table2[[#This Row],[Visitor]],Table1[],2,FALSE)</f>
        <v>21</v>
      </c>
      <c r="K1700" s="29">
        <f>VLOOKUP(Table2[[#This Row],[Home]],Table1[],2,FALSE)</f>
        <v>19</v>
      </c>
      <c r="L1700" s="29">
        <f>VLOOKUP(Table2[[#This Row],[Visitor]],Table3[],2,FALSE)</f>
        <v>9</v>
      </c>
      <c r="M1700" s="29">
        <f>VLOOKUP(Table2[[#This Row],[Home]],Table3[],2,FALSE)</f>
        <v>19</v>
      </c>
      <c r="N1700" s="37"/>
      <c r="O1700" s="37"/>
      <c r="P1700" s="37"/>
      <c r="Q1700" s="37"/>
    </row>
    <row r="1701" spans="1:17" ht="25.5" customHeight="1">
      <c r="A1701" s="16" t="s">
        <v>323</v>
      </c>
      <c r="B1701" s="11" t="s">
        <v>59</v>
      </c>
      <c r="C1701" s="17" t="s">
        <v>22</v>
      </c>
      <c r="D1701" s="17">
        <v>104</v>
      </c>
      <c r="E1701" s="17" t="s">
        <v>41</v>
      </c>
      <c r="F1701" s="17">
        <v>99</v>
      </c>
      <c r="G1701" s="44"/>
      <c r="H1701" s="44"/>
      <c r="I1701" s="30">
        <v>19800</v>
      </c>
      <c r="J1701" s="29">
        <f>VLOOKUP(Table2[[#This Row],[Visitor]],Table1[],2,FALSE)</f>
        <v>14</v>
      </c>
      <c r="K1701" s="29">
        <f>VLOOKUP(Table2[[#This Row],[Home]],Table1[],2,FALSE)</f>
        <v>7</v>
      </c>
      <c r="L1701" s="29">
        <f>VLOOKUP(Table2[[#This Row],[Visitor]],Table3[],2,FALSE)</f>
        <v>16</v>
      </c>
      <c r="M1701" s="29">
        <f>VLOOKUP(Table2[[#This Row],[Home]],Table3[],2,FALSE)</f>
        <v>2</v>
      </c>
      <c r="N1701" s="37"/>
      <c r="O1701" s="37"/>
      <c r="P1701" s="37"/>
      <c r="Q1701" s="37"/>
    </row>
    <row r="1702" spans="1:17" ht="25.5" customHeight="1">
      <c r="A1702" s="16" t="s">
        <v>323</v>
      </c>
      <c r="B1702" s="11" t="s">
        <v>12</v>
      </c>
      <c r="C1702" s="17" t="s">
        <v>31</v>
      </c>
      <c r="D1702" s="17">
        <v>97</v>
      </c>
      <c r="E1702" s="17" t="s">
        <v>34</v>
      </c>
      <c r="F1702" s="17">
        <v>110</v>
      </c>
      <c r="G1702" s="44"/>
      <c r="H1702" s="44"/>
      <c r="I1702" s="30">
        <v>17834</v>
      </c>
      <c r="J1702" s="29">
        <f>VLOOKUP(Table2[[#This Row],[Visitor]],Table1[],2,FALSE)</f>
        <v>8</v>
      </c>
      <c r="K1702" s="29">
        <f>VLOOKUP(Table2[[#This Row],[Home]],Table1[],2,FALSE)</f>
        <v>2</v>
      </c>
      <c r="L1702" s="29">
        <f>VLOOKUP(Table2[[#This Row],[Visitor]],Table3[],2,FALSE)</f>
        <v>11</v>
      </c>
      <c r="M1702" s="29">
        <f>VLOOKUP(Table2[[#This Row],[Home]],Table3[],2,FALSE)</f>
        <v>13</v>
      </c>
      <c r="N1702" s="37"/>
      <c r="O1702" s="37"/>
      <c r="P1702" s="37"/>
      <c r="Q1702" s="37"/>
    </row>
    <row r="1703" spans="1:17" ht="25.5" customHeight="1">
      <c r="A1703" s="16" t="s">
        <v>323</v>
      </c>
      <c r="B1703" s="11" t="s">
        <v>21</v>
      </c>
      <c r="C1703" s="17" t="s">
        <v>13</v>
      </c>
      <c r="D1703" s="17">
        <v>119</v>
      </c>
      <c r="E1703" s="17" t="s">
        <v>42</v>
      </c>
      <c r="F1703" s="17">
        <v>107</v>
      </c>
      <c r="G1703" s="44"/>
      <c r="H1703" s="44"/>
      <c r="I1703" s="30">
        <v>18602</v>
      </c>
      <c r="J1703" s="29">
        <f>VLOOKUP(Table2[[#This Row],[Visitor]],Table1[],2,FALSE)</f>
        <v>20</v>
      </c>
      <c r="K1703" s="29">
        <f>VLOOKUP(Table2[[#This Row],[Home]],Table1[],2,FALSE)</f>
        <v>25</v>
      </c>
      <c r="L1703" s="29">
        <f>VLOOKUP(Table2[[#This Row],[Visitor]],Table3[],2,FALSE)</f>
        <v>20</v>
      </c>
      <c r="M1703" s="29">
        <f>VLOOKUP(Table2[[#This Row],[Home]],Table3[],2,FALSE)</f>
        <v>22</v>
      </c>
      <c r="N1703" s="37"/>
      <c r="O1703" s="37"/>
      <c r="P1703" s="37"/>
      <c r="Q1703" s="37"/>
    </row>
    <row r="1704" spans="1:17" ht="25.5" customHeight="1">
      <c r="A1704" s="16" t="s">
        <v>324</v>
      </c>
      <c r="B1704" s="11" t="s">
        <v>12</v>
      </c>
      <c r="C1704" s="17" t="s">
        <v>20</v>
      </c>
      <c r="D1704" s="17">
        <v>101</v>
      </c>
      <c r="E1704" s="17" t="s">
        <v>16</v>
      </c>
      <c r="F1704" s="17">
        <v>109</v>
      </c>
      <c r="G1704" s="44"/>
      <c r="H1704" s="44"/>
      <c r="I1704" s="30">
        <v>14645</v>
      </c>
      <c r="J1704" s="29">
        <f>VLOOKUP(Table2[[#This Row],[Visitor]],Table1[],2,FALSE)</f>
        <v>9</v>
      </c>
      <c r="K1704" s="29">
        <f>VLOOKUP(Table2[[#This Row],[Home]],Table1[],2,FALSE)</f>
        <v>13</v>
      </c>
      <c r="L1704" s="29">
        <f>VLOOKUP(Table2[[#This Row],[Visitor]],Table3[],2,FALSE)</f>
        <v>17</v>
      </c>
      <c r="M1704" s="29">
        <f>VLOOKUP(Table2[[#This Row],[Home]],Table3[],2,FALSE)</f>
        <v>8</v>
      </c>
      <c r="N1704" s="37"/>
      <c r="O1704" s="37"/>
      <c r="P1704" s="37"/>
      <c r="Q1704" s="37"/>
    </row>
    <row r="1705" spans="1:17" ht="25.5" customHeight="1">
      <c r="A1705" s="16" t="s">
        <v>324</v>
      </c>
      <c r="B1705" s="11" t="s">
        <v>12</v>
      </c>
      <c r="C1705" s="17" t="s">
        <v>14</v>
      </c>
      <c r="D1705" s="17">
        <v>102</v>
      </c>
      <c r="E1705" s="17" t="s">
        <v>19</v>
      </c>
      <c r="F1705" s="17">
        <v>116</v>
      </c>
      <c r="G1705" s="44"/>
      <c r="H1705" s="44"/>
      <c r="I1705" s="30">
        <v>20199</v>
      </c>
      <c r="J1705" s="29">
        <f>VLOOKUP(Table2[[#This Row],[Visitor]],Table1[],2,FALSE)</f>
        <v>19</v>
      </c>
      <c r="K1705" s="29">
        <f>VLOOKUP(Table2[[#This Row],[Home]],Table1[],2,FALSE)</f>
        <v>27</v>
      </c>
      <c r="L1705" s="29">
        <f>VLOOKUP(Table2[[#This Row],[Visitor]],Table3[],2,FALSE)</f>
        <v>19</v>
      </c>
      <c r="M1705" s="29">
        <f>VLOOKUP(Table2[[#This Row],[Home]],Table3[],2,FALSE)</f>
        <v>5</v>
      </c>
      <c r="N1705" s="37"/>
      <c r="O1705" s="37"/>
      <c r="P1705" s="37"/>
      <c r="Q1705" s="37"/>
    </row>
    <row r="1706" spans="1:17" ht="25.5" customHeight="1">
      <c r="A1706" s="16" t="s">
        <v>324</v>
      </c>
      <c r="B1706" s="11" t="s">
        <v>21</v>
      </c>
      <c r="C1706" s="17" t="s">
        <v>24</v>
      </c>
      <c r="D1706" s="17">
        <v>100</v>
      </c>
      <c r="E1706" s="17" t="s">
        <v>5</v>
      </c>
      <c r="F1706" s="17">
        <v>113</v>
      </c>
      <c r="G1706" s="44"/>
      <c r="H1706" s="44"/>
      <c r="I1706" s="30">
        <v>18624</v>
      </c>
      <c r="J1706" s="29">
        <f>VLOOKUP(Table2[[#This Row],[Visitor]],Table1[],2,FALSE)</f>
        <v>21</v>
      </c>
      <c r="K1706" s="29">
        <f>VLOOKUP(Table2[[#This Row],[Home]],Table1[],2,FALSE)</f>
        <v>4</v>
      </c>
      <c r="L1706" s="29">
        <f>VLOOKUP(Table2[[#This Row],[Visitor]],Table3[],2,FALSE)</f>
        <v>9</v>
      </c>
      <c r="M1706" s="29">
        <f>VLOOKUP(Table2[[#This Row],[Home]],Table3[],2,FALSE)</f>
        <v>4</v>
      </c>
      <c r="N1706" s="37"/>
      <c r="O1706" s="37"/>
      <c r="P1706" s="37"/>
      <c r="Q1706" s="37"/>
    </row>
    <row r="1707" spans="1:17" ht="25.5" customHeight="1">
      <c r="A1707" s="16" t="s">
        <v>324</v>
      </c>
      <c r="B1707" s="11" t="s">
        <v>23</v>
      </c>
      <c r="C1707" s="17" t="s">
        <v>38</v>
      </c>
      <c r="D1707" s="17">
        <v>108</v>
      </c>
      <c r="E1707" s="17" t="s">
        <v>40</v>
      </c>
      <c r="F1707" s="17">
        <v>89</v>
      </c>
      <c r="G1707" s="44"/>
      <c r="H1707" s="44"/>
      <c r="I1707" s="30">
        <v>18164</v>
      </c>
      <c r="J1707" s="29">
        <f>VLOOKUP(Table2[[#This Row],[Visitor]],Table1[],2,FALSE)</f>
        <v>23</v>
      </c>
      <c r="K1707" s="29">
        <f>VLOOKUP(Table2[[#This Row],[Home]],Table1[],2,FALSE)</f>
        <v>15</v>
      </c>
      <c r="L1707" s="29">
        <f>VLOOKUP(Table2[[#This Row],[Visitor]],Table3[],2,FALSE)</f>
        <v>25</v>
      </c>
      <c r="M1707" s="29">
        <f>VLOOKUP(Table2[[#This Row],[Home]],Table3[],2,FALSE)</f>
        <v>24</v>
      </c>
      <c r="N1707" s="37"/>
      <c r="O1707" s="37"/>
      <c r="P1707" s="37"/>
      <c r="Q1707" s="37"/>
    </row>
    <row r="1708" spans="1:17" ht="25.5" customHeight="1">
      <c r="A1708" s="16" t="s">
        <v>324</v>
      </c>
      <c r="B1708" s="11" t="s">
        <v>23</v>
      </c>
      <c r="C1708" s="17" t="s">
        <v>6</v>
      </c>
      <c r="D1708" s="17">
        <v>92</v>
      </c>
      <c r="E1708" s="17" t="s">
        <v>22</v>
      </c>
      <c r="F1708" s="17">
        <v>108</v>
      </c>
      <c r="G1708" s="44"/>
      <c r="H1708" s="44"/>
      <c r="I1708" s="30">
        <v>17155</v>
      </c>
      <c r="J1708" s="29">
        <f>VLOOKUP(Table2[[#This Row],[Visitor]],Table1[],2,FALSE)</f>
        <v>5</v>
      </c>
      <c r="K1708" s="29">
        <f>VLOOKUP(Table2[[#This Row],[Home]],Table1[],2,FALSE)</f>
        <v>14</v>
      </c>
      <c r="L1708" s="29">
        <f>VLOOKUP(Table2[[#This Row],[Visitor]],Table3[],2,FALSE)</f>
        <v>6</v>
      </c>
      <c r="M1708" s="29">
        <f>VLOOKUP(Table2[[#This Row],[Home]],Table3[],2,FALSE)</f>
        <v>16</v>
      </c>
      <c r="N1708" s="37"/>
      <c r="O1708" s="37"/>
      <c r="P1708" s="37"/>
      <c r="Q1708" s="37"/>
    </row>
    <row r="1709" spans="1:17" ht="25.5" customHeight="1">
      <c r="A1709" s="16" t="s">
        <v>324</v>
      </c>
      <c r="B1709" s="11" t="s">
        <v>23</v>
      </c>
      <c r="C1709" s="17" t="s">
        <v>31</v>
      </c>
      <c r="D1709" s="17">
        <v>113</v>
      </c>
      <c r="E1709" s="17" t="s">
        <v>43</v>
      </c>
      <c r="F1709" s="17">
        <v>122</v>
      </c>
      <c r="G1709" s="44"/>
      <c r="H1709" s="44"/>
      <c r="I1709" s="30">
        <v>18203</v>
      </c>
      <c r="J1709" s="29">
        <f>VLOOKUP(Table2[[#This Row],[Visitor]],Table1[],2,FALSE)</f>
        <v>8</v>
      </c>
      <c r="K1709" s="29">
        <f>VLOOKUP(Table2[[#This Row],[Home]],Table1[],2,FALSE)</f>
        <v>10</v>
      </c>
      <c r="L1709" s="29">
        <f>VLOOKUP(Table2[[#This Row],[Visitor]],Table3[],2,FALSE)</f>
        <v>11</v>
      </c>
      <c r="M1709" s="29">
        <f>VLOOKUP(Table2[[#This Row],[Home]],Table3[],2,FALSE)</f>
        <v>10</v>
      </c>
      <c r="N1709" s="37"/>
      <c r="O1709" s="37"/>
      <c r="P1709" s="37"/>
      <c r="Q1709" s="37"/>
    </row>
    <row r="1710" spans="1:17" ht="25.5" customHeight="1">
      <c r="A1710" s="16" t="s">
        <v>324</v>
      </c>
      <c r="B1710" s="11" t="s">
        <v>26</v>
      </c>
      <c r="C1710" s="17" t="s">
        <v>18</v>
      </c>
      <c r="D1710" s="17">
        <v>76</v>
      </c>
      <c r="E1710" s="17" t="s">
        <v>28</v>
      </c>
      <c r="F1710" s="17">
        <v>101</v>
      </c>
      <c r="G1710" s="44"/>
      <c r="H1710" s="44"/>
      <c r="I1710" s="30">
        <v>19334</v>
      </c>
      <c r="J1710" s="29">
        <f>VLOOKUP(Table2[[#This Row],[Visitor]],Table1[],2,FALSE)</f>
        <v>26</v>
      </c>
      <c r="K1710" s="29">
        <f>VLOOKUP(Table2[[#This Row],[Home]],Table1[],2,FALSE)</f>
        <v>22</v>
      </c>
      <c r="L1710" s="29">
        <f>VLOOKUP(Table2[[#This Row],[Visitor]],Table3[],2,FALSE)</f>
        <v>26</v>
      </c>
      <c r="M1710" s="29">
        <f>VLOOKUP(Table2[[#This Row],[Home]],Table3[],2,FALSE)</f>
        <v>28</v>
      </c>
      <c r="N1710" s="37"/>
      <c r="O1710" s="37"/>
      <c r="P1710" s="37"/>
      <c r="Q1710" s="37"/>
    </row>
    <row r="1711" spans="1:17" ht="25.5" customHeight="1">
      <c r="A1711" s="16" t="s">
        <v>324</v>
      </c>
      <c r="B1711" s="11" t="s">
        <v>29</v>
      </c>
      <c r="C1711" s="17" t="s">
        <v>25</v>
      </c>
      <c r="D1711" s="17">
        <v>99</v>
      </c>
      <c r="E1711" s="17" t="s">
        <v>30</v>
      </c>
      <c r="F1711" s="17">
        <v>105</v>
      </c>
      <c r="G1711" s="44"/>
      <c r="H1711" s="44"/>
      <c r="I1711" s="30">
        <v>15278</v>
      </c>
      <c r="J1711" s="29">
        <f>VLOOKUP(Table2[[#This Row],[Visitor]],Table1[],2,FALSE)</f>
        <v>12</v>
      </c>
      <c r="K1711" s="29">
        <f>VLOOKUP(Table2[[#This Row],[Home]],Table1[],2,FALSE)</f>
        <v>18</v>
      </c>
      <c r="L1711" s="29">
        <f>VLOOKUP(Table2[[#This Row],[Visitor]],Table3[],2,FALSE)</f>
        <v>29</v>
      </c>
      <c r="M1711" s="29">
        <f>VLOOKUP(Table2[[#This Row],[Home]],Table3[],2,FALSE)</f>
        <v>14</v>
      </c>
      <c r="N1711" s="37"/>
      <c r="O1711" s="37"/>
      <c r="P1711" s="37"/>
      <c r="Q1711" s="37"/>
    </row>
    <row r="1712" spans="1:17" ht="25.5" customHeight="1">
      <c r="A1712" s="16" t="s">
        <v>324</v>
      </c>
      <c r="B1712" s="11" t="s">
        <v>29</v>
      </c>
      <c r="C1712" s="17" t="s">
        <v>44</v>
      </c>
      <c r="D1712" s="17">
        <v>123</v>
      </c>
      <c r="E1712" s="17" t="s">
        <v>37</v>
      </c>
      <c r="F1712" s="17">
        <v>119</v>
      </c>
      <c r="G1712" s="44"/>
      <c r="H1712" s="44"/>
      <c r="I1712" s="30">
        <v>12088</v>
      </c>
      <c r="J1712" s="29">
        <f>VLOOKUP(Table2[[#This Row],[Visitor]],Table1[],2,FALSE)</f>
        <v>6</v>
      </c>
      <c r="K1712" s="29">
        <f>VLOOKUP(Table2[[#This Row],[Home]],Table1[],2,FALSE)</f>
        <v>29</v>
      </c>
      <c r="L1712" s="29">
        <f>VLOOKUP(Table2[[#This Row],[Visitor]],Table3[],2,FALSE)</f>
        <v>18</v>
      </c>
      <c r="M1712" s="29">
        <f>VLOOKUP(Table2[[#This Row],[Home]],Table3[],2,FALSE)</f>
        <v>30</v>
      </c>
      <c r="N1712" s="37"/>
      <c r="O1712" s="37"/>
      <c r="P1712" s="37"/>
      <c r="Q1712" s="37"/>
    </row>
    <row r="1713" spans="1:17" ht="25.5" customHeight="1">
      <c r="A1713" s="16" t="s">
        <v>324</v>
      </c>
      <c r="B1713" s="11" t="s">
        <v>8</v>
      </c>
      <c r="C1713" s="17" t="s">
        <v>33</v>
      </c>
      <c r="D1713" s="17">
        <v>108</v>
      </c>
      <c r="E1713" s="17" t="s">
        <v>10</v>
      </c>
      <c r="F1713" s="17">
        <v>116</v>
      </c>
      <c r="G1713" s="44"/>
      <c r="H1713" s="44"/>
      <c r="I1713" s="30">
        <v>19596</v>
      </c>
      <c r="J1713" s="29">
        <f>VLOOKUP(Table2[[#This Row],[Visitor]],Table1[],2,FALSE)</f>
        <v>24</v>
      </c>
      <c r="K1713" s="29">
        <f>VLOOKUP(Table2[[#This Row],[Home]],Table1[],2,FALSE)</f>
        <v>1</v>
      </c>
      <c r="L1713" s="29">
        <f>VLOOKUP(Table2[[#This Row],[Visitor]],Table3[],2,FALSE)</f>
        <v>12</v>
      </c>
      <c r="M1713" s="29">
        <f>VLOOKUP(Table2[[#This Row],[Home]],Table3[],2,FALSE)</f>
        <v>3</v>
      </c>
      <c r="N1713" s="37"/>
      <c r="O1713" s="37"/>
      <c r="P1713" s="37"/>
      <c r="Q1713" s="37"/>
    </row>
    <row r="1714" spans="1:17" ht="25.5" customHeight="1">
      <c r="A1714" s="16" t="s">
        <v>324</v>
      </c>
      <c r="B1714" s="11" t="s">
        <v>8</v>
      </c>
      <c r="C1714" s="17" t="s">
        <v>17</v>
      </c>
      <c r="D1714" s="17">
        <v>105</v>
      </c>
      <c r="E1714" s="17" t="s">
        <v>45</v>
      </c>
      <c r="F1714" s="17">
        <v>108</v>
      </c>
      <c r="G1714" s="44"/>
      <c r="H1714" s="44"/>
      <c r="I1714" s="30">
        <v>18997</v>
      </c>
      <c r="J1714" s="29">
        <f>VLOOKUP(Table2[[#This Row],[Visitor]],Table1[],2,FALSE)</f>
        <v>17</v>
      </c>
      <c r="K1714" s="29">
        <f>VLOOKUP(Table2[[#This Row],[Home]],Table1[],2,FALSE)</f>
        <v>28</v>
      </c>
      <c r="L1714" s="29">
        <f>VLOOKUP(Table2[[#This Row],[Visitor]],Table3[],2,FALSE)</f>
        <v>15</v>
      </c>
      <c r="M1714" s="29">
        <f>VLOOKUP(Table2[[#This Row],[Home]],Table3[],2,FALSE)</f>
        <v>21</v>
      </c>
      <c r="N1714" s="37"/>
      <c r="O1714" s="37"/>
      <c r="P1714" s="37"/>
      <c r="Q1714" s="37"/>
    </row>
    <row r="1715" spans="1:17" ht="25.5" customHeight="1">
      <c r="A1715" s="16" t="s">
        <v>325</v>
      </c>
      <c r="B1715" s="11" t="s">
        <v>23</v>
      </c>
      <c r="C1715" s="17" t="s">
        <v>36</v>
      </c>
      <c r="D1715" s="17">
        <v>104</v>
      </c>
      <c r="E1715" s="17" t="s">
        <v>9</v>
      </c>
      <c r="F1715" s="17">
        <v>111</v>
      </c>
      <c r="G1715" s="44"/>
      <c r="H1715" s="44"/>
      <c r="I1715" s="30">
        <v>18055</v>
      </c>
      <c r="J1715" s="29">
        <f>VLOOKUP(Table2[[#This Row],[Visitor]],Table1[],2,FALSE)</f>
        <v>16</v>
      </c>
      <c r="K1715" s="29">
        <f>VLOOKUP(Table2[[#This Row],[Home]],Table1[],2,FALSE)</f>
        <v>3</v>
      </c>
      <c r="L1715" s="29">
        <f>VLOOKUP(Table2[[#This Row],[Visitor]],Table3[],2,FALSE)</f>
        <v>7</v>
      </c>
      <c r="M1715" s="29">
        <f>VLOOKUP(Table2[[#This Row],[Home]],Table3[],2,FALSE)</f>
        <v>1</v>
      </c>
      <c r="N1715" s="37"/>
      <c r="O1715" s="37"/>
      <c r="P1715" s="37"/>
      <c r="Q1715" s="37"/>
    </row>
    <row r="1716" spans="1:17" ht="25.5" customHeight="1">
      <c r="A1716" s="16" t="s">
        <v>325</v>
      </c>
      <c r="B1716" s="11" t="s">
        <v>26</v>
      </c>
      <c r="C1716" s="17" t="s">
        <v>37</v>
      </c>
      <c r="D1716" s="17">
        <v>86</v>
      </c>
      <c r="E1716" s="17" t="s">
        <v>34</v>
      </c>
      <c r="F1716" s="17">
        <v>111</v>
      </c>
      <c r="G1716" s="44"/>
      <c r="H1716" s="44"/>
      <c r="I1716" s="30">
        <v>17676</v>
      </c>
      <c r="J1716" s="29">
        <f>VLOOKUP(Table2[[#This Row],[Visitor]],Table1[],2,FALSE)</f>
        <v>29</v>
      </c>
      <c r="K1716" s="29">
        <f>VLOOKUP(Table2[[#This Row],[Home]],Table1[],2,FALSE)</f>
        <v>2</v>
      </c>
      <c r="L1716" s="29">
        <f>VLOOKUP(Table2[[#This Row],[Visitor]],Table3[],2,FALSE)</f>
        <v>30</v>
      </c>
      <c r="M1716" s="29">
        <f>VLOOKUP(Table2[[#This Row],[Home]],Table3[],2,FALSE)</f>
        <v>13</v>
      </c>
      <c r="N1716" s="37"/>
      <c r="O1716" s="37"/>
      <c r="P1716" s="37"/>
      <c r="Q1716" s="37"/>
    </row>
    <row r="1717" spans="1:17" ht="25.5" customHeight="1">
      <c r="A1717" s="16" t="s">
        <v>325</v>
      </c>
      <c r="B1717" s="11" t="s">
        <v>8</v>
      </c>
      <c r="C1717" s="17" t="s">
        <v>41</v>
      </c>
      <c r="D1717" s="17">
        <v>123</v>
      </c>
      <c r="E1717" s="17" t="s">
        <v>44</v>
      </c>
      <c r="F1717" s="17">
        <v>99</v>
      </c>
      <c r="G1717" s="44"/>
      <c r="H1717" s="44"/>
      <c r="I1717" s="30">
        <v>17812</v>
      </c>
      <c r="J1717" s="29">
        <f>VLOOKUP(Table2[[#This Row],[Visitor]],Table1[],2,FALSE)</f>
        <v>7</v>
      </c>
      <c r="K1717" s="29">
        <f>VLOOKUP(Table2[[#This Row],[Home]],Table1[],2,FALSE)</f>
        <v>6</v>
      </c>
      <c r="L1717" s="29">
        <f>VLOOKUP(Table2[[#This Row],[Visitor]],Table3[],2,FALSE)</f>
        <v>2</v>
      </c>
      <c r="M1717" s="29">
        <f>VLOOKUP(Table2[[#This Row],[Home]],Table3[],2,FALSE)</f>
        <v>18</v>
      </c>
      <c r="N1717" s="37"/>
      <c r="O1717" s="37"/>
      <c r="P1717" s="37"/>
      <c r="Q1717" s="37"/>
    </row>
    <row r="1718" spans="1:17" ht="25.5" customHeight="1">
      <c r="A1718" s="16" t="s">
        <v>326</v>
      </c>
      <c r="B1718" s="11" t="s">
        <v>12</v>
      </c>
      <c r="C1718" s="17" t="s">
        <v>14</v>
      </c>
      <c r="D1718" s="17">
        <v>107</v>
      </c>
      <c r="E1718" s="17" t="s">
        <v>13</v>
      </c>
      <c r="F1718" s="17">
        <v>108</v>
      </c>
      <c r="G1718" s="44"/>
      <c r="H1718" s="44"/>
      <c r="I1718" s="30">
        <v>13997</v>
      </c>
      <c r="J1718" s="29">
        <f>VLOOKUP(Table2[[#This Row],[Visitor]],Table1[],2,FALSE)</f>
        <v>19</v>
      </c>
      <c r="K1718" s="29">
        <f>VLOOKUP(Table2[[#This Row],[Home]],Table1[],2,FALSE)</f>
        <v>20</v>
      </c>
      <c r="L1718" s="29">
        <f>VLOOKUP(Table2[[#This Row],[Visitor]],Table3[],2,FALSE)</f>
        <v>19</v>
      </c>
      <c r="M1718" s="29">
        <f>VLOOKUP(Table2[[#This Row],[Home]],Table3[],2,FALSE)</f>
        <v>20</v>
      </c>
      <c r="N1718" s="37"/>
      <c r="O1718" s="37"/>
      <c r="P1718" s="37"/>
      <c r="Q1718" s="37"/>
    </row>
    <row r="1719" spans="1:17" ht="25.5" customHeight="1">
      <c r="A1719" s="16" t="s">
        <v>326</v>
      </c>
      <c r="B1719" s="11" t="s">
        <v>12</v>
      </c>
      <c r="C1719" s="17" t="s">
        <v>42</v>
      </c>
      <c r="D1719" s="17">
        <v>106</v>
      </c>
      <c r="E1719" s="17" t="s">
        <v>6</v>
      </c>
      <c r="F1719" s="17">
        <v>113</v>
      </c>
      <c r="G1719" s="44"/>
      <c r="H1719" s="44"/>
      <c r="I1719" s="30">
        <v>19432</v>
      </c>
      <c r="J1719" s="29">
        <f>VLOOKUP(Table2[[#This Row],[Visitor]],Table1[],2,FALSE)</f>
        <v>25</v>
      </c>
      <c r="K1719" s="29">
        <f>VLOOKUP(Table2[[#This Row],[Home]],Table1[],2,FALSE)</f>
        <v>5</v>
      </c>
      <c r="L1719" s="29">
        <f>VLOOKUP(Table2[[#This Row],[Visitor]],Table3[],2,FALSE)</f>
        <v>22</v>
      </c>
      <c r="M1719" s="29">
        <f>VLOOKUP(Table2[[#This Row],[Home]],Table3[],2,FALSE)</f>
        <v>6</v>
      </c>
      <c r="N1719" s="37"/>
      <c r="O1719" s="37"/>
      <c r="P1719" s="37"/>
      <c r="Q1719" s="37"/>
    </row>
    <row r="1720" spans="1:17" ht="25.5" customHeight="1">
      <c r="A1720" s="16" t="s">
        <v>326</v>
      </c>
      <c r="B1720" s="11" t="s">
        <v>12</v>
      </c>
      <c r="C1720" s="17" t="s">
        <v>22</v>
      </c>
      <c r="D1720" s="17">
        <v>97</v>
      </c>
      <c r="E1720" s="17" t="s">
        <v>16</v>
      </c>
      <c r="F1720" s="17">
        <v>113</v>
      </c>
      <c r="G1720" s="44"/>
      <c r="H1720" s="44"/>
      <c r="I1720" s="30">
        <v>17070</v>
      </c>
      <c r="J1720" s="29">
        <f>VLOOKUP(Table2[[#This Row],[Visitor]],Table1[],2,FALSE)</f>
        <v>14</v>
      </c>
      <c r="K1720" s="29">
        <f>VLOOKUP(Table2[[#This Row],[Home]],Table1[],2,FALSE)</f>
        <v>13</v>
      </c>
      <c r="L1720" s="29">
        <f>VLOOKUP(Table2[[#This Row],[Visitor]],Table3[],2,FALSE)</f>
        <v>16</v>
      </c>
      <c r="M1720" s="29">
        <f>VLOOKUP(Table2[[#This Row],[Home]],Table3[],2,FALSE)</f>
        <v>8</v>
      </c>
      <c r="N1720" s="37"/>
      <c r="O1720" s="37"/>
      <c r="P1720" s="37"/>
      <c r="Q1720" s="37"/>
    </row>
    <row r="1721" spans="1:17" ht="25.5" customHeight="1">
      <c r="A1721" s="16" t="s">
        <v>326</v>
      </c>
      <c r="B1721" s="11" t="s">
        <v>12</v>
      </c>
      <c r="C1721" s="17" t="s">
        <v>15</v>
      </c>
      <c r="D1721" s="17">
        <v>127</v>
      </c>
      <c r="E1721" s="17" t="s">
        <v>19</v>
      </c>
      <c r="F1721" s="17">
        <v>124</v>
      </c>
      <c r="G1721" s="44"/>
      <c r="H1721" s="44"/>
      <c r="I1721" s="30">
        <v>20376</v>
      </c>
      <c r="J1721" s="29">
        <f>VLOOKUP(Table2[[#This Row],[Visitor]],Table1[],2,FALSE)</f>
        <v>30</v>
      </c>
      <c r="K1721" s="29">
        <f>VLOOKUP(Table2[[#This Row],[Home]],Table1[],2,FALSE)</f>
        <v>27</v>
      </c>
      <c r="L1721" s="29">
        <f>VLOOKUP(Table2[[#This Row],[Visitor]],Table3[],2,FALSE)</f>
        <v>23</v>
      </c>
      <c r="M1721" s="29">
        <f>VLOOKUP(Table2[[#This Row],[Home]],Table3[],2,FALSE)</f>
        <v>5</v>
      </c>
      <c r="N1721" s="37"/>
      <c r="O1721" s="37"/>
      <c r="P1721" s="37"/>
      <c r="Q1721" s="37"/>
    </row>
    <row r="1722" spans="1:17" ht="25.5" customHeight="1">
      <c r="A1722" s="16" t="s">
        <v>326</v>
      </c>
      <c r="B1722" s="11" t="s">
        <v>12</v>
      </c>
      <c r="C1722" s="17" t="s">
        <v>5</v>
      </c>
      <c r="D1722" s="17">
        <v>130</v>
      </c>
      <c r="E1722" s="17" t="s">
        <v>20</v>
      </c>
      <c r="F1722" s="17">
        <v>125</v>
      </c>
      <c r="G1722" s="44"/>
      <c r="H1722" s="44"/>
      <c r="I1722" s="30">
        <v>20409</v>
      </c>
      <c r="J1722" s="29">
        <f>VLOOKUP(Table2[[#This Row],[Visitor]],Table1[],2,FALSE)</f>
        <v>4</v>
      </c>
      <c r="K1722" s="29">
        <f>VLOOKUP(Table2[[#This Row],[Home]],Table1[],2,FALSE)</f>
        <v>9</v>
      </c>
      <c r="L1722" s="29">
        <f>VLOOKUP(Table2[[#This Row],[Visitor]],Table3[],2,FALSE)</f>
        <v>4</v>
      </c>
      <c r="M1722" s="29">
        <f>VLOOKUP(Table2[[#This Row],[Home]],Table3[],2,FALSE)</f>
        <v>17</v>
      </c>
      <c r="N1722" s="37"/>
      <c r="O1722" s="37"/>
      <c r="P1722" s="37"/>
      <c r="Q1722" s="37"/>
    </row>
    <row r="1723" spans="1:17" ht="25.5" customHeight="1">
      <c r="A1723" s="16" t="s">
        <v>326</v>
      </c>
      <c r="B1723" s="11" t="s">
        <v>23</v>
      </c>
      <c r="C1723" s="17" t="s">
        <v>36</v>
      </c>
      <c r="D1723" s="17">
        <v>83</v>
      </c>
      <c r="E1723" s="17" t="s">
        <v>25</v>
      </c>
      <c r="F1723" s="17">
        <v>92</v>
      </c>
      <c r="G1723" s="44"/>
      <c r="H1723" s="44"/>
      <c r="I1723" s="30">
        <v>16282</v>
      </c>
      <c r="J1723" s="29">
        <f>VLOOKUP(Table2[[#This Row],[Visitor]],Table1[],2,FALSE)</f>
        <v>16</v>
      </c>
      <c r="K1723" s="29">
        <f>VLOOKUP(Table2[[#This Row],[Home]],Table1[],2,FALSE)</f>
        <v>12</v>
      </c>
      <c r="L1723" s="29">
        <f>VLOOKUP(Table2[[#This Row],[Visitor]],Table3[],2,FALSE)</f>
        <v>7</v>
      </c>
      <c r="M1723" s="29">
        <f>VLOOKUP(Table2[[#This Row],[Home]],Table3[],2,FALSE)</f>
        <v>29</v>
      </c>
      <c r="N1723" s="37"/>
      <c r="O1723" s="37"/>
      <c r="P1723" s="37"/>
      <c r="Q1723" s="37"/>
    </row>
    <row r="1724" spans="1:17" ht="25.5" customHeight="1">
      <c r="A1724" s="16" t="s">
        <v>326</v>
      </c>
      <c r="B1724" s="11" t="s">
        <v>23</v>
      </c>
      <c r="C1724" s="17" t="s">
        <v>43</v>
      </c>
      <c r="D1724" s="17">
        <v>114</v>
      </c>
      <c r="E1724" s="17" t="s">
        <v>24</v>
      </c>
      <c r="F1724" s="17">
        <v>118</v>
      </c>
      <c r="G1724" s="44"/>
      <c r="H1724" s="44"/>
      <c r="I1724" s="30">
        <v>14450</v>
      </c>
      <c r="J1724" s="29">
        <f>VLOOKUP(Table2[[#This Row],[Visitor]],Table1[],2,FALSE)</f>
        <v>10</v>
      </c>
      <c r="K1724" s="29">
        <f>VLOOKUP(Table2[[#This Row],[Home]],Table1[],2,FALSE)</f>
        <v>21</v>
      </c>
      <c r="L1724" s="29">
        <f>VLOOKUP(Table2[[#This Row],[Visitor]],Table3[],2,FALSE)</f>
        <v>10</v>
      </c>
      <c r="M1724" s="29">
        <f>VLOOKUP(Table2[[#This Row],[Home]],Table3[],2,FALSE)</f>
        <v>9</v>
      </c>
      <c r="N1724" s="37"/>
      <c r="O1724" s="37"/>
      <c r="P1724" s="37"/>
      <c r="Q1724" s="37"/>
    </row>
    <row r="1725" spans="1:17" ht="25.5" customHeight="1">
      <c r="A1725" s="16" t="s">
        <v>326</v>
      </c>
      <c r="B1725" s="11" t="s">
        <v>26</v>
      </c>
      <c r="C1725" s="17" t="s">
        <v>27</v>
      </c>
      <c r="D1725" s="17">
        <v>107</v>
      </c>
      <c r="E1725" s="17" t="s">
        <v>28</v>
      </c>
      <c r="F1725" s="17">
        <v>114</v>
      </c>
      <c r="G1725" s="44"/>
      <c r="H1725" s="44"/>
      <c r="I1725" s="30">
        <v>19643</v>
      </c>
      <c r="J1725" s="29">
        <f>VLOOKUP(Table2[[#This Row],[Visitor]],Table1[],2,FALSE)</f>
        <v>11</v>
      </c>
      <c r="K1725" s="29">
        <f>VLOOKUP(Table2[[#This Row],[Home]],Table1[],2,FALSE)</f>
        <v>22</v>
      </c>
      <c r="L1725" s="29">
        <f>VLOOKUP(Table2[[#This Row],[Visitor]],Table3[],2,FALSE)</f>
        <v>27</v>
      </c>
      <c r="M1725" s="29">
        <f>VLOOKUP(Table2[[#This Row],[Home]],Table3[],2,FALSE)</f>
        <v>28</v>
      </c>
      <c r="N1725" s="37"/>
      <c r="O1725" s="37"/>
      <c r="P1725" s="37"/>
      <c r="Q1725" s="37"/>
    </row>
    <row r="1726" spans="1:17" ht="25.5" customHeight="1">
      <c r="A1726" s="16" t="s">
        <v>326</v>
      </c>
      <c r="B1726" s="11" t="s">
        <v>29</v>
      </c>
      <c r="C1726" s="17" t="s">
        <v>17</v>
      </c>
      <c r="D1726" s="17">
        <v>84</v>
      </c>
      <c r="E1726" s="17" t="s">
        <v>31</v>
      </c>
      <c r="F1726" s="17">
        <v>111</v>
      </c>
      <c r="G1726" s="44"/>
      <c r="H1726" s="44"/>
      <c r="I1726" s="30">
        <v>18306</v>
      </c>
      <c r="J1726" s="29">
        <f>VLOOKUP(Table2[[#This Row],[Visitor]],Table1[],2,FALSE)</f>
        <v>17</v>
      </c>
      <c r="K1726" s="29">
        <f>VLOOKUP(Table2[[#This Row],[Home]],Table1[],2,FALSE)</f>
        <v>8</v>
      </c>
      <c r="L1726" s="29">
        <f>VLOOKUP(Table2[[#This Row],[Visitor]],Table3[],2,FALSE)</f>
        <v>15</v>
      </c>
      <c r="M1726" s="29">
        <f>VLOOKUP(Table2[[#This Row],[Home]],Table3[],2,FALSE)</f>
        <v>11</v>
      </c>
      <c r="N1726" s="37"/>
      <c r="O1726" s="37"/>
      <c r="P1726" s="37"/>
      <c r="Q1726" s="37"/>
    </row>
    <row r="1727" spans="1:17" ht="25.5" customHeight="1">
      <c r="A1727" s="16" t="s">
        <v>326</v>
      </c>
      <c r="B1727" s="11" t="s">
        <v>35</v>
      </c>
      <c r="C1727" s="17" t="s">
        <v>33</v>
      </c>
      <c r="D1727" s="17">
        <v>130</v>
      </c>
      <c r="E1727" s="17" t="s">
        <v>38</v>
      </c>
      <c r="F1727" s="17">
        <v>141</v>
      </c>
      <c r="G1727" s="44"/>
      <c r="H1727" s="44"/>
      <c r="I1727" s="30">
        <v>15770</v>
      </c>
      <c r="J1727" s="29">
        <f>VLOOKUP(Table2[[#This Row],[Visitor]],Table1[],2,FALSE)</f>
        <v>24</v>
      </c>
      <c r="K1727" s="29">
        <f>VLOOKUP(Table2[[#This Row],[Home]],Table1[],2,FALSE)</f>
        <v>23</v>
      </c>
      <c r="L1727" s="29">
        <f>VLOOKUP(Table2[[#This Row],[Visitor]],Table3[],2,FALSE)</f>
        <v>12</v>
      </c>
      <c r="M1727" s="29">
        <f>VLOOKUP(Table2[[#This Row],[Home]],Table3[],2,FALSE)</f>
        <v>25</v>
      </c>
      <c r="N1727" s="37"/>
      <c r="O1727" s="37"/>
      <c r="P1727" s="37"/>
      <c r="Q1727" s="37"/>
    </row>
    <row r="1728" spans="1:17" ht="25.5" customHeight="1">
      <c r="A1728" s="16" t="s">
        <v>326</v>
      </c>
      <c r="B1728" s="11" t="s">
        <v>8</v>
      </c>
      <c r="C1728" s="17" t="s">
        <v>41</v>
      </c>
      <c r="D1728" s="17">
        <v>113</v>
      </c>
      <c r="E1728" s="17" t="s">
        <v>10</v>
      </c>
      <c r="F1728" s="17">
        <v>93</v>
      </c>
      <c r="G1728" s="44"/>
      <c r="H1728" s="44"/>
      <c r="I1728" s="30">
        <v>19596</v>
      </c>
      <c r="J1728" s="29">
        <f>VLOOKUP(Table2[[#This Row],[Visitor]],Table1[],2,FALSE)</f>
        <v>7</v>
      </c>
      <c r="K1728" s="29">
        <f>VLOOKUP(Table2[[#This Row],[Home]],Table1[],2,FALSE)</f>
        <v>1</v>
      </c>
      <c r="L1728" s="29">
        <f>VLOOKUP(Table2[[#This Row],[Visitor]],Table3[],2,FALSE)</f>
        <v>2</v>
      </c>
      <c r="M1728" s="29">
        <f>VLOOKUP(Table2[[#This Row],[Home]],Table3[],2,FALSE)</f>
        <v>3</v>
      </c>
      <c r="N1728" s="37"/>
      <c r="O1728" s="37"/>
      <c r="P1728" s="37"/>
      <c r="Q1728" s="37"/>
    </row>
    <row r="1729" spans="1:17" ht="25.5" customHeight="1">
      <c r="A1729" s="16" t="s">
        <v>327</v>
      </c>
      <c r="B1729" s="11" t="s">
        <v>23</v>
      </c>
      <c r="C1729" s="17" t="s">
        <v>45</v>
      </c>
      <c r="D1729" s="17">
        <v>111</v>
      </c>
      <c r="E1729" s="17" t="s">
        <v>9</v>
      </c>
      <c r="F1729" s="17">
        <v>126</v>
      </c>
      <c r="G1729" s="44"/>
      <c r="H1729" s="44"/>
      <c r="I1729" s="30">
        <v>18055</v>
      </c>
      <c r="J1729" s="29">
        <f>VLOOKUP(Table2[[#This Row],[Visitor]],Table1[],2,FALSE)</f>
        <v>28</v>
      </c>
      <c r="K1729" s="29">
        <f>VLOOKUP(Table2[[#This Row],[Home]],Table1[],2,FALSE)</f>
        <v>3</v>
      </c>
      <c r="L1729" s="29">
        <f>VLOOKUP(Table2[[#This Row],[Visitor]],Table3[],2,FALSE)</f>
        <v>21</v>
      </c>
      <c r="M1729" s="29">
        <f>VLOOKUP(Table2[[#This Row],[Home]],Table3[],2,FALSE)</f>
        <v>1</v>
      </c>
      <c r="N1729" s="37"/>
      <c r="O1729" s="37"/>
      <c r="P1729" s="37"/>
      <c r="Q1729" s="37"/>
    </row>
    <row r="1730" spans="1:17" ht="25.5" customHeight="1">
      <c r="A1730" s="16" t="s">
        <v>327</v>
      </c>
      <c r="B1730" s="11" t="s">
        <v>26</v>
      </c>
      <c r="C1730" s="17" t="s">
        <v>44</v>
      </c>
      <c r="D1730" s="17">
        <v>87</v>
      </c>
      <c r="E1730" s="17" t="s">
        <v>34</v>
      </c>
      <c r="F1730" s="17">
        <v>125</v>
      </c>
      <c r="G1730" s="44"/>
      <c r="H1730" s="44"/>
      <c r="I1730" s="30">
        <v>18354</v>
      </c>
      <c r="J1730" s="29">
        <f>VLOOKUP(Table2[[#This Row],[Visitor]],Table1[],2,FALSE)</f>
        <v>6</v>
      </c>
      <c r="K1730" s="29">
        <f>VLOOKUP(Table2[[#This Row],[Home]],Table1[],2,FALSE)</f>
        <v>2</v>
      </c>
      <c r="L1730" s="29">
        <f>VLOOKUP(Table2[[#This Row],[Visitor]],Table3[],2,FALSE)</f>
        <v>18</v>
      </c>
      <c r="M1730" s="29">
        <f>VLOOKUP(Table2[[#This Row],[Home]],Table3[],2,FALSE)</f>
        <v>13</v>
      </c>
      <c r="N1730" s="37"/>
      <c r="O1730" s="37"/>
      <c r="P1730" s="37"/>
      <c r="Q1730" s="37"/>
    </row>
    <row r="1731" spans="1:17" ht="25.5" customHeight="1">
      <c r="A1731" s="16" t="s">
        <v>327</v>
      </c>
      <c r="B1731" s="11" t="s">
        <v>32</v>
      </c>
      <c r="C1731" s="17" t="s">
        <v>40</v>
      </c>
      <c r="D1731" s="17">
        <v>91</v>
      </c>
      <c r="E1731" s="17" t="s">
        <v>18</v>
      </c>
      <c r="F1731" s="17">
        <v>97</v>
      </c>
      <c r="G1731" s="44"/>
      <c r="H1731" s="44"/>
      <c r="I1731" s="30">
        <v>20201</v>
      </c>
      <c r="J1731" s="29">
        <f>VLOOKUP(Table2[[#This Row],[Visitor]],Table1[],2,FALSE)</f>
        <v>15</v>
      </c>
      <c r="K1731" s="29">
        <f>VLOOKUP(Table2[[#This Row],[Home]],Table1[],2,FALSE)</f>
        <v>26</v>
      </c>
      <c r="L1731" s="29">
        <f>VLOOKUP(Table2[[#This Row],[Visitor]],Table3[],2,FALSE)</f>
        <v>24</v>
      </c>
      <c r="M1731" s="29">
        <f>VLOOKUP(Table2[[#This Row],[Home]],Table3[],2,FALSE)</f>
        <v>26</v>
      </c>
      <c r="N1731" s="37"/>
      <c r="O1731" s="37"/>
      <c r="P1731" s="37"/>
      <c r="Q1731" s="37"/>
    </row>
    <row r="1732" spans="1:17" ht="25.5" customHeight="1">
      <c r="A1732" s="16" t="s">
        <v>327</v>
      </c>
      <c r="B1732" s="11" t="s">
        <v>8</v>
      </c>
      <c r="C1732" s="17" t="s">
        <v>28</v>
      </c>
      <c r="D1732" s="17">
        <v>89</v>
      </c>
      <c r="E1732" s="17" t="s">
        <v>37</v>
      </c>
      <c r="F1732" s="17">
        <v>99</v>
      </c>
      <c r="G1732" s="44"/>
      <c r="H1732" s="44"/>
      <c r="I1732" s="30">
        <v>13265</v>
      </c>
      <c r="J1732" s="29">
        <f>VLOOKUP(Table2[[#This Row],[Visitor]],Table1[],2,FALSE)</f>
        <v>22</v>
      </c>
      <c r="K1732" s="29">
        <f>VLOOKUP(Table2[[#This Row],[Home]],Table1[],2,FALSE)</f>
        <v>29</v>
      </c>
      <c r="L1732" s="29">
        <f>VLOOKUP(Table2[[#This Row],[Visitor]],Table3[],2,FALSE)</f>
        <v>28</v>
      </c>
      <c r="M1732" s="29">
        <f>VLOOKUP(Table2[[#This Row],[Home]],Table3[],2,FALSE)</f>
        <v>30</v>
      </c>
      <c r="N1732" s="37"/>
      <c r="O1732" s="37"/>
      <c r="P1732" s="37"/>
      <c r="Q1732" s="37"/>
    </row>
    <row r="1733" spans="1:17" ht="25.5" customHeight="1">
      <c r="A1733" s="16" t="s">
        <v>328</v>
      </c>
      <c r="B1733" s="11" t="s">
        <v>12</v>
      </c>
      <c r="C1733" s="17" t="s">
        <v>27</v>
      </c>
      <c r="D1733" s="17">
        <v>108</v>
      </c>
      <c r="E1733" s="17" t="s">
        <v>5</v>
      </c>
      <c r="F1733" s="17">
        <v>129</v>
      </c>
      <c r="G1733" s="44"/>
      <c r="H1733" s="44"/>
      <c r="I1733" s="30">
        <v>18624</v>
      </c>
      <c r="J1733" s="29">
        <f>VLOOKUP(Table2[[#This Row],[Visitor]],Table1[],2,FALSE)</f>
        <v>11</v>
      </c>
      <c r="K1733" s="29">
        <f>VLOOKUP(Table2[[#This Row],[Home]],Table1[],2,FALSE)</f>
        <v>4</v>
      </c>
      <c r="L1733" s="29">
        <f>VLOOKUP(Table2[[#This Row],[Visitor]],Table3[],2,FALSE)</f>
        <v>27</v>
      </c>
      <c r="M1733" s="29">
        <f>VLOOKUP(Table2[[#This Row],[Home]],Table3[],2,FALSE)</f>
        <v>4</v>
      </c>
      <c r="N1733" s="37"/>
      <c r="O1733" s="37"/>
      <c r="P1733" s="37"/>
      <c r="Q1733" s="37"/>
    </row>
    <row r="1734" spans="1:17" ht="25.5" customHeight="1">
      <c r="A1734" s="16" t="s">
        <v>328</v>
      </c>
      <c r="B1734" s="11" t="s">
        <v>12</v>
      </c>
      <c r="C1734" s="17" t="s">
        <v>42</v>
      </c>
      <c r="D1734" s="17">
        <v>126</v>
      </c>
      <c r="E1734" s="17" t="s">
        <v>13</v>
      </c>
      <c r="F1734" s="17">
        <v>124</v>
      </c>
      <c r="G1734" s="44"/>
      <c r="H1734" s="44"/>
      <c r="I1734" s="30">
        <v>17622</v>
      </c>
      <c r="J1734" s="29">
        <f>VLOOKUP(Table2[[#This Row],[Visitor]],Table1[],2,FALSE)</f>
        <v>25</v>
      </c>
      <c r="K1734" s="29">
        <f>VLOOKUP(Table2[[#This Row],[Home]],Table1[],2,FALSE)</f>
        <v>20</v>
      </c>
      <c r="L1734" s="29">
        <f>VLOOKUP(Table2[[#This Row],[Visitor]],Table3[],2,FALSE)</f>
        <v>22</v>
      </c>
      <c r="M1734" s="29">
        <f>VLOOKUP(Table2[[#This Row],[Home]],Table3[],2,FALSE)</f>
        <v>20</v>
      </c>
      <c r="N1734" s="37"/>
      <c r="O1734" s="37"/>
      <c r="P1734" s="37"/>
      <c r="Q1734" s="37"/>
    </row>
    <row r="1735" spans="1:17" ht="25.5" customHeight="1">
      <c r="A1735" s="16" t="s">
        <v>328</v>
      </c>
      <c r="B1735" s="11" t="s">
        <v>21</v>
      </c>
      <c r="C1735" s="17" t="s">
        <v>20</v>
      </c>
      <c r="D1735" s="17">
        <v>118</v>
      </c>
      <c r="E1735" s="17" t="s">
        <v>15</v>
      </c>
      <c r="F1735" s="17">
        <v>125</v>
      </c>
      <c r="G1735" s="44"/>
      <c r="H1735" s="44"/>
      <c r="I1735" s="30">
        <v>13232</v>
      </c>
      <c r="J1735" s="29">
        <f>VLOOKUP(Table2[[#This Row],[Visitor]],Table1[],2,FALSE)</f>
        <v>9</v>
      </c>
      <c r="K1735" s="29">
        <f>VLOOKUP(Table2[[#This Row],[Home]],Table1[],2,FALSE)</f>
        <v>30</v>
      </c>
      <c r="L1735" s="29">
        <f>VLOOKUP(Table2[[#This Row],[Visitor]],Table3[],2,FALSE)</f>
        <v>17</v>
      </c>
      <c r="M1735" s="29">
        <f>VLOOKUP(Table2[[#This Row],[Home]],Table3[],2,FALSE)</f>
        <v>23</v>
      </c>
      <c r="N1735" s="37"/>
      <c r="O1735" s="37"/>
      <c r="P1735" s="37"/>
      <c r="Q1735" s="37"/>
    </row>
    <row r="1736" spans="1:17" ht="25.5" customHeight="1">
      <c r="A1736" s="16" t="s">
        <v>328</v>
      </c>
      <c r="B1736" s="11" t="s">
        <v>21</v>
      </c>
      <c r="C1736" s="17" t="s">
        <v>22</v>
      </c>
      <c r="D1736" s="17">
        <v>114</v>
      </c>
      <c r="E1736" s="17" t="s">
        <v>6</v>
      </c>
      <c r="F1736" s="17">
        <v>102</v>
      </c>
      <c r="G1736" s="44"/>
      <c r="H1736" s="44"/>
      <c r="I1736" s="30">
        <v>19432</v>
      </c>
      <c r="J1736" s="29">
        <f>VLOOKUP(Table2[[#This Row],[Visitor]],Table1[],2,FALSE)</f>
        <v>14</v>
      </c>
      <c r="K1736" s="29">
        <f>VLOOKUP(Table2[[#This Row],[Home]],Table1[],2,FALSE)</f>
        <v>5</v>
      </c>
      <c r="L1736" s="29">
        <f>VLOOKUP(Table2[[#This Row],[Visitor]],Table3[],2,FALSE)</f>
        <v>16</v>
      </c>
      <c r="M1736" s="29">
        <f>VLOOKUP(Table2[[#This Row],[Home]],Table3[],2,FALSE)</f>
        <v>6</v>
      </c>
      <c r="N1736" s="37"/>
      <c r="O1736" s="37"/>
      <c r="P1736" s="37"/>
      <c r="Q1736" s="37"/>
    </row>
    <row r="1737" spans="1:17" ht="25.5" customHeight="1">
      <c r="A1737" s="16" t="s">
        <v>328</v>
      </c>
      <c r="B1737" s="11" t="s">
        <v>21</v>
      </c>
      <c r="C1737" s="17" t="s">
        <v>16</v>
      </c>
      <c r="D1737" s="17">
        <v>113</v>
      </c>
      <c r="E1737" s="17" t="s">
        <v>19</v>
      </c>
      <c r="F1737" s="17">
        <v>101</v>
      </c>
      <c r="G1737" s="44"/>
      <c r="H1737" s="44"/>
      <c r="I1737" s="30">
        <v>20337</v>
      </c>
      <c r="J1737" s="29">
        <f>VLOOKUP(Table2[[#This Row],[Visitor]],Table1[],2,FALSE)</f>
        <v>13</v>
      </c>
      <c r="K1737" s="29">
        <f>VLOOKUP(Table2[[#This Row],[Home]],Table1[],2,FALSE)</f>
        <v>27</v>
      </c>
      <c r="L1737" s="29">
        <f>VLOOKUP(Table2[[#This Row],[Visitor]],Table3[],2,FALSE)</f>
        <v>8</v>
      </c>
      <c r="M1737" s="29">
        <f>VLOOKUP(Table2[[#This Row],[Home]],Table3[],2,FALSE)</f>
        <v>5</v>
      </c>
      <c r="N1737" s="37"/>
      <c r="O1737" s="37"/>
      <c r="P1737" s="37"/>
      <c r="Q1737" s="37"/>
    </row>
    <row r="1738" spans="1:17" ht="25.5" customHeight="1">
      <c r="A1738" s="16" t="s">
        <v>328</v>
      </c>
      <c r="B1738" s="11" t="s">
        <v>23</v>
      </c>
      <c r="C1738" s="17" t="s">
        <v>17</v>
      </c>
      <c r="D1738" s="17">
        <v>100</v>
      </c>
      <c r="E1738" s="17" t="s">
        <v>25</v>
      </c>
      <c r="F1738" s="17">
        <v>97</v>
      </c>
      <c r="G1738" s="44"/>
      <c r="H1738" s="44"/>
      <c r="I1738" s="30">
        <v>16313</v>
      </c>
      <c r="J1738" s="29">
        <f>VLOOKUP(Table2[[#This Row],[Visitor]],Table1[],2,FALSE)</f>
        <v>17</v>
      </c>
      <c r="K1738" s="29">
        <f>VLOOKUP(Table2[[#This Row],[Home]],Table1[],2,FALSE)</f>
        <v>12</v>
      </c>
      <c r="L1738" s="29">
        <f>VLOOKUP(Table2[[#This Row],[Visitor]],Table3[],2,FALSE)</f>
        <v>15</v>
      </c>
      <c r="M1738" s="29">
        <f>VLOOKUP(Table2[[#This Row],[Home]],Table3[],2,FALSE)</f>
        <v>29</v>
      </c>
      <c r="N1738" s="37"/>
      <c r="O1738" s="37"/>
      <c r="P1738" s="37"/>
      <c r="Q1738" s="37"/>
    </row>
    <row r="1739" spans="1:17" ht="25.5" customHeight="1">
      <c r="A1739" s="16" t="s">
        <v>328</v>
      </c>
      <c r="B1739" s="11" t="s">
        <v>35</v>
      </c>
      <c r="C1739" s="17" t="s">
        <v>43</v>
      </c>
      <c r="D1739" s="17">
        <v>98</v>
      </c>
      <c r="E1739" s="17" t="s">
        <v>30</v>
      </c>
      <c r="F1739" s="17">
        <v>109</v>
      </c>
      <c r="G1739" s="44"/>
      <c r="H1739" s="44"/>
      <c r="I1739" s="30">
        <v>19520</v>
      </c>
      <c r="J1739" s="29">
        <f>VLOOKUP(Table2[[#This Row],[Visitor]],Table1[],2,FALSE)</f>
        <v>10</v>
      </c>
      <c r="K1739" s="29">
        <f>VLOOKUP(Table2[[#This Row],[Home]],Table1[],2,FALSE)</f>
        <v>18</v>
      </c>
      <c r="L1739" s="29">
        <f>VLOOKUP(Table2[[#This Row],[Visitor]],Table3[],2,FALSE)</f>
        <v>10</v>
      </c>
      <c r="M1739" s="29">
        <f>VLOOKUP(Table2[[#This Row],[Home]],Table3[],2,FALSE)</f>
        <v>14</v>
      </c>
      <c r="N1739" s="37"/>
      <c r="O1739" s="37"/>
      <c r="P1739" s="37"/>
      <c r="Q1739" s="37"/>
    </row>
    <row r="1740" spans="1:17" ht="25.5" customHeight="1">
      <c r="A1740" s="16" t="s">
        <v>328</v>
      </c>
      <c r="B1740" s="11" t="s">
        <v>35</v>
      </c>
      <c r="C1740" s="17" t="s">
        <v>41</v>
      </c>
      <c r="D1740" s="17">
        <v>122</v>
      </c>
      <c r="E1740" s="17" t="s">
        <v>36</v>
      </c>
      <c r="F1740" s="17">
        <v>128</v>
      </c>
      <c r="G1740" s="44"/>
      <c r="H1740" s="44"/>
      <c r="I1740" s="30">
        <v>19458</v>
      </c>
      <c r="J1740" s="29">
        <f>VLOOKUP(Table2[[#This Row],[Visitor]],Table1[],2,FALSE)</f>
        <v>7</v>
      </c>
      <c r="K1740" s="29">
        <f>VLOOKUP(Table2[[#This Row],[Home]],Table1[],2,FALSE)</f>
        <v>16</v>
      </c>
      <c r="L1740" s="29">
        <f>VLOOKUP(Table2[[#This Row],[Visitor]],Table3[],2,FALSE)</f>
        <v>2</v>
      </c>
      <c r="M1740" s="29">
        <f>VLOOKUP(Table2[[#This Row],[Home]],Table3[],2,FALSE)</f>
        <v>7</v>
      </c>
      <c r="N1740" s="37"/>
      <c r="O1740" s="37"/>
      <c r="P1740" s="37"/>
      <c r="Q1740" s="37"/>
    </row>
    <row r="1741" spans="1:17" ht="25.5" customHeight="1">
      <c r="A1741" s="16" t="s">
        <v>328</v>
      </c>
      <c r="B1741" s="11" t="s">
        <v>35</v>
      </c>
      <c r="C1741" s="17" t="s">
        <v>10</v>
      </c>
      <c r="D1741" s="17">
        <v>130</v>
      </c>
      <c r="E1741" s="17" t="s">
        <v>38</v>
      </c>
      <c r="F1741" s="17">
        <v>125</v>
      </c>
      <c r="G1741" s="44"/>
      <c r="H1741" s="44"/>
      <c r="I1741" s="30">
        <v>17583</v>
      </c>
      <c r="J1741" s="29">
        <f>VLOOKUP(Table2[[#This Row],[Visitor]],Table1[],2,FALSE)</f>
        <v>1</v>
      </c>
      <c r="K1741" s="29">
        <f>VLOOKUP(Table2[[#This Row],[Home]],Table1[],2,FALSE)</f>
        <v>23</v>
      </c>
      <c r="L1741" s="29">
        <f>VLOOKUP(Table2[[#This Row],[Visitor]],Table3[],2,FALSE)</f>
        <v>3</v>
      </c>
      <c r="M1741" s="29">
        <f>VLOOKUP(Table2[[#This Row],[Home]],Table3[],2,FALSE)</f>
        <v>25</v>
      </c>
      <c r="N1741" s="37"/>
      <c r="O1741" s="37"/>
      <c r="P1741" s="37"/>
      <c r="Q1741" s="37"/>
    </row>
    <row r="1742" spans="1:17" ht="25.5" customHeight="1">
      <c r="A1742" s="16" t="s">
        <v>329</v>
      </c>
      <c r="B1742" s="11" t="s">
        <v>83</v>
      </c>
      <c r="C1742" s="17" t="s">
        <v>31</v>
      </c>
      <c r="D1742" s="17">
        <v>89</v>
      </c>
      <c r="E1742" s="17" t="s">
        <v>18</v>
      </c>
      <c r="F1742" s="17">
        <v>96</v>
      </c>
      <c r="G1742" s="44"/>
      <c r="H1742" s="44"/>
      <c r="I1742" s="30">
        <v>20011</v>
      </c>
      <c r="J1742" s="29">
        <f>VLOOKUP(Table2[[#This Row],[Visitor]],Table1[],2,FALSE)</f>
        <v>8</v>
      </c>
      <c r="K1742" s="29">
        <f>VLOOKUP(Table2[[#This Row],[Home]],Table1[],2,FALSE)</f>
        <v>26</v>
      </c>
      <c r="L1742" s="29">
        <f>VLOOKUP(Table2[[#This Row],[Visitor]],Table3[],2,FALSE)</f>
        <v>11</v>
      </c>
      <c r="M1742" s="29">
        <f>VLOOKUP(Table2[[#This Row],[Home]],Table3[],2,FALSE)</f>
        <v>26</v>
      </c>
      <c r="N1742" s="37"/>
      <c r="O1742" s="37"/>
      <c r="P1742" s="37"/>
      <c r="Q1742" s="37"/>
    </row>
    <row r="1743" spans="1:17" ht="25.5" customHeight="1">
      <c r="A1743" s="16" t="s">
        <v>329</v>
      </c>
      <c r="B1743" s="11" t="s">
        <v>12</v>
      </c>
      <c r="C1743" s="17" t="s">
        <v>45</v>
      </c>
      <c r="D1743" s="17">
        <v>128</v>
      </c>
      <c r="E1743" s="17" t="s">
        <v>13</v>
      </c>
      <c r="F1743" s="17">
        <v>100</v>
      </c>
      <c r="G1743" s="44"/>
      <c r="H1743" s="44"/>
      <c r="I1743" s="30">
        <v>19641</v>
      </c>
      <c r="J1743" s="29">
        <f>VLOOKUP(Table2[[#This Row],[Visitor]],Table1[],2,FALSE)</f>
        <v>28</v>
      </c>
      <c r="K1743" s="29">
        <f>VLOOKUP(Table2[[#This Row],[Home]],Table1[],2,FALSE)</f>
        <v>20</v>
      </c>
      <c r="L1743" s="29">
        <f>VLOOKUP(Table2[[#This Row],[Visitor]],Table3[],2,FALSE)</f>
        <v>21</v>
      </c>
      <c r="M1743" s="29">
        <f>VLOOKUP(Table2[[#This Row],[Home]],Table3[],2,FALSE)</f>
        <v>20</v>
      </c>
      <c r="N1743" s="37"/>
      <c r="O1743" s="37"/>
      <c r="P1743" s="37"/>
      <c r="Q1743" s="37"/>
    </row>
    <row r="1744" spans="1:17" ht="25.5" customHeight="1">
      <c r="A1744" s="16" t="s">
        <v>329</v>
      </c>
      <c r="B1744" s="11" t="s">
        <v>12</v>
      </c>
      <c r="C1744" s="17" t="s">
        <v>5</v>
      </c>
      <c r="D1744" s="17">
        <v>104</v>
      </c>
      <c r="E1744" s="17" t="s">
        <v>14</v>
      </c>
      <c r="F1744" s="17">
        <v>113</v>
      </c>
      <c r="G1744" s="44"/>
      <c r="H1744" s="44"/>
      <c r="I1744" s="30">
        <v>17078</v>
      </c>
      <c r="J1744" s="29">
        <f>VLOOKUP(Table2[[#This Row],[Visitor]],Table1[],2,FALSE)</f>
        <v>4</v>
      </c>
      <c r="K1744" s="29">
        <f>VLOOKUP(Table2[[#This Row],[Home]],Table1[],2,FALSE)</f>
        <v>19</v>
      </c>
      <c r="L1744" s="29">
        <f>VLOOKUP(Table2[[#This Row],[Visitor]],Table3[],2,FALSE)</f>
        <v>4</v>
      </c>
      <c r="M1744" s="29">
        <f>VLOOKUP(Table2[[#This Row],[Home]],Table3[],2,FALSE)</f>
        <v>19</v>
      </c>
      <c r="N1744" s="37"/>
      <c r="O1744" s="37"/>
      <c r="P1744" s="37"/>
      <c r="Q1744" s="37"/>
    </row>
    <row r="1745" spans="1:17" ht="25.5" customHeight="1">
      <c r="A1745" s="16" t="s">
        <v>329</v>
      </c>
      <c r="B1745" s="11" t="s">
        <v>23</v>
      </c>
      <c r="C1745" s="17" t="s">
        <v>9</v>
      </c>
      <c r="D1745" s="17">
        <v>105</v>
      </c>
      <c r="E1745" s="17" t="s">
        <v>25</v>
      </c>
      <c r="F1745" s="17">
        <v>97</v>
      </c>
      <c r="G1745" s="44"/>
      <c r="H1745" s="44"/>
      <c r="I1745" s="30">
        <v>16777</v>
      </c>
      <c r="J1745" s="29">
        <f>VLOOKUP(Table2[[#This Row],[Visitor]],Table1[],2,FALSE)</f>
        <v>3</v>
      </c>
      <c r="K1745" s="29">
        <f>VLOOKUP(Table2[[#This Row],[Home]],Table1[],2,FALSE)</f>
        <v>12</v>
      </c>
      <c r="L1745" s="29">
        <f>VLOOKUP(Table2[[#This Row],[Visitor]],Table3[],2,FALSE)</f>
        <v>1</v>
      </c>
      <c r="M1745" s="29">
        <f>VLOOKUP(Table2[[#This Row],[Home]],Table3[],2,FALSE)</f>
        <v>29</v>
      </c>
      <c r="N1745" s="37"/>
      <c r="O1745" s="37"/>
      <c r="P1745" s="37"/>
      <c r="Q1745" s="37"/>
    </row>
    <row r="1746" spans="1:17" ht="25.5" customHeight="1">
      <c r="A1746" s="16" t="s">
        <v>329</v>
      </c>
      <c r="B1746" s="11" t="s">
        <v>26</v>
      </c>
      <c r="C1746" s="17" t="s">
        <v>40</v>
      </c>
      <c r="D1746" s="17">
        <v>98</v>
      </c>
      <c r="E1746" s="17" t="s">
        <v>34</v>
      </c>
      <c r="F1746" s="17">
        <v>93</v>
      </c>
      <c r="G1746" s="44"/>
      <c r="H1746" s="44"/>
      <c r="I1746" s="30">
        <v>18354</v>
      </c>
      <c r="J1746" s="29">
        <f>VLOOKUP(Table2[[#This Row],[Visitor]],Table1[],2,FALSE)</f>
        <v>15</v>
      </c>
      <c r="K1746" s="29">
        <f>VLOOKUP(Table2[[#This Row],[Home]],Table1[],2,FALSE)</f>
        <v>2</v>
      </c>
      <c r="L1746" s="29">
        <f>VLOOKUP(Table2[[#This Row],[Visitor]],Table3[],2,FALSE)</f>
        <v>24</v>
      </c>
      <c r="M1746" s="29">
        <f>VLOOKUP(Table2[[#This Row],[Home]],Table3[],2,FALSE)</f>
        <v>13</v>
      </c>
      <c r="N1746" s="37"/>
      <c r="O1746" s="37"/>
      <c r="P1746" s="37"/>
      <c r="Q1746" s="37"/>
    </row>
    <row r="1747" spans="1:17" ht="25.5" customHeight="1">
      <c r="A1747" s="16" t="s">
        <v>329</v>
      </c>
      <c r="B1747" s="11" t="s">
        <v>29</v>
      </c>
      <c r="C1747" s="17" t="s">
        <v>44</v>
      </c>
      <c r="D1747" s="17">
        <v>104</v>
      </c>
      <c r="E1747" s="17" t="s">
        <v>43</v>
      </c>
      <c r="F1747" s="17">
        <v>110</v>
      </c>
      <c r="G1747" s="44"/>
      <c r="H1747" s="44"/>
      <c r="I1747" s="30">
        <v>18203</v>
      </c>
      <c r="J1747" s="29">
        <f>VLOOKUP(Table2[[#This Row],[Visitor]],Table1[],2,FALSE)</f>
        <v>6</v>
      </c>
      <c r="K1747" s="29">
        <f>VLOOKUP(Table2[[#This Row],[Home]],Table1[],2,FALSE)</f>
        <v>10</v>
      </c>
      <c r="L1747" s="29">
        <f>VLOOKUP(Table2[[#This Row],[Visitor]],Table3[],2,FALSE)</f>
        <v>18</v>
      </c>
      <c r="M1747" s="29">
        <f>VLOOKUP(Table2[[#This Row],[Home]],Table3[],2,FALSE)</f>
        <v>10</v>
      </c>
      <c r="N1747" s="37"/>
      <c r="O1747" s="37"/>
      <c r="P1747" s="37"/>
      <c r="Q1747" s="37"/>
    </row>
    <row r="1748" spans="1:17" ht="25.5" customHeight="1">
      <c r="A1748" s="16" t="s">
        <v>329</v>
      </c>
      <c r="B1748" s="11" t="s">
        <v>29</v>
      </c>
      <c r="C1748" s="17" t="s">
        <v>33</v>
      </c>
      <c r="D1748" s="17">
        <v>99</v>
      </c>
      <c r="E1748" s="17" t="s">
        <v>37</v>
      </c>
      <c r="F1748" s="17">
        <v>107</v>
      </c>
      <c r="G1748" s="44"/>
      <c r="H1748" s="44"/>
      <c r="I1748" s="30">
        <v>14244</v>
      </c>
      <c r="J1748" s="29">
        <f>VLOOKUP(Table2[[#This Row],[Visitor]],Table1[],2,FALSE)</f>
        <v>24</v>
      </c>
      <c r="K1748" s="29">
        <f>VLOOKUP(Table2[[#This Row],[Home]],Table1[],2,FALSE)</f>
        <v>29</v>
      </c>
      <c r="L1748" s="29">
        <f>VLOOKUP(Table2[[#This Row],[Visitor]],Table3[],2,FALSE)</f>
        <v>12</v>
      </c>
      <c r="M1748" s="29">
        <f>VLOOKUP(Table2[[#This Row],[Home]],Table3[],2,FALSE)</f>
        <v>30</v>
      </c>
      <c r="N1748" s="37"/>
      <c r="O1748" s="37"/>
      <c r="P1748" s="37"/>
      <c r="Q1748" s="37"/>
    </row>
    <row r="1749" spans="1:17" ht="25.5" customHeight="1">
      <c r="A1749" s="16" t="s">
        <v>330</v>
      </c>
      <c r="B1749" s="11" t="s">
        <v>67</v>
      </c>
      <c r="C1749" s="17" t="s">
        <v>27</v>
      </c>
      <c r="D1749" s="17">
        <v>127</v>
      </c>
      <c r="E1749" s="17" t="s">
        <v>15</v>
      </c>
      <c r="F1749" s="17">
        <v>144</v>
      </c>
      <c r="G1749" s="44"/>
      <c r="H1749" s="44"/>
      <c r="I1749" s="30">
        <v>13955</v>
      </c>
      <c r="J1749" s="29">
        <f>VLOOKUP(Table2[[#This Row],[Visitor]],Table1[],2,FALSE)</f>
        <v>11</v>
      </c>
      <c r="K1749" s="29">
        <f>VLOOKUP(Table2[[#This Row],[Home]],Table1[],2,FALSE)</f>
        <v>30</v>
      </c>
      <c r="L1749" s="29">
        <f>VLOOKUP(Table2[[#This Row],[Visitor]],Table3[],2,FALSE)</f>
        <v>27</v>
      </c>
      <c r="M1749" s="29">
        <f>VLOOKUP(Table2[[#This Row],[Home]],Table3[],2,FALSE)</f>
        <v>23</v>
      </c>
      <c r="N1749" s="37"/>
      <c r="O1749" s="37"/>
      <c r="P1749" s="37"/>
      <c r="Q1749" s="37"/>
    </row>
    <row r="1750" spans="1:17" ht="25.5" customHeight="1">
      <c r="A1750" s="16" t="s">
        <v>330</v>
      </c>
      <c r="B1750" s="11" t="s">
        <v>49</v>
      </c>
      <c r="C1750" s="17" t="s">
        <v>19</v>
      </c>
      <c r="D1750" s="17">
        <v>128</v>
      </c>
      <c r="E1750" s="17" t="s">
        <v>6</v>
      </c>
      <c r="F1750" s="17">
        <v>105</v>
      </c>
      <c r="G1750" s="44"/>
      <c r="H1750" s="44"/>
      <c r="I1750" s="30">
        <v>19432</v>
      </c>
      <c r="J1750" s="29">
        <f>VLOOKUP(Table2[[#This Row],[Visitor]],Table1[],2,FALSE)</f>
        <v>27</v>
      </c>
      <c r="K1750" s="29">
        <f>VLOOKUP(Table2[[#This Row],[Home]],Table1[],2,FALSE)</f>
        <v>5</v>
      </c>
      <c r="L1750" s="29">
        <f>VLOOKUP(Table2[[#This Row],[Visitor]],Table3[],2,FALSE)</f>
        <v>5</v>
      </c>
      <c r="M1750" s="29">
        <f>VLOOKUP(Table2[[#This Row],[Home]],Table3[],2,FALSE)</f>
        <v>6</v>
      </c>
      <c r="N1750" s="37"/>
      <c r="O1750" s="37"/>
      <c r="P1750" s="37"/>
      <c r="Q1750" s="37"/>
    </row>
    <row r="1751" spans="1:17" ht="25.5" customHeight="1">
      <c r="A1751" s="16" t="s">
        <v>330</v>
      </c>
      <c r="B1751" s="11" t="s">
        <v>83</v>
      </c>
      <c r="C1751" s="17" t="s">
        <v>42</v>
      </c>
      <c r="D1751" s="17">
        <v>99</v>
      </c>
      <c r="E1751" s="17" t="s">
        <v>16</v>
      </c>
      <c r="F1751" s="17">
        <v>110</v>
      </c>
      <c r="G1751" s="44"/>
      <c r="H1751" s="44"/>
      <c r="I1751" s="30">
        <v>16646</v>
      </c>
      <c r="J1751" s="29">
        <f>VLOOKUP(Table2[[#This Row],[Visitor]],Table1[],2,FALSE)</f>
        <v>25</v>
      </c>
      <c r="K1751" s="29">
        <f>VLOOKUP(Table2[[#This Row],[Home]],Table1[],2,FALSE)</f>
        <v>13</v>
      </c>
      <c r="L1751" s="29">
        <f>VLOOKUP(Table2[[#This Row],[Visitor]],Table3[],2,FALSE)</f>
        <v>22</v>
      </c>
      <c r="M1751" s="29">
        <f>VLOOKUP(Table2[[#This Row],[Home]],Table3[],2,FALSE)</f>
        <v>8</v>
      </c>
      <c r="N1751" s="37"/>
      <c r="O1751" s="37"/>
      <c r="P1751" s="37"/>
      <c r="Q1751" s="37"/>
    </row>
    <row r="1752" spans="1:17" ht="25.5" customHeight="1">
      <c r="A1752" s="16" t="s">
        <v>330</v>
      </c>
      <c r="B1752" s="11" t="s">
        <v>59</v>
      </c>
      <c r="C1752" s="17" t="s">
        <v>45</v>
      </c>
      <c r="D1752" s="17">
        <v>110</v>
      </c>
      <c r="E1752" s="17" t="s">
        <v>20</v>
      </c>
      <c r="F1752" s="17">
        <v>128</v>
      </c>
      <c r="G1752" s="44"/>
      <c r="H1752" s="44"/>
      <c r="I1752" s="30">
        <v>20409</v>
      </c>
      <c r="J1752" s="29">
        <f>VLOOKUP(Table2[[#This Row],[Visitor]],Table1[],2,FALSE)</f>
        <v>28</v>
      </c>
      <c r="K1752" s="29">
        <f>VLOOKUP(Table2[[#This Row],[Home]],Table1[],2,FALSE)</f>
        <v>9</v>
      </c>
      <c r="L1752" s="29">
        <f>VLOOKUP(Table2[[#This Row],[Visitor]],Table3[],2,FALSE)</f>
        <v>21</v>
      </c>
      <c r="M1752" s="29">
        <f>VLOOKUP(Table2[[#This Row],[Home]],Table3[],2,FALSE)</f>
        <v>17</v>
      </c>
      <c r="N1752" s="37"/>
      <c r="O1752" s="37"/>
      <c r="P1752" s="37"/>
      <c r="Q1752" s="37"/>
    </row>
    <row r="1753" spans="1:17" ht="25.5" customHeight="1">
      <c r="A1753" s="16" t="s">
        <v>330</v>
      </c>
      <c r="B1753" s="11" t="s">
        <v>12</v>
      </c>
      <c r="C1753" s="17" t="s">
        <v>38</v>
      </c>
      <c r="D1753" s="17">
        <v>120</v>
      </c>
      <c r="E1753" s="17" t="s">
        <v>28</v>
      </c>
      <c r="F1753" s="17">
        <v>113</v>
      </c>
      <c r="G1753" s="44"/>
      <c r="H1753" s="44"/>
      <c r="I1753" s="30">
        <v>19935</v>
      </c>
      <c r="J1753" s="29">
        <f>VLOOKUP(Table2[[#This Row],[Visitor]],Table1[],2,FALSE)</f>
        <v>23</v>
      </c>
      <c r="K1753" s="29">
        <f>VLOOKUP(Table2[[#This Row],[Home]],Table1[],2,FALSE)</f>
        <v>22</v>
      </c>
      <c r="L1753" s="29">
        <f>VLOOKUP(Table2[[#This Row],[Visitor]],Table3[],2,FALSE)</f>
        <v>25</v>
      </c>
      <c r="M1753" s="29">
        <f>VLOOKUP(Table2[[#This Row],[Home]],Table3[],2,FALSE)</f>
        <v>28</v>
      </c>
      <c r="N1753" s="37"/>
      <c r="O1753" s="37"/>
      <c r="P1753" s="37"/>
      <c r="Q1753" s="37"/>
    </row>
    <row r="1754" spans="1:17" ht="25.5" customHeight="1">
      <c r="A1754" s="16" t="s">
        <v>330</v>
      </c>
      <c r="B1754" s="11" t="s">
        <v>12</v>
      </c>
      <c r="C1754" s="17" t="s">
        <v>17</v>
      </c>
      <c r="D1754" s="17">
        <v>102</v>
      </c>
      <c r="E1754" s="17" t="s">
        <v>24</v>
      </c>
      <c r="F1754" s="17">
        <v>96</v>
      </c>
      <c r="G1754" s="44"/>
      <c r="H1754" s="44"/>
      <c r="I1754" s="30">
        <v>15535</v>
      </c>
      <c r="J1754" s="29">
        <f>VLOOKUP(Table2[[#This Row],[Visitor]],Table1[],2,FALSE)</f>
        <v>17</v>
      </c>
      <c r="K1754" s="29">
        <f>VLOOKUP(Table2[[#This Row],[Home]],Table1[],2,FALSE)</f>
        <v>21</v>
      </c>
      <c r="L1754" s="29">
        <f>VLOOKUP(Table2[[#This Row],[Visitor]],Table3[],2,FALSE)</f>
        <v>15</v>
      </c>
      <c r="M1754" s="29">
        <f>VLOOKUP(Table2[[#This Row],[Home]],Table3[],2,FALSE)</f>
        <v>9</v>
      </c>
      <c r="N1754" s="37"/>
      <c r="O1754" s="37"/>
      <c r="P1754" s="37"/>
      <c r="Q1754" s="37"/>
    </row>
    <row r="1755" spans="1:17" ht="25.5" customHeight="1">
      <c r="A1755" s="16" t="s">
        <v>330</v>
      </c>
      <c r="B1755" s="11" t="s">
        <v>23</v>
      </c>
      <c r="C1755" s="17" t="s">
        <v>41</v>
      </c>
      <c r="D1755" s="17">
        <v>86</v>
      </c>
      <c r="E1755" s="17" t="s">
        <v>30</v>
      </c>
      <c r="F1755" s="17">
        <v>95</v>
      </c>
      <c r="G1755" s="44"/>
      <c r="H1755" s="44"/>
      <c r="I1755" s="30">
        <v>19520</v>
      </c>
      <c r="J1755" s="29">
        <f>VLOOKUP(Table2[[#This Row],[Visitor]],Table1[],2,FALSE)</f>
        <v>7</v>
      </c>
      <c r="K1755" s="29">
        <f>VLOOKUP(Table2[[#This Row],[Home]],Table1[],2,FALSE)</f>
        <v>18</v>
      </c>
      <c r="L1755" s="29">
        <f>VLOOKUP(Table2[[#This Row],[Visitor]],Table3[],2,FALSE)</f>
        <v>2</v>
      </c>
      <c r="M1755" s="29">
        <f>VLOOKUP(Table2[[#This Row],[Home]],Table3[],2,FALSE)</f>
        <v>14</v>
      </c>
      <c r="N1755" s="37"/>
      <c r="O1755" s="37"/>
      <c r="P1755" s="37"/>
      <c r="Q1755" s="37"/>
    </row>
    <row r="1756" spans="1:17" ht="25.5" customHeight="1">
      <c r="A1756" s="16" t="s">
        <v>331</v>
      </c>
      <c r="B1756" s="11" t="s">
        <v>12</v>
      </c>
      <c r="C1756" s="17" t="s">
        <v>22</v>
      </c>
      <c r="D1756" s="17">
        <v>107</v>
      </c>
      <c r="E1756" s="17" t="s">
        <v>14</v>
      </c>
      <c r="F1756" s="17">
        <v>104</v>
      </c>
      <c r="G1756" s="44"/>
      <c r="H1756" s="44"/>
      <c r="I1756" s="30">
        <v>15051</v>
      </c>
      <c r="J1756" s="29">
        <f>VLOOKUP(Table2[[#This Row],[Visitor]],Table1[],2,FALSE)</f>
        <v>14</v>
      </c>
      <c r="K1756" s="29">
        <f>VLOOKUP(Table2[[#This Row],[Home]],Table1[],2,FALSE)</f>
        <v>19</v>
      </c>
      <c r="L1756" s="29">
        <f>VLOOKUP(Table2[[#This Row],[Visitor]],Table3[],2,FALSE)</f>
        <v>16</v>
      </c>
      <c r="M1756" s="29">
        <f>VLOOKUP(Table2[[#This Row],[Home]],Table3[],2,FALSE)</f>
        <v>19</v>
      </c>
      <c r="N1756" s="37"/>
      <c r="O1756" s="37"/>
      <c r="P1756" s="37"/>
      <c r="Q1756" s="37"/>
    </row>
    <row r="1757" spans="1:17" ht="25.5" customHeight="1">
      <c r="A1757" s="16" t="s">
        <v>331</v>
      </c>
      <c r="B1757" s="11" t="s">
        <v>21</v>
      </c>
      <c r="C1757" s="17" t="s">
        <v>37</v>
      </c>
      <c r="D1757" s="17">
        <v>128</v>
      </c>
      <c r="E1757" s="17" t="s">
        <v>42</v>
      </c>
      <c r="F1757" s="17">
        <v>110</v>
      </c>
      <c r="G1757" s="44"/>
      <c r="H1757" s="44"/>
      <c r="I1757" s="30">
        <v>18437</v>
      </c>
      <c r="J1757" s="29">
        <f>VLOOKUP(Table2[[#This Row],[Visitor]],Table1[],2,FALSE)</f>
        <v>29</v>
      </c>
      <c r="K1757" s="29">
        <f>VLOOKUP(Table2[[#This Row],[Home]],Table1[],2,FALSE)</f>
        <v>25</v>
      </c>
      <c r="L1757" s="29">
        <f>VLOOKUP(Table2[[#This Row],[Visitor]],Table3[],2,FALSE)</f>
        <v>30</v>
      </c>
      <c r="M1757" s="29">
        <f>VLOOKUP(Table2[[#This Row],[Home]],Table3[],2,FALSE)</f>
        <v>22</v>
      </c>
      <c r="N1757" s="37"/>
      <c r="O1757" s="37"/>
      <c r="P1757" s="37"/>
      <c r="Q1757" s="37"/>
    </row>
    <row r="1758" spans="1:17" ht="25.5" customHeight="1">
      <c r="A1758" s="16" t="s">
        <v>331</v>
      </c>
      <c r="B1758" s="11" t="s">
        <v>23</v>
      </c>
      <c r="C1758" s="17" t="s">
        <v>31</v>
      </c>
      <c r="D1758" s="17">
        <v>97</v>
      </c>
      <c r="E1758" s="17" t="s">
        <v>9</v>
      </c>
      <c r="F1758" s="17">
        <v>102</v>
      </c>
      <c r="G1758" s="44"/>
      <c r="H1758" s="44"/>
      <c r="I1758" s="30">
        <v>18055</v>
      </c>
      <c r="J1758" s="29">
        <f>VLOOKUP(Table2[[#This Row],[Visitor]],Table1[],2,FALSE)</f>
        <v>8</v>
      </c>
      <c r="K1758" s="29">
        <f>VLOOKUP(Table2[[#This Row],[Home]],Table1[],2,FALSE)</f>
        <v>3</v>
      </c>
      <c r="L1758" s="29">
        <f>VLOOKUP(Table2[[#This Row],[Visitor]],Table3[],2,FALSE)</f>
        <v>11</v>
      </c>
      <c r="M1758" s="29">
        <f>VLOOKUP(Table2[[#This Row],[Home]],Table3[],2,FALSE)</f>
        <v>1</v>
      </c>
      <c r="N1758" s="37"/>
      <c r="O1758" s="37"/>
      <c r="P1758" s="37"/>
      <c r="Q1758" s="37"/>
    </row>
    <row r="1759" spans="1:17" ht="25.5" customHeight="1">
      <c r="A1759" s="16" t="s">
        <v>331</v>
      </c>
      <c r="B1759" s="11" t="s">
        <v>23</v>
      </c>
      <c r="C1759" s="17" t="s">
        <v>38</v>
      </c>
      <c r="D1759" s="17">
        <v>105</v>
      </c>
      <c r="E1759" s="17" t="s">
        <v>33</v>
      </c>
      <c r="F1759" s="17">
        <v>132</v>
      </c>
      <c r="G1759" s="44"/>
      <c r="H1759" s="44"/>
      <c r="I1759" s="30">
        <v>12417</v>
      </c>
      <c r="J1759" s="29">
        <f>VLOOKUP(Table2[[#This Row],[Visitor]],Table1[],2,FALSE)</f>
        <v>23</v>
      </c>
      <c r="K1759" s="29">
        <f>VLOOKUP(Table2[[#This Row],[Home]],Table1[],2,FALSE)</f>
        <v>24</v>
      </c>
      <c r="L1759" s="29">
        <f>VLOOKUP(Table2[[#This Row],[Visitor]],Table3[],2,FALSE)</f>
        <v>25</v>
      </c>
      <c r="M1759" s="29">
        <f>VLOOKUP(Table2[[#This Row],[Home]],Table3[],2,FALSE)</f>
        <v>12</v>
      </c>
      <c r="N1759" s="37"/>
      <c r="O1759" s="37"/>
      <c r="P1759" s="37"/>
      <c r="Q1759" s="37"/>
    </row>
    <row r="1760" spans="1:17" ht="25.5" customHeight="1">
      <c r="A1760" s="16" t="s">
        <v>331</v>
      </c>
      <c r="B1760" s="11" t="s">
        <v>23</v>
      </c>
      <c r="C1760" s="17" t="s">
        <v>40</v>
      </c>
      <c r="D1760" s="17">
        <v>96</v>
      </c>
      <c r="E1760" s="17" t="s">
        <v>43</v>
      </c>
      <c r="F1760" s="17">
        <v>121</v>
      </c>
      <c r="G1760" s="44"/>
      <c r="H1760" s="44"/>
      <c r="I1760" s="30">
        <v>18203</v>
      </c>
      <c r="J1760" s="29">
        <f>VLOOKUP(Table2[[#This Row],[Visitor]],Table1[],2,FALSE)</f>
        <v>15</v>
      </c>
      <c r="K1760" s="29">
        <f>VLOOKUP(Table2[[#This Row],[Home]],Table1[],2,FALSE)</f>
        <v>10</v>
      </c>
      <c r="L1760" s="29">
        <f>VLOOKUP(Table2[[#This Row],[Visitor]],Table3[],2,FALSE)</f>
        <v>24</v>
      </c>
      <c r="M1760" s="29">
        <f>VLOOKUP(Table2[[#This Row],[Home]],Table3[],2,FALSE)</f>
        <v>10</v>
      </c>
      <c r="N1760" s="37"/>
      <c r="O1760" s="37"/>
      <c r="P1760" s="37"/>
      <c r="Q1760" s="37"/>
    </row>
    <row r="1761" spans="1:17" ht="25.5" customHeight="1">
      <c r="A1761" s="16" t="s">
        <v>331</v>
      </c>
      <c r="B1761" s="11" t="s">
        <v>26</v>
      </c>
      <c r="C1761" s="17" t="s">
        <v>19</v>
      </c>
      <c r="D1761" s="17">
        <v>96</v>
      </c>
      <c r="E1761" s="17" t="s">
        <v>34</v>
      </c>
      <c r="F1761" s="17">
        <v>123</v>
      </c>
      <c r="G1761" s="44"/>
      <c r="H1761" s="44"/>
      <c r="I1761" s="30">
        <v>17486</v>
      </c>
      <c r="J1761" s="29">
        <f>VLOOKUP(Table2[[#This Row],[Visitor]],Table1[],2,FALSE)</f>
        <v>27</v>
      </c>
      <c r="K1761" s="29">
        <f>VLOOKUP(Table2[[#This Row],[Home]],Table1[],2,FALSE)</f>
        <v>2</v>
      </c>
      <c r="L1761" s="29">
        <f>VLOOKUP(Table2[[#This Row],[Visitor]],Table3[],2,FALSE)</f>
        <v>5</v>
      </c>
      <c r="M1761" s="29">
        <f>VLOOKUP(Table2[[#This Row],[Home]],Table3[],2,FALSE)</f>
        <v>13</v>
      </c>
      <c r="N1761" s="37"/>
      <c r="O1761" s="37"/>
      <c r="P1761" s="37"/>
      <c r="Q1761" s="37"/>
    </row>
    <row r="1762" spans="1:17" ht="25.5" customHeight="1">
      <c r="A1762" s="16" t="s">
        <v>331</v>
      </c>
      <c r="B1762" s="11" t="s">
        <v>8</v>
      </c>
      <c r="C1762" s="17" t="s">
        <v>25</v>
      </c>
      <c r="D1762" s="17">
        <v>93</v>
      </c>
      <c r="E1762" s="17" t="s">
        <v>10</v>
      </c>
      <c r="F1762" s="17">
        <v>110</v>
      </c>
      <c r="G1762" s="44"/>
      <c r="H1762" s="44"/>
      <c r="I1762" s="30">
        <v>19596</v>
      </c>
      <c r="J1762" s="29">
        <f>VLOOKUP(Table2[[#This Row],[Visitor]],Table1[],2,FALSE)</f>
        <v>12</v>
      </c>
      <c r="K1762" s="29">
        <f>VLOOKUP(Table2[[#This Row],[Home]],Table1[],2,FALSE)</f>
        <v>1</v>
      </c>
      <c r="L1762" s="29">
        <f>VLOOKUP(Table2[[#This Row],[Visitor]],Table3[],2,FALSE)</f>
        <v>29</v>
      </c>
      <c r="M1762" s="29">
        <f>VLOOKUP(Table2[[#This Row],[Home]],Table3[],2,FALSE)</f>
        <v>3</v>
      </c>
      <c r="N1762" s="37"/>
      <c r="O1762" s="37"/>
      <c r="P1762" s="37"/>
      <c r="Q1762" s="37"/>
    </row>
    <row r="1763" spans="1:17" ht="25.5" customHeight="1">
      <c r="A1763" s="16" t="s">
        <v>331</v>
      </c>
      <c r="B1763" s="11" t="s">
        <v>8</v>
      </c>
      <c r="C1763" s="17" t="s">
        <v>36</v>
      </c>
      <c r="D1763" s="17">
        <v>131</v>
      </c>
      <c r="E1763" s="17" t="s">
        <v>44</v>
      </c>
      <c r="F1763" s="17">
        <v>127</v>
      </c>
      <c r="G1763" s="44"/>
      <c r="H1763" s="44"/>
      <c r="I1763" s="30">
        <v>16030</v>
      </c>
      <c r="J1763" s="29">
        <f>VLOOKUP(Table2[[#This Row],[Visitor]],Table1[],2,FALSE)</f>
        <v>16</v>
      </c>
      <c r="K1763" s="29">
        <f>VLOOKUP(Table2[[#This Row],[Home]],Table1[],2,FALSE)</f>
        <v>6</v>
      </c>
      <c r="L1763" s="29">
        <f>VLOOKUP(Table2[[#This Row],[Visitor]],Table3[],2,FALSE)</f>
        <v>7</v>
      </c>
      <c r="M1763" s="29">
        <f>VLOOKUP(Table2[[#This Row],[Home]],Table3[],2,FALSE)</f>
        <v>18</v>
      </c>
      <c r="N1763" s="37"/>
      <c r="O1763" s="37"/>
      <c r="P1763" s="37"/>
      <c r="Q1763" s="37"/>
    </row>
    <row r="1764" spans="1:17" ht="25.5" customHeight="1">
      <c r="A1764" s="16" t="s">
        <v>332</v>
      </c>
      <c r="B1764" s="11" t="s">
        <v>12</v>
      </c>
      <c r="C1764" s="17" t="s">
        <v>6</v>
      </c>
      <c r="D1764" s="17">
        <v>92</v>
      </c>
      <c r="E1764" s="17" t="s">
        <v>16</v>
      </c>
      <c r="F1764" s="17">
        <v>91</v>
      </c>
      <c r="G1764" s="44"/>
      <c r="H1764" s="44"/>
      <c r="I1764" s="30">
        <v>15630</v>
      </c>
      <c r="J1764" s="29">
        <f>VLOOKUP(Table2[[#This Row],[Visitor]],Table1[],2,FALSE)</f>
        <v>5</v>
      </c>
      <c r="K1764" s="29">
        <f>VLOOKUP(Table2[[#This Row],[Home]],Table1[],2,FALSE)</f>
        <v>13</v>
      </c>
      <c r="L1764" s="29">
        <f>VLOOKUP(Table2[[#This Row],[Visitor]],Table3[],2,FALSE)</f>
        <v>6</v>
      </c>
      <c r="M1764" s="29">
        <f>VLOOKUP(Table2[[#This Row],[Home]],Table3[],2,FALSE)</f>
        <v>8</v>
      </c>
      <c r="N1764" s="37"/>
      <c r="O1764" s="37"/>
      <c r="P1764" s="37"/>
      <c r="Q1764" s="37"/>
    </row>
    <row r="1765" spans="1:17" ht="25.5" customHeight="1">
      <c r="A1765" s="16" t="s">
        <v>332</v>
      </c>
      <c r="B1765" s="11" t="s">
        <v>21</v>
      </c>
      <c r="C1765" s="17" t="s">
        <v>20</v>
      </c>
      <c r="D1765" s="17">
        <v>110</v>
      </c>
      <c r="E1765" s="17" t="s">
        <v>27</v>
      </c>
      <c r="F1765" s="17">
        <v>118</v>
      </c>
      <c r="G1765" s="44"/>
      <c r="H1765" s="44"/>
      <c r="I1765" s="30">
        <v>16489</v>
      </c>
      <c r="J1765" s="29">
        <f>VLOOKUP(Table2[[#This Row],[Visitor]],Table1[],2,FALSE)</f>
        <v>9</v>
      </c>
      <c r="K1765" s="29">
        <f>VLOOKUP(Table2[[#This Row],[Home]],Table1[],2,FALSE)</f>
        <v>11</v>
      </c>
      <c r="L1765" s="29">
        <f>VLOOKUP(Table2[[#This Row],[Visitor]],Table3[],2,FALSE)</f>
        <v>17</v>
      </c>
      <c r="M1765" s="29">
        <f>VLOOKUP(Table2[[#This Row],[Home]],Table3[],2,FALSE)</f>
        <v>27</v>
      </c>
      <c r="N1765" s="37"/>
      <c r="O1765" s="37"/>
      <c r="P1765" s="37"/>
      <c r="Q1765" s="37"/>
    </row>
    <row r="1766" spans="1:17" ht="25.5" customHeight="1">
      <c r="A1766" s="16" t="s">
        <v>332</v>
      </c>
      <c r="B1766" s="11" t="s">
        <v>21</v>
      </c>
      <c r="C1766" s="17" t="s">
        <v>45</v>
      </c>
      <c r="D1766" s="17">
        <v>110</v>
      </c>
      <c r="E1766" s="17" t="s">
        <v>15</v>
      </c>
      <c r="F1766" s="17">
        <v>115</v>
      </c>
      <c r="G1766" s="44"/>
      <c r="H1766" s="44"/>
      <c r="I1766" s="30">
        <v>17732</v>
      </c>
      <c r="J1766" s="29">
        <f>VLOOKUP(Table2[[#This Row],[Visitor]],Table1[],2,FALSE)</f>
        <v>28</v>
      </c>
      <c r="K1766" s="29">
        <f>VLOOKUP(Table2[[#This Row],[Home]],Table1[],2,FALSE)</f>
        <v>30</v>
      </c>
      <c r="L1766" s="29">
        <f>VLOOKUP(Table2[[#This Row],[Visitor]],Table3[],2,FALSE)</f>
        <v>21</v>
      </c>
      <c r="M1766" s="29">
        <f>VLOOKUP(Table2[[#This Row],[Home]],Table3[],2,FALSE)</f>
        <v>23</v>
      </c>
      <c r="N1766" s="37"/>
      <c r="O1766" s="37"/>
      <c r="P1766" s="37"/>
      <c r="Q1766" s="37"/>
    </row>
    <row r="1767" spans="1:17" ht="25.5" customHeight="1">
      <c r="A1767" s="16" t="s">
        <v>332</v>
      </c>
      <c r="B1767" s="11" t="s">
        <v>29</v>
      </c>
      <c r="C1767" s="17" t="s">
        <v>28</v>
      </c>
      <c r="D1767" s="17">
        <v>118</v>
      </c>
      <c r="E1767" s="17" t="s">
        <v>30</v>
      </c>
      <c r="F1767" s="17">
        <v>126</v>
      </c>
      <c r="G1767" s="44"/>
      <c r="H1767" s="44"/>
      <c r="I1767" s="30">
        <v>15764</v>
      </c>
      <c r="J1767" s="29">
        <f>VLOOKUP(Table2[[#This Row],[Visitor]],Table1[],2,FALSE)</f>
        <v>22</v>
      </c>
      <c r="K1767" s="29">
        <f>VLOOKUP(Table2[[#This Row],[Home]],Table1[],2,FALSE)</f>
        <v>18</v>
      </c>
      <c r="L1767" s="29">
        <f>VLOOKUP(Table2[[#This Row],[Visitor]],Table3[],2,FALSE)</f>
        <v>28</v>
      </c>
      <c r="M1767" s="29">
        <f>VLOOKUP(Table2[[#This Row],[Home]],Table3[],2,FALSE)</f>
        <v>14</v>
      </c>
      <c r="N1767" s="37"/>
      <c r="O1767" s="37"/>
      <c r="P1767" s="37"/>
      <c r="Q1767" s="37"/>
    </row>
    <row r="1768" spans="1:17" ht="25.5" customHeight="1">
      <c r="A1768" s="16" t="s">
        <v>333</v>
      </c>
      <c r="B1768" s="11" t="s">
        <v>12</v>
      </c>
      <c r="C1768" s="17" t="s">
        <v>6</v>
      </c>
      <c r="D1768" s="17">
        <v>99</v>
      </c>
      <c r="E1768" s="17" t="s">
        <v>13</v>
      </c>
      <c r="F1768" s="17">
        <v>110</v>
      </c>
      <c r="G1768" s="44"/>
      <c r="H1768" s="44"/>
      <c r="I1768" s="30">
        <v>15179</v>
      </c>
      <c r="J1768" s="29">
        <f>VLOOKUP(Table2[[#This Row],[Visitor]],Table1[],2,FALSE)</f>
        <v>5</v>
      </c>
      <c r="K1768" s="29">
        <f>VLOOKUP(Table2[[#This Row],[Home]],Table1[],2,FALSE)</f>
        <v>20</v>
      </c>
      <c r="L1768" s="29">
        <f>VLOOKUP(Table2[[#This Row],[Visitor]],Table3[],2,FALSE)</f>
        <v>6</v>
      </c>
      <c r="M1768" s="29">
        <f>VLOOKUP(Table2[[#This Row],[Home]],Table3[],2,FALSE)</f>
        <v>20</v>
      </c>
      <c r="N1768" s="37"/>
      <c r="O1768" s="37"/>
      <c r="P1768" s="37"/>
      <c r="Q1768" s="37"/>
    </row>
    <row r="1769" spans="1:17" ht="25.5" customHeight="1">
      <c r="A1769" s="16" t="s">
        <v>333</v>
      </c>
      <c r="B1769" s="11" t="s">
        <v>12</v>
      </c>
      <c r="C1769" s="17" t="s">
        <v>34</v>
      </c>
      <c r="D1769" s="17">
        <v>129</v>
      </c>
      <c r="E1769" s="17" t="s">
        <v>18</v>
      </c>
      <c r="F1769" s="17">
        <v>90</v>
      </c>
      <c r="G1769" s="44"/>
      <c r="H1769" s="44"/>
      <c r="I1769" s="30">
        <v>17138</v>
      </c>
      <c r="J1769" s="29">
        <f>VLOOKUP(Table2[[#This Row],[Visitor]],Table1[],2,FALSE)</f>
        <v>2</v>
      </c>
      <c r="K1769" s="29">
        <f>VLOOKUP(Table2[[#This Row],[Home]],Table1[],2,FALSE)</f>
        <v>26</v>
      </c>
      <c r="L1769" s="29">
        <f>VLOOKUP(Table2[[#This Row],[Visitor]],Table3[],2,FALSE)</f>
        <v>13</v>
      </c>
      <c r="M1769" s="29">
        <f>VLOOKUP(Table2[[#This Row],[Home]],Table3[],2,FALSE)</f>
        <v>26</v>
      </c>
      <c r="N1769" s="37"/>
      <c r="O1769" s="37"/>
      <c r="P1769" s="37"/>
      <c r="Q1769" s="37"/>
    </row>
    <row r="1770" spans="1:17" ht="25.5" customHeight="1">
      <c r="A1770" s="16" t="s">
        <v>333</v>
      </c>
      <c r="B1770" s="11" t="s">
        <v>12</v>
      </c>
      <c r="C1770" s="17" t="s">
        <v>42</v>
      </c>
      <c r="D1770" s="17">
        <v>109</v>
      </c>
      <c r="E1770" s="17" t="s">
        <v>19</v>
      </c>
      <c r="F1770" s="17">
        <v>131</v>
      </c>
      <c r="G1770" s="44"/>
      <c r="H1770" s="44"/>
      <c r="I1770" s="30">
        <v>20424</v>
      </c>
      <c r="J1770" s="29">
        <f>VLOOKUP(Table2[[#This Row],[Visitor]],Table1[],2,FALSE)</f>
        <v>25</v>
      </c>
      <c r="K1770" s="29">
        <f>VLOOKUP(Table2[[#This Row],[Home]],Table1[],2,FALSE)</f>
        <v>27</v>
      </c>
      <c r="L1770" s="29">
        <f>VLOOKUP(Table2[[#This Row],[Visitor]],Table3[],2,FALSE)</f>
        <v>22</v>
      </c>
      <c r="M1770" s="29">
        <f>VLOOKUP(Table2[[#This Row],[Home]],Table3[],2,FALSE)</f>
        <v>5</v>
      </c>
      <c r="N1770" s="37"/>
      <c r="O1770" s="37"/>
      <c r="P1770" s="37"/>
      <c r="Q1770" s="37"/>
    </row>
    <row r="1771" spans="1:17" ht="25.5" customHeight="1">
      <c r="A1771" s="16" t="s">
        <v>333</v>
      </c>
      <c r="B1771" s="11" t="s">
        <v>21</v>
      </c>
      <c r="C1771" s="17" t="s">
        <v>37</v>
      </c>
      <c r="D1771" s="17">
        <v>111</v>
      </c>
      <c r="E1771" s="17" t="s">
        <v>5</v>
      </c>
      <c r="F1771" s="17">
        <v>103</v>
      </c>
      <c r="G1771" s="44"/>
      <c r="H1771" s="44"/>
      <c r="I1771" s="30">
        <v>18624</v>
      </c>
      <c r="J1771" s="29">
        <f>VLOOKUP(Table2[[#This Row],[Visitor]],Table1[],2,FALSE)</f>
        <v>29</v>
      </c>
      <c r="K1771" s="29">
        <f>VLOOKUP(Table2[[#This Row],[Home]],Table1[],2,FALSE)</f>
        <v>4</v>
      </c>
      <c r="L1771" s="29">
        <f>VLOOKUP(Table2[[#This Row],[Visitor]],Table3[],2,FALSE)</f>
        <v>30</v>
      </c>
      <c r="M1771" s="29">
        <f>VLOOKUP(Table2[[#This Row],[Home]],Table3[],2,FALSE)</f>
        <v>4</v>
      </c>
      <c r="N1771" s="37"/>
      <c r="O1771" s="37"/>
      <c r="P1771" s="37"/>
      <c r="Q1771" s="37"/>
    </row>
    <row r="1772" spans="1:17" ht="25.5" customHeight="1">
      <c r="A1772" s="16" t="s">
        <v>333</v>
      </c>
      <c r="B1772" s="11" t="s">
        <v>21</v>
      </c>
      <c r="C1772" s="17" t="s">
        <v>16</v>
      </c>
      <c r="D1772" s="17">
        <v>96</v>
      </c>
      <c r="E1772" s="17" t="s">
        <v>41</v>
      </c>
      <c r="F1772" s="17">
        <v>99</v>
      </c>
      <c r="G1772" s="44"/>
      <c r="H1772" s="44"/>
      <c r="I1772" s="30">
        <v>19800</v>
      </c>
      <c r="J1772" s="29">
        <f>VLOOKUP(Table2[[#This Row],[Visitor]],Table1[],2,FALSE)</f>
        <v>13</v>
      </c>
      <c r="K1772" s="29">
        <f>VLOOKUP(Table2[[#This Row],[Home]],Table1[],2,FALSE)</f>
        <v>7</v>
      </c>
      <c r="L1772" s="29">
        <f>VLOOKUP(Table2[[#This Row],[Visitor]],Table3[],2,FALSE)</f>
        <v>8</v>
      </c>
      <c r="M1772" s="29">
        <f>VLOOKUP(Table2[[#This Row],[Home]],Table3[],2,FALSE)</f>
        <v>2</v>
      </c>
      <c r="N1772" s="37"/>
      <c r="O1772" s="37"/>
      <c r="P1772" s="37"/>
      <c r="Q1772" s="37"/>
    </row>
    <row r="1773" spans="1:17" ht="25.5" customHeight="1">
      <c r="A1773" s="16" t="s">
        <v>333</v>
      </c>
      <c r="B1773" s="11" t="s">
        <v>23</v>
      </c>
      <c r="C1773" s="17" t="s">
        <v>15</v>
      </c>
      <c r="D1773" s="17">
        <v>96</v>
      </c>
      <c r="E1773" s="17" t="s">
        <v>40</v>
      </c>
      <c r="F1773" s="17">
        <v>93</v>
      </c>
      <c r="G1773" s="44"/>
      <c r="H1773" s="44"/>
      <c r="I1773" s="30">
        <v>18065</v>
      </c>
      <c r="J1773" s="29">
        <f>VLOOKUP(Table2[[#This Row],[Visitor]],Table1[],2,FALSE)</f>
        <v>30</v>
      </c>
      <c r="K1773" s="29">
        <f>VLOOKUP(Table2[[#This Row],[Home]],Table1[],2,FALSE)</f>
        <v>15</v>
      </c>
      <c r="L1773" s="29">
        <f>VLOOKUP(Table2[[#This Row],[Visitor]],Table3[],2,FALSE)</f>
        <v>23</v>
      </c>
      <c r="M1773" s="29">
        <f>VLOOKUP(Table2[[#This Row],[Home]],Table3[],2,FALSE)</f>
        <v>24</v>
      </c>
      <c r="N1773" s="37"/>
      <c r="O1773" s="37"/>
      <c r="P1773" s="37"/>
      <c r="Q1773" s="37"/>
    </row>
    <row r="1774" spans="1:17" ht="25.5" customHeight="1">
      <c r="A1774" s="16" t="s">
        <v>333</v>
      </c>
      <c r="B1774" s="11" t="s">
        <v>23</v>
      </c>
      <c r="C1774" s="17" t="s">
        <v>20</v>
      </c>
      <c r="D1774" s="17">
        <v>118</v>
      </c>
      <c r="E1774" s="17" t="s">
        <v>9</v>
      </c>
      <c r="F1774" s="17">
        <v>136</v>
      </c>
      <c r="G1774" s="44"/>
      <c r="H1774" s="44"/>
      <c r="I1774" s="30">
        <v>18055</v>
      </c>
      <c r="J1774" s="29">
        <f>VLOOKUP(Table2[[#This Row],[Visitor]],Table1[],2,FALSE)</f>
        <v>9</v>
      </c>
      <c r="K1774" s="29">
        <f>VLOOKUP(Table2[[#This Row],[Home]],Table1[],2,FALSE)</f>
        <v>3</v>
      </c>
      <c r="L1774" s="29">
        <f>VLOOKUP(Table2[[#This Row],[Visitor]],Table3[],2,FALSE)</f>
        <v>17</v>
      </c>
      <c r="M1774" s="29">
        <f>VLOOKUP(Table2[[#This Row],[Home]],Table3[],2,FALSE)</f>
        <v>1</v>
      </c>
      <c r="N1774" s="37"/>
      <c r="O1774" s="37"/>
      <c r="P1774" s="37"/>
      <c r="Q1774" s="37"/>
    </row>
    <row r="1775" spans="1:17" ht="25.5" customHeight="1">
      <c r="A1775" s="16" t="s">
        <v>333</v>
      </c>
      <c r="B1775" s="11" t="s">
        <v>23</v>
      </c>
      <c r="C1775" s="17" t="s">
        <v>24</v>
      </c>
      <c r="D1775" s="17">
        <v>115</v>
      </c>
      <c r="E1775" s="17" t="s">
        <v>22</v>
      </c>
      <c r="F1775" s="17">
        <v>123</v>
      </c>
      <c r="G1775" s="44"/>
      <c r="H1775" s="44"/>
      <c r="I1775" s="30">
        <v>17341</v>
      </c>
      <c r="J1775" s="29">
        <f>VLOOKUP(Table2[[#This Row],[Visitor]],Table1[],2,FALSE)</f>
        <v>21</v>
      </c>
      <c r="K1775" s="29">
        <f>VLOOKUP(Table2[[#This Row],[Home]],Table1[],2,FALSE)</f>
        <v>14</v>
      </c>
      <c r="L1775" s="29">
        <f>VLOOKUP(Table2[[#This Row],[Visitor]],Table3[],2,FALSE)</f>
        <v>9</v>
      </c>
      <c r="M1775" s="29">
        <f>VLOOKUP(Table2[[#This Row],[Home]],Table3[],2,FALSE)</f>
        <v>16</v>
      </c>
      <c r="N1775" s="37"/>
      <c r="O1775" s="37"/>
      <c r="P1775" s="37"/>
      <c r="Q1775" s="37"/>
    </row>
    <row r="1776" spans="1:17" ht="25.5" customHeight="1">
      <c r="A1776" s="16" t="s">
        <v>333</v>
      </c>
      <c r="B1776" s="11" t="s">
        <v>23</v>
      </c>
      <c r="C1776" s="17" t="s">
        <v>14</v>
      </c>
      <c r="D1776" s="17">
        <v>129</v>
      </c>
      <c r="E1776" s="17" t="s">
        <v>33</v>
      </c>
      <c r="F1776" s="17">
        <v>123</v>
      </c>
      <c r="G1776" s="44"/>
      <c r="H1776" s="44"/>
      <c r="I1776" s="30">
        <v>15883</v>
      </c>
      <c r="J1776" s="29">
        <f>VLOOKUP(Table2[[#This Row],[Visitor]],Table1[],2,FALSE)</f>
        <v>19</v>
      </c>
      <c r="K1776" s="29">
        <f>VLOOKUP(Table2[[#This Row],[Home]],Table1[],2,FALSE)</f>
        <v>24</v>
      </c>
      <c r="L1776" s="29">
        <f>VLOOKUP(Table2[[#This Row],[Visitor]],Table3[],2,FALSE)</f>
        <v>19</v>
      </c>
      <c r="M1776" s="29">
        <f>VLOOKUP(Table2[[#This Row],[Home]],Table3[],2,FALSE)</f>
        <v>12</v>
      </c>
      <c r="N1776" s="37"/>
      <c r="O1776" s="37"/>
      <c r="P1776" s="37"/>
      <c r="Q1776" s="37"/>
    </row>
    <row r="1777" spans="1:17" ht="25.5" customHeight="1">
      <c r="A1777" s="16" t="s">
        <v>333</v>
      </c>
      <c r="B1777" s="11" t="s">
        <v>29</v>
      </c>
      <c r="C1777" s="17" t="s">
        <v>10</v>
      </c>
      <c r="D1777" s="17">
        <v>103</v>
      </c>
      <c r="E1777" s="17" t="s">
        <v>31</v>
      </c>
      <c r="F1777" s="17">
        <v>108</v>
      </c>
      <c r="G1777" s="44"/>
      <c r="H1777" s="44"/>
      <c r="I1777" s="30">
        <v>18306</v>
      </c>
      <c r="J1777" s="29">
        <f>VLOOKUP(Table2[[#This Row],[Visitor]],Table1[],2,FALSE)</f>
        <v>1</v>
      </c>
      <c r="K1777" s="29">
        <f>VLOOKUP(Table2[[#This Row],[Home]],Table1[],2,FALSE)</f>
        <v>8</v>
      </c>
      <c r="L1777" s="29">
        <f>VLOOKUP(Table2[[#This Row],[Visitor]],Table3[],2,FALSE)</f>
        <v>3</v>
      </c>
      <c r="M1777" s="29">
        <f>VLOOKUP(Table2[[#This Row],[Home]],Table3[],2,FALSE)</f>
        <v>11</v>
      </c>
      <c r="N1777" s="37"/>
      <c r="O1777" s="37"/>
      <c r="P1777" s="37"/>
      <c r="Q1777" s="37"/>
    </row>
    <row r="1778" spans="1:17" ht="25.5" customHeight="1">
      <c r="A1778" s="16" t="s">
        <v>333</v>
      </c>
      <c r="B1778" s="11" t="s">
        <v>35</v>
      </c>
      <c r="C1778" s="17" t="s">
        <v>25</v>
      </c>
      <c r="D1778" s="17">
        <v>92</v>
      </c>
      <c r="E1778" s="17" t="s">
        <v>36</v>
      </c>
      <c r="F1778" s="17">
        <v>99</v>
      </c>
      <c r="G1778" s="44"/>
      <c r="H1778" s="44"/>
      <c r="I1778" s="30">
        <v>19412</v>
      </c>
      <c r="J1778" s="29">
        <f>VLOOKUP(Table2[[#This Row],[Visitor]],Table1[],2,FALSE)</f>
        <v>12</v>
      </c>
      <c r="K1778" s="29">
        <f>VLOOKUP(Table2[[#This Row],[Home]],Table1[],2,FALSE)</f>
        <v>16</v>
      </c>
      <c r="L1778" s="29">
        <f>VLOOKUP(Table2[[#This Row],[Visitor]],Table3[],2,FALSE)</f>
        <v>29</v>
      </c>
      <c r="M1778" s="29">
        <f>VLOOKUP(Table2[[#This Row],[Home]],Table3[],2,FALSE)</f>
        <v>7</v>
      </c>
      <c r="N1778" s="37"/>
      <c r="O1778" s="37"/>
      <c r="P1778" s="37"/>
      <c r="Q1778" s="37"/>
    </row>
    <row r="1779" spans="1:17" ht="25.5" customHeight="1">
      <c r="A1779" s="16" t="s">
        <v>333</v>
      </c>
      <c r="B1779" s="11" t="s">
        <v>35</v>
      </c>
      <c r="C1779" s="17" t="s">
        <v>43</v>
      </c>
      <c r="D1779" s="17">
        <v>132</v>
      </c>
      <c r="E1779" s="17" t="s">
        <v>38</v>
      </c>
      <c r="F1779" s="17">
        <v>113</v>
      </c>
      <c r="G1779" s="44"/>
      <c r="H1779" s="44"/>
      <c r="I1779" s="30">
        <v>17583</v>
      </c>
      <c r="J1779" s="29">
        <f>VLOOKUP(Table2[[#This Row],[Visitor]],Table1[],2,FALSE)</f>
        <v>10</v>
      </c>
      <c r="K1779" s="29">
        <f>VLOOKUP(Table2[[#This Row],[Home]],Table1[],2,FALSE)</f>
        <v>23</v>
      </c>
      <c r="L1779" s="29">
        <f>VLOOKUP(Table2[[#This Row],[Visitor]],Table3[],2,FALSE)</f>
        <v>10</v>
      </c>
      <c r="M1779" s="29">
        <f>VLOOKUP(Table2[[#This Row],[Home]],Table3[],2,FALSE)</f>
        <v>25</v>
      </c>
      <c r="N1779" s="37"/>
      <c r="O1779" s="37"/>
      <c r="P1779" s="37"/>
      <c r="Q1779" s="37"/>
    </row>
    <row r="1780" spans="1:17" ht="25.5" customHeight="1">
      <c r="A1780" s="16" t="s">
        <v>334</v>
      </c>
      <c r="B1780" s="11" t="s">
        <v>23</v>
      </c>
      <c r="C1780" s="17" t="s">
        <v>9</v>
      </c>
      <c r="D1780" s="17">
        <v>99</v>
      </c>
      <c r="E1780" s="17" t="s">
        <v>17</v>
      </c>
      <c r="F1780" s="17">
        <v>101</v>
      </c>
      <c r="G1780" s="44"/>
      <c r="H1780" s="44"/>
      <c r="I1780" s="30">
        <v>19600</v>
      </c>
      <c r="J1780" s="29">
        <f>VLOOKUP(Table2[[#This Row],[Visitor]],Table1[],2,FALSE)</f>
        <v>3</v>
      </c>
      <c r="K1780" s="29">
        <f>VLOOKUP(Table2[[#This Row],[Home]],Table1[],2,FALSE)</f>
        <v>17</v>
      </c>
      <c r="L1780" s="29">
        <f>VLOOKUP(Table2[[#This Row],[Visitor]],Table3[],2,FALSE)</f>
        <v>1</v>
      </c>
      <c r="M1780" s="29">
        <f>VLOOKUP(Table2[[#This Row],[Home]],Table3[],2,FALSE)</f>
        <v>15</v>
      </c>
      <c r="N1780" s="37"/>
      <c r="O1780" s="37"/>
      <c r="P1780" s="37"/>
      <c r="Q1780" s="37"/>
    </row>
    <row r="1781" spans="1:17" ht="25.5" customHeight="1">
      <c r="A1781" s="16" t="s">
        <v>334</v>
      </c>
      <c r="B1781" s="11" t="s">
        <v>8</v>
      </c>
      <c r="C1781" s="17" t="s">
        <v>28</v>
      </c>
      <c r="D1781" s="17">
        <v>121</v>
      </c>
      <c r="E1781" s="17" t="s">
        <v>44</v>
      </c>
      <c r="F1781" s="17">
        <v>125</v>
      </c>
      <c r="G1781" s="44"/>
      <c r="H1781" s="44"/>
      <c r="I1781" s="30">
        <v>17528</v>
      </c>
      <c r="J1781" s="29">
        <f>VLOOKUP(Table2[[#This Row],[Visitor]],Table1[],2,FALSE)</f>
        <v>22</v>
      </c>
      <c r="K1781" s="29">
        <f>VLOOKUP(Table2[[#This Row],[Home]],Table1[],2,FALSE)</f>
        <v>6</v>
      </c>
      <c r="L1781" s="29">
        <f>VLOOKUP(Table2[[#This Row],[Visitor]],Table3[],2,FALSE)</f>
        <v>28</v>
      </c>
      <c r="M1781" s="29">
        <f>VLOOKUP(Table2[[#This Row],[Home]],Table3[],2,FALSE)</f>
        <v>18</v>
      </c>
      <c r="N1781" s="37"/>
      <c r="O1781" s="37"/>
      <c r="P1781" s="37"/>
      <c r="Q1781" s="37"/>
    </row>
    <row r="1782" spans="1:17" ht="25.5" customHeight="1">
      <c r="A1782" s="16" t="s">
        <v>335</v>
      </c>
      <c r="B1782" s="11" t="s">
        <v>12</v>
      </c>
      <c r="C1782" s="17" t="s">
        <v>14</v>
      </c>
      <c r="D1782" s="17">
        <v>86</v>
      </c>
      <c r="E1782" s="17" t="s">
        <v>13</v>
      </c>
      <c r="F1782" s="17">
        <v>98</v>
      </c>
      <c r="G1782" s="44"/>
      <c r="H1782" s="44"/>
      <c r="I1782" s="30">
        <v>15812</v>
      </c>
      <c r="J1782" s="29">
        <f>VLOOKUP(Table2[[#This Row],[Visitor]],Table1[],2,FALSE)</f>
        <v>19</v>
      </c>
      <c r="K1782" s="29">
        <f>VLOOKUP(Table2[[#This Row],[Home]],Table1[],2,FALSE)</f>
        <v>20</v>
      </c>
      <c r="L1782" s="29">
        <f>VLOOKUP(Table2[[#This Row],[Visitor]],Table3[],2,FALSE)</f>
        <v>19</v>
      </c>
      <c r="M1782" s="29">
        <f>VLOOKUP(Table2[[#This Row],[Home]],Table3[],2,FALSE)</f>
        <v>20</v>
      </c>
      <c r="N1782" s="37"/>
      <c r="O1782" s="37"/>
      <c r="P1782" s="37"/>
      <c r="Q1782" s="37"/>
    </row>
    <row r="1783" spans="1:17" ht="25.5" customHeight="1">
      <c r="A1783" s="16" t="s">
        <v>335</v>
      </c>
      <c r="B1783" s="11" t="s">
        <v>12</v>
      </c>
      <c r="C1783" s="17" t="s">
        <v>6</v>
      </c>
      <c r="D1783" s="17">
        <v>110</v>
      </c>
      <c r="E1783" s="17" t="s">
        <v>41</v>
      </c>
      <c r="F1783" s="17">
        <v>126</v>
      </c>
      <c r="G1783" s="44"/>
      <c r="H1783" s="44"/>
      <c r="I1783" s="30">
        <v>19800</v>
      </c>
      <c r="J1783" s="29">
        <f>VLOOKUP(Table2[[#This Row],[Visitor]],Table1[],2,FALSE)</f>
        <v>5</v>
      </c>
      <c r="K1783" s="29">
        <f>VLOOKUP(Table2[[#This Row],[Home]],Table1[],2,FALSE)</f>
        <v>7</v>
      </c>
      <c r="L1783" s="29">
        <f>VLOOKUP(Table2[[#This Row],[Visitor]],Table3[],2,FALSE)</f>
        <v>6</v>
      </c>
      <c r="M1783" s="29">
        <f>VLOOKUP(Table2[[#This Row],[Home]],Table3[],2,FALSE)</f>
        <v>2</v>
      </c>
      <c r="N1783" s="37"/>
      <c r="O1783" s="37"/>
      <c r="P1783" s="37"/>
      <c r="Q1783" s="37"/>
    </row>
    <row r="1784" spans="1:17" ht="25.5" customHeight="1">
      <c r="A1784" s="16" t="s">
        <v>335</v>
      </c>
      <c r="B1784" s="11" t="s">
        <v>21</v>
      </c>
      <c r="C1784" s="17" t="s">
        <v>16</v>
      </c>
      <c r="D1784" s="17">
        <v>114</v>
      </c>
      <c r="E1784" s="17" t="s">
        <v>15</v>
      </c>
      <c r="F1784" s="17">
        <v>106</v>
      </c>
      <c r="G1784" s="44"/>
      <c r="H1784" s="44"/>
      <c r="I1784" s="30">
        <v>13302</v>
      </c>
      <c r="J1784" s="29">
        <f>VLOOKUP(Table2[[#This Row],[Visitor]],Table1[],2,FALSE)</f>
        <v>13</v>
      </c>
      <c r="K1784" s="29">
        <f>VLOOKUP(Table2[[#This Row],[Home]],Table1[],2,FALSE)</f>
        <v>30</v>
      </c>
      <c r="L1784" s="29">
        <f>VLOOKUP(Table2[[#This Row],[Visitor]],Table3[],2,FALSE)</f>
        <v>8</v>
      </c>
      <c r="M1784" s="29">
        <f>VLOOKUP(Table2[[#This Row],[Home]],Table3[],2,FALSE)</f>
        <v>23</v>
      </c>
      <c r="N1784" s="37"/>
      <c r="O1784" s="37"/>
      <c r="P1784" s="37"/>
      <c r="Q1784" s="37"/>
    </row>
    <row r="1785" spans="1:17" ht="25.5" customHeight="1">
      <c r="A1785" s="16" t="s">
        <v>335</v>
      </c>
      <c r="B1785" s="11" t="s">
        <v>21</v>
      </c>
      <c r="C1785" s="17" t="s">
        <v>27</v>
      </c>
      <c r="D1785" s="17">
        <v>114</v>
      </c>
      <c r="E1785" s="17" t="s">
        <v>42</v>
      </c>
      <c r="F1785" s="17">
        <v>107</v>
      </c>
      <c r="G1785" s="44"/>
      <c r="H1785" s="44"/>
      <c r="I1785" s="30">
        <v>19080</v>
      </c>
      <c r="J1785" s="29">
        <f>VLOOKUP(Table2[[#This Row],[Visitor]],Table1[],2,FALSE)</f>
        <v>11</v>
      </c>
      <c r="K1785" s="29">
        <f>VLOOKUP(Table2[[#This Row],[Home]],Table1[],2,FALSE)</f>
        <v>25</v>
      </c>
      <c r="L1785" s="29">
        <f>VLOOKUP(Table2[[#This Row],[Visitor]],Table3[],2,FALSE)</f>
        <v>27</v>
      </c>
      <c r="M1785" s="29">
        <f>VLOOKUP(Table2[[#This Row],[Home]],Table3[],2,FALSE)</f>
        <v>22</v>
      </c>
      <c r="N1785" s="37"/>
      <c r="O1785" s="37"/>
      <c r="P1785" s="37"/>
      <c r="Q1785" s="37"/>
    </row>
    <row r="1786" spans="1:17" ht="25.5" customHeight="1">
      <c r="A1786" s="16" t="s">
        <v>335</v>
      </c>
      <c r="B1786" s="11" t="s">
        <v>23</v>
      </c>
      <c r="C1786" s="17" t="s">
        <v>22</v>
      </c>
      <c r="D1786" s="17">
        <v>120</v>
      </c>
      <c r="E1786" s="17" t="s">
        <v>5</v>
      </c>
      <c r="F1786" s="17">
        <v>107</v>
      </c>
      <c r="G1786" s="44"/>
      <c r="H1786" s="44"/>
      <c r="I1786" s="30">
        <v>18624</v>
      </c>
      <c r="J1786" s="29">
        <f>VLOOKUP(Table2[[#This Row],[Visitor]],Table1[],2,FALSE)</f>
        <v>14</v>
      </c>
      <c r="K1786" s="29">
        <f>VLOOKUP(Table2[[#This Row],[Home]],Table1[],2,FALSE)</f>
        <v>4</v>
      </c>
      <c r="L1786" s="29">
        <f>VLOOKUP(Table2[[#This Row],[Visitor]],Table3[],2,FALSE)</f>
        <v>16</v>
      </c>
      <c r="M1786" s="29">
        <f>VLOOKUP(Table2[[#This Row],[Home]],Table3[],2,FALSE)</f>
        <v>4</v>
      </c>
      <c r="N1786" s="37"/>
      <c r="O1786" s="37"/>
      <c r="P1786" s="37"/>
      <c r="Q1786" s="37"/>
    </row>
    <row r="1787" spans="1:17" ht="25.5" customHeight="1">
      <c r="A1787" s="16" t="s">
        <v>335</v>
      </c>
      <c r="B1787" s="11" t="s">
        <v>23</v>
      </c>
      <c r="C1787" s="17" t="s">
        <v>18</v>
      </c>
      <c r="D1787" s="17">
        <v>80</v>
      </c>
      <c r="E1787" s="17" t="s">
        <v>40</v>
      </c>
      <c r="F1787" s="17">
        <v>90</v>
      </c>
      <c r="G1787" s="44"/>
      <c r="H1787" s="44"/>
      <c r="I1787" s="30">
        <v>20436</v>
      </c>
      <c r="J1787" s="29">
        <f>VLOOKUP(Table2[[#This Row],[Visitor]],Table1[],2,FALSE)</f>
        <v>26</v>
      </c>
      <c r="K1787" s="29">
        <f>VLOOKUP(Table2[[#This Row],[Home]],Table1[],2,FALSE)</f>
        <v>15</v>
      </c>
      <c r="L1787" s="29">
        <f>VLOOKUP(Table2[[#This Row],[Visitor]],Table3[],2,FALSE)</f>
        <v>26</v>
      </c>
      <c r="M1787" s="29">
        <f>VLOOKUP(Table2[[#This Row],[Home]],Table3[],2,FALSE)</f>
        <v>24</v>
      </c>
      <c r="N1787" s="37"/>
      <c r="O1787" s="37"/>
      <c r="P1787" s="37"/>
      <c r="Q1787" s="37"/>
    </row>
    <row r="1788" spans="1:17" ht="25.5" customHeight="1">
      <c r="A1788" s="16" t="s">
        <v>335</v>
      </c>
      <c r="B1788" s="11" t="s">
        <v>26</v>
      </c>
      <c r="C1788" s="17" t="s">
        <v>33</v>
      </c>
      <c r="D1788" s="17">
        <v>98</v>
      </c>
      <c r="E1788" s="17" t="s">
        <v>34</v>
      </c>
      <c r="F1788" s="17">
        <v>124</v>
      </c>
      <c r="G1788" s="44"/>
      <c r="H1788" s="44"/>
      <c r="I1788" s="30">
        <v>17708</v>
      </c>
      <c r="J1788" s="29">
        <f>VLOOKUP(Table2[[#This Row],[Visitor]],Table1[],2,FALSE)</f>
        <v>24</v>
      </c>
      <c r="K1788" s="29">
        <f>VLOOKUP(Table2[[#This Row],[Home]],Table1[],2,FALSE)</f>
        <v>2</v>
      </c>
      <c r="L1788" s="29">
        <f>VLOOKUP(Table2[[#This Row],[Visitor]],Table3[],2,FALSE)</f>
        <v>12</v>
      </c>
      <c r="M1788" s="29">
        <f>VLOOKUP(Table2[[#This Row],[Home]],Table3[],2,FALSE)</f>
        <v>13</v>
      </c>
      <c r="N1788" s="37"/>
      <c r="O1788" s="37"/>
      <c r="P1788" s="37"/>
      <c r="Q1788" s="37"/>
    </row>
    <row r="1789" spans="1:17" ht="25.5" customHeight="1">
      <c r="A1789" s="16" t="s">
        <v>335</v>
      </c>
      <c r="B1789" s="11" t="s">
        <v>35</v>
      </c>
      <c r="C1789" s="17" t="s">
        <v>31</v>
      </c>
      <c r="D1789" s="17">
        <v>120</v>
      </c>
      <c r="E1789" s="17" t="s">
        <v>36</v>
      </c>
      <c r="F1789" s="17">
        <v>90</v>
      </c>
      <c r="G1789" s="44"/>
      <c r="H1789" s="44"/>
      <c r="I1789" s="30">
        <v>19127</v>
      </c>
      <c r="J1789" s="29">
        <f>VLOOKUP(Table2[[#This Row],[Visitor]],Table1[],2,FALSE)</f>
        <v>8</v>
      </c>
      <c r="K1789" s="29">
        <f>VLOOKUP(Table2[[#This Row],[Home]],Table1[],2,FALSE)</f>
        <v>16</v>
      </c>
      <c r="L1789" s="29">
        <f>VLOOKUP(Table2[[#This Row],[Visitor]],Table3[],2,FALSE)</f>
        <v>11</v>
      </c>
      <c r="M1789" s="29">
        <f>VLOOKUP(Table2[[#This Row],[Home]],Table3[],2,FALSE)</f>
        <v>7</v>
      </c>
      <c r="N1789" s="37"/>
      <c r="O1789" s="37"/>
      <c r="P1789" s="37"/>
      <c r="Q1789" s="37"/>
    </row>
    <row r="1790" spans="1:17" ht="25.5" customHeight="1">
      <c r="A1790" s="16" t="s">
        <v>335</v>
      </c>
      <c r="B1790" s="11" t="s">
        <v>35</v>
      </c>
      <c r="C1790" s="17" t="s">
        <v>25</v>
      </c>
      <c r="D1790" s="17">
        <v>99</v>
      </c>
      <c r="E1790" s="17" t="s">
        <v>38</v>
      </c>
      <c r="F1790" s="17">
        <v>102</v>
      </c>
      <c r="G1790" s="44"/>
      <c r="H1790" s="44"/>
      <c r="I1790" s="30">
        <v>16369</v>
      </c>
      <c r="J1790" s="29">
        <f>VLOOKUP(Table2[[#This Row],[Visitor]],Table1[],2,FALSE)</f>
        <v>12</v>
      </c>
      <c r="K1790" s="29">
        <f>VLOOKUP(Table2[[#This Row],[Home]],Table1[],2,FALSE)</f>
        <v>23</v>
      </c>
      <c r="L1790" s="29">
        <f>VLOOKUP(Table2[[#This Row],[Visitor]],Table3[],2,FALSE)</f>
        <v>29</v>
      </c>
      <c r="M1790" s="29">
        <f>VLOOKUP(Table2[[#This Row],[Home]],Table3[],2,FALSE)</f>
        <v>25</v>
      </c>
      <c r="N1790" s="37"/>
      <c r="O1790" s="37"/>
      <c r="P1790" s="37"/>
      <c r="Q1790" s="37"/>
    </row>
    <row r="1791" spans="1:17" ht="25.5" customHeight="1">
      <c r="A1791" s="16" t="s">
        <v>335</v>
      </c>
      <c r="B1791" s="11" t="s">
        <v>8</v>
      </c>
      <c r="C1791" s="17" t="s">
        <v>24</v>
      </c>
      <c r="D1791" s="17">
        <v>104</v>
      </c>
      <c r="E1791" s="17" t="s">
        <v>45</v>
      </c>
      <c r="F1791" s="17">
        <v>112</v>
      </c>
      <c r="G1791" s="44"/>
      <c r="H1791" s="44"/>
      <c r="I1791" s="30">
        <v>18997</v>
      </c>
      <c r="J1791" s="29">
        <f>VLOOKUP(Table2[[#This Row],[Visitor]],Table1[],2,FALSE)</f>
        <v>21</v>
      </c>
      <c r="K1791" s="29">
        <f>VLOOKUP(Table2[[#This Row],[Home]],Table1[],2,FALSE)</f>
        <v>28</v>
      </c>
      <c r="L1791" s="29">
        <f>VLOOKUP(Table2[[#This Row],[Visitor]],Table3[],2,FALSE)</f>
        <v>9</v>
      </c>
      <c r="M1791" s="29">
        <f>VLOOKUP(Table2[[#This Row],[Home]],Table3[],2,FALSE)</f>
        <v>21</v>
      </c>
      <c r="N1791" s="37"/>
      <c r="O1791" s="37"/>
      <c r="P1791" s="37"/>
      <c r="Q1791" s="37"/>
    </row>
    <row r="1792" spans="1:17" ht="25.5" customHeight="1">
      <c r="A1792" s="16" t="s">
        <v>336</v>
      </c>
      <c r="B1792" s="11" t="s">
        <v>83</v>
      </c>
      <c r="C1792" s="17" t="s">
        <v>30</v>
      </c>
      <c r="D1792" s="17">
        <v>111</v>
      </c>
      <c r="E1792" s="17" t="s">
        <v>44</v>
      </c>
      <c r="F1792" s="17">
        <v>132</v>
      </c>
      <c r="G1792" s="44"/>
      <c r="H1792" s="44"/>
      <c r="I1792" s="30">
        <v>16571</v>
      </c>
      <c r="J1792" s="29">
        <f>VLOOKUP(Table2[[#This Row],[Visitor]],Table1[],2,FALSE)</f>
        <v>18</v>
      </c>
      <c r="K1792" s="29">
        <f>VLOOKUP(Table2[[#This Row],[Home]],Table1[],2,FALSE)</f>
        <v>6</v>
      </c>
      <c r="L1792" s="29">
        <f>VLOOKUP(Table2[[#This Row],[Visitor]],Table3[],2,FALSE)</f>
        <v>14</v>
      </c>
      <c r="M1792" s="29">
        <f>VLOOKUP(Table2[[#This Row],[Home]],Table3[],2,FALSE)</f>
        <v>18</v>
      </c>
      <c r="N1792" s="37"/>
      <c r="O1792" s="37"/>
      <c r="P1792" s="37"/>
      <c r="Q1792" s="37"/>
    </row>
    <row r="1793" spans="1:17" ht="25.5" customHeight="1">
      <c r="A1793" s="16" t="s">
        <v>336</v>
      </c>
      <c r="B1793" s="11" t="s">
        <v>12</v>
      </c>
      <c r="C1793" s="17" t="s">
        <v>37</v>
      </c>
      <c r="D1793" s="17">
        <v>146</v>
      </c>
      <c r="E1793" s="17" t="s">
        <v>20</v>
      </c>
      <c r="F1793" s="17">
        <v>149</v>
      </c>
      <c r="G1793" s="44"/>
      <c r="H1793" s="44"/>
      <c r="I1793" s="30">
        <v>16571</v>
      </c>
      <c r="J1793" s="29">
        <f>VLOOKUP(Table2[[#This Row],[Visitor]],Table1[],2,FALSE)</f>
        <v>29</v>
      </c>
      <c r="K1793" s="29">
        <f>VLOOKUP(Table2[[#This Row],[Home]],Table1[],2,FALSE)</f>
        <v>9</v>
      </c>
      <c r="L1793" s="29">
        <f>VLOOKUP(Table2[[#This Row],[Visitor]],Table3[],2,FALSE)</f>
        <v>30</v>
      </c>
      <c r="M1793" s="29">
        <f>VLOOKUP(Table2[[#This Row],[Home]],Table3[],2,FALSE)</f>
        <v>17</v>
      </c>
      <c r="N1793" s="37"/>
      <c r="O1793" s="37"/>
      <c r="P1793" s="37"/>
      <c r="Q1793" s="37"/>
    </row>
    <row r="1794" spans="1:17" ht="25.5" customHeight="1">
      <c r="A1794" s="16" t="s">
        <v>336</v>
      </c>
      <c r="B1794" s="11" t="s">
        <v>21</v>
      </c>
      <c r="C1794" s="17" t="s">
        <v>41</v>
      </c>
      <c r="D1794" s="17">
        <v>101</v>
      </c>
      <c r="E1794" s="17" t="s">
        <v>19</v>
      </c>
      <c r="F1794" s="17">
        <v>126</v>
      </c>
      <c r="G1794" s="44"/>
      <c r="H1794" s="44"/>
      <c r="I1794" s="30">
        <v>20691</v>
      </c>
      <c r="J1794" s="29">
        <f>VLOOKUP(Table2[[#This Row],[Visitor]],Table1[],2,FALSE)</f>
        <v>7</v>
      </c>
      <c r="K1794" s="29">
        <f>VLOOKUP(Table2[[#This Row],[Home]],Table1[],2,FALSE)</f>
        <v>27</v>
      </c>
      <c r="L1794" s="29">
        <f>VLOOKUP(Table2[[#This Row],[Visitor]],Table3[],2,FALSE)</f>
        <v>2</v>
      </c>
      <c r="M1794" s="29">
        <f>VLOOKUP(Table2[[#This Row],[Home]],Table3[],2,FALSE)</f>
        <v>5</v>
      </c>
      <c r="N1794" s="37"/>
      <c r="O1794" s="37"/>
      <c r="P1794" s="37"/>
      <c r="Q1794" s="37"/>
    </row>
    <row r="1795" spans="1:17" ht="25.5" customHeight="1">
      <c r="A1795" s="16" t="s">
        <v>336</v>
      </c>
      <c r="B1795" s="11" t="s">
        <v>23</v>
      </c>
      <c r="C1795" s="17" t="s">
        <v>34</v>
      </c>
      <c r="D1795" s="17">
        <v>101</v>
      </c>
      <c r="E1795" s="17" t="s">
        <v>9</v>
      </c>
      <c r="F1795" s="17">
        <v>108</v>
      </c>
      <c r="G1795" s="44"/>
      <c r="H1795" s="44"/>
      <c r="I1795" s="30">
        <v>18055</v>
      </c>
      <c r="J1795" s="29">
        <f>VLOOKUP(Table2[[#This Row],[Visitor]],Table1[],2,FALSE)</f>
        <v>2</v>
      </c>
      <c r="K1795" s="29">
        <f>VLOOKUP(Table2[[#This Row],[Home]],Table1[],2,FALSE)</f>
        <v>3</v>
      </c>
      <c r="L1795" s="29">
        <f>VLOOKUP(Table2[[#This Row],[Visitor]],Table3[],2,FALSE)</f>
        <v>13</v>
      </c>
      <c r="M1795" s="29">
        <f>VLOOKUP(Table2[[#This Row],[Home]],Table3[],2,FALSE)</f>
        <v>1</v>
      </c>
      <c r="N1795" s="37"/>
      <c r="O1795" s="37"/>
      <c r="P1795" s="37"/>
      <c r="Q1795" s="37"/>
    </row>
    <row r="1796" spans="1:17" ht="25.5" customHeight="1">
      <c r="A1796" s="16" t="s">
        <v>336</v>
      </c>
      <c r="B1796" s="11" t="s">
        <v>23</v>
      </c>
      <c r="C1796" s="17" t="s">
        <v>22</v>
      </c>
      <c r="D1796" s="17">
        <v>87</v>
      </c>
      <c r="E1796" s="17" t="s">
        <v>17</v>
      </c>
      <c r="F1796" s="17">
        <v>94</v>
      </c>
      <c r="G1796" s="44"/>
      <c r="H1796" s="44"/>
      <c r="I1796" s="30">
        <v>19600</v>
      </c>
      <c r="J1796" s="29">
        <f>VLOOKUP(Table2[[#This Row],[Visitor]],Table1[],2,FALSE)</f>
        <v>14</v>
      </c>
      <c r="K1796" s="29">
        <f>VLOOKUP(Table2[[#This Row],[Home]],Table1[],2,FALSE)</f>
        <v>17</v>
      </c>
      <c r="L1796" s="29">
        <f>VLOOKUP(Table2[[#This Row],[Visitor]],Table3[],2,FALSE)</f>
        <v>16</v>
      </c>
      <c r="M1796" s="29">
        <f>VLOOKUP(Table2[[#This Row],[Home]],Table3[],2,FALSE)</f>
        <v>15</v>
      </c>
      <c r="N1796" s="37"/>
      <c r="O1796" s="37"/>
      <c r="P1796" s="37"/>
      <c r="Q1796" s="37"/>
    </row>
    <row r="1797" spans="1:17" ht="25.5" customHeight="1">
      <c r="A1797" s="16" t="s">
        <v>336</v>
      </c>
      <c r="B1797" s="11" t="s">
        <v>26</v>
      </c>
      <c r="C1797" s="17" t="s">
        <v>28</v>
      </c>
      <c r="D1797" s="17">
        <v>116</v>
      </c>
      <c r="E1797" s="17" t="s">
        <v>10</v>
      </c>
      <c r="F1797" s="17">
        <v>120</v>
      </c>
      <c r="G1797" s="44"/>
      <c r="H1797" s="44"/>
      <c r="I1797" s="30">
        <v>19596</v>
      </c>
      <c r="J1797" s="29">
        <f>VLOOKUP(Table2[[#This Row],[Visitor]],Table1[],2,FALSE)</f>
        <v>22</v>
      </c>
      <c r="K1797" s="29">
        <f>VLOOKUP(Table2[[#This Row],[Home]],Table1[],2,FALSE)</f>
        <v>1</v>
      </c>
      <c r="L1797" s="29">
        <f>VLOOKUP(Table2[[#This Row],[Visitor]],Table3[],2,FALSE)</f>
        <v>28</v>
      </c>
      <c r="M1797" s="29">
        <f>VLOOKUP(Table2[[#This Row],[Home]],Table3[],2,FALSE)</f>
        <v>3</v>
      </c>
      <c r="N1797" s="37"/>
      <c r="O1797" s="37"/>
      <c r="P1797" s="37"/>
      <c r="Q1797" s="37"/>
    </row>
    <row r="1798" spans="1:17" ht="25.5" customHeight="1">
      <c r="A1798" s="16" t="s">
        <v>336</v>
      </c>
      <c r="B1798" s="11" t="s">
        <v>29</v>
      </c>
      <c r="C1798" s="17" t="s">
        <v>43</v>
      </c>
      <c r="D1798" s="17">
        <v>107</v>
      </c>
      <c r="E1798" s="17" t="s">
        <v>31</v>
      </c>
      <c r="F1798" s="17">
        <v>106</v>
      </c>
      <c r="G1798" s="44"/>
      <c r="H1798" s="44"/>
      <c r="I1798" s="30">
        <v>18306</v>
      </c>
      <c r="J1798" s="29">
        <f>VLOOKUP(Table2[[#This Row],[Visitor]],Table1[],2,FALSE)</f>
        <v>10</v>
      </c>
      <c r="K1798" s="29">
        <f>VLOOKUP(Table2[[#This Row],[Home]],Table1[],2,FALSE)</f>
        <v>8</v>
      </c>
      <c r="L1798" s="29">
        <f>VLOOKUP(Table2[[#This Row],[Visitor]],Table3[],2,FALSE)</f>
        <v>10</v>
      </c>
      <c r="M1798" s="29">
        <f>VLOOKUP(Table2[[#This Row],[Home]],Table3[],2,FALSE)</f>
        <v>11</v>
      </c>
      <c r="N1798" s="37"/>
      <c r="O1798" s="37"/>
      <c r="P1798" s="37"/>
      <c r="Q1798" s="37"/>
    </row>
    <row r="1799" spans="1:17" ht="25.5" customHeight="1">
      <c r="A1799" s="16" t="s">
        <v>337</v>
      </c>
      <c r="B1799" s="11" t="s">
        <v>75</v>
      </c>
      <c r="C1799" s="17" t="s">
        <v>27</v>
      </c>
      <c r="D1799" s="17">
        <v>98</v>
      </c>
      <c r="E1799" s="17" t="s">
        <v>14</v>
      </c>
      <c r="F1799" s="17">
        <v>95</v>
      </c>
      <c r="G1799" s="44"/>
      <c r="H1799" s="44"/>
      <c r="I1799" s="30">
        <v>16532</v>
      </c>
      <c r="J1799" s="29">
        <f>VLOOKUP(Table2[[#This Row],[Visitor]],Table1[],2,FALSE)</f>
        <v>11</v>
      </c>
      <c r="K1799" s="29">
        <f>VLOOKUP(Table2[[#This Row],[Home]],Table1[],2,FALSE)</f>
        <v>19</v>
      </c>
      <c r="L1799" s="29">
        <f>VLOOKUP(Table2[[#This Row],[Visitor]],Table3[],2,FALSE)</f>
        <v>27</v>
      </c>
      <c r="M1799" s="29">
        <f>VLOOKUP(Table2[[#This Row],[Home]],Table3[],2,FALSE)</f>
        <v>19</v>
      </c>
      <c r="N1799" s="37"/>
      <c r="O1799" s="37"/>
      <c r="P1799" s="37"/>
      <c r="Q1799" s="37"/>
    </row>
    <row r="1800" spans="1:17" ht="25.5" customHeight="1">
      <c r="A1800" s="16" t="s">
        <v>337</v>
      </c>
      <c r="B1800" s="11" t="s">
        <v>83</v>
      </c>
      <c r="C1800" s="17" t="s">
        <v>20</v>
      </c>
      <c r="D1800" s="17">
        <v>89</v>
      </c>
      <c r="E1800" s="17" t="s">
        <v>16</v>
      </c>
      <c r="F1800" s="17">
        <v>105</v>
      </c>
      <c r="G1800" s="44"/>
      <c r="H1800" s="44"/>
      <c r="I1800" s="30">
        <v>17923</v>
      </c>
      <c r="J1800" s="29">
        <f>VLOOKUP(Table2[[#This Row],[Visitor]],Table1[],2,FALSE)</f>
        <v>9</v>
      </c>
      <c r="K1800" s="29">
        <f>VLOOKUP(Table2[[#This Row],[Home]],Table1[],2,FALSE)</f>
        <v>13</v>
      </c>
      <c r="L1800" s="29">
        <f>VLOOKUP(Table2[[#This Row],[Visitor]],Table3[],2,FALSE)</f>
        <v>17</v>
      </c>
      <c r="M1800" s="29">
        <f>VLOOKUP(Table2[[#This Row],[Home]],Table3[],2,FALSE)</f>
        <v>8</v>
      </c>
      <c r="N1800" s="37"/>
      <c r="O1800" s="37"/>
      <c r="P1800" s="37"/>
      <c r="Q1800" s="37"/>
    </row>
    <row r="1801" spans="1:17" ht="25.5" customHeight="1">
      <c r="A1801" s="16" t="s">
        <v>337</v>
      </c>
      <c r="B1801" s="11" t="s">
        <v>59</v>
      </c>
      <c r="C1801" s="17" t="s">
        <v>13</v>
      </c>
      <c r="D1801" s="17">
        <v>103</v>
      </c>
      <c r="E1801" s="17" t="s">
        <v>5</v>
      </c>
      <c r="F1801" s="17">
        <v>119</v>
      </c>
      <c r="G1801" s="44"/>
      <c r="H1801" s="44"/>
      <c r="I1801" s="30">
        <v>18624</v>
      </c>
      <c r="J1801" s="29">
        <f>VLOOKUP(Table2[[#This Row],[Visitor]],Table1[],2,FALSE)</f>
        <v>20</v>
      </c>
      <c r="K1801" s="29">
        <f>VLOOKUP(Table2[[#This Row],[Home]],Table1[],2,FALSE)</f>
        <v>4</v>
      </c>
      <c r="L1801" s="29">
        <f>VLOOKUP(Table2[[#This Row],[Visitor]],Table3[],2,FALSE)</f>
        <v>20</v>
      </c>
      <c r="M1801" s="29">
        <f>VLOOKUP(Table2[[#This Row],[Home]],Table3[],2,FALSE)</f>
        <v>4</v>
      </c>
      <c r="N1801" s="37"/>
      <c r="O1801" s="37"/>
      <c r="P1801" s="37"/>
      <c r="Q1801" s="37"/>
    </row>
    <row r="1802" spans="1:17" ht="25.5" customHeight="1">
      <c r="A1802" s="16" t="s">
        <v>337</v>
      </c>
      <c r="B1802" s="11" t="s">
        <v>59</v>
      </c>
      <c r="C1802" s="17" t="s">
        <v>37</v>
      </c>
      <c r="D1802" s="17">
        <v>103</v>
      </c>
      <c r="E1802" s="17" t="s">
        <v>15</v>
      </c>
      <c r="F1802" s="17">
        <v>111</v>
      </c>
      <c r="G1802" s="44"/>
      <c r="H1802" s="44"/>
      <c r="I1802" s="30">
        <v>15310</v>
      </c>
      <c r="J1802" s="29">
        <f>VLOOKUP(Table2[[#This Row],[Visitor]],Table1[],2,FALSE)</f>
        <v>29</v>
      </c>
      <c r="K1802" s="29">
        <f>VLOOKUP(Table2[[#This Row],[Home]],Table1[],2,FALSE)</f>
        <v>30</v>
      </c>
      <c r="L1802" s="29">
        <f>VLOOKUP(Table2[[#This Row],[Visitor]],Table3[],2,FALSE)</f>
        <v>30</v>
      </c>
      <c r="M1802" s="29">
        <f>VLOOKUP(Table2[[#This Row],[Home]],Table3[],2,FALSE)</f>
        <v>23</v>
      </c>
      <c r="N1802" s="37"/>
      <c r="O1802" s="37"/>
      <c r="P1802" s="37"/>
      <c r="Q1802" s="37"/>
    </row>
    <row r="1803" spans="1:17" ht="25.5" customHeight="1">
      <c r="A1803" s="16" t="s">
        <v>337</v>
      </c>
      <c r="B1803" s="11" t="s">
        <v>59</v>
      </c>
      <c r="C1803" s="17" t="s">
        <v>40</v>
      </c>
      <c r="D1803" s="17">
        <v>112</v>
      </c>
      <c r="E1803" s="17" t="s">
        <v>6</v>
      </c>
      <c r="F1803" s="17">
        <v>92</v>
      </c>
      <c r="G1803" s="44"/>
      <c r="H1803" s="44"/>
      <c r="I1803" s="30">
        <v>19432</v>
      </c>
      <c r="J1803" s="29">
        <f>VLOOKUP(Table2[[#This Row],[Visitor]],Table1[],2,FALSE)</f>
        <v>15</v>
      </c>
      <c r="K1803" s="29">
        <f>VLOOKUP(Table2[[#This Row],[Home]],Table1[],2,FALSE)</f>
        <v>5</v>
      </c>
      <c r="L1803" s="29">
        <f>VLOOKUP(Table2[[#This Row],[Visitor]],Table3[],2,FALSE)</f>
        <v>24</v>
      </c>
      <c r="M1803" s="29">
        <f>VLOOKUP(Table2[[#This Row],[Home]],Table3[],2,FALSE)</f>
        <v>6</v>
      </c>
      <c r="N1803" s="37"/>
      <c r="O1803" s="37"/>
      <c r="P1803" s="37"/>
      <c r="Q1803" s="37"/>
    </row>
    <row r="1804" spans="1:17" ht="25.5" customHeight="1">
      <c r="A1804" s="16" t="s">
        <v>337</v>
      </c>
      <c r="B1804" s="11" t="s">
        <v>59</v>
      </c>
      <c r="C1804" s="17" t="s">
        <v>17</v>
      </c>
      <c r="D1804" s="17">
        <v>115</v>
      </c>
      <c r="E1804" s="17" t="s">
        <v>18</v>
      </c>
      <c r="F1804" s="17">
        <v>91</v>
      </c>
      <c r="G1804" s="44"/>
      <c r="H1804" s="44"/>
      <c r="I1804" s="30">
        <v>18846</v>
      </c>
      <c r="J1804" s="29">
        <f>VLOOKUP(Table2[[#This Row],[Visitor]],Table1[],2,FALSE)</f>
        <v>17</v>
      </c>
      <c r="K1804" s="29">
        <f>VLOOKUP(Table2[[#This Row],[Home]],Table1[],2,FALSE)</f>
        <v>26</v>
      </c>
      <c r="L1804" s="29">
        <f>VLOOKUP(Table2[[#This Row],[Visitor]],Table3[],2,FALSE)</f>
        <v>15</v>
      </c>
      <c r="M1804" s="29">
        <f>VLOOKUP(Table2[[#This Row],[Home]],Table3[],2,FALSE)</f>
        <v>26</v>
      </c>
      <c r="N1804" s="37"/>
      <c r="O1804" s="37"/>
      <c r="P1804" s="37"/>
      <c r="Q1804" s="37"/>
    </row>
    <row r="1805" spans="1:17" ht="25.5" customHeight="1">
      <c r="A1805" s="16" t="s">
        <v>337</v>
      </c>
      <c r="B1805" s="11" t="s">
        <v>59</v>
      </c>
      <c r="C1805" s="17" t="s">
        <v>24</v>
      </c>
      <c r="D1805" s="17">
        <v>117</v>
      </c>
      <c r="E1805" s="17" t="s">
        <v>38</v>
      </c>
      <c r="F1805" s="17">
        <v>122</v>
      </c>
      <c r="G1805" s="44"/>
      <c r="H1805" s="44"/>
      <c r="I1805" s="30">
        <v>16643</v>
      </c>
      <c r="J1805" s="29">
        <f>VLOOKUP(Table2[[#This Row],[Visitor]],Table1[],2,FALSE)</f>
        <v>21</v>
      </c>
      <c r="K1805" s="29">
        <f>VLOOKUP(Table2[[#This Row],[Home]],Table1[],2,FALSE)</f>
        <v>23</v>
      </c>
      <c r="L1805" s="29">
        <f>VLOOKUP(Table2[[#This Row],[Visitor]],Table3[],2,FALSE)</f>
        <v>9</v>
      </c>
      <c r="M1805" s="29">
        <f>VLOOKUP(Table2[[#This Row],[Home]],Table3[],2,FALSE)</f>
        <v>25</v>
      </c>
      <c r="N1805" s="37"/>
      <c r="O1805" s="37"/>
      <c r="P1805" s="37"/>
      <c r="Q1805" s="37"/>
    </row>
    <row r="1806" spans="1:17" ht="25.5" customHeight="1">
      <c r="A1806" s="16" t="s">
        <v>337</v>
      </c>
      <c r="B1806" s="11" t="s">
        <v>23</v>
      </c>
      <c r="C1806" s="17" t="s">
        <v>33</v>
      </c>
      <c r="D1806" s="17">
        <v>114</v>
      </c>
      <c r="E1806" s="17" t="s">
        <v>43</v>
      </c>
      <c r="F1806" s="17">
        <v>112</v>
      </c>
      <c r="G1806" s="44"/>
      <c r="H1806" s="44"/>
      <c r="I1806" s="30">
        <v>18203</v>
      </c>
      <c r="J1806" s="29">
        <f>VLOOKUP(Table2[[#This Row],[Visitor]],Table1[],2,FALSE)</f>
        <v>24</v>
      </c>
      <c r="K1806" s="29">
        <f>VLOOKUP(Table2[[#This Row],[Home]],Table1[],2,FALSE)</f>
        <v>10</v>
      </c>
      <c r="L1806" s="29">
        <f>VLOOKUP(Table2[[#This Row],[Visitor]],Table3[],2,FALSE)</f>
        <v>12</v>
      </c>
      <c r="M1806" s="29">
        <f>VLOOKUP(Table2[[#This Row],[Home]],Table3[],2,FALSE)</f>
        <v>10</v>
      </c>
      <c r="N1806" s="37"/>
      <c r="O1806" s="37"/>
      <c r="P1806" s="37"/>
      <c r="Q1806" s="37"/>
    </row>
    <row r="1807" spans="1:17" ht="25.5" customHeight="1">
      <c r="A1807" s="16" t="s">
        <v>337</v>
      </c>
      <c r="B1807" s="11" t="s">
        <v>26</v>
      </c>
      <c r="C1807" s="17" t="s">
        <v>44</v>
      </c>
      <c r="D1807" s="17">
        <v>127</v>
      </c>
      <c r="E1807" s="17" t="s">
        <v>10</v>
      </c>
      <c r="F1807" s="17">
        <v>129</v>
      </c>
      <c r="G1807" s="44"/>
      <c r="H1807" s="44"/>
      <c r="I1807" s="30">
        <v>19596</v>
      </c>
      <c r="J1807" s="29">
        <f>VLOOKUP(Table2[[#This Row],[Visitor]],Table1[],2,FALSE)</f>
        <v>6</v>
      </c>
      <c r="K1807" s="29">
        <f>VLOOKUP(Table2[[#This Row],[Home]],Table1[],2,FALSE)</f>
        <v>1</v>
      </c>
      <c r="L1807" s="29">
        <f>VLOOKUP(Table2[[#This Row],[Visitor]],Table3[],2,FALSE)</f>
        <v>18</v>
      </c>
      <c r="M1807" s="29">
        <f>VLOOKUP(Table2[[#This Row],[Home]],Table3[],2,FALSE)</f>
        <v>3</v>
      </c>
      <c r="N1807" s="37"/>
      <c r="O1807" s="37"/>
      <c r="P1807" s="37"/>
      <c r="Q1807" s="37"/>
    </row>
    <row r="1808" spans="1:17" ht="25.5" customHeight="1">
      <c r="A1808" s="16" t="s">
        <v>337</v>
      </c>
      <c r="B1808" s="11" t="s">
        <v>29</v>
      </c>
      <c r="C1808" s="17" t="s">
        <v>28</v>
      </c>
      <c r="D1808" s="17">
        <v>118</v>
      </c>
      <c r="E1808" s="17" t="s">
        <v>36</v>
      </c>
      <c r="F1808" s="17">
        <v>121</v>
      </c>
      <c r="G1808" s="44"/>
      <c r="H1808" s="44"/>
      <c r="I1808" s="30">
        <v>19707</v>
      </c>
      <c r="J1808" s="29">
        <f>VLOOKUP(Table2[[#This Row],[Visitor]],Table1[],2,FALSE)</f>
        <v>22</v>
      </c>
      <c r="K1808" s="29">
        <f>VLOOKUP(Table2[[#This Row],[Home]],Table1[],2,FALSE)</f>
        <v>16</v>
      </c>
      <c r="L1808" s="29">
        <f>VLOOKUP(Table2[[#This Row],[Visitor]],Table3[],2,FALSE)</f>
        <v>28</v>
      </c>
      <c r="M1808" s="29">
        <f>VLOOKUP(Table2[[#This Row],[Home]],Table3[],2,FALSE)</f>
        <v>7</v>
      </c>
      <c r="N1808" s="37"/>
      <c r="O1808" s="37"/>
      <c r="P1808" s="37"/>
      <c r="Q1808" s="37"/>
    </row>
    <row r="1809" spans="1:17" ht="25.5" customHeight="1">
      <c r="A1809" s="16" t="s">
        <v>337</v>
      </c>
      <c r="B1809" s="11" t="s">
        <v>32</v>
      </c>
      <c r="C1809" s="17" t="s">
        <v>25</v>
      </c>
      <c r="D1809" s="17">
        <v>107</v>
      </c>
      <c r="E1809" s="17" t="s">
        <v>45</v>
      </c>
      <c r="F1809" s="17">
        <v>99</v>
      </c>
      <c r="G1809" s="44"/>
      <c r="H1809" s="44"/>
      <c r="I1809" s="30">
        <v>18997</v>
      </c>
      <c r="J1809" s="29">
        <f>VLOOKUP(Table2[[#This Row],[Visitor]],Table1[],2,FALSE)</f>
        <v>12</v>
      </c>
      <c r="K1809" s="29">
        <f>VLOOKUP(Table2[[#This Row],[Home]],Table1[],2,FALSE)</f>
        <v>28</v>
      </c>
      <c r="L1809" s="29">
        <f>VLOOKUP(Table2[[#This Row],[Visitor]],Table3[],2,FALSE)</f>
        <v>29</v>
      </c>
      <c r="M1809" s="29">
        <f>VLOOKUP(Table2[[#This Row],[Home]],Table3[],2,FALSE)</f>
        <v>21</v>
      </c>
      <c r="N1809" s="37"/>
      <c r="O1809" s="37"/>
      <c r="P1809" s="37"/>
      <c r="Q1809" s="37"/>
    </row>
    <row r="1810" spans="1:17" ht="25.5" customHeight="1">
      <c r="A1810" s="16" t="s">
        <v>338</v>
      </c>
      <c r="B1810" s="11" t="s">
        <v>88</v>
      </c>
      <c r="C1810" s="17" t="s">
        <v>22</v>
      </c>
      <c r="D1810" s="17">
        <v>109</v>
      </c>
      <c r="E1810" s="17" t="s">
        <v>42</v>
      </c>
      <c r="F1810" s="17">
        <v>95</v>
      </c>
      <c r="G1810" s="44"/>
      <c r="H1810" s="44"/>
      <c r="I1810" s="30">
        <v>19812</v>
      </c>
      <c r="J1810" s="29">
        <f>VLOOKUP(Table2[[#This Row],[Visitor]],Table1[],2,FALSE)</f>
        <v>14</v>
      </c>
      <c r="K1810" s="29">
        <f>VLOOKUP(Table2[[#This Row],[Home]],Table1[],2,FALSE)</f>
        <v>25</v>
      </c>
      <c r="L1810" s="29">
        <f>VLOOKUP(Table2[[#This Row],[Visitor]],Table3[],2,FALSE)</f>
        <v>16</v>
      </c>
      <c r="M1810" s="29">
        <f>VLOOKUP(Table2[[#This Row],[Home]],Table3[],2,FALSE)</f>
        <v>22</v>
      </c>
      <c r="N1810" s="37"/>
      <c r="O1810" s="37"/>
      <c r="P1810" s="37"/>
      <c r="Q1810" s="37"/>
    </row>
    <row r="1811" spans="1:17" ht="25.5" customHeight="1">
      <c r="A1811" s="16" t="s">
        <v>338</v>
      </c>
      <c r="B1811" s="11" t="s">
        <v>67</v>
      </c>
      <c r="C1811" s="17" t="s">
        <v>43</v>
      </c>
      <c r="D1811" s="17">
        <v>109</v>
      </c>
      <c r="E1811" s="17" t="s">
        <v>9</v>
      </c>
      <c r="F1811" s="17">
        <v>113</v>
      </c>
      <c r="G1811" s="44"/>
      <c r="H1811" s="44"/>
      <c r="I1811" s="30">
        <v>18055</v>
      </c>
      <c r="J1811" s="29">
        <f>VLOOKUP(Table2[[#This Row],[Visitor]],Table1[],2,FALSE)</f>
        <v>10</v>
      </c>
      <c r="K1811" s="29">
        <f>VLOOKUP(Table2[[#This Row],[Home]],Table1[],2,FALSE)</f>
        <v>3</v>
      </c>
      <c r="L1811" s="29">
        <f>VLOOKUP(Table2[[#This Row],[Visitor]],Table3[],2,FALSE)</f>
        <v>10</v>
      </c>
      <c r="M1811" s="29">
        <f>VLOOKUP(Table2[[#This Row],[Home]],Table3[],2,FALSE)</f>
        <v>1</v>
      </c>
      <c r="N1811" s="37"/>
      <c r="O1811" s="37"/>
      <c r="P1811" s="37"/>
      <c r="Q1811" s="37"/>
    </row>
    <row r="1812" spans="1:17" ht="25.5" customHeight="1">
      <c r="A1812" s="16" t="s">
        <v>338</v>
      </c>
      <c r="B1812" s="11" t="s">
        <v>121</v>
      </c>
      <c r="C1812" s="17" t="s">
        <v>19</v>
      </c>
      <c r="D1812" s="17">
        <v>114</v>
      </c>
      <c r="E1812" s="17" t="s">
        <v>5</v>
      </c>
      <c r="F1812" s="17">
        <v>121</v>
      </c>
      <c r="G1812" s="44"/>
      <c r="H1812" s="44"/>
      <c r="I1812" s="30">
        <v>18624</v>
      </c>
      <c r="J1812" s="29">
        <f>VLOOKUP(Table2[[#This Row],[Visitor]],Table1[],2,FALSE)</f>
        <v>27</v>
      </c>
      <c r="K1812" s="29">
        <f>VLOOKUP(Table2[[#This Row],[Home]],Table1[],2,FALSE)</f>
        <v>4</v>
      </c>
      <c r="L1812" s="29">
        <f>VLOOKUP(Table2[[#This Row],[Visitor]],Table3[],2,FALSE)</f>
        <v>5</v>
      </c>
      <c r="M1812" s="29">
        <f>VLOOKUP(Table2[[#This Row],[Home]],Table3[],2,FALSE)</f>
        <v>4</v>
      </c>
      <c r="N1812" s="37"/>
      <c r="O1812" s="37"/>
      <c r="P1812" s="37"/>
      <c r="Q1812" s="37"/>
    </row>
    <row r="1813" spans="1:17" ht="25.5" customHeight="1">
      <c r="A1813" s="16" t="s">
        <v>338</v>
      </c>
      <c r="B1813" s="11" t="s">
        <v>23</v>
      </c>
      <c r="C1813" s="17" t="s">
        <v>45</v>
      </c>
      <c r="D1813" s="17">
        <v>127</v>
      </c>
      <c r="E1813" s="17" t="s">
        <v>10</v>
      </c>
      <c r="F1813" s="17">
        <v>101</v>
      </c>
      <c r="G1813" s="44"/>
      <c r="H1813" s="44"/>
      <c r="I1813" s="30">
        <v>19596</v>
      </c>
      <c r="J1813" s="29">
        <f>VLOOKUP(Table2[[#This Row],[Visitor]],Table1[],2,FALSE)</f>
        <v>28</v>
      </c>
      <c r="K1813" s="29">
        <f>VLOOKUP(Table2[[#This Row],[Home]],Table1[],2,FALSE)</f>
        <v>1</v>
      </c>
      <c r="L1813" s="29">
        <f>VLOOKUP(Table2[[#This Row],[Visitor]],Table3[],2,FALSE)</f>
        <v>21</v>
      </c>
      <c r="M1813" s="29">
        <f>VLOOKUP(Table2[[#This Row],[Home]],Table3[],2,FALSE)</f>
        <v>3</v>
      </c>
      <c r="N1813" s="37"/>
      <c r="O1813" s="37"/>
      <c r="P1813" s="37"/>
      <c r="Q1813" s="37"/>
    </row>
    <row r="1814" spans="1:17" ht="25.5" customHeight="1">
      <c r="A1814" s="16" t="s">
        <v>338</v>
      </c>
      <c r="B1814" s="11" t="s">
        <v>8</v>
      </c>
      <c r="C1814" s="17" t="s">
        <v>36</v>
      </c>
      <c r="D1814" s="17">
        <v>96</v>
      </c>
      <c r="E1814" s="17" t="s">
        <v>31</v>
      </c>
      <c r="F1814" s="17">
        <v>117</v>
      </c>
      <c r="G1814" s="44"/>
      <c r="H1814" s="44"/>
      <c r="I1814" s="30">
        <v>18306</v>
      </c>
      <c r="J1814" s="29">
        <f>VLOOKUP(Table2[[#This Row],[Visitor]],Table1[],2,FALSE)</f>
        <v>16</v>
      </c>
      <c r="K1814" s="29">
        <f>VLOOKUP(Table2[[#This Row],[Home]],Table1[],2,FALSE)</f>
        <v>8</v>
      </c>
      <c r="L1814" s="29">
        <f>VLOOKUP(Table2[[#This Row],[Visitor]],Table3[],2,FALSE)</f>
        <v>7</v>
      </c>
      <c r="M1814" s="29">
        <f>VLOOKUP(Table2[[#This Row],[Home]],Table3[],2,FALSE)</f>
        <v>11</v>
      </c>
      <c r="N1814" s="37"/>
      <c r="O1814" s="37"/>
      <c r="P1814" s="37"/>
      <c r="Q1814" s="37"/>
    </row>
    <row r="1815" spans="1:17" ht="25.5" customHeight="1">
      <c r="A1815" s="16" t="s">
        <v>339</v>
      </c>
      <c r="B1815" s="11" t="s">
        <v>12</v>
      </c>
      <c r="C1815" s="17" t="s">
        <v>20</v>
      </c>
      <c r="D1815" s="17">
        <v>95</v>
      </c>
      <c r="E1815" s="17" t="s">
        <v>14</v>
      </c>
      <c r="F1815" s="17">
        <v>106</v>
      </c>
      <c r="G1815" s="44"/>
      <c r="H1815" s="44"/>
      <c r="I1815" s="30">
        <v>17534</v>
      </c>
      <c r="J1815" s="29">
        <f>VLOOKUP(Table2[[#This Row],[Visitor]],Table1[],2,FALSE)</f>
        <v>9</v>
      </c>
      <c r="K1815" s="29">
        <f>VLOOKUP(Table2[[#This Row],[Home]],Table1[],2,FALSE)</f>
        <v>19</v>
      </c>
      <c r="L1815" s="29">
        <f>VLOOKUP(Table2[[#This Row],[Visitor]],Table3[],2,FALSE)</f>
        <v>17</v>
      </c>
      <c r="M1815" s="29">
        <f>VLOOKUP(Table2[[#This Row],[Home]],Table3[],2,FALSE)</f>
        <v>19</v>
      </c>
      <c r="N1815" s="37"/>
      <c r="O1815" s="37"/>
      <c r="P1815" s="37"/>
      <c r="Q1815" s="37"/>
    </row>
    <row r="1816" spans="1:17" ht="25.5" customHeight="1">
      <c r="A1816" s="16" t="s">
        <v>339</v>
      </c>
      <c r="B1816" s="11" t="s">
        <v>12</v>
      </c>
      <c r="C1816" s="17" t="s">
        <v>37</v>
      </c>
      <c r="D1816" s="17">
        <v>122</v>
      </c>
      <c r="E1816" s="17" t="s">
        <v>18</v>
      </c>
      <c r="F1816" s="17">
        <v>120</v>
      </c>
      <c r="G1816" s="44"/>
      <c r="H1816" s="44"/>
      <c r="I1816" s="30">
        <v>16755</v>
      </c>
      <c r="J1816" s="29">
        <f>VLOOKUP(Table2[[#This Row],[Visitor]],Table1[],2,FALSE)</f>
        <v>29</v>
      </c>
      <c r="K1816" s="29">
        <f>VLOOKUP(Table2[[#This Row],[Home]],Table1[],2,FALSE)</f>
        <v>26</v>
      </c>
      <c r="L1816" s="29">
        <f>VLOOKUP(Table2[[#This Row],[Visitor]],Table3[],2,FALSE)</f>
        <v>30</v>
      </c>
      <c r="M1816" s="29">
        <f>VLOOKUP(Table2[[#This Row],[Home]],Table3[],2,FALSE)</f>
        <v>26</v>
      </c>
      <c r="N1816" s="37"/>
      <c r="O1816" s="37"/>
      <c r="P1816" s="37"/>
      <c r="Q1816" s="37"/>
    </row>
    <row r="1817" spans="1:17" ht="25.5" customHeight="1">
      <c r="A1817" s="16" t="s">
        <v>339</v>
      </c>
      <c r="B1817" s="11" t="s">
        <v>21</v>
      </c>
      <c r="C1817" s="17" t="s">
        <v>16</v>
      </c>
      <c r="D1817" s="17">
        <v>129</v>
      </c>
      <c r="E1817" s="17" t="s">
        <v>27</v>
      </c>
      <c r="F1817" s="17">
        <v>121</v>
      </c>
      <c r="G1817" s="44"/>
      <c r="H1817" s="44"/>
      <c r="I1817" s="30">
        <v>15026</v>
      </c>
      <c r="J1817" s="29">
        <f>VLOOKUP(Table2[[#This Row],[Visitor]],Table1[],2,FALSE)</f>
        <v>13</v>
      </c>
      <c r="K1817" s="29">
        <f>VLOOKUP(Table2[[#This Row],[Home]],Table1[],2,FALSE)</f>
        <v>11</v>
      </c>
      <c r="L1817" s="29">
        <f>VLOOKUP(Table2[[#This Row],[Visitor]],Table3[],2,FALSE)</f>
        <v>8</v>
      </c>
      <c r="M1817" s="29">
        <f>VLOOKUP(Table2[[#This Row],[Home]],Table3[],2,FALSE)</f>
        <v>27</v>
      </c>
      <c r="N1817" s="37"/>
      <c r="O1817" s="37"/>
      <c r="P1817" s="37"/>
      <c r="Q1817" s="37"/>
    </row>
    <row r="1818" spans="1:17" ht="25.5" customHeight="1">
      <c r="A1818" s="16" t="s">
        <v>339</v>
      </c>
      <c r="B1818" s="11" t="s">
        <v>21</v>
      </c>
      <c r="C1818" s="17" t="s">
        <v>13</v>
      </c>
      <c r="D1818" s="17">
        <v>132</v>
      </c>
      <c r="E1818" s="17" t="s">
        <v>15</v>
      </c>
      <c r="F1818" s="17">
        <v>134</v>
      </c>
      <c r="G1818" s="44"/>
      <c r="H1818" s="44"/>
      <c r="I1818" s="30">
        <v>14309</v>
      </c>
      <c r="J1818" s="29">
        <f>VLOOKUP(Table2[[#This Row],[Visitor]],Table1[],2,FALSE)</f>
        <v>20</v>
      </c>
      <c r="K1818" s="29">
        <f>VLOOKUP(Table2[[#This Row],[Home]],Table1[],2,FALSE)</f>
        <v>30</v>
      </c>
      <c r="L1818" s="29">
        <f>VLOOKUP(Table2[[#This Row],[Visitor]],Table3[],2,FALSE)</f>
        <v>20</v>
      </c>
      <c r="M1818" s="29">
        <f>VLOOKUP(Table2[[#This Row],[Home]],Table3[],2,FALSE)</f>
        <v>23</v>
      </c>
      <c r="N1818" s="37"/>
      <c r="O1818" s="37"/>
      <c r="P1818" s="37"/>
      <c r="Q1818" s="37"/>
    </row>
    <row r="1819" spans="1:17" ht="25.5" customHeight="1">
      <c r="A1819" s="16" t="s">
        <v>339</v>
      </c>
      <c r="B1819" s="11" t="s">
        <v>21</v>
      </c>
      <c r="C1819" s="17" t="s">
        <v>41</v>
      </c>
      <c r="D1819" s="17">
        <v>106</v>
      </c>
      <c r="E1819" s="17" t="s">
        <v>17</v>
      </c>
      <c r="F1819" s="17">
        <v>104</v>
      </c>
      <c r="G1819" s="44"/>
      <c r="H1819" s="44"/>
      <c r="I1819" s="30">
        <v>19902</v>
      </c>
      <c r="J1819" s="29">
        <f>VLOOKUP(Table2[[#This Row],[Visitor]],Table1[],2,FALSE)</f>
        <v>7</v>
      </c>
      <c r="K1819" s="29">
        <f>VLOOKUP(Table2[[#This Row],[Home]],Table1[],2,FALSE)</f>
        <v>17</v>
      </c>
      <c r="L1819" s="29">
        <f>VLOOKUP(Table2[[#This Row],[Visitor]],Table3[],2,FALSE)</f>
        <v>2</v>
      </c>
      <c r="M1819" s="29">
        <f>VLOOKUP(Table2[[#This Row],[Home]],Table3[],2,FALSE)</f>
        <v>15</v>
      </c>
      <c r="N1819" s="37"/>
      <c r="O1819" s="37"/>
      <c r="P1819" s="37"/>
      <c r="Q1819" s="37"/>
    </row>
    <row r="1820" spans="1:17" ht="25.5" customHeight="1">
      <c r="A1820" s="16" t="s">
        <v>339</v>
      </c>
      <c r="B1820" s="11" t="s">
        <v>23</v>
      </c>
      <c r="C1820" s="17" t="s">
        <v>33</v>
      </c>
      <c r="D1820" s="17">
        <v>119</v>
      </c>
      <c r="E1820" s="17" t="s">
        <v>40</v>
      </c>
      <c r="F1820" s="17">
        <v>94</v>
      </c>
      <c r="G1820" s="44"/>
      <c r="H1820" s="44"/>
      <c r="I1820" s="30">
        <v>21852</v>
      </c>
      <c r="J1820" s="29">
        <f>VLOOKUP(Table2[[#This Row],[Visitor]],Table1[],2,FALSE)</f>
        <v>24</v>
      </c>
      <c r="K1820" s="29">
        <f>VLOOKUP(Table2[[#This Row],[Home]],Table1[],2,FALSE)</f>
        <v>15</v>
      </c>
      <c r="L1820" s="29">
        <f>VLOOKUP(Table2[[#This Row],[Visitor]],Table3[],2,FALSE)</f>
        <v>12</v>
      </c>
      <c r="M1820" s="29">
        <f>VLOOKUP(Table2[[#This Row],[Home]],Table3[],2,FALSE)</f>
        <v>24</v>
      </c>
      <c r="N1820" s="37"/>
      <c r="O1820" s="37"/>
      <c r="P1820" s="37"/>
      <c r="Q1820" s="37"/>
    </row>
    <row r="1821" spans="1:17" ht="25.5" customHeight="1">
      <c r="A1821" s="16" t="s">
        <v>339</v>
      </c>
      <c r="B1821" s="11" t="s">
        <v>23</v>
      </c>
      <c r="C1821" s="17" t="s">
        <v>6</v>
      </c>
      <c r="D1821" s="17">
        <v>87</v>
      </c>
      <c r="E1821" s="17" t="s">
        <v>25</v>
      </c>
      <c r="F1821" s="17">
        <v>95</v>
      </c>
      <c r="G1821" s="44"/>
      <c r="H1821" s="44"/>
      <c r="I1821" s="30">
        <v>16424</v>
      </c>
      <c r="J1821" s="29">
        <f>VLOOKUP(Table2[[#This Row],[Visitor]],Table1[],2,FALSE)</f>
        <v>5</v>
      </c>
      <c r="K1821" s="29">
        <f>VLOOKUP(Table2[[#This Row],[Home]],Table1[],2,FALSE)</f>
        <v>12</v>
      </c>
      <c r="L1821" s="29">
        <f>VLOOKUP(Table2[[#This Row],[Visitor]],Table3[],2,FALSE)</f>
        <v>6</v>
      </c>
      <c r="M1821" s="29">
        <f>VLOOKUP(Table2[[#This Row],[Home]],Table3[],2,FALSE)</f>
        <v>29</v>
      </c>
      <c r="N1821" s="37"/>
      <c r="O1821" s="37"/>
      <c r="P1821" s="37"/>
      <c r="Q1821" s="37"/>
    </row>
    <row r="1822" spans="1:17" ht="25.5" customHeight="1">
      <c r="A1822" s="16" t="s">
        <v>339</v>
      </c>
      <c r="B1822" s="11" t="s">
        <v>26</v>
      </c>
      <c r="C1822" s="17" t="s">
        <v>24</v>
      </c>
      <c r="D1822" s="17">
        <v>119</v>
      </c>
      <c r="E1822" s="17" t="s">
        <v>28</v>
      </c>
      <c r="F1822" s="17">
        <v>122</v>
      </c>
      <c r="G1822" s="44"/>
      <c r="H1822" s="44"/>
      <c r="I1822" s="30">
        <v>20340</v>
      </c>
      <c r="J1822" s="29">
        <f>VLOOKUP(Table2[[#This Row],[Visitor]],Table1[],2,FALSE)</f>
        <v>21</v>
      </c>
      <c r="K1822" s="29">
        <f>VLOOKUP(Table2[[#This Row],[Home]],Table1[],2,FALSE)</f>
        <v>22</v>
      </c>
      <c r="L1822" s="29">
        <f>VLOOKUP(Table2[[#This Row],[Visitor]],Table3[],2,FALSE)</f>
        <v>9</v>
      </c>
      <c r="M1822" s="29">
        <f>VLOOKUP(Table2[[#This Row],[Home]],Table3[],2,FALSE)</f>
        <v>28</v>
      </c>
      <c r="N1822" s="37"/>
      <c r="O1822" s="37"/>
      <c r="P1822" s="37"/>
      <c r="Q1822" s="37"/>
    </row>
    <row r="1823" spans="1:17" ht="25.5" customHeight="1">
      <c r="A1823" s="16" t="s">
        <v>339</v>
      </c>
      <c r="B1823" s="11" t="s">
        <v>26</v>
      </c>
      <c r="C1823" s="17" t="s">
        <v>30</v>
      </c>
      <c r="D1823" s="17">
        <v>103</v>
      </c>
      <c r="E1823" s="17" t="s">
        <v>34</v>
      </c>
      <c r="F1823" s="17">
        <v>111</v>
      </c>
      <c r="G1823" s="44"/>
      <c r="H1823" s="44"/>
      <c r="I1823" s="30">
        <v>18408</v>
      </c>
      <c r="J1823" s="29">
        <f>VLOOKUP(Table2[[#This Row],[Visitor]],Table1[],2,FALSE)</f>
        <v>18</v>
      </c>
      <c r="K1823" s="29">
        <f>VLOOKUP(Table2[[#This Row],[Home]],Table1[],2,FALSE)</f>
        <v>2</v>
      </c>
      <c r="L1823" s="29">
        <f>VLOOKUP(Table2[[#This Row],[Visitor]],Table3[],2,FALSE)</f>
        <v>14</v>
      </c>
      <c r="M1823" s="29">
        <f>VLOOKUP(Table2[[#This Row],[Home]],Table3[],2,FALSE)</f>
        <v>13</v>
      </c>
      <c r="N1823" s="37"/>
      <c r="O1823" s="37"/>
      <c r="P1823" s="37"/>
      <c r="Q1823" s="37"/>
    </row>
    <row r="1824" spans="1:17" ht="25.5" customHeight="1">
      <c r="A1824" s="16" t="s">
        <v>339</v>
      </c>
      <c r="B1824" s="11" t="s">
        <v>8</v>
      </c>
      <c r="C1824" s="17" t="s">
        <v>38</v>
      </c>
      <c r="D1824" s="17">
        <v>118</v>
      </c>
      <c r="E1824" s="17" t="s">
        <v>44</v>
      </c>
      <c r="F1824" s="17">
        <v>127</v>
      </c>
      <c r="G1824" s="44"/>
      <c r="H1824" s="44"/>
      <c r="I1824" s="30">
        <v>19068</v>
      </c>
      <c r="J1824" s="29">
        <f>VLOOKUP(Table2[[#This Row],[Visitor]],Table1[],2,FALSE)</f>
        <v>23</v>
      </c>
      <c r="K1824" s="29">
        <f>VLOOKUP(Table2[[#This Row],[Home]],Table1[],2,FALSE)</f>
        <v>6</v>
      </c>
      <c r="L1824" s="29">
        <f>VLOOKUP(Table2[[#This Row],[Visitor]],Table3[],2,FALSE)</f>
        <v>25</v>
      </c>
      <c r="M1824" s="29">
        <f>VLOOKUP(Table2[[#This Row],[Home]],Table3[],2,FALSE)</f>
        <v>18</v>
      </c>
      <c r="N1824" s="37"/>
      <c r="O1824" s="37"/>
      <c r="P1824" s="37"/>
      <c r="Q1824" s="37"/>
    </row>
    <row r="1825" spans="1:17" ht="25.5" customHeight="1">
      <c r="A1825" s="16" t="s">
        <v>340</v>
      </c>
      <c r="B1825" s="11" t="s">
        <v>23</v>
      </c>
      <c r="C1825" s="17" t="s">
        <v>5</v>
      </c>
      <c r="D1825" s="17">
        <v>113</v>
      </c>
      <c r="E1825" s="17" t="s">
        <v>9</v>
      </c>
      <c r="F1825" s="17">
        <v>127</v>
      </c>
      <c r="G1825" s="44"/>
      <c r="H1825" s="44"/>
      <c r="I1825" s="30">
        <v>18055</v>
      </c>
      <c r="J1825" s="29">
        <f>VLOOKUP(Table2[[#This Row],[Visitor]],Table1[],2,FALSE)</f>
        <v>4</v>
      </c>
      <c r="K1825" s="29">
        <f>VLOOKUP(Table2[[#This Row],[Home]],Table1[],2,FALSE)</f>
        <v>3</v>
      </c>
      <c r="L1825" s="29">
        <f>VLOOKUP(Table2[[#This Row],[Visitor]],Table3[],2,FALSE)</f>
        <v>4</v>
      </c>
      <c r="M1825" s="29">
        <f>VLOOKUP(Table2[[#This Row],[Home]],Table3[],2,FALSE)</f>
        <v>1</v>
      </c>
      <c r="N1825" s="37"/>
      <c r="O1825" s="37"/>
      <c r="P1825" s="37"/>
      <c r="Q1825" s="37"/>
    </row>
    <row r="1826" spans="1:17" ht="25.5" customHeight="1">
      <c r="A1826" s="16" t="s">
        <v>340</v>
      </c>
      <c r="B1826" s="11" t="s">
        <v>23</v>
      </c>
      <c r="C1826" s="17" t="s">
        <v>42</v>
      </c>
      <c r="D1826" s="17">
        <v>96</v>
      </c>
      <c r="E1826" s="17" t="s">
        <v>22</v>
      </c>
      <c r="F1826" s="17">
        <v>112</v>
      </c>
      <c r="G1826" s="44"/>
      <c r="H1826" s="44"/>
      <c r="I1826" s="30">
        <v>18058</v>
      </c>
      <c r="J1826" s="29">
        <f>VLOOKUP(Table2[[#This Row],[Visitor]],Table1[],2,FALSE)</f>
        <v>25</v>
      </c>
      <c r="K1826" s="29">
        <f>VLOOKUP(Table2[[#This Row],[Home]],Table1[],2,FALSE)</f>
        <v>14</v>
      </c>
      <c r="L1826" s="29">
        <f>VLOOKUP(Table2[[#This Row],[Visitor]],Table3[],2,FALSE)</f>
        <v>22</v>
      </c>
      <c r="M1826" s="29">
        <f>VLOOKUP(Table2[[#This Row],[Home]],Table3[],2,FALSE)</f>
        <v>16</v>
      </c>
      <c r="N1826" s="37"/>
      <c r="O1826" s="37"/>
      <c r="P1826" s="37"/>
      <c r="Q1826" s="37"/>
    </row>
    <row r="1827" spans="1:17" ht="25.5" customHeight="1">
      <c r="A1827" s="16" t="s">
        <v>340</v>
      </c>
      <c r="B1827" s="11" t="s">
        <v>35</v>
      </c>
      <c r="C1827" s="17" t="s">
        <v>45</v>
      </c>
      <c r="D1827" s="17">
        <v>116</v>
      </c>
      <c r="E1827" s="17" t="s">
        <v>38</v>
      </c>
      <c r="F1827" s="17">
        <v>117</v>
      </c>
      <c r="G1827" s="44"/>
      <c r="H1827" s="44"/>
      <c r="I1827" s="30">
        <v>17583</v>
      </c>
      <c r="J1827" s="29">
        <f>VLOOKUP(Table2[[#This Row],[Visitor]],Table1[],2,FALSE)</f>
        <v>28</v>
      </c>
      <c r="K1827" s="29">
        <f>VLOOKUP(Table2[[#This Row],[Home]],Table1[],2,FALSE)</f>
        <v>23</v>
      </c>
      <c r="L1827" s="29">
        <f>VLOOKUP(Table2[[#This Row],[Visitor]],Table3[],2,FALSE)</f>
        <v>21</v>
      </c>
      <c r="M1827" s="29">
        <f>VLOOKUP(Table2[[#This Row],[Home]],Table3[],2,FALSE)</f>
        <v>25</v>
      </c>
      <c r="N1827" s="37"/>
      <c r="O1827" s="37"/>
      <c r="P1827" s="37"/>
      <c r="Q1827" s="37"/>
    </row>
    <row r="1828" spans="1:17" ht="25.5" customHeight="1">
      <c r="A1828" s="16" t="s">
        <v>340</v>
      </c>
      <c r="B1828" s="11" t="s">
        <v>8</v>
      </c>
      <c r="C1828" s="17" t="s">
        <v>36</v>
      </c>
      <c r="D1828" s="17">
        <v>110</v>
      </c>
      <c r="E1828" s="17" t="s">
        <v>10</v>
      </c>
      <c r="F1828" s="17">
        <v>109</v>
      </c>
      <c r="G1828" s="44"/>
      <c r="H1828" s="44"/>
      <c r="I1828" s="30">
        <v>19596</v>
      </c>
      <c r="J1828" s="29">
        <f>VLOOKUP(Table2[[#This Row],[Visitor]],Table1[],2,FALSE)</f>
        <v>16</v>
      </c>
      <c r="K1828" s="29">
        <f>VLOOKUP(Table2[[#This Row],[Home]],Table1[],2,FALSE)</f>
        <v>1</v>
      </c>
      <c r="L1828" s="29">
        <f>VLOOKUP(Table2[[#This Row],[Visitor]],Table3[],2,FALSE)</f>
        <v>7</v>
      </c>
      <c r="M1828" s="29">
        <f>VLOOKUP(Table2[[#This Row],[Home]],Table3[],2,FALSE)</f>
        <v>3</v>
      </c>
      <c r="N1828" s="37"/>
      <c r="O1828" s="37"/>
      <c r="P1828" s="37"/>
      <c r="Q1828" s="37"/>
    </row>
    <row r="1829" spans="1:17" ht="25.5" customHeight="1">
      <c r="A1829" s="16" t="s">
        <v>340</v>
      </c>
      <c r="B1829" s="11" t="s">
        <v>8</v>
      </c>
      <c r="C1829" s="17" t="s">
        <v>19</v>
      </c>
      <c r="D1829" s="17">
        <v>114</v>
      </c>
      <c r="E1829" s="17" t="s">
        <v>31</v>
      </c>
      <c r="F1829" s="17">
        <v>97</v>
      </c>
      <c r="G1829" s="44"/>
      <c r="H1829" s="44"/>
      <c r="I1829" s="30">
        <v>18306</v>
      </c>
      <c r="J1829" s="29">
        <f>VLOOKUP(Table2[[#This Row],[Visitor]],Table1[],2,FALSE)</f>
        <v>27</v>
      </c>
      <c r="K1829" s="29">
        <f>VLOOKUP(Table2[[#This Row],[Home]],Table1[],2,FALSE)</f>
        <v>8</v>
      </c>
      <c r="L1829" s="29">
        <f>VLOOKUP(Table2[[#This Row],[Visitor]],Table3[],2,FALSE)</f>
        <v>5</v>
      </c>
      <c r="M1829" s="29">
        <f>VLOOKUP(Table2[[#This Row],[Home]],Table3[],2,FALSE)</f>
        <v>11</v>
      </c>
      <c r="N1829" s="37"/>
      <c r="O1829" s="37"/>
      <c r="P1829" s="37"/>
      <c r="Q1829" s="37"/>
    </row>
    <row r="1830" spans="1:17" ht="25.5" customHeight="1">
      <c r="A1830" s="16" t="s">
        <v>341</v>
      </c>
      <c r="B1830" s="11" t="s">
        <v>12</v>
      </c>
      <c r="C1830" s="17" t="s">
        <v>15</v>
      </c>
      <c r="D1830" s="17">
        <v>87</v>
      </c>
      <c r="E1830" s="17" t="s">
        <v>13</v>
      </c>
      <c r="F1830" s="17">
        <v>100</v>
      </c>
      <c r="G1830" s="44"/>
      <c r="H1830" s="44"/>
      <c r="I1830" s="30">
        <v>19411</v>
      </c>
      <c r="J1830" s="29">
        <f>VLOOKUP(Table2[[#This Row],[Visitor]],Table1[],2,FALSE)</f>
        <v>30</v>
      </c>
      <c r="K1830" s="29">
        <f>VLOOKUP(Table2[[#This Row],[Home]],Table1[],2,FALSE)</f>
        <v>20</v>
      </c>
      <c r="L1830" s="29">
        <f>VLOOKUP(Table2[[#This Row],[Visitor]],Table3[],2,FALSE)</f>
        <v>23</v>
      </c>
      <c r="M1830" s="29">
        <f>VLOOKUP(Table2[[#This Row],[Home]],Table3[],2,FALSE)</f>
        <v>20</v>
      </c>
      <c r="N1830" s="37"/>
      <c r="O1830" s="37"/>
      <c r="P1830" s="37"/>
      <c r="Q1830" s="37"/>
    </row>
    <row r="1831" spans="1:17" ht="25.5" customHeight="1">
      <c r="A1831" s="16" t="s">
        <v>341</v>
      </c>
      <c r="B1831" s="11" t="s">
        <v>12</v>
      </c>
      <c r="C1831" s="17" t="s">
        <v>14</v>
      </c>
      <c r="D1831" s="17">
        <v>88</v>
      </c>
      <c r="E1831" s="17" t="s">
        <v>16</v>
      </c>
      <c r="F1831" s="17">
        <v>125</v>
      </c>
      <c r="G1831" s="44"/>
      <c r="H1831" s="44"/>
      <c r="I1831" s="30">
        <v>17923</v>
      </c>
      <c r="J1831" s="29">
        <f>VLOOKUP(Table2[[#This Row],[Visitor]],Table1[],2,FALSE)</f>
        <v>19</v>
      </c>
      <c r="K1831" s="29">
        <f>VLOOKUP(Table2[[#This Row],[Home]],Table1[],2,FALSE)</f>
        <v>13</v>
      </c>
      <c r="L1831" s="29">
        <f>VLOOKUP(Table2[[#This Row],[Visitor]],Table3[],2,FALSE)</f>
        <v>19</v>
      </c>
      <c r="M1831" s="29">
        <f>VLOOKUP(Table2[[#This Row],[Home]],Table3[],2,FALSE)</f>
        <v>8</v>
      </c>
      <c r="N1831" s="37"/>
      <c r="O1831" s="37"/>
      <c r="P1831" s="37"/>
      <c r="Q1831" s="37"/>
    </row>
    <row r="1832" spans="1:17" ht="25.5" customHeight="1">
      <c r="A1832" s="16" t="s">
        <v>341</v>
      </c>
      <c r="B1832" s="11" t="s">
        <v>12</v>
      </c>
      <c r="C1832" s="17" t="s">
        <v>41</v>
      </c>
      <c r="D1832" s="17">
        <v>87</v>
      </c>
      <c r="E1832" s="17" t="s">
        <v>18</v>
      </c>
      <c r="F1832" s="17">
        <v>116</v>
      </c>
      <c r="G1832" s="44"/>
      <c r="H1832" s="44"/>
      <c r="I1832" s="30">
        <v>18846</v>
      </c>
      <c r="J1832" s="29">
        <f>VLOOKUP(Table2[[#This Row],[Visitor]],Table1[],2,FALSE)</f>
        <v>7</v>
      </c>
      <c r="K1832" s="29">
        <f>VLOOKUP(Table2[[#This Row],[Home]],Table1[],2,FALSE)</f>
        <v>26</v>
      </c>
      <c r="L1832" s="29">
        <f>VLOOKUP(Table2[[#This Row],[Visitor]],Table3[],2,FALSE)</f>
        <v>2</v>
      </c>
      <c r="M1832" s="29">
        <f>VLOOKUP(Table2[[#This Row],[Home]],Table3[],2,FALSE)</f>
        <v>26</v>
      </c>
      <c r="N1832" s="37"/>
      <c r="O1832" s="37"/>
      <c r="P1832" s="37"/>
      <c r="Q1832" s="37"/>
    </row>
    <row r="1833" spans="1:17" ht="25.5" customHeight="1">
      <c r="A1833" s="16" t="s">
        <v>341</v>
      </c>
      <c r="B1833" s="11" t="s">
        <v>12</v>
      </c>
      <c r="C1833" s="17" t="s">
        <v>40</v>
      </c>
      <c r="D1833" s="17">
        <v>101</v>
      </c>
      <c r="E1833" s="17" t="s">
        <v>20</v>
      </c>
      <c r="F1833" s="17">
        <v>92</v>
      </c>
      <c r="G1833" s="44"/>
      <c r="H1833" s="44"/>
      <c r="I1833" s="30">
        <v>20409</v>
      </c>
      <c r="J1833" s="29">
        <f>VLOOKUP(Table2[[#This Row],[Visitor]],Table1[],2,FALSE)</f>
        <v>15</v>
      </c>
      <c r="K1833" s="29">
        <f>VLOOKUP(Table2[[#This Row],[Home]],Table1[],2,FALSE)</f>
        <v>9</v>
      </c>
      <c r="L1833" s="29">
        <f>VLOOKUP(Table2[[#This Row],[Visitor]],Table3[],2,FALSE)</f>
        <v>24</v>
      </c>
      <c r="M1833" s="29">
        <f>VLOOKUP(Table2[[#This Row],[Home]],Table3[],2,FALSE)</f>
        <v>17</v>
      </c>
      <c r="N1833" s="37"/>
      <c r="O1833" s="37"/>
      <c r="P1833" s="37"/>
      <c r="Q1833" s="37"/>
    </row>
    <row r="1834" spans="1:17" ht="25.5" customHeight="1">
      <c r="A1834" s="16" t="s">
        <v>341</v>
      </c>
      <c r="B1834" s="11" t="s">
        <v>23</v>
      </c>
      <c r="C1834" s="17" t="s">
        <v>6</v>
      </c>
      <c r="D1834" s="17">
        <v>94</v>
      </c>
      <c r="E1834" s="17" t="s">
        <v>17</v>
      </c>
      <c r="F1834" s="17">
        <v>118</v>
      </c>
      <c r="G1834" s="44"/>
      <c r="H1834" s="44"/>
      <c r="I1834" s="30">
        <v>19617</v>
      </c>
      <c r="J1834" s="29">
        <f>VLOOKUP(Table2[[#This Row],[Visitor]],Table1[],2,FALSE)</f>
        <v>5</v>
      </c>
      <c r="K1834" s="29">
        <f>VLOOKUP(Table2[[#This Row],[Home]],Table1[],2,FALSE)</f>
        <v>17</v>
      </c>
      <c r="L1834" s="29">
        <f>VLOOKUP(Table2[[#This Row],[Visitor]],Table3[],2,FALSE)</f>
        <v>6</v>
      </c>
      <c r="M1834" s="29">
        <f>VLOOKUP(Table2[[#This Row],[Home]],Table3[],2,FALSE)</f>
        <v>15</v>
      </c>
      <c r="N1834" s="37"/>
      <c r="O1834" s="37"/>
      <c r="P1834" s="37"/>
      <c r="Q1834" s="37"/>
    </row>
    <row r="1835" spans="1:17" ht="25.5" customHeight="1">
      <c r="A1835" s="16" t="s">
        <v>341</v>
      </c>
      <c r="B1835" s="11" t="s">
        <v>23</v>
      </c>
      <c r="C1835" s="17" t="s">
        <v>27</v>
      </c>
      <c r="D1835" s="17">
        <v>123</v>
      </c>
      <c r="E1835" s="17" t="s">
        <v>33</v>
      </c>
      <c r="F1835" s="17">
        <v>120</v>
      </c>
      <c r="G1835" s="44"/>
      <c r="H1835" s="44"/>
      <c r="I1835" s="30">
        <v>18978</v>
      </c>
      <c r="J1835" s="29">
        <f>VLOOKUP(Table2[[#This Row],[Visitor]],Table1[],2,FALSE)</f>
        <v>11</v>
      </c>
      <c r="K1835" s="29">
        <f>VLOOKUP(Table2[[#This Row],[Home]],Table1[],2,FALSE)</f>
        <v>24</v>
      </c>
      <c r="L1835" s="29">
        <f>VLOOKUP(Table2[[#This Row],[Visitor]],Table3[],2,FALSE)</f>
        <v>27</v>
      </c>
      <c r="M1835" s="29">
        <f>VLOOKUP(Table2[[#This Row],[Home]],Table3[],2,FALSE)</f>
        <v>12</v>
      </c>
      <c r="N1835" s="37"/>
      <c r="O1835" s="37"/>
      <c r="P1835" s="37"/>
      <c r="Q1835" s="37"/>
    </row>
    <row r="1836" spans="1:17" ht="25.5" customHeight="1">
      <c r="A1836" s="16" t="s">
        <v>341</v>
      </c>
      <c r="B1836" s="11" t="s">
        <v>23</v>
      </c>
      <c r="C1836" s="17" t="s">
        <v>28</v>
      </c>
      <c r="D1836" s="17">
        <v>112</v>
      </c>
      <c r="E1836" s="17" t="s">
        <v>24</v>
      </c>
      <c r="F1836" s="17">
        <v>114</v>
      </c>
      <c r="G1836" s="44"/>
      <c r="H1836" s="44"/>
      <c r="I1836" s="30">
        <v>18364</v>
      </c>
      <c r="J1836" s="29">
        <f>VLOOKUP(Table2[[#This Row],[Visitor]],Table1[],2,FALSE)</f>
        <v>22</v>
      </c>
      <c r="K1836" s="29">
        <f>VLOOKUP(Table2[[#This Row],[Home]],Table1[],2,FALSE)</f>
        <v>21</v>
      </c>
      <c r="L1836" s="29">
        <f>VLOOKUP(Table2[[#This Row],[Visitor]],Table3[],2,FALSE)</f>
        <v>28</v>
      </c>
      <c r="M1836" s="29">
        <f>VLOOKUP(Table2[[#This Row],[Home]],Table3[],2,FALSE)</f>
        <v>9</v>
      </c>
      <c r="N1836" s="37"/>
      <c r="O1836" s="37"/>
      <c r="P1836" s="37"/>
      <c r="Q1836" s="37"/>
    </row>
    <row r="1837" spans="1:17" ht="25.5" customHeight="1">
      <c r="A1837" s="16" t="s">
        <v>341</v>
      </c>
      <c r="B1837" s="11" t="s">
        <v>29</v>
      </c>
      <c r="C1837" s="17" t="s">
        <v>34</v>
      </c>
      <c r="D1837" s="17">
        <v>99</v>
      </c>
      <c r="E1837" s="17" t="s">
        <v>30</v>
      </c>
      <c r="F1837" s="17">
        <v>102</v>
      </c>
      <c r="G1837" s="44"/>
      <c r="H1837" s="44"/>
      <c r="I1837" s="30">
        <v>20076</v>
      </c>
      <c r="J1837" s="29">
        <f>VLOOKUP(Table2[[#This Row],[Visitor]],Table1[],2,FALSE)</f>
        <v>2</v>
      </c>
      <c r="K1837" s="29">
        <f>VLOOKUP(Table2[[#This Row],[Home]],Table1[],2,FALSE)</f>
        <v>18</v>
      </c>
      <c r="L1837" s="29">
        <f>VLOOKUP(Table2[[#This Row],[Visitor]],Table3[],2,FALSE)</f>
        <v>13</v>
      </c>
      <c r="M1837" s="29">
        <f>VLOOKUP(Table2[[#This Row],[Home]],Table3[],2,FALSE)</f>
        <v>14</v>
      </c>
      <c r="N1837" s="37"/>
      <c r="O1837" s="37"/>
      <c r="P1837" s="37"/>
      <c r="Q1837" s="37"/>
    </row>
    <row r="1838" spans="1:17" ht="25.5" customHeight="1">
      <c r="A1838" s="16" t="s">
        <v>341</v>
      </c>
      <c r="B1838" s="11" t="s">
        <v>29</v>
      </c>
      <c r="C1838" s="17" t="s">
        <v>43</v>
      </c>
      <c r="D1838" s="17">
        <v>118</v>
      </c>
      <c r="E1838" s="17" t="s">
        <v>37</v>
      </c>
      <c r="F1838" s="17">
        <v>102</v>
      </c>
      <c r="G1838" s="44"/>
      <c r="H1838" s="44"/>
      <c r="I1838" s="30">
        <v>18055</v>
      </c>
      <c r="J1838" s="29">
        <f>VLOOKUP(Table2[[#This Row],[Visitor]],Table1[],2,FALSE)</f>
        <v>10</v>
      </c>
      <c r="K1838" s="29">
        <f>VLOOKUP(Table2[[#This Row],[Home]],Table1[],2,FALSE)</f>
        <v>29</v>
      </c>
      <c r="L1838" s="29">
        <f>VLOOKUP(Table2[[#This Row],[Visitor]],Table3[],2,FALSE)</f>
        <v>10</v>
      </c>
      <c r="M1838" s="29">
        <f>VLOOKUP(Table2[[#This Row],[Home]],Table3[],2,FALSE)</f>
        <v>30</v>
      </c>
      <c r="N1838" s="37"/>
      <c r="O1838" s="37"/>
      <c r="P1838" s="37"/>
      <c r="Q1838" s="37"/>
    </row>
    <row r="1839" spans="1:17" ht="25.5" customHeight="1">
      <c r="A1839" s="16" t="s">
        <v>341</v>
      </c>
      <c r="B1839" s="11" t="s">
        <v>8</v>
      </c>
      <c r="C1839" s="17" t="s">
        <v>44</v>
      </c>
      <c r="D1839" s="17">
        <v>118</v>
      </c>
      <c r="E1839" s="17" t="s">
        <v>45</v>
      </c>
      <c r="F1839" s="17">
        <v>107</v>
      </c>
      <c r="G1839" s="44"/>
      <c r="H1839" s="44"/>
      <c r="I1839" s="30">
        <v>18997</v>
      </c>
      <c r="J1839" s="29">
        <f>VLOOKUP(Table2[[#This Row],[Visitor]],Table1[],2,FALSE)</f>
        <v>6</v>
      </c>
      <c r="K1839" s="29">
        <f>VLOOKUP(Table2[[#This Row],[Home]],Table1[],2,FALSE)</f>
        <v>28</v>
      </c>
      <c r="L1839" s="29">
        <f>VLOOKUP(Table2[[#This Row],[Visitor]],Table3[],2,FALSE)</f>
        <v>18</v>
      </c>
      <c r="M1839" s="29">
        <f>VLOOKUP(Table2[[#This Row],[Home]],Table3[],2,FALSE)</f>
        <v>21</v>
      </c>
      <c r="N1839" s="37"/>
      <c r="O1839" s="37"/>
      <c r="P1839" s="37"/>
      <c r="Q1839" s="37"/>
    </row>
    <row r="1840" spans="1:17" ht="25.5" customHeight="1">
      <c r="A1840" s="16" t="s">
        <v>342</v>
      </c>
      <c r="B1840" s="11" t="s">
        <v>83</v>
      </c>
      <c r="C1840" s="17" t="s">
        <v>15</v>
      </c>
      <c r="D1840" s="17">
        <v>115</v>
      </c>
      <c r="E1840" s="17" t="s">
        <v>22</v>
      </c>
      <c r="F1840" s="17">
        <v>129</v>
      </c>
      <c r="G1840" s="44"/>
      <c r="H1840" s="44"/>
      <c r="I1840" s="30">
        <v>17918</v>
      </c>
      <c r="J1840" s="29">
        <f>VLOOKUP(Table2[[#This Row],[Visitor]],Table1[],2,FALSE)</f>
        <v>30</v>
      </c>
      <c r="K1840" s="29">
        <f>VLOOKUP(Table2[[#This Row],[Home]],Table1[],2,FALSE)</f>
        <v>14</v>
      </c>
      <c r="L1840" s="29">
        <f>VLOOKUP(Table2[[#This Row],[Visitor]],Table3[],2,FALSE)</f>
        <v>23</v>
      </c>
      <c r="M1840" s="29">
        <f>VLOOKUP(Table2[[#This Row],[Home]],Table3[],2,FALSE)</f>
        <v>16</v>
      </c>
      <c r="N1840" s="37"/>
      <c r="O1840" s="37"/>
      <c r="P1840" s="37"/>
      <c r="Q1840" s="37"/>
    </row>
    <row r="1841" spans="1:17" ht="25.5" customHeight="1">
      <c r="A1841" s="16" t="s">
        <v>342</v>
      </c>
      <c r="B1841" s="11" t="s">
        <v>12</v>
      </c>
      <c r="C1841" s="17" t="s">
        <v>9</v>
      </c>
      <c r="D1841" s="17">
        <v>108</v>
      </c>
      <c r="E1841" s="17" t="s">
        <v>24</v>
      </c>
      <c r="F1841" s="17">
        <v>104</v>
      </c>
      <c r="G1841" s="44"/>
      <c r="H1841" s="44"/>
      <c r="I1841" s="30">
        <v>17555</v>
      </c>
      <c r="J1841" s="29">
        <f>VLOOKUP(Table2[[#This Row],[Visitor]],Table1[],2,FALSE)</f>
        <v>3</v>
      </c>
      <c r="K1841" s="29">
        <f>VLOOKUP(Table2[[#This Row],[Home]],Table1[],2,FALSE)</f>
        <v>21</v>
      </c>
      <c r="L1841" s="29">
        <f>VLOOKUP(Table2[[#This Row],[Visitor]],Table3[],2,FALSE)</f>
        <v>1</v>
      </c>
      <c r="M1841" s="29">
        <f>VLOOKUP(Table2[[#This Row],[Home]],Table3[],2,FALSE)</f>
        <v>9</v>
      </c>
      <c r="N1841" s="37"/>
      <c r="O1841" s="37"/>
      <c r="P1841" s="37"/>
      <c r="Q1841" s="37"/>
    </row>
    <row r="1842" spans="1:17" ht="25.5" customHeight="1">
      <c r="A1842" s="16" t="s">
        <v>342</v>
      </c>
      <c r="B1842" s="11" t="s">
        <v>12</v>
      </c>
      <c r="C1842" s="17" t="s">
        <v>13</v>
      </c>
      <c r="D1842" s="17">
        <v>126</v>
      </c>
      <c r="E1842" s="17" t="s">
        <v>20</v>
      </c>
      <c r="F1842" s="17">
        <v>130</v>
      </c>
      <c r="G1842" s="44"/>
      <c r="H1842" s="44"/>
      <c r="I1842" s="30">
        <v>17197</v>
      </c>
      <c r="J1842" s="29">
        <f>VLOOKUP(Table2[[#This Row],[Visitor]],Table1[],2,FALSE)</f>
        <v>20</v>
      </c>
      <c r="K1842" s="29">
        <f>VLOOKUP(Table2[[#This Row],[Home]],Table1[],2,FALSE)</f>
        <v>9</v>
      </c>
      <c r="L1842" s="29">
        <f>VLOOKUP(Table2[[#This Row],[Visitor]],Table3[],2,FALSE)</f>
        <v>20</v>
      </c>
      <c r="M1842" s="29">
        <f>VLOOKUP(Table2[[#This Row],[Home]],Table3[],2,FALSE)</f>
        <v>17</v>
      </c>
      <c r="N1842" s="37"/>
      <c r="O1842" s="37"/>
      <c r="P1842" s="37"/>
      <c r="Q1842" s="37"/>
    </row>
    <row r="1843" spans="1:17" ht="25.5" customHeight="1">
      <c r="A1843" s="16" t="s">
        <v>342</v>
      </c>
      <c r="B1843" s="11" t="s">
        <v>21</v>
      </c>
      <c r="C1843" s="17" t="s">
        <v>6</v>
      </c>
      <c r="D1843" s="17">
        <v>108</v>
      </c>
      <c r="E1843" s="17" t="s">
        <v>27</v>
      </c>
      <c r="F1843" s="17">
        <v>111</v>
      </c>
      <c r="G1843" s="44"/>
      <c r="H1843" s="44"/>
      <c r="I1843" s="30">
        <v>16460</v>
      </c>
      <c r="J1843" s="29">
        <f>VLOOKUP(Table2[[#This Row],[Visitor]],Table1[],2,FALSE)</f>
        <v>5</v>
      </c>
      <c r="K1843" s="29">
        <f>VLOOKUP(Table2[[#This Row],[Home]],Table1[],2,FALSE)</f>
        <v>11</v>
      </c>
      <c r="L1843" s="29">
        <f>VLOOKUP(Table2[[#This Row],[Visitor]],Table3[],2,FALSE)</f>
        <v>6</v>
      </c>
      <c r="M1843" s="29">
        <f>VLOOKUP(Table2[[#This Row],[Home]],Table3[],2,FALSE)</f>
        <v>27</v>
      </c>
      <c r="N1843" s="37"/>
      <c r="O1843" s="37"/>
      <c r="P1843" s="37"/>
      <c r="Q1843" s="37"/>
    </row>
    <row r="1844" spans="1:17" ht="25.5" customHeight="1">
      <c r="A1844" s="16" t="s">
        <v>342</v>
      </c>
      <c r="B1844" s="11" t="s">
        <v>23</v>
      </c>
      <c r="C1844" s="17" t="s">
        <v>5</v>
      </c>
      <c r="D1844" s="17">
        <v>112</v>
      </c>
      <c r="E1844" s="17" t="s">
        <v>25</v>
      </c>
      <c r="F1844" s="17">
        <v>103</v>
      </c>
      <c r="G1844" s="44"/>
      <c r="H1844" s="44"/>
      <c r="I1844" s="30">
        <v>17794</v>
      </c>
      <c r="J1844" s="29">
        <f>VLOOKUP(Table2[[#This Row],[Visitor]],Table1[],2,FALSE)</f>
        <v>4</v>
      </c>
      <c r="K1844" s="29">
        <f>VLOOKUP(Table2[[#This Row],[Home]],Table1[],2,FALSE)</f>
        <v>12</v>
      </c>
      <c r="L1844" s="29">
        <f>VLOOKUP(Table2[[#This Row],[Visitor]],Table3[],2,FALSE)</f>
        <v>4</v>
      </c>
      <c r="M1844" s="29">
        <f>VLOOKUP(Table2[[#This Row],[Home]],Table3[],2,FALSE)</f>
        <v>29</v>
      </c>
      <c r="N1844" s="37"/>
      <c r="O1844" s="37"/>
      <c r="P1844" s="37"/>
      <c r="Q1844" s="37"/>
    </row>
    <row r="1845" spans="1:17" ht="25.5" customHeight="1">
      <c r="A1845" s="16" t="s">
        <v>342</v>
      </c>
      <c r="B1845" s="11" t="s">
        <v>23</v>
      </c>
      <c r="C1845" s="17" t="s">
        <v>42</v>
      </c>
      <c r="D1845" s="17">
        <v>97</v>
      </c>
      <c r="E1845" s="17" t="s">
        <v>31</v>
      </c>
      <c r="F1845" s="17">
        <v>129</v>
      </c>
      <c r="G1845" s="44"/>
      <c r="H1845" s="44"/>
      <c r="I1845" s="30">
        <v>18306</v>
      </c>
      <c r="J1845" s="29">
        <f>VLOOKUP(Table2[[#This Row],[Visitor]],Table1[],2,FALSE)</f>
        <v>25</v>
      </c>
      <c r="K1845" s="29">
        <f>VLOOKUP(Table2[[#This Row],[Home]],Table1[],2,FALSE)</f>
        <v>8</v>
      </c>
      <c r="L1845" s="29">
        <f>VLOOKUP(Table2[[#This Row],[Visitor]],Table3[],2,FALSE)</f>
        <v>22</v>
      </c>
      <c r="M1845" s="29">
        <f>VLOOKUP(Table2[[#This Row],[Home]],Table3[],2,FALSE)</f>
        <v>11</v>
      </c>
      <c r="N1845" s="37"/>
      <c r="O1845" s="37"/>
      <c r="P1845" s="37"/>
      <c r="Q1845" s="37"/>
    </row>
    <row r="1846" spans="1:17" ht="25.5" customHeight="1">
      <c r="A1846" s="16" t="s">
        <v>342</v>
      </c>
      <c r="B1846" s="11" t="s">
        <v>29</v>
      </c>
      <c r="C1846" s="17" t="s">
        <v>30</v>
      </c>
      <c r="D1846" s="17">
        <v>122</v>
      </c>
      <c r="E1846" s="17" t="s">
        <v>37</v>
      </c>
      <c r="F1846" s="17">
        <v>118</v>
      </c>
      <c r="G1846" s="44"/>
      <c r="H1846" s="44"/>
      <c r="I1846" s="30">
        <v>14975</v>
      </c>
      <c r="J1846" s="29">
        <f>VLOOKUP(Table2[[#This Row],[Visitor]],Table1[],2,FALSE)</f>
        <v>18</v>
      </c>
      <c r="K1846" s="29">
        <f>VLOOKUP(Table2[[#This Row],[Home]],Table1[],2,FALSE)</f>
        <v>29</v>
      </c>
      <c r="L1846" s="29">
        <f>VLOOKUP(Table2[[#This Row],[Visitor]],Table3[],2,FALSE)</f>
        <v>14</v>
      </c>
      <c r="M1846" s="29">
        <f>VLOOKUP(Table2[[#This Row],[Home]],Table3[],2,FALSE)</f>
        <v>30</v>
      </c>
      <c r="N1846" s="37"/>
      <c r="O1846" s="37"/>
      <c r="P1846" s="37"/>
      <c r="Q1846" s="37"/>
    </row>
    <row r="1847" spans="1:17" ht="25.5" customHeight="1">
      <c r="A1847" s="16" t="s">
        <v>342</v>
      </c>
      <c r="B1847" s="11" t="s">
        <v>35</v>
      </c>
      <c r="C1847" s="17" t="s">
        <v>10</v>
      </c>
      <c r="D1847" s="17">
        <v>115</v>
      </c>
      <c r="E1847" s="17" t="s">
        <v>36</v>
      </c>
      <c r="F1847" s="17">
        <v>105</v>
      </c>
      <c r="G1847" s="44"/>
      <c r="H1847" s="44"/>
      <c r="I1847" s="30">
        <v>19797</v>
      </c>
      <c r="J1847" s="29">
        <f>VLOOKUP(Table2[[#This Row],[Visitor]],Table1[],2,FALSE)</f>
        <v>1</v>
      </c>
      <c r="K1847" s="29">
        <f>VLOOKUP(Table2[[#This Row],[Home]],Table1[],2,FALSE)</f>
        <v>16</v>
      </c>
      <c r="L1847" s="29">
        <f>VLOOKUP(Table2[[#This Row],[Visitor]],Table3[],2,FALSE)</f>
        <v>3</v>
      </c>
      <c r="M1847" s="29">
        <f>VLOOKUP(Table2[[#This Row],[Home]],Table3[],2,FALSE)</f>
        <v>7</v>
      </c>
      <c r="N1847" s="37"/>
      <c r="O1847" s="37"/>
      <c r="P1847" s="37"/>
      <c r="Q1847" s="37"/>
    </row>
    <row r="1848" spans="1:17" ht="25.5" customHeight="1">
      <c r="A1848" s="16" t="s">
        <v>342</v>
      </c>
      <c r="B1848" s="11" t="s">
        <v>8</v>
      </c>
      <c r="C1848" s="17" t="s">
        <v>34</v>
      </c>
      <c r="D1848" s="17">
        <v>122</v>
      </c>
      <c r="E1848" s="17" t="s">
        <v>44</v>
      </c>
      <c r="F1848" s="17">
        <v>111</v>
      </c>
      <c r="G1848" s="44"/>
      <c r="H1848" s="44"/>
      <c r="I1848" s="30">
        <v>19068</v>
      </c>
      <c r="J1848" s="29">
        <f>VLOOKUP(Table2[[#This Row],[Visitor]],Table1[],2,FALSE)</f>
        <v>2</v>
      </c>
      <c r="K1848" s="29">
        <f>VLOOKUP(Table2[[#This Row],[Home]],Table1[],2,FALSE)</f>
        <v>6</v>
      </c>
      <c r="L1848" s="29">
        <f>VLOOKUP(Table2[[#This Row],[Visitor]],Table3[],2,FALSE)</f>
        <v>13</v>
      </c>
      <c r="M1848" s="29">
        <f>VLOOKUP(Table2[[#This Row],[Home]],Table3[],2,FALSE)</f>
        <v>18</v>
      </c>
      <c r="N1848" s="37"/>
      <c r="O1848" s="37"/>
      <c r="P1848" s="37"/>
      <c r="Q1848" s="37"/>
    </row>
    <row r="1849" spans="1:17" ht="25.5" customHeight="1">
      <c r="A1849" s="16" t="s">
        <v>343</v>
      </c>
      <c r="B1849" s="11" t="s">
        <v>49</v>
      </c>
      <c r="C1849" s="17" t="s">
        <v>14</v>
      </c>
      <c r="D1849" s="17">
        <v>107</v>
      </c>
      <c r="E1849" s="17" t="s">
        <v>18</v>
      </c>
      <c r="F1849" s="17">
        <v>109</v>
      </c>
      <c r="G1849" s="44"/>
      <c r="H1849" s="44"/>
      <c r="I1849" s="30">
        <v>17761</v>
      </c>
      <c r="J1849" s="29">
        <f>VLOOKUP(Table2[[#This Row],[Visitor]],Table1[],2,FALSE)</f>
        <v>19</v>
      </c>
      <c r="K1849" s="29">
        <f>VLOOKUP(Table2[[#This Row],[Home]],Table1[],2,FALSE)</f>
        <v>26</v>
      </c>
      <c r="L1849" s="29">
        <f>VLOOKUP(Table2[[#This Row],[Visitor]],Table3[],2,FALSE)</f>
        <v>19</v>
      </c>
      <c r="M1849" s="29">
        <f>VLOOKUP(Table2[[#This Row],[Home]],Table3[],2,FALSE)</f>
        <v>26</v>
      </c>
      <c r="N1849" s="37"/>
      <c r="O1849" s="37"/>
      <c r="P1849" s="37"/>
      <c r="Q1849" s="37"/>
    </row>
    <row r="1850" spans="1:17" ht="25.5" customHeight="1">
      <c r="A1850" s="16" t="s">
        <v>343</v>
      </c>
      <c r="B1850" s="11" t="s">
        <v>59</v>
      </c>
      <c r="C1850" s="17" t="s">
        <v>33</v>
      </c>
      <c r="D1850" s="17">
        <v>113</v>
      </c>
      <c r="E1850" s="17" t="s">
        <v>17</v>
      </c>
      <c r="F1850" s="17">
        <v>104</v>
      </c>
      <c r="G1850" s="44"/>
      <c r="H1850" s="44"/>
      <c r="I1850" s="30">
        <v>19600</v>
      </c>
      <c r="J1850" s="29">
        <f>VLOOKUP(Table2[[#This Row],[Visitor]],Table1[],2,FALSE)</f>
        <v>24</v>
      </c>
      <c r="K1850" s="29">
        <f>VLOOKUP(Table2[[#This Row],[Home]],Table1[],2,FALSE)</f>
        <v>17</v>
      </c>
      <c r="L1850" s="29">
        <f>VLOOKUP(Table2[[#This Row],[Visitor]],Table3[],2,FALSE)</f>
        <v>12</v>
      </c>
      <c r="M1850" s="29">
        <f>VLOOKUP(Table2[[#This Row],[Home]],Table3[],2,FALSE)</f>
        <v>15</v>
      </c>
      <c r="N1850" s="37"/>
      <c r="O1850" s="37"/>
      <c r="P1850" s="37"/>
      <c r="Q1850" s="37"/>
    </row>
    <row r="1851" spans="1:17" ht="25.5" customHeight="1">
      <c r="A1851" s="16" t="s">
        <v>343</v>
      </c>
      <c r="B1851" s="11" t="s">
        <v>59</v>
      </c>
      <c r="C1851" s="17" t="s">
        <v>40</v>
      </c>
      <c r="D1851" s="17">
        <v>89</v>
      </c>
      <c r="E1851" s="17" t="s">
        <v>41</v>
      </c>
      <c r="F1851" s="17">
        <v>95</v>
      </c>
      <c r="G1851" s="44"/>
      <c r="H1851" s="44"/>
      <c r="I1851" s="30">
        <v>19800</v>
      </c>
      <c r="J1851" s="29">
        <f>VLOOKUP(Table2[[#This Row],[Visitor]],Table1[],2,FALSE)</f>
        <v>15</v>
      </c>
      <c r="K1851" s="29">
        <f>VLOOKUP(Table2[[#This Row],[Home]],Table1[],2,FALSE)</f>
        <v>7</v>
      </c>
      <c r="L1851" s="29">
        <f>VLOOKUP(Table2[[#This Row],[Visitor]],Table3[],2,FALSE)</f>
        <v>24</v>
      </c>
      <c r="M1851" s="29">
        <f>VLOOKUP(Table2[[#This Row],[Home]],Table3[],2,FALSE)</f>
        <v>2</v>
      </c>
      <c r="N1851" s="37"/>
      <c r="O1851" s="37"/>
      <c r="P1851" s="37"/>
      <c r="Q1851" s="37"/>
    </row>
    <row r="1852" spans="1:17" ht="25.5" customHeight="1">
      <c r="A1852" s="16" t="s">
        <v>343</v>
      </c>
      <c r="B1852" s="11" t="s">
        <v>12</v>
      </c>
      <c r="C1852" s="17" t="s">
        <v>43</v>
      </c>
      <c r="D1852" s="17">
        <v>103</v>
      </c>
      <c r="E1852" s="17" t="s">
        <v>28</v>
      </c>
      <c r="F1852" s="17">
        <v>105</v>
      </c>
      <c r="G1852" s="44"/>
      <c r="H1852" s="44"/>
      <c r="I1852" s="30">
        <v>20380</v>
      </c>
      <c r="J1852" s="29">
        <f>VLOOKUP(Table2[[#This Row],[Visitor]],Table1[],2,FALSE)</f>
        <v>10</v>
      </c>
      <c r="K1852" s="29">
        <f>VLOOKUP(Table2[[#This Row],[Home]],Table1[],2,FALSE)</f>
        <v>22</v>
      </c>
      <c r="L1852" s="29">
        <f>VLOOKUP(Table2[[#This Row],[Visitor]],Table3[],2,FALSE)</f>
        <v>10</v>
      </c>
      <c r="M1852" s="29">
        <f>VLOOKUP(Table2[[#This Row],[Home]],Table3[],2,FALSE)</f>
        <v>28</v>
      </c>
      <c r="N1852" s="37"/>
      <c r="O1852" s="37"/>
      <c r="P1852" s="37"/>
      <c r="Q1852" s="37"/>
    </row>
    <row r="1853" spans="1:17" ht="25.5" customHeight="1">
      <c r="A1853" s="16" t="s">
        <v>343</v>
      </c>
      <c r="B1853" s="11" t="s">
        <v>29</v>
      </c>
      <c r="C1853" s="17" t="s">
        <v>19</v>
      </c>
      <c r="D1853" s="17">
        <v>95</v>
      </c>
      <c r="E1853" s="17" t="s">
        <v>36</v>
      </c>
      <c r="F1853" s="17">
        <v>129</v>
      </c>
      <c r="G1853" s="44"/>
      <c r="H1853" s="44"/>
      <c r="I1853" s="30">
        <v>19393</v>
      </c>
      <c r="J1853" s="29">
        <f>VLOOKUP(Table2[[#This Row],[Visitor]],Table1[],2,FALSE)</f>
        <v>27</v>
      </c>
      <c r="K1853" s="29">
        <f>VLOOKUP(Table2[[#This Row],[Home]],Table1[],2,FALSE)</f>
        <v>16</v>
      </c>
      <c r="L1853" s="29">
        <f>VLOOKUP(Table2[[#This Row],[Visitor]],Table3[],2,FALSE)</f>
        <v>5</v>
      </c>
      <c r="M1853" s="29">
        <f>VLOOKUP(Table2[[#This Row],[Home]],Table3[],2,FALSE)</f>
        <v>7</v>
      </c>
      <c r="N1853" s="37"/>
      <c r="O1853" s="37"/>
      <c r="P1853" s="37"/>
      <c r="Q1853" s="37"/>
    </row>
    <row r="1854" spans="1:17" ht="25.5" customHeight="1">
      <c r="A1854" s="16" t="s">
        <v>343</v>
      </c>
      <c r="B1854" s="11" t="s">
        <v>32</v>
      </c>
      <c r="C1854" s="17" t="s">
        <v>38</v>
      </c>
      <c r="D1854" s="17">
        <v>114</v>
      </c>
      <c r="E1854" s="17" t="s">
        <v>45</v>
      </c>
      <c r="F1854" s="17">
        <v>121</v>
      </c>
      <c r="G1854" s="44"/>
      <c r="H1854" s="44"/>
      <c r="I1854" s="30">
        <v>18997</v>
      </c>
      <c r="J1854" s="29">
        <f>VLOOKUP(Table2[[#This Row],[Visitor]],Table1[],2,FALSE)</f>
        <v>23</v>
      </c>
      <c r="K1854" s="29">
        <f>VLOOKUP(Table2[[#This Row],[Home]],Table1[],2,FALSE)</f>
        <v>28</v>
      </c>
      <c r="L1854" s="29">
        <f>VLOOKUP(Table2[[#This Row],[Visitor]],Table3[],2,FALSE)</f>
        <v>25</v>
      </c>
      <c r="M1854" s="29">
        <f>VLOOKUP(Table2[[#This Row],[Home]],Table3[],2,FALSE)</f>
        <v>21</v>
      </c>
      <c r="N1854" s="37"/>
      <c r="O1854" s="37"/>
      <c r="P1854" s="37"/>
      <c r="Q1854" s="37"/>
    </row>
    <row r="1855" spans="1:17" ht="25.5" customHeight="1">
      <c r="A1855" s="16" t="s">
        <v>344</v>
      </c>
      <c r="B1855" s="11" t="s">
        <v>67</v>
      </c>
      <c r="C1855" s="17" t="s">
        <v>27</v>
      </c>
      <c r="D1855" s="17">
        <v>108</v>
      </c>
      <c r="E1855" s="17" t="s">
        <v>16</v>
      </c>
      <c r="F1855" s="17">
        <v>116</v>
      </c>
      <c r="G1855" s="44"/>
      <c r="H1855" s="44"/>
      <c r="I1855" s="30">
        <v>17923</v>
      </c>
      <c r="J1855" s="29">
        <f>VLOOKUP(Table2[[#This Row],[Visitor]],Table1[],2,FALSE)</f>
        <v>11</v>
      </c>
      <c r="K1855" s="29">
        <f>VLOOKUP(Table2[[#This Row],[Home]],Table1[],2,FALSE)</f>
        <v>13</v>
      </c>
      <c r="L1855" s="29">
        <f>VLOOKUP(Table2[[#This Row],[Visitor]],Table3[],2,FALSE)</f>
        <v>27</v>
      </c>
      <c r="M1855" s="29">
        <f>VLOOKUP(Table2[[#This Row],[Home]],Table3[],2,FALSE)</f>
        <v>8</v>
      </c>
      <c r="N1855" s="37"/>
      <c r="O1855" s="37"/>
      <c r="P1855" s="37"/>
      <c r="Q1855" s="37"/>
    </row>
    <row r="1856" spans="1:17" ht="25.5" customHeight="1">
      <c r="A1856" s="16" t="s">
        <v>344</v>
      </c>
      <c r="B1856" s="11" t="s">
        <v>59</v>
      </c>
      <c r="C1856" s="17" t="s">
        <v>18</v>
      </c>
      <c r="D1856" s="17">
        <v>100</v>
      </c>
      <c r="E1856" s="17" t="s">
        <v>13</v>
      </c>
      <c r="F1856" s="17">
        <v>125</v>
      </c>
      <c r="G1856" s="44"/>
      <c r="H1856" s="44"/>
      <c r="I1856" s="30">
        <v>14694</v>
      </c>
      <c r="J1856" s="29">
        <f>VLOOKUP(Table2[[#This Row],[Visitor]],Table1[],2,FALSE)</f>
        <v>26</v>
      </c>
      <c r="K1856" s="29">
        <f>VLOOKUP(Table2[[#This Row],[Home]],Table1[],2,FALSE)</f>
        <v>20</v>
      </c>
      <c r="L1856" s="29">
        <f>VLOOKUP(Table2[[#This Row],[Visitor]],Table3[],2,FALSE)</f>
        <v>26</v>
      </c>
      <c r="M1856" s="29">
        <f>VLOOKUP(Table2[[#This Row],[Home]],Table3[],2,FALSE)</f>
        <v>20</v>
      </c>
      <c r="N1856" s="37"/>
      <c r="O1856" s="37"/>
      <c r="P1856" s="37"/>
      <c r="Q1856" s="37"/>
    </row>
    <row r="1857" spans="1:17" ht="25.5" customHeight="1">
      <c r="A1857" s="16" t="s">
        <v>344</v>
      </c>
      <c r="B1857" s="11" t="s">
        <v>12</v>
      </c>
      <c r="C1857" s="17" t="s">
        <v>25</v>
      </c>
      <c r="D1857" s="17">
        <v>101</v>
      </c>
      <c r="E1857" s="17" t="s">
        <v>9</v>
      </c>
      <c r="F1857" s="17">
        <v>113</v>
      </c>
      <c r="G1857" s="44"/>
      <c r="H1857" s="44"/>
      <c r="I1857" s="30">
        <v>18055</v>
      </c>
      <c r="J1857" s="29">
        <f>VLOOKUP(Table2[[#This Row],[Visitor]],Table1[],2,FALSE)</f>
        <v>12</v>
      </c>
      <c r="K1857" s="29">
        <f>VLOOKUP(Table2[[#This Row],[Home]],Table1[],2,FALSE)</f>
        <v>3</v>
      </c>
      <c r="L1857" s="29">
        <f>VLOOKUP(Table2[[#This Row],[Visitor]],Table3[],2,FALSE)</f>
        <v>29</v>
      </c>
      <c r="M1857" s="29">
        <f>VLOOKUP(Table2[[#This Row],[Home]],Table3[],2,FALSE)</f>
        <v>1</v>
      </c>
      <c r="N1857" s="37"/>
      <c r="O1857" s="37"/>
      <c r="P1857" s="37"/>
      <c r="Q1857" s="37"/>
    </row>
    <row r="1858" spans="1:17" ht="25.5" customHeight="1">
      <c r="A1858" s="16" t="s">
        <v>344</v>
      </c>
      <c r="B1858" s="11" t="s">
        <v>12</v>
      </c>
      <c r="C1858" s="17" t="s">
        <v>5</v>
      </c>
      <c r="D1858" s="17">
        <v>111</v>
      </c>
      <c r="E1858" s="17" t="s">
        <v>34</v>
      </c>
      <c r="F1858" s="17">
        <v>120</v>
      </c>
      <c r="G1858" s="44"/>
      <c r="H1858" s="44"/>
      <c r="I1858" s="30">
        <v>18354</v>
      </c>
      <c r="J1858" s="29">
        <f>VLOOKUP(Table2[[#This Row],[Visitor]],Table1[],2,FALSE)</f>
        <v>4</v>
      </c>
      <c r="K1858" s="29">
        <f>VLOOKUP(Table2[[#This Row],[Home]],Table1[],2,FALSE)</f>
        <v>2</v>
      </c>
      <c r="L1858" s="29">
        <f>VLOOKUP(Table2[[#This Row],[Visitor]],Table3[],2,FALSE)</f>
        <v>4</v>
      </c>
      <c r="M1858" s="29">
        <f>VLOOKUP(Table2[[#This Row],[Home]],Table3[],2,FALSE)</f>
        <v>13</v>
      </c>
      <c r="N1858" s="37"/>
      <c r="O1858" s="37"/>
      <c r="P1858" s="37"/>
      <c r="Q1858" s="37"/>
    </row>
    <row r="1859" spans="1:17" ht="25.5" customHeight="1">
      <c r="A1859" s="16" t="s">
        <v>344</v>
      </c>
      <c r="B1859" s="11" t="s">
        <v>23</v>
      </c>
      <c r="C1859" s="17" t="s">
        <v>33</v>
      </c>
      <c r="D1859" s="17">
        <v>114</v>
      </c>
      <c r="E1859" s="17" t="s">
        <v>24</v>
      </c>
      <c r="F1859" s="17">
        <v>123</v>
      </c>
      <c r="G1859" s="44"/>
      <c r="H1859" s="44"/>
      <c r="I1859" s="30">
        <v>14904</v>
      </c>
      <c r="J1859" s="29">
        <f>VLOOKUP(Table2[[#This Row],[Visitor]],Table1[],2,FALSE)</f>
        <v>24</v>
      </c>
      <c r="K1859" s="29">
        <f>VLOOKUP(Table2[[#This Row],[Home]],Table1[],2,FALSE)</f>
        <v>21</v>
      </c>
      <c r="L1859" s="29">
        <f>VLOOKUP(Table2[[#This Row],[Visitor]],Table3[],2,FALSE)</f>
        <v>12</v>
      </c>
      <c r="M1859" s="29">
        <f>VLOOKUP(Table2[[#This Row],[Home]],Table3[],2,FALSE)</f>
        <v>9</v>
      </c>
      <c r="N1859" s="37"/>
      <c r="O1859" s="37"/>
      <c r="P1859" s="37"/>
      <c r="Q1859" s="37"/>
    </row>
    <row r="1860" spans="1:17" ht="25.5" customHeight="1">
      <c r="A1860" s="16" t="s">
        <v>344</v>
      </c>
      <c r="B1860" s="11" t="s">
        <v>23</v>
      </c>
      <c r="C1860" s="17" t="s">
        <v>28</v>
      </c>
      <c r="D1860" s="17">
        <v>102</v>
      </c>
      <c r="E1860" s="17" t="s">
        <v>43</v>
      </c>
      <c r="F1860" s="17">
        <v>122</v>
      </c>
      <c r="G1860" s="44"/>
      <c r="H1860" s="44"/>
      <c r="I1860" s="30">
        <v>18203</v>
      </c>
      <c r="J1860" s="29">
        <f>VLOOKUP(Table2[[#This Row],[Visitor]],Table1[],2,FALSE)</f>
        <v>22</v>
      </c>
      <c r="K1860" s="29">
        <f>VLOOKUP(Table2[[#This Row],[Home]],Table1[],2,FALSE)</f>
        <v>10</v>
      </c>
      <c r="L1860" s="29">
        <f>VLOOKUP(Table2[[#This Row],[Visitor]],Table3[],2,FALSE)</f>
        <v>28</v>
      </c>
      <c r="M1860" s="29">
        <f>VLOOKUP(Table2[[#This Row],[Home]],Table3[],2,FALSE)</f>
        <v>10</v>
      </c>
      <c r="N1860" s="37"/>
      <c r="O1860" s="37"/>
      <c r="P1860" s="37"/>
      <c r="Q1860" s="37"/>
    </row>
    <row r="1861" spans="1:17" ht="25.5" customHeight="1">
      <c r="A1861" s="16" t="s">
        <v>344</v>
      </c>
      <c r="B1861" s="11" t="s">
        <v>29</v>
      </c>
      <c r="C1861" s="17" t="s">
        <v>10</v>
      </c>
      <c r="D1861" s="17">
        <v>132</v>
      </c>
      <c r="E1861" s="17" t="s">
        <v>37</v>
      </c>
      <c r="F1861" s="17">
        <v>109</v>
      </c>
      <c r="G1861" s="44"/>
      <c r="H1861" s="44"/>
      <c r="I1861" s="30">
        <v>16906</v>
      </c>
      <c r="J1861" s="29">
        <f>VLOOKUP(Table2[[#This Row],[Visitor]],Table1[],2,FALSE)</f>
        <v>1</v>
      </c>
      <c r="K1861" s="29">
        <f>VLOOKUP(Table2[[#This Row],[Home]],Table1[],2,FALSE)</f>
        <v>29</v>
      </c>
      <c r="L1861" s="29">
        <f>VLOOKUP(Table2[[#This Row],[Visitor]],Table3[],2,FALSE)</f>
        <v>3</v>
      </c>
      <c r="M1861" s="29">
        <f>VLOOKUP(Table2[[#This Row],[Home]],Table3[],2,FALSE)</f>
        <v>30</v>
      </c>
      <c r="N1861" s="37"/>
      <c r="O1861" s="37"/>
      <c r="P1861" s="37"/>
      <c r="Q1861" s="37"/>
    </row>
    <row r="1862" spans="1:17" ht="25.5" customHeight="1">
      <c r="A1862" s="18" t="s">
        <v>345</v>
      </c>
      <c r="B1862" s="11" t="s">
        <v>21</v>
      </c>
      <c r="C1862" s="19" t="s">
        <v>31</v>
      </c>
      <c r="D1862" s="19">
        <v>116</v>
      </c>
      <c r="E1862" s="19" t="s">
        <v>41</v>
      </c>
      <c r="F1862" s="19">
        <v>122</v>
      </c>
      <c r="G1862" s="44"/>
      <c r="H1862" s="44"/>
      <c r="I1862" s="30">
        <v>19800</v>
      </c>
      <c r="J1862" s="29">
        <f>VLOOKUP(Table2[[#This Row],[Visitor]],Table1[],2,FALSE)</f>
        <v>8</v>
      </c>
      <c r="K1862" s="29">
        <f>VLOOKUP(Table2[[#This Row],[Home]],Table1[],2,FALSE)</f>
        <v>7</v>
      </c>
      <c r="L1862" s="29">
        <f>VLOOKUP(Table2[[#This Row],[Visitor]],Table3[],2,FALSE)</f>
        <v>11</v>
      </c>
      <c r="M1862" s="29">
        <f>VLOOKUP(Table2[[#This Row],[Home]],Table3[],2,FALSE)</f>
        <v>2</v>
      </c>
      <c r="N1862" s="37"/>
      <c r="O1862" s="37"/>
      <c r="P1862" s="37"/>
      <c r="Q1862" s="37"/>
    </row>
    <row r="1863" spans="1:17" ht="25.5" customHeight="1">
      <c r="A1863" s="18" t="s">
        <v>345</v>
      </c>
      <c r="B1863" s="11" t="s">
        <v>23</v>
      </c>
      <c r="C1863" s="19" t="s">
        <v>14</v>
      </c>
      <c r="D1863" s="19">
        <v>98</v>
      </c>
      <c r="E1863" s="19" t="s">
        <v>22</v>
      </c>
      <c r="F1863" s="19">
        <v>121</v>
      </c>
      <c r="G1863" s="44"/>
      <c r="H1863" s="44"/>
      <c r="I1863" s="30">
        <v>17534</v>
      </c>
      <c r="J1863" s="29">
        <f>VLOOKUP(Table2[[#This Row],[Visitor]],Table1[],2,FALSE)</f>
        <v>19</v>
      </c>
      <c r="K1863" s="29">
        <f>VLOOKUP(Table2[[#This Row],[Home]],Table1[],2,FALSE)</f>
        <v>14</v>
      </c>
      <c r="L1863" s="29">
        <f>VLOOKUP(Table2[[#This Row],[Visitor]],Table3[],2,FALSE)</f>
        <v>19</v>
      </c>
      <c r="M1863" s="29">
        <f>VLOOKUP(Table2[[#This Row],[Home]],Table3[],2,FALSE)</f>
        <v>16</v>
      </c>
      <c r="N1863" s="37"/>
      <c r="O1863" s="37"/>
      <c r="P1863" s="37"/>
      <c r="Q1863" s="37"/>
    </row>
    <row r="1864" spans="1:17" ht="25.5" customHeight="1">
      <c r="A1864" s="18" t="s">
        <v>345</v>
      </c>
      <c r="B1864" s="11" t="s">
        <v>29</v>
      </c>
      <c r="C1864" s="19" t="s">
        <v>42</v>
      </c>
      <c r="D1864" s="19">
        <v>108</v>
      </c>
      <c r="E1864" s="19" t="s">
        <v>30</v>
      </c>
      <c r="F1864" s="19">
        <v>115</v>
      </c>
      <c r="G1864" s="44"/>
      <c r="H1864" s="44"/>
      <c r="I1864" s="30">
        <v>19520</v>
      </c>
      <c r="J1864" s="29">
        <f>VLOOKUP(Table2[[#This Row],[Visitor]],Table1[],2,FALSE)</f>
        <v>25</v>
      </c>
      <c r="K1864" s="29">
        <f>VLOOKUP(Table2[[#This Row],[Home]],Table1[],2,FALSE)</f>
        <v>18</v>
      </c>
      <c r="L1864" s="29">
        <f>VLOOKUP(Table2[[#This Row],[Visitor]],Table3[],2,FALSE)</f>
        <v>22</v>
      </c>
      <c r="M1864" s="29">
        <f>VLOOKUP(Table2[[#This Row],[Home]],Table3[],2,FALSE)</f>
        <v>14</v>
      </c>
      <c r="N1864" s="37"/>
      <c r="O1864" s="37"/>
      <c r="P1864" s="37"/>
      <c r="Q1864" s="37"/>
    </row>
    <row r="1865" spans="1:17" ht="25.5" customHeight="1">
      <c r="A1865" s="18" t="s">
        <v>345</v>
      </c>
      <c r="B1865" s="11" t="s">
        <v>29</v>
      </c>
      <c r="C1865" s="19" t="s">
        <v>36</v>
      </c>
      <c r="D1865" s="19">
        <v>113</v>
      </c>
      <c r="E1865" s="19" t="s">
        <v>38</v>
      </c>
      <c r="F1865" s="19">
        <v>108</v>
      </c>
      <c r="G1865" s="44"/>
      <c r="H1865" s="44"/>
      <c r="I1865" s="30">
        <v>17583</v>
      </c>
      <c r="J1865" s="29">
        <f>VLOOKUP(Table2[[#This Row],[Visitor]],Table1[],2,FALSE)</f>
        <v>16</v>
      </c>
      <c r="K1865" s="29">
        <f>VLOOKUP(Table2[[#This Row],[Home]],Table1[],2,FALSE)</f>
        <v>23</v>
      </c>
      <c r="L1865" s="29">
        <f>VLOOKUP(Table2[[#This Row],[Visitor]],Table3[],2,FALSE)</f>
        <v>7</v>
      </c>
      <c r="M1865" s="29">
        <f>VLOOKUP(Table2[[#This Row],[Home]],Table3[],2,FALSE)</f>
        <v>25</v>
      </c>
      <c r="N1865" s="37"/>
      <c r="O1865" s="37"/>
      <c r="P1865" s="37"/>
      <c r="Q1865" s="37"/>
    </row>
    <row r="1866" spans="1:17" ht="25.5" customHeight="1">
      <c r="A1866" s="18" t="s">
        <v>345</v>
      </c>
      <c r="B1866" s="11" t="s">
        <v>8</v>
      </c>
      <c r="C1866" s="19" t="s">
        <v>19</v>
      </c>
      <c r="D1866" s="19">
        <v>119</v>
      </c>
      <c r="E1866" s="19" t="s">
        <v>44</v>
      </c>
      <c r="F1866" s="19">
        <v>113</v>
      </c>
      <c r="G1866" s="44"/>
      <c r="H1866" s="44"/>
      <c r="I1866" s="30">
        <v>17868</v>
      </c>
      <c r="J1866" s="29">
        <f>VLOOKUP(Table2[[#This Row],[Visitor]],Table1[],2,FALSE)</f>
        <v>27</v>
      </c>
      <c r="K1866" s="29">
        <f>VLOOKUP(Table2[[#This Row],[Home]],Table1[],2,FALSE)</f>
        <v>6</v>
      </c>
      <c r="L1866" s="29">
        <f>VLOOKUP(Table2[[#This Row],[Visitor]],Table3[],2,FALSE)</f>
        <v>5</v>
      </c>
      <c r="M1866" s="29">
        <f>VLOOKUP(Table2[[#This Row],[Home]],Table3[],2,FALSE)</f>
        <v>18</v>
      </c>
      <c r="N1866" s="37"/>
      <c r="O1866" s="37"/>
      <c r="P1866" s="37"/>
      <c r="Q1866" s="37"/>
    </row>
    <row r="1867" spans="1:17" ht="25.5" customHeight="1">
      <c r="A1867" s="18" t="s">
        <v>346</v>
      </c>
      <c r="B1867" s="11" t="s">
        <v>12</v>
      </c>
      <c r="C1867" s="19" t="s">
        <v>28</v>
      </c>
      <c r="D1867" s="19">
        <v>122</v>
      </c>
      <c r="E1867" s="19" t="s">
        <v>13</v>
      </c>
      <c r="F1867" s="19">
        <v>84</v>
      </c>
      <c r="G1867" s="44"/>
      <c r="H1867" s="44"/>
      <c r="I1867" s="30">
        <v>16955</v>
      </c>
      <c r="J1867" s="29">
        <f>VLOOKUP(Table2[[#This Row],[Visitor]],Table1[],2,FALSE)</f>
        <v>22</v>
      </c>
      <c r="K1867" s="29">
        <f>VLOOKUP(Table2[[#This Row],[Home]],Table1[],2,FALSE)</f>
        <v>20</v>
      </c>
      <c r="L1867" s="29">
        <f>VLOOKUP(Table2[[#This Row],[Visitor]],Table3[],2,FALSE)</f>
        <v>28</v>
      </c>
      <c r="M1867" s="29">
        <f>VLOOKUP(Table2[[#This Row],[Home]],Table3[],2,FALSE)</f>
        <v>20</v>
      </c>
      <c r="N1867" s="37"/>
      <c r="O1867" s="37"/>
      <c r="P1867" s="37"/>
      <c r="Q1867" s="37"/>
    </row>
    <row r="1868" spans="1:17" ht="25.5" customHeight="1">
      <c r="A1868" s="18" t="s">
        <v>346</v>
      </c>
      <c r="B1868" s="11" t="s">
        <v>12</v>
      </c>
      <c r="C1868" s="19" t="s">
        <v>17</v>
      </c>
      <c r="D1868" s="19">
        <v>117</v>
      </c>
      <c r="E1868" s="19" t="s">
        <v>6</v>
      </c>
      <c r="F1868" s="19">
        <v>92</v>
      </c>
      <c r="G1868" s="44"/>
      <c r="H1868" s="44"/>
      <c r="I1868" s="30">
        <v>19432</v>
      </c>
      <c r="J1868" s="29">
        <f>VLOOKUP(Table2[[#This Row],[Visitor]],Table1[],2,FALSE)</f>
        <v>17</v>
      </c>
      <c r="K1868" s="29">
        <f>VLOOKUP(Table2[[#This Row],[Home]],Table1[],2,FALSE)</f>
        <v>5</v>
      </c>
      <c r="L1868" s="29">
        <f>VLOOKUP(Table2[[#This Row],[Visitor]],Table3[],2,FALSE)</f>
        <v>15</v>
      </c>
      <c r="M1868" s="29">
        <f>VLOOKUP(Table2[[#This Row],[Home]],Table3[],2,FALSE)</f>
        <v>6</v>
      </c>
      <c r="N1868" s="37"/>
      <c r="O1868" s="37"/>
      <c r="P1868" s="37"/>
      <c r="Q1868" s="37"/>
    </row>
    <row r="1869" spans="1:17" ht="25.5" customHeight="1">
      <c r="A1869" s="18" t="s">
        <v>346</v>
      </c>
      <c r="B1869" s="11" t="s">
        <v>12</v>
      </c>
      <c r="C1869" s="19" t="s">
        <v>27</v>
      </c>
      <c r="D1869" s="19">
        <v>98</v>
      </c>
      <c r="E1869" s="19" t="s">
        <v>20</v>
      </c>
      <c r="F1869" s="19">
        <v>114</v>
      </c>
      <c r="G1869" s="44"/>
      <c r="H1869" s="44"/>
      <c r="I1869" s="30">
        <v>15324</v>
      </c>
      <c r="J1869" s="29">
        <f>VLOOKUP(Table2[[#This Row],[Visitor]],Table1[],2,FALSE)</f>
        <v>11</v>
      </c>
      <c r="K1869" s="29">
        <f>VLOOKUP(Table2[[#This Row],[Home]],Table1[],2,FALSE)</f>
        <v>9</v>
      </c>
      <c r="L1869" s="29">
        <f>VLOOKUP(Table2[[#This Row],[Visitor]],Table3[],2,FALSE)</f>
        <v>27</v>
      </c>
      <c r="M1869" s="29">
        <f>VLOOKUP(Table2[[#This Row],[Home]],Table3[],2,FALSE)</f>
        <v>17</v>
      </c>
      <c r="N1869" s="37"/>
      <c r="O1869" s="37"/>
      <c r="P1869" s="37"/>
      <c r="Q1869" s="37"/>
    </row>
    <row r="1870" spans="1:17" ht="25.5" customHeight="1">
      <c r="A1870" s="18" t="s">
        <v>346</v>
      </c>
      <c r="B1870" s="11" t="s">
        <v>21</v>
      </c>
      <c r="C1870" s="19" t="s">
        <v>24</v>
      </c>
      <c r="D1870" s="19">
        <v>121</v>
      </c>
      <c r="E1870" s="19" t="s">
        <v>15</v>
      </c>
      <c r="F1870" s="19">
        <v>126</v>
      </c>
      <c r="G1870" s="44"/>
      <c r="H1870" s="44"/>
      <c r="I1870" s="30">
        <v>16890</v>
      </c>
      <c r="J1870" s="29">
        <f>VLOOKUP(Table2[[#This Row],[Visitor]],Table1[],2,FALSE)</f>
        <v>21</v>
      </c>
      <c r="K1870" s="29">
        <f>VLOOKUP(Table2[[#This Row],[Home]],Table1[],2,FALSE)</f>
        <v>30</v>
      </c>
      <c r="L1870" s="29">
        <f>VLOOKUP(Table2[[#This Row],[Visitor]],Table3[],2,FALSE)</f>
        <v>9</v>
      </c>
      <c r="M1870" s="29">
        <f>VLOOKUP(Table2[[#This Row],[Home]],Table3[],2,FALSE)</f>
        <v>23</v>
      </c>
      <c r="N1870" s="37"/>
      <c r="O1870" s="37"/>
      <c r="P1870" s="37"/>
      <c r="Q1870" s="37"/>
    </row>
    <row r="1871" spans="1:17" ht="25.5" customHeight="1">
      <c r="A1871" s="18" t="s">
        <v>346</v>
      </c>
      <c r="B1871" s="11" t="s">
        <v>23</v>
      </c>
      <c r="C1871" s="19" t="s">
        <v>33</v>
      </c>
      <c r="D1871" s="19">
        <v>102</v>
      </c>
      <c r="E1871" s="19" t="s">
        <v>5</v>
      </c>
      <c r="F1871" s="19">
        <v>115</v>
      </c>
      <c r="G1871" s="44"/>
      <c r="H1871" s="44"/>
      <c r="I1871" s="30">
        <v>18624</v>
      </c>
      <c r="J1871" s="29">
        <f>VLOOKUP(Table2[[#This Row],[Visitor]],Table1[],2,FALSE)</f>
        <v>24</v>
      </c>
      <c r="K1871" s="29">
        <f>VLOOKUP(Table2[[#This Row],[Home]],Table1[],2,FALSE)</f>
        <v>4</v>
      </c>
      <c r="L1871" s="29">
        <f>VLOOKUP(Table2[[#This Row],[Visitor]],Table3[],2,FALSE)</f>
        <v>12</v>
      </c>
      <c r="M1871" s="29">
        <f>VLOOKUP(Table2[[#This Row],[Home]],Table3[],2,FALSE)</f>
        <v>4</v>
      </c>
      <c r="N1871" s="37"/>
      <c r="O1871" s="37"/>
      <c r="P1871" s="37"/>
      <c r="Q1871" s="37"/>
    </row>
    <row r="1872" spans="1:17" ht="25.5" customHeight="1">
      <c r="A1872" s="18" t="s">
        <v>346</v>
      </c>
      <c r="B1872" s="11" t="s">
        <v>23</v>
      </c>
      <c r="C1872" s="19" t="s">
        <v>18</v>
      </c>
      <c r="D1872" s="19">
        <v>112</v>
      </c>
      <c r="E1872" s="19" t="s">
        <v>40</v>
      </c>
      <c r="F1872" s="19">
        <v>84</v>
      </c>
      <c r="G1872" s="44"/>
      <c r="H1872" s="44"/>
      <c r="I1872" s="30">
        <v>19013</v>
      </c>
      <c r="J1872" s="29">
        <f>VLOOKUP(Table2[[#This Row],[Visitor]],Table1[],2,FALSE)</f>
        <v>26</v>
      </c>
      <c r="K1872" s="29">
        <f>VLOOKUP(Table2[[#This Row],[Home]],Table1[],2,FALSE)</f>
        <v>15</v>
      </c>
      <c r="L1872" s="29">
        <f>VLOOKUP(Table2[[#This Row],[Visitor]],Table3[],2,FALSE)</f>
        <v>26</v>
      </c>
      <c r="M1872" s="29">
        <f>VLOOKUP(Table2[[#This Row],[Home]],Table3[],2,FALSE)</f>
        <v>24</v>
      </c>
      <c r="N1872" s="37"/>
      <c r="O1872" s="37"/>
      <c r="P1872" s="37"/>
      <c r="Q1872" s="37"/>
    </row>
    <row r="1873" spans="1:17" ht="25.5" customHeight="1">
      <c r="A1873" s="18" t="s">
        <v>346</v>
      </c>
      <c r="B1873" s="11" t="s">
        <v>23</v>
      </c>
      <c r="C1873" s="19" t="s">
        <v>14</v>
      </c>
      <c r="D1873" s="19">
        <v>101</v>
      </c>
      <c r="E1873" s="19" t="s">
        <v>25</v>
      </c>
      <c r="F1873" s="19">
        <v>94</v>
      </c>
      <c r="G1873" s="44"/>
      <c r="H1873" s="44"/>
      <c r="I1873" s="30">
        <v>14109</v>
      </c>
      <c r="J1873" s="29">
        <f>VLOOKUP(Table2[[#This Row],[Visitor]],Table1[],2,FALSE)</f>
        <v>19</v>
      </c>
      <c r="K1873" s="29">
        <f>VLOOKUP(Table2[[#This Row],[Home]],Table1[],2,FALSE)</f>
        <v>12</v>
      </c>
      <c r="L1873" s="29">
        <f>VLOOKUP(Table2[[#This Row],[Visitor]],Table3[],2,FALSE)</f>
        <v>19</v>
      </c>
      <c r="M1873" s="29">
        <f>VLOOKUP(Table2[[#This Row],[Home]],Table3[],2,FALSE)</f>
        <v>29</v>
      </c>
      <c r="N1873" s="37"/>
      <c r="O1873" s="37"/>
      <c r="P1873" s="37"/>
      <c r="Q1873" s="37"/>
    </row>
    <row r="1874" spans="1:17" ht="25.5" customHeight="1">
      <c r="A1874" s="18" t="s">
        <v>346</v>
      </c>
      <c r="B1874" s="11" t="s">
        <v>29</v>
      </c>
      <c r="C1874" s="19" t="s">
        <v>19</v>
      </c>
      <c r="D1874" s="19">
        <v>132</v>
      </c>
      <c r="E1874" s="19" t="s">
        <v>37</v>
      </c>
      <c r="F1874" s="19">
        <v>127</v>
      </c>
      <c r="G1874" s="44"/>
      <c r="H1874" s="44"/>
      <c r="I1874" s="30">
        <v>15226</v>
      </c>
      <c r="J1874" s="29">
        <f>VLOOKUP(Table2[[#This Row],[Visitor]],Table1[],2,FALSE)</f>
        <v>27</v>
      </c>
      <c r="K1874" s="29">
        <f>VLOOKUP(Table2[[#This Row],[Home]],Table1[],2,FALSE)</f>
        <v>29</v>
      </c>
      <c r="L1874" s="29">
        <f>VLOOKUP(Table2[[#This Row],[Visitor]],Table3[],2,FALSE)</f>
        <v>5</v>
      </c>
      <c r="M1874" s="29">
        <f>VLOOKUP(Table2[[#This Row],[Home]],Table3[],2,FALSE)</f>
        <v>30</v>
      </c>
      <c r="N1874" s="37"/>
      <c r="O1874" s="37"/>
      <c r="P1874" s="37"/>
      <c r="Q1874" s="37"/>
    </row>
    <row r="1875" spans="1:17" ht="25.5" customHeight="1">
      <c r="A1875" s="18" t="s">
        <v>346</v>
      </c>
      <c r="B1875" s="11" t="s">
        <v>8</v>
      </c>
      <c r="C1875" s="19" t="s">
        <v>43</v>
      </c>
      <c r="D1875" s="19">
        <v>107</v>
      </c>
      <c r="E1875" s="19" t="s">
        <v>45</v>
      </c>
      <c r="F1875" s="19">
        <v>100</v>
      </c>
      <c r="G1875" s="44"/>
      <c r="H1875" s="44"/>
      <c r="I1875" s="30">
        <v>18997</v>
      </c>
      <c r="J1875" s="29">
        <f>VLOOKUP(Table2[[#This Row],[Visitor]],Table1[],2,FALSE)</f>
        <v>10</v>
      </c>
      <c r="K1875" s="29">
        <f>VLOOKUP(Table2[[#This Row],[Home]],Table1[],2,FALSE)</f>
        <v>28</v>
      </c>
      <c r="L1875" s="29">
        <f>VLOOKUP(Table2[[#This Row],[Visitor]],Table3[],2,FALSE)</f>
        <v>10</v>
      </c>
      <c r="M1875" s="29">
        <f>VLOOKUP(Table2[[#This Row],[Home]],Table3[],2,FALSE)</f>
        <v>21</v>
      </c>
      <c r="N1875" s="37"/>
      <c r="O1875" s="37"/>
      <c r="P1875" s="37"/>
      <c r="Q1875" s="37"/>
    </row>
    <row r="1876" spans="1:17" ht="25.5" customHeight="1">
      <c r="A1876" s="18" t="s">
        <v>347</v>
      </c>
      <c r="B1876" s="11" t="s">
        <v>23</v>
      </c>
      <c r="C1876" s="19" t="s">
        <v>41</v>
      </c>
      <c r="D1876" s="19">
        <v>107</v>
      </c>
      <c r="E1876" s="19" t="s">
        <v>34</v>
      </c>
      <c r="F1876" s="19">
        <v>125</v>
      </c>
      <c r="G1876" s="44"/>
      <c r="H1876" s="44"/>
      <c r="I1876" s="30">
        <v>18354</v>
      </c>
      <c r="J1876" s="29">
        <f>VLOOKUP(Table2[[#This Row],[Visitor]],Table1[],2,FALSE)</f>
        <v>7</v>
      </c>
      <c r="K1876" s="29">
        <f>VLOOKUP(Table2[[#This Row],[Home]],Table1[],2,FALSE)</f>
        <v>2</v>
      </c>
      <c r="L1876" s="29">
        <f>VLOOKUP(Table2[[#This Row],[Visitor]],Table3[],2,FALSE)</f>
        <v>2</v>
      </c>
      <c r="M1876" s="29">
        <f>VLOOKUP(Table2[[#This Row],[Home]],Table3[],2,FALSE)</f>
        <v>13</v>
      </c>
      <c r="N1876" s="37"/>
      <c r="O1876" s="37"/>
      <c r="P1876" s="37"/>
      <c r="Q1876" s="37"/>
    </row>
    <row r="1877" spans="1:17" ht="25.5" customHeight="1">
      <c r="A1877" s="18" t="s">
        <v>347</v>
      </c>
      <c r="B1877" s="11" t="s">
        <v>35</v>
      </c>
      <c r="C1877" s="19" t="s">
        <v>30</v>
      </c>
      <c r="D1877" s="19">
        <v>117</v>
      </c>
      <c r="E1877" s="19" t="s">
        <v>38</v>
      </c>
      <c r="F1877" s="19">
        <v>113</v>
      </c>
      <c r="G1877" s="44"/>
      <c r="H1877" s="44"/>
      <c r="I1877" s="30">
        <v>17583</v>
      </c>
      <c r="J1877" s="29">
        <f>VLOOKUP(Table2[[#This Row],[Visitor]],Table1[],2,FALSE)</f>
        <v>18</v>
      </c>
      <c r="K1877" s="29">
        <f>VLOOKUP(Table2[[#This Row],[Home]],Table1[],2,FALSE)</f>
        <v>23</v>
      </c>
      <c r="L1877" s="29">
        <f>VLOOKUP(Table2[[#This Row],[Visitor]],Table3[],2,FALSE)</f>
        <v>14</v>
      </c>
      <c r="M1877" s="29">
        <f>VLOOKUP(Table2[[#This Row],[Home]],Table3[],2,FALSE)</f>
        <v>25</v>
      </c>
      <c r="N1877" s="37"/>
      <c r="O1877" s="37"/>
      <c r="P1877" s="37"/>
      <c r="Q1877" s="37"/>
    </row>
    <row r="1878" spans="1:17" ht="25.5" customHeight="1">
      <c r="A1878" s="18" t="s">
        <v>347</v>
      </c>
      <c r="B1878" s="11" t="s">
        <v>8</v>
      </c>
      <c r="C1878" s="19" t="s">
        <v>9</v>
      </c>
      <c r="D1878" s="19">
        <v>135</v>
      </c>
      <c r="E1878" s="19" t="s">
        <v>10</v>
      </c>
      <c r="F1878" s="19">
        <v>134</v>
      </c>
      <c r="G1878" s="44"/>
      <c r="H1878" s="44"/>
      <c r="I1878" s="30">
        <v>19596</v>
      </c>
      <c r="J1878" s="29">
        <f>VLOOKUP(Table2[[#This Row],[Visitor]],Table1[],2,FALSE)</f>
        <v>3</v>
      </c>
      <c r="K1878" s="29">
        <f>VLOOKUP(Table2[[#This Row],[Home]],Table1[],2,FALSE)</f>
        <v>1</v>
      </c>
      <c r="L1878" s="29">
        <f>VLOOKUP(Table2[[#This Row],[Visitor]],Table3[],2,FALSE)</f>
        <v>1</v>
      </c>
      <c r="M1878" s="29">
        <f>VLOOKUP(Table2[[#This Row],[Home]],Table3[],2,FALSE)</f>
        <v>3</v>
      </c>
      <c r="N1878" s="37"/>
      <c r="O1878" s="37"/>
      <c r="P1878" s="37"/>
      <c r="Q1878" s="37"/>
    </row>
    <row r="1879" spans="1:17" ht="25.5" customHeight="1">
      <c r="A1879" s="18" t="s">
        <v>348</v>
      </c>
      <c r="B1879" s="11" t="s">
        <v>21</v>
      </c>
      <c r="C1879" s="19" t="s">
        <v>31</v>
      </c>
      <c r="D1879" s="19">
        <v>117</v>
      </c>
      <c r="E1879" s="19" t="s">
        <v>6</v>
      </c>
      <c r="F1879" s="19">
        <v>91</v>
      </c>
      <c r="G1879" s="44"/>
      <c r="H1879" s="44"/>
      <c r="I1879" s="30">
        <v>19432</v>
      </c>
      <c r="J1879" s="29">
        <f>VLOOKUP(Table2[[#This Row],[Visitor]],Table1[],2,FALSE)</f>
        <v>8</v>
      </c>
      <c r="K1879" s="29">
        <f>VLOOKUP(Table2[[#This Row],[Home]],Table1[],2,FALSE)</f>
        <v>5</v>
      </c>
      <c r="L1879" s="29">
        <f>VLOOKUP(Table2[[#This Row],[Visitor]],Table3[],2,FALSE)</f>
        <v>11</v>
      </c>
      <c r="M1879" s="29">
        <f>VLOOKUP(Table2[[#This Row],[Home]],Table3[],2,FALSE)</f>
        <v>6</v>
      </c>
      <c r="N1879" s="37"/>
      <c r="O1879" s="37"/>
      <c r="P1879" s="37"/>
      <c r="Q1879" s="37"/>
    </row>
    <row r="1880" spans="1:17" ht="25.5" customHeight="1">
      <c r="A1880" s="18" t="s">
        <v>348</v>
      </c>
      <c r="B1880" s="11" t="s">
        <v>23</v>
      </c>
      <c r="C1880" s="19" t="s">
        <v>28</v>
      </c>
      <c r="D1880" s="19">
        <v>93</v>
      </c>
      <c r="E1880" s="19" t="s">
        <v>5</v>
      </c>
      <c r="F1880" s="19">
        <v>114</v>
      </c>
      <c r="G1880" s="44"/>
      <c r="H1880" s="44"/>
      <c r="I1880" s="30">
        <v>18624</v>
      </c>
      <c r="J1880" s="29">
        <f>VLOOKUP(Table2[[#This Row],[Visitor]],Table1[],2,FALSE)</f>
        <v>22</v>
      </c>
      <c r="K1880" s="29">
        <f>VLOOKUP(Table2[[#This Row],[Home]],Table1[],2,FALSE)</f>
        <v>4</v>
      </c>
      <c r="L1880" s="29">
        <f>VLOOKUP(Table2[[#This Row],[Visitor]],Table3[],2,FALSE)</f>
        <v>28</v>
      </c>
      <c r="M1880" s="29">
        <f>VLOOKUP(Table2[[#This Row],[Home]],Table3[],2,FALSE)</f>
        <v>4</v>
      </c>
      <c r="N1880" s="37"/>
      <c r="O1880" s="37"/>
      <c r="P1880" s="37"/>
      <c r="Q1880" s="37"/>
    </row>
    <row r="1881" spans="1:17" ht="25.5" customHeight="1">
      <c r="A1881" s="18" t="s">
        <v>348</v>
      </c>
      <c r="B1881" s="11" t="s">
        <v>23</v>
      </c>
      <c r="C1881" s="19" t="s">
        <v>16</v>
      </c>
      <c r="D1881" s="19">
        <v>119</v>
      </c>
      <c r="E1881" s="19" t="s">
        <v>40</v>
      </c>
      <c r="F1881" s="19">
        <v>116</v>
      </c>
      <c r="G1881" s="44"/>
      <c r="H1881" s="44"/>
      <c r="I1881" s="30">
        <v>21284</v>
      </c>
      <c r="J1881" s="29">
        <f>VLOOKUP(Table2[[#This Row],[Visitor]],Table1[],2,FALSE)</f>
        <v>13</v>
      </c>
      <c r="K1881" s="29">
        <f>VLOOKUP(Table2[[#This Row],[Home]],Table1[],2,FALSE)</f>
        <v>15</v>
      </c>
      <c r="L1881" s="29">
        <f>VLOOKUP(Table2[[#This Row],[Visitor]],Table3[],2,FALSE)</f>
        <v>8</v>
      </c>
      <c r="M1881" s="29">
        <f>VLOOKUP(Table2[[#This Row],[Home]],Table3[],2,FALSE)</f>
        <v>24</v>
      </c>
      <c r="N1881" s="37"/>
      <c r="O1881" s="37"/>
      <c r="P1881" s="37"/>
      <c r="Q1881" s="37"/>
    </row>
    <row r="1882" spans="1:17" ht="25.5" customHeight="1">
      <c r="A1882" s="18" t="s">
        <v>348</v>
      </c>
      <c r="B1882" s="11" t="s">
        <v>23</v>
      </c>
      <c r="C1882" s="19" t="s">
        <v>15</v>
      </c>
      <c r="D1882" s="19">
        <v>109</v>
      </c>
      <c r="E1882" s="19" t="s">
        <v>25</v>
      </c>
      <c r="F1882" s="19">
        <v>100</v>
      </c>
      <c r="G1882" s="44"/>
      <c r="H1882" s="44"/>
      <c r="I1882" s="30">
        <v>16683</v>
      </c>
      <c r="J1882" s="29">
        <f>VLOOKUP(Table2[[#This Row],[Visitor]],Table1[],2,FALSE)</f>
        <v>30</v>
      </c>
      <c r="K1882" s="29">
        <f>VLOOKUP(Table2[[#This Row],[Home]],Table1[],2,FALSE)</f>
        <v>12</v>
      </c>
      <c r="L1882" s="29">
        <f>VLOOKUP(Table2[[#This Row],[Visitor]],Table3[],2,FALSE)</f>
        <v>23</v>
      </c>
      <c r="M1882" s="29">
        <f>VLOOKUP(Table2[[#This Row],[Home]],Table3[],2,FALSE)</f>
        <v>29</v>
      </c>
      <c r="N1882" s="37"/>
      <c r="O1882" s="37"/>
      <c r="P1882" s="37"/>
      <c r="Q1882" s="37"/>
    </row>
    <row r="1883" spans="1:17" ht="25.5" customHeight="1">
      <c r="A1883" s="18" t="s">
        <v>348</v>
      </c>
      <c r="B1883" s="11" t="s">
        <v>23</v>
      </c>
      <c r="C1883" s="19" t="s">
        <v>20</v>
      </c>
      <c r="D1883" s="19">
        <v>109</v>
      </c>
      <c r="E1883" s="19" t="s">
        <v>17</v>
      </c>
      <c r="F1883" s="19">
        <v>115</v>
      </c>
      <c r="G1883" s="44"/>
      <c r="H1883" s="44"/>
      <c r="I1883" s="30">
        <v>19600</v>
      </c>
      <c r="J1883" s="29">
        <f>VLOOKUP(Table2[[#This Row],[Visitor]],Table1[],2,FALSE)</f>
        <v>9</v>
      </c>
      <c r="K1883" s="29">
        <f>VLOOKUP(Table2[[#This Row],[Home]],Table1[],2,FALSE)</f>
        <v>17</v>
      </c>
      <c r="L1883" s="29">
        <f>VLOOKUP(Table2[[#This Row],[Visitor]],Table3[],2,FALSE)</f>
        <v>17</v>
      </c>
      <c r="M1883" s="29">
        <f>VLOOKUP(Table2[[#This Row],[Home]],Table3[],2,FALSE)</f>
        <v>15</v>
      </c>
      <c r="N1883" s="37"/>
      <c r="O1883" s="37"/>
      <c r="P1883" s="37"/>
      <c r="Q1883" s="37"/>
    </row>
    <row r="1884" spans="1:17" ht="25.5" customHeight="1">
      <c r="A1884" s="18" t="s">
        <v>348</v>
      </c>
      <c r="B1884" s="11" t="s">
        <v>23</v>
      </c>
      <c r="C1884" s="19" t="s">
        <v>18</v>
      </c>
      <c r="D1884" s="19">
        <v>103</v>
      </c>
      <c r="E1884" s="19" t="s">
        <v>33</v>
      </c>
      <c r="F1884" s="19">
        <v>120</v>
      </c>
      <c r="G1884" s="44"/>
      <c r="H1884" s="44"/>
      <c r="I1884" s="30">
        <v>14355</v>
      </c>
      <c r="J1884" s="29">
        <f>VLOOKUP(Table2[[#This Row],[Visitor]],Table1[],2,FALSE)</f>
        <v>26</v>
      </c>
      <c r="K1884" s="29">
        <f>VLOOKUP(Table2[[#This Row],[Home]],Table1[],2,FALSE)</f>
        <v>24</v>
      </c>
      <c r="L1884" s="29">
        <f>VLOOKUP(Table2[[#This Row],[Visitor]],Table3[],2,FALSE)</f>
        <v>26</v>
      </c>
      <c r="M1884" s="29">
        <f>VLOOKUP(Table2[[#This Row],[Home]],Table3[],2,FALSE)</f>
        <v>12</v>
      </c>
      <c r="N1884" s="37"/>
      <c r="O1884" s="37"/>
      <c r="P1884" s="37"/>
      <c r="Q1884" s="37"/>
    </row>
    <row r="1885" spans="1:17" ht="25.5" customHeight="1">
      <c r="A1885" s="18" t="s">
        <v>348</v>
      </c>
      <c r="B1885" s="11" t="s">
        <v>26</v>
      </c>
      <c r="C1885" s="19" t="s">
        <v>27</v>
      </c>
      <c r="D1885" s="19">
        <v>112</v>
      </c>
      <c r="E1885" s="19" t="s">
        <v>22</v>
      </c>
      <c r="F1885" s="19">
        <v>144</v>
      </c>
      <c r="G1885" s="44"/>
      <c r="H1885" s="44"/>
      <c r="I1885" s="30">
        <v>17632</v>
      </c>
      <c r="J1885" s="29">
        <f>VLOOKUP(Table2[[#This Row],[Visitor]],Table1[],2,FALSE)</f>
        <v>11</v>
      </c>
      <c r="K1885" s="29">
        <f>VLOOKUP(Table2[[#This Row],[Home]],Table1[],2,FALSE)</f>
        <v>14</v>
      </c>
      <c r="L1885" s="29">
        <f>VLOOKUP(Table2[[#This Row],[Visitor]],Table3[],2,FALSE)</f>
        <v>27</v>
      </c>
      <c r="M1885" s="29">
        <f>VLOOKUP(Table2[[#This Row],[Home]],Table3[],2,FALSE)</f>
        <v>16</v>
      </c>
      <c r="N1885" s="37"/>
      <c r="O1885" s="37"/>
      <c r="P1885" s="37"/>
      <c r="Q1885" s="37"/>
    </row>
    <row r="1886" spans="1:17" ht="25.5" customHeight="1">
      <c r="A1886" s="18" t="s">
        <v>348</v>
      </c>
      <c r="B1886" s="11" t="s">
        <v>29</v>
      </c>
      <c r="C1886" s="19" t="s">
        <v>44</v>
      </c>
      <c r="D1886" s="19">
        <v>121</v>
      </c>
      <c r="E1886" s="19" t="s">
        <v>37</v>
      </c>
      <c r="F1886" s="19">
        <v>111</v>
      </c>
      <c r="G1886" s="44"/>
      <c r="H1886" s="44"/>
      <c r="I1886" s="30">
        <v>14764</v>
      </c>
      <c r="J1886" s="29">
        <f>VLOOKUP(Table2[[#This Row],[Visitor]],Table1[],2,FALSE)</f>
        <v>6</v>
      </c>
      <c r="K1886" s="29">
        <f>VLOOKUP(Table2[[#This Row],[Home]],Table1[],2,FALSE)</f>
        <v>29</v>
      </c>
      <c r="L1886" s="29">
        <f>VLOOKUP(Table2[[#This Row],[Visitor]],Table3[],2,FALSE)</f>
        <v>18</v>
      </c>
      <c r="M1886" s="29">
        <f>VLOOKUP(Table2[[#This Row],[Home]],Table3[],2,FALSE)</f>
        <v>30</v>
      </c>
      <c r="N1886" s="37"/>
      <c r="O1886" s="37"/>
      <c r="P1886" s="37"/>
      <c r="Q1886" s="37"/>
    </row>
    <row r="1887" spans="1:17" ht="25.5" customHeight="1">
      <c r="A1887" s="18" t="s">
        <v>348</v>
      </c>
      <c r="B1887" s="11" t="s">
        <v>8</v>
      </c>
      <c r="C1887" s="19" t="s">
        <v>42</v>
      </c>
      <c r="D1887" s="19">
        <v>119</v>
      </c>
      <c r="E1887" s="19" t="s">
        <v>45</v>
      </c>
      <c r="F1887" s="19">
        <v>112</v>
      </c>
      <c r="G1887" s="44"/>
      <c r="H1887" s="44"/>
      <c r="I1887" s="30">
        <v>18997</v>
      </c>
      <c r="J1887" s="29">
        <f>VLOOKUP(Table2[[#This Row],[Visitor]],Table1[],2,FALSE)</f>
        <v>25</v>
      </c>
      <c r="K1887" s="29">
        <f>VLOOKUP(Table2[[#This Row],[Home]],Table1[],2,FALSE)</f>
        <v>28</v>
      </c>
      <c r="L1887" s="29">
        <f>VLOOKUP(Table2[[#This Row],[Visitor]],Table3[],2,FALSE)</f>
        <v>22</v>
      </c>
      <c r="M1887" s="29">
        <f>VLOOKUP(Table2[[#This Row],[Home]],Table3[],2,FALSE)</f>
        <v>21</v>
      </c>
      <c r="N1887" s="37"/>
      <c r="O1887" s="37"/>
      <c r="P1887" s="37"/>
      <c r="Q1887" s="37"/>
    </row>
    <row r="1888" spans="1:17" ht="25.5" customHeight="1">
      <c r="A1888" s="18" t="s">
        <v>348</v>
      </c>
      <c r="B1888" s="11" t="s">
        <v>8</v>
      </c>
      <c r="C1888" s="19" t="s">
        <v>43</v>
      </c>
      <c r="D1888" s="19">
        <v>111</v>
      </c>
      <c r="E1888" s="19" t="s">
        <v>36</v>
      </c>
      <c r="F1888" s="19">
        <v>109</v>
      </c>
      <c r="G1888" s="44"/>
      <c r="H1888" s="44"/>
      <c r="I1888" s="30">
        <v>19393</v>
      </c>
      <c r="J1888" s="29">
        <f>VLOOKUP(Table2[[#This Row],[Visitor]],Table1[],2,FALSE)</f>
        <v>10</v>
      </c>
      <c r="K1888" s="29">
        <f>VLOOKUP(Table2[[#This Row],[Home]],Table1[],2,FALSE)</f>
        <v>16</v>
      </c>
      <c r="L1888" s="29">
        <f>VLOOKUP(Table2[[#This Row],[Visitor]],Table3[],2,FALSE)</f>
        <v>10</v>
      </c>
      <c r="M1888" s="29">
        <f>VLOOKUP(Table2[[#This Row],[Home]],Table3[],2,FALSE)</f>
        <v>7</v>
      </c>
      <c r="N1888" s="37"/>
      <c r="O1888" s="37"/>
      <c r="P1888" s="37"/>
      <c r="Q1888" s="37"/>
    </row>
    <row r="1889" spans="1:17" ht="25.5" customHeight="1">
      <c r="A1889" s="18" t="s">
        <v>349</v>
      </c>
      <c r="B1889" s="11" t="s">
        <v>83</v>
      </c>
      <c r="C1889" s="19" t="s">
        <v>13</v>
      </c>
      <c r="D1889" s="19">
        <v>110</v>
      </c>
      <c r="E1889" s="19" t="s">
        <v>30</v>
      </c>
      <c r="F1889" s="19">
        <v>123</v>
      </c>
      <c r="G1889" s="44"/>
      <c r="H1889" s="44"/>
      <c r="I1889" s="30">
        <v>19861</v>
      </c>
      <c r="J1889" s="29">
        <f>VLOOKUP(Table2[[#This Row],[Visitor]],Table1[],2,FALSE)</f>
        <v>20</v>
      </c>
      <c r="K1889" s="29">
        <f>VLOOKUP(Table2[[#This Row],[Home]],Table1[],2,FALSE)</f>
        <v>18</v>
      </c>
      <c r="L1889" s="29">
        <f>VLOOKUP(Table2[[#This Row],[Visitor]],Table3[],2,FALSE)</f>
        <v>20</v>
      </c>
      <c r="M1889" s="29">
        <f>VLOOKUP(Table2[[#This Row],[Home]],Table3[],2,FALSE)</f>
        <v>14</v>
      </c>
      <c r="N1889" s="37"/>
      <c r="O1889" s="37"/>
      <c r="P1889" s="37"/>
      <c r="Q1889" s="37"/>
    </row>
    <row r="1890" spans="1:17" ht="25.5" customHeight="1">
      <c r="A1890" s="18" t="s">
        <v>349</v>
      </c>
      <c r="B1890" s="11" t="s">
        <v>12</v>
      </c>
      <c r="C1890" s="19" t="s">
        <v>31</v>
      </c>
      <c r="D1890" s="19">
        <v>110</v>
      </c>
      <c r="E1890" s="19" t="s">
        <v>14</v>
      </c>
      <c r="F1890" s="19">
        <v>105</v>
      </c>
      <c r="G1890" s="44"/>
      <c r="H1890" s="44"/>
      <c r="I1890" s="30">
        <v>17255</v>
      </c>
      <c r="J1890" s="29">
        <f>VLOOKUP(Table2[[#This Row],[Visitor]],Table1[],2,FALSE)</f>
        <v>8</v>
      </c>
      <c r="K1890" s="29">
        <f>VLOOKUP(Table2[[#This Row],[Home]],Table1[],2,FALSE)</f>
        <v>19</v>
      </c>
      <c r="L1890" s="29">
        <f>VLOOKUP(Table2[[#This Row],[Visitor]],Table3[],2,FALSE)</f>
        <v>11</v>
      </c>
      <c r="M1890" s="29">
        <f>VLOOKUP(Table2[[#This Row],[Home]],Table3[],2,FALSE)</f>
        <v>19</v>
      </c>
      <c r="N1890" s="37"/>
      <c r="O1890" s="37"/>
      <c r="P1890" s="37"/>
      <c r="Q1890" s="37"/>
    </row>
    <row r="1891" spans="1:17" ht="25.5" customHeight="1">
      <c r="A1891" s="18" t="s">
        <v>349</v>
      </c>
      <c r="B1891" s="11" t="s">
        <v>21</v>
      </c>
      <c r="C1891" s="19" t="s">
        <v>28</v>
      </c>
      <c r="D1891" s="19">
        <v>100</v>
      </c>
      <c r="E1891" s="19" t="s">
        <v>19</v>
      </c>
      <c r="F1891" s="19">
        <v>106</v>
      </c>
      <c r="G1891" s="44"/>
      <c r="H1891" s="44"/>
      <c r="I1891" s="30">
        <v>20656</v>
      </c>
      <c r="J1891" s="29">
        <f>VLOOKUP(Table2[[#This Row],[Visitor]],Table1[],2,FALSE)</f>
        <v>22</v>
      </c>
      <c r="K1891" s="29">
        <f>VLOOKUP(Table2[[#This Row],[Home]],Table1[],2,FALSE)</f>
        <v>27</v>
      </c>
      <c r="L1891" s="29">
        <f>VLOOKUP(Table2[[#This Row],[Visitor]],Table3[],2,FALSE)</f>
        <v>28</v>
      </c>
      <c r="M1891" s="29">
        <f>VLOOKUP(Table2[[#This Row],[Home]],Table3[],2,FALSE)</f>
        <v>5</v>
      </c>
      <c r="N1891" s="37"/>
      <c r="O1891" s="37"/>
      <c r="P1891" s="37"/>
      <c r="Q1891" s="37"/>
    </row>
    <row r="1892" spans="1:17" ht="25.5" customHeight="1">
      <c r="A1892" s="18" t="s">
        <v>349</v>
      </c>
      <c r="B1892" s="11" t="s">
        <v>23</v>
      </c>
      <c r="C1892" s="19" t="s">
        <v>24</v>
      </c>
      <c r="D1892" s="19">
        <v>133</v>
      </c>
      <c r="E1892" s="19" t="s">
        <v>6</v>
      </c>
      <c r="F1892" s="19">
        <v>98</v>
      </c>
      <c r="G1892" s="44"/>
      <c r="H1892" s="44"/>
      <c r="I1892" s="30">
        <v>19432</v>
      </c>
      <c r="J1892" s="29">
        <f>VLOOKUP(Table2[[#This Row],[Visitor]],Table1[],2,FALSE)</f>
        <v>21</v>
      </c>
      <c r="K1892" s="29">
        <f>VLOOKUP(Table2[[#This Row],[Home]],Table1[],2,FALSE)</f>
        <v>5</v>
      </c>
      <c r="L1892" s="29">
        <f>VLOOKUP(Table2[[#This Row],[Visitor]],Table3[],2,FALSE)</f>
        <v>9</v>
      </c>
      <c r="M1892" s="29">
        <f>VLOOKUP(Table2[[#This Row],[Home]],Table3[],2,FALSE)</f>
        <v>6</v>
      </c>
      <c r="N1892" s="37"/>
      <c r="O1892" s="37"/>
      <c r="P1892" s="37"/>
      <c r="Q1892" s="37"/>
    </row>
    <row r="1893" spans="1:17" ht="25.5" customHeight="1">
      <c r="A1893" s="18" t="s">
        <v>349</v>
      </c>
      <c r="B1893" s="11" t="s">
        <v>26</v>
      </c>
      <c r="C1893" s="19" t="s">
        <v>41</v>
      </c>
      <c r="D1893" s="19">
        <v>123</v>
      </c>
      <c r="E1893" s="19" t="s">
        <v>22</v>
      </c>
      <c r="F1893" s="19">
        <v>116</v>
      </c>
      <c r="G1893" s="44"/>
      <c r="H1893" s="44"/>
      <c r="I1893" s="30">
        <v>18028</v>
      </c>
      <c r="J1893" s="29">
        <f>VLOOKUP(Table2[[#This Row],[Visitor]],Table1[],2,FALSE)</f>
        <v>7</v>
      </c>
      <c r="K1893" s="29">
        <f>VLOOKUP(Table2[[#This Row],[Home]],Table1[],2,FALSE)</f>
        <v>14</v>
      </c>
      <c r="L1893" s="29">
        <f>VLOOKUP(Table2[[#This Row],[Visitor]],Table3[],2,FALSE)</f>
        <v>2</v>
      </c>
      <c r="M1893" s="29">
        <f>VLOOKUP(Table2[[#This Row],[Home]],Table3[],2,FALSE)</f>
        <v>16</v>
      </c>
      <c r="N1893" s="37"/>
      <c r="O1893" s="37"/>
      <c r="P1893" s="37"/>
      <c r="Q1893" s="37"/>
    </row>
    <row r="1894" spans="1:17" ht="25.5" customHeight="1">
      <c r="A1894" s="18" t="s">
        <v>349</v>
      </c>
      <c r="B1894" s="11" t="s">
        <v>26</v>
      </c>
      <c r="C1894" s="19" t="s">
        <v>25</v>
      </c>
      <c r="D1894" s="19">
        <v>88</v>
      </c>
      <c r="E1894" s="19" t="s">
        <v>34</v>
      </c>
      <c r="F1894" s="19">
        <v>108</v>
      </c>
      <c r="G1894" s="44"/>
      <c r="H1894" s="44"/>
      <c r="I1894" s="30">
        <v>18354</v>
      </c>
      <c r="J1894" s="29">
        <f>VLOOKUP(Table2[[#This Row],[Visitor]],Table1[],2,FALSE)</f>
        <v>12</v>
      </c>
      <c r="K1894" s="29">
        <f>VLOOKUP(Table2[[#This Row],[Home]],Table1[],2,FALSE)</f>
        <v>2</v>
      </c>
      <c r="L1894" s="29">
        <f>VLOOKUP(Table2[[#This Row],[Visitor]],Table3[],2,FALSE)</f>
        <v>29</v>
      </c>
      <c r="M1894" s="29">
        <f>VLOOKUP(Table2[[#This Row],[Home]],Table3[],2,FALSE)</f>
        <v>13</v>
      </c>
      <c r="N1894" s="37"/>
      <c r="O1894" s="37"/>
      <c r="P1894" s="37"/>
      <c r="Q1894" s="37"/>
    </row>
    <row r="1895" spans="1:17" ht="25.5" customHeight="1">
      <c r="A1895" s="18" t="s">
        <v>349</v>
      </c>
      <c r="B1895" s="11" t="s">
        <v>35</v>
      </c>
      <c r="C1895" s="19" t="s">
        <v>9</v>
      </c>
      <c r="D1895" s="19">
        <v>101</v>
      </c>
      <c r="E1895" s="19" t="s">
        <v>36</v>
      </c>
      <c r="F1895" s="19">
        <v>110</v>
      </c>
      <c r="G1895" s="44"/>
      <c r="H1895" s="44"/>
      <c r="I1895" s="30">
        <v>19577</v>
      </c>
      <c r="J1895" s="29">
        <f>VLOOKUP(Table2[[#This Row],[Visitor]],Table1[],2,FALSE)</f>
        <v>3</v>
      </c>
      <c r="K1895" s="29">
        <f>VLOOKUP(Table2[[#This Row],[Home]],Table1[],2,FALSE)</f>
        <v>16</v>
      </c>
      <c r="L1895" s="29">
        <f>VLOOKUP(Table2[[#This Row],[Visitor]],Table3[],2,FALSE)</f>
        <v>1</v>
      </c>
      <c r="M1895" s="29">
        <f>VLOOKUP(Table2[[#This Row],[Home]],Table3[],2,FALSE)</f>
        <v>7</v>
      </c>
      <c r="N1895" s="37"/>
      <c r="O1895" s="37"/>
      <c r="P1895" s="37"/>
      <c r="Q1895" s="37"/>
    </row>
    <row r="1896" spans="1:17" ht="25.5" customHeight="1">
      <c r="A1896" s="18" t="s">
        <v>349</v>
      </c>
      <c r="B1896" s="11" t="s">
        <v>35</v>
      </c>
      <c r="C1896" s="19" t="s">
        <v>10</v>
      </c>
      <c r="D1896" s="19">
        <v>127</v>
      </c>
      <c r="E1896" s="19" t="s">
        <v>38</v>
      </c>
      <c r="F1896" s="19">
        <v>123</v>
      </c>
      <c r="G1896" s="44"/>
      <c r="H1896" s="44"/>
      <c r="I1896" s="30">
        <v>17583</v>
      </c>
      <c r="J1896" s="29">
        <f>VLOOKUP(Table2[[#This Row],[Visitor]],Table1[],2,FALSE)</f>
        <v>1</v>
      </c>
      <c r="K1896" s="29">
        <f>VLOOKUP(Table2[[#This Row],[Home]],Table1[],2,FALSE)</f>
        <v>23</v>
      </c>
      <c r="L1896" s="29">
        <f>VLOOKUP(Table2[[#This Row],[Visitor]],Table3[],2,FALSE)</f>
        <v>3</v>
      </c>
      <c r="M1896" s="29">
        <f>VLOOKUP(Table2[[#This Row],[Home]],Table3[],2,FALSE)</f>
        <v>25</v>
      </c>
      <c r="N1896" s="37"/>
      <c r="O1896" s="37"/>
      <c r="P1896" s="37"/>
      <c r="Q1896" s="37"/>
    </row>
    <row r="1897" spans="1:17" ht="25.5" customHeight="1">
      <c r="A1897" s="18" t="s">
        <v>350</v>
      </c>
      <c r="B1897" s="11" t="s">
        <v>49</v>
      </c>
      <c r="C1897" s="19" t="s">
        <v>15</v>
      </c>
      <c r="D1897" s="19">
        <v>117</v>
      </c>
      <c r="E1897" s="19" t="s">
        <v>40</v>
      </c>
      <c r="F1897" s="19">
        <v>100</v>
      </c>
      <c r="G1897" s="44"/>
      <c r="H1897" s="44"/>
      <c r="I1897" s="30">
        <v>19265</v>
      </c>
      <c r="J1897" s="29">
        <f>VLOOKUP(Table2[[#This Row],[Visitor]],Table1[],2,FALSE)</f>
        <v>30</v>
      </c>
      <c r="K1897" s="29">
        <f>VLOOKUP(Table2[[#This Row],[Home]],Table1[],2,FALSE)</f>
        <v>15</v>
      </c>
      <c r="L1897" s="29">
        <f>VLOOKUP(Table2[[#This Row],[Visitor]],Table3[],2,FALSE)</f>
        <v>23</v>
      </c>
      <c r="M1897" s="29">
        <f>VLOOKUP(Table2[[#This Row],[Home]],Table3[],2,FALSE)</f>
        <v>24</v>
      </c>
      <c r="N1897" s="37"/>
      <c r="O1897" s="37"/>
      <c r="P1897" s="37"/>
      <c r="Q1897" s="37"/>
    </row>
    <row r="1898" spans="1:17" ht="25.5" customHeight="1">
      <c r="A1898" s="18" t="s">
        <v>350</v>
      </c>
      <c r="B1898" s="11" t="s">
        <v>49</v>
      </c>
      <c r="C1898" s="19" t="s">
        <v>18</v>
      </c>
      <c r="D1898" s="19">
        <v>96</v>
      </c>
      <c r="E1898" s="19" t="s">
        <v>44</v>
      </c>
      <c r="F1898" s="19">
        <v>106</v>
      </c>
      <c r="G1898" s="44"/>
      <c r="H1898" s="44"/>
      <c r="I1898" s="30">
        <v>16616</v>
      </c>
      <c r="J1898" s="29">
        <f>VLOOKUP(Table2[[#This Row],[Visitor]],Table1[],2,FALSE)</f>
        <v>26</v>
      </c>
      <c r="K1898" s="29">
        <f>VLOOKUP(Table2[[#This Row],[Home]],Table1[],2,FALSE)</f>
        <v>6</v>
      </c>
      <c r="L1898" s="29">
        <f>VLOOKUP(Table2[[#This Row],[Visitor]],Table3[],2,FALSE)</f>
        <v>26</v>
      </c>
      <c r="M1898" s="29">
        <f>VLOOKUP(Table2[[#This Row],[Home]],Table3[],2,FALSE)</f>
        <v>18</v>
      </c>
      <c r="N1898" s="37"/>
      <c r="O1898" s="37"/>
      <c r="P1898" s="37"/>
      <c r="Q1898" s="37"/>
    </row>
    <row r="1899" spans="1:17" ht="25.5" customHeight="1">
      <c r="A1899" s="18" t="s">
        <v>350</v>
      </c>
      <c r="B1899" s="11" t="s">
        <v>49</v>
      </c>
      <c r="C1899" s="19" t="s">
        <v>45</v>
      </c>
      <c r="D1899" s="19">
        <v>86</v>
      </c>
      <c r="E1899" s="19" t="s">
        <v>33</v>
      </c>
      <c r="F1899" s="19">
        <v>108</v>
      </c>
      <c r="G1899" s="44"/>
      <c r="H1899" s="44"/>
      <c r="I1899" s="30">
        <v>18978</v>
      </c>
      <c r="J1899" s="29">
        <f>VLOOKUP(Table2[[#This Row],[Visitor]],Table1[],2,FALSE)</f>
        <v>28</v>
      </c>
      <c r="K1899" s="29">
        <f>VLOOKUP(Table2[[#This Row],[Home]],Table1[],2,FALSE)</f>
        <v>24</v>
      </c>
      <c r="L1899" s="29">
        <f>VLOOKUP(Table2[[#This Row],[Visitor]],Table3[],2,FALSE)</f>
        <v>21</v>
      </c>
      <c r="M1899" s="29">
        <f>VLOOKUP(Table2[[#This Row],[Home]],Table3[],2,FALSE)</f>
        <v>12</v>
      </c>
      <c r="N1899" s="37"/>
      <c r="O1899" s="37"/>
      <c r="P1899" s="37"/>
      <c r="Q1899" s="37"/>
    </row>
    <row r="1900" spans="1:17" ht="25.5" customHeight="1">
      <c r="A1900" s="18" t="s">
        <v>350</v>
      </c>
      <c r="B1900" s="11" t="s">
        <v>59</v>
      </c>
      <c r="C1900" s="19" t="s">
        <v>17</v>
      </c>
      <c r="D1900" s="19">
        <v>82</v>
      </c>
      <c r="E1900" s="19" t="s">
        <v>27</v>
      </c>
      <c r="F1900" s="19">
        <v>106</v>
      </c>
      <c r="G1900" s="44"/>
      <c r="H1900" s="44"/>
      <c r="I1900" s="30">
        <v>16630</v>
      </c>
      <c r="J1900" s="29">
        <f>VLOOKUP(Table2[[#This Row],[Visitor]],Table1[],2,FALSE)</f>
        <v>17</v>
      </c>
      <c r="K1900" s="29">
        <f>VLOOKUP(Table2[[#This Row],[Home]],Table1[],2,FALSE)</f>
        <v>11</v>
      </c>
      <c r="L1900" s="29">
        <f>VLOOKUP(Table2[[#This Row],[Visitor]],Table3[],2,FALSE)</f>
        <v>15</v>
      </c>
      <c r="M1900" s="29">
        <f>VLOOKUP(Table2[[#This Row],[Home]],Table3[],2,FALSE)</f>
        <v>27</v>
      </c>
      <c r="N1900" s="37"/>
      <c r="O1900" s="37"/>
      <c r="P1900" s="37"/>
      <c r="Q1900" s="37"/>
    </row>
    <row r="1901" spans="1:17" ht="25.5" customHeight="1">
      <c r="A1901" s="18" t="s">
        <v>350</v>
      </c>
      <c r="B1901" s="11" t="s">
        <v>12</v>
      </c>
      <c r="C1901" s="19" t="s">
        <v>20</v>
      </c>
      <c r="D1901" s="19">
        <v>116</v>
      </c>
      <c r="E1901" s="19" t="s">
        <v>43</v>
      </c>
      <c r="F1901" s="19">
        <v>98</v>
      </c>
      <c r="G1901" s="44"/>
      <c r="H1901" s="44"/>
      <c r="I1901" s="30">
        <v>18203</v>
      </c>
      <c r="J1901" s="29">
        <f>VLOOKUP(Table2[[#This Row],[Visitor]],Table1[],2,FALSE)</f>
        <v>9</v>
      </c>
      <c r="K1901" s="29">
        <f>VLOOKUP(Table2[[#This Row],[Home]],Table1[],2,FALSE)</f>
        <v>10</v>
      </c>
      <c r="L1901" s="29">
        <f>VLOOKUP(Table2[[#This Row],[Visitor]],Table3[],2,FALSE)</f>
        <v>17</v>
      </c>
      <c r="M1901" s="29">
        <f>VLOOKUP(Table2[[#This Row],[Home]],Table3[],2,FALSE)</f>
        <v>10</v>
      </c>
      <c r="N1901" s="37"/>
      <c r="O1901" s="37"/>
      <c r="P1901" s="37"/>
      <c r="Q1901" s="37"/>
    </row>
    <row r="1902" spans="1:17" ht="25.5" customHeight="1">
      <c r="A1902" s="18" t="s">
        <v>350</v>
      </c>
      <c r="B1902" s="11" t="s">
        <v>21</v>
      </c>
      <c r="C1902" s="19" t="s">
        <v>16</v>
      </c>
      <c r="D1902" s="19">
        <v>105</v>
      </c>
      <c r="E1902" s="19" t="s">
        <v>41</v>
      </c>
      <c r="F1902" s="19">
        <v>121</v>
      </c>
      <c r="G1902" s="44"/>
      <c r="H1902" s="44"/>
      <c r="I1902" s="30">
        <v>19800</v>
      </c>
      <c r="J1902" s="29">
        <f>VLOOKUP(Table2[[#This Row],[Visitor]],Table1[],2,FALSE)</f>
        <v>13</v>
      </c>
      <c r="K1902" s="29">
        <f>VLOOKUP(Table2[[#This Row],[Home]],Table1[],2,FALSE)</f>
        <v>7</v>
      </c>
      <c r="L1902" s="29">
        <f>VLOOKUP(Table2[[#This Row],[Visitor]],Table3[],2,FALSE)</f>
        <v>8</v>
      </c>
      <c r="M1902" s="29">
        <f>VLOOKUP(Table2[[#This Row],[Home]],Table3[],2,FALSE)</f>
        <v>2</v>
      </c>
      <c r="N1902" s="37"/>
      <c r="O1902" s="37"/>
      <c r="P1902" s="37"/>
      <c r="Q1902" s="37"/>
    </row>
    <row r="1903" spans="1:17" ht="25.5" customHeight="1">
      <c r="A1903" s="18" t="s">
        <v>350</v>
      </c>
      <c r="B1903" s="11" t="s">
        <v>23</v>
      </c>
      <c r="C1903" s="19" t="s">
        <v>13</v>
      </c>
      <c r="D1903" s="19">
        <v>119</v>
      </c>
      <c r="E1903" s="19" t="s">
        <v>37</v>
      </c>
      <c r="F1903" s="19">
        <v>113</v>
      </c>
      <c r="G1903" s="44"/>
      <c r="H1903" s="44"/>
      <c r="I1903" s="30">
        <v>13110</v>
      </c>
      <c r="J1903" s="29">
        <f>VLOOKUP(Table2[[#This Row],[Visitor]],Table1[],2,FALSE)</f>
        <v>20</v>
      </c>
      <c r="K1903" s="29">
        <f>VLOOKUP(Table2[[#This Row],[Home]],Table1[],2,FALSE)</f>
        <v>29</v>
      </c>
      <c r="L1903" s="29">
        <f>VLOOKUP(Table2[[#This Row],[Visitor]],Table3[],2,FALSE)</f>
        <v>20</v>
      </c>
      <c r="M1903" s="29">
        <f>VLOOKUP(Table2[[#This Row],[Home]],Table3[],2,FALSE)</f>
        <v>30</v>
      </c>
      <c r="N1903" s="37"/>
      <c r="O1903" s="37"/>
      <c r="P1903" s="37"/>
      <c r="Q1903" s="37"/>
    </row>
    <row r="1904" spans="1:17" ht="25.5" customHeight="1">
      <c r="A1904" s="18" t="s">
        <v>351</v>
      </c>
      <c r="B1904" s="11" t="s">
        <v>12</v>
      </c>
      <c r="C1904" s="19" t="s">
        <v>34</v>
      </c>
      <c r="D1904" s="19">
        <v>119</v>
      </c>
      <c r="E1904" s="19" t="s">
        <v>14</v>
      </c>
      <c r="F1904" s="19">
        <v>107</v>
      </c>
      <c r="G1904" s="44"/>
      <c r="H1904" s="44"/>
      <c r="I1904" s="30">
        <v>13107</v>
      </c>
      <c r="J1904" s="29">
        <f>VLOOKUP(Table2[[#This Row],[Visitor]],Table1[],2,FALSE)</f>
        <v>2</v>
      </c>
      <c r="K1904" s="29">
        <f>VLOOKUP(Table2[[#This Row],[Home]],Table1[],2,FALSE)</f>
        <v>19</v>
      </c>
      <c r="L1904" s="29">
        <f>VLOOKUP(Table2[[#This Row],[Visitor]],Table3[],2,FALSE)</f>
        <v>13</v>
      </c>
      <c r="M1904" s="29">
        <f>VLOOKUP(Table2[[#This Row],[Home]],Table3[],2,FALSE)</f>
        <v>19</v>
      </c>
      <c r="N1904" s="37"/>
      <c r="O1904" s="37"/>
      <c r="P1904" s="37"/>
      <c r="Q1904" s="37"/>
    </row>
    <row r="1905" spans="1:17" ht="25.5" customHeight="1">
      <c r="A1905" s="18" t="s">
        <v>351</v>
      </c>
      <c r="B1905" s="11" t="s">
        <v>21</v>
      </c>
      <c r="C1905" s="19" t="s">
        <v>15</v>
      </c>
      <c r="D1905" s="19">
        <v>95</v>
      </c>
      <c r="E1905" s="19" t="s">
        <v>5</v>
      </c>
      <c r="F1905" s="19">
        <v>116</v>
      </c>
      <c r="G1905" s="44"/>
      <c r="H1905" s="44"/>
      <c r="I1905" s="30">
        <v>18624</v>
      </c>
      <c r="J1905" s="29">
        <f>VLOOKUP(Table2[[#This Row],[Visitor]],Table1[],2,FALSE)</f>
        <v>30</v>
      </c>
      <c r="K1905" s="29">
        <f>VLOOKUP(Table2[[#This Row],[Home]],Table1[],2,FALSE)</f>
        <v>4</v>
      </c>
      <c r="L1905" s="29">
        <f>VLOOKUP(Table2[[#This Row],[Visitor]],Table3[],2,FALSE)</f>
        <v>23</v>
      </c>
      <c r="M1905" s="29">
        <f>VLOOKUP(Table2[[#This Row],[Home]],Table3[],2,FALSE)</f>
        <v>4</v>
      </c>
      <c r="N1905" s="37"/>
      <c r="O1905" s="37"/>
      <c r="P1905" s="37"/>
      <c r="Q1905" s="37"/>
    </row>
    <row r="1906" spans="1:17" ht="25.5" customHeight="1">
      <c r="A1906" s="18" t="s">
        <v>351</v>
      </c>
      <c r="B1906" s="11" t="s">
        <v>23</v>
      </c>
      <c r="C1906" s="19" t="s">
        <v>30</v>
      </c>
      <c r="D1906" s="19">
        <v>113</v>
      </c>
      <c r="E1906" s="19" t="s">
        <v>9</v>
      </c>
      <c r="F1906" s="19">
        <v>125</v>
      </c>
      <c r="G1906" s="44"/>
      <c r="H1906" s="44"/>
      <c r="I1906" s="30">
        <v>18055</v>
      </c>
      <c r="J1906" s="29">
        <f>VLOOKUP(Table2[[#This Row],[Visitor]],Table1[],2,FALSE)</f>
        <v>18</v>
      </c>
      <c r="K1906" s="29">
        <f>VLOOKUP(Table2[[#This Row],[Home]],Table1[],2,FALSE)</f>
        <v>3</v>
      </c>
      <c r="L1906" s="29">
        <f>VLOOKUP(Table2[[#This Row],[Visitor]],Table3[],2,FALSE)</f>
        <v>14</v>
      </c>
      <c r="M1906" s="29">
        <f>VLOOKUP(Table2[[#This Row],[Home]],Table3[],2,FALSE)</f>
        <v>1</v>
      </c>
      <c r="N1906" s="37"/>
      <c r="O1906" s="37"/>
      <c r="P1906" s="37"/>
      <c r="Q1906" s="37"/>
    </row>
    <row r="1907" spans="1:17" ht="25.5" customHeight="1">
      <c r="A1907" s="18" t="s">
        <v>351</v>
      </c>
      <c r="B1907" s="11" t="s">
        <v>23</v>
      </c>
      <c r="C1907" s="19" t="s">
        <v>31</v>
      </c>
      <c r="D1907" s="19">
        <v>102</v>
      </c>
      <c r="E1907" s="19" t="s">
        <v>22</v>
      </c>
      <c r="F1907" s="19">
        <v>114</v>
      </c>
      <c r="G1907" s="44"/>
      <c r="H1907" s="44"/>
      <c r="I1907" s="30">
        <v>17341</v>
      </c>
      <c r="J1907" s="29">
        <f>VLOOKUP(Table2[[#This Row],[Visitor]],Table1[],2,FALSE)</f>
        <v>8</v>
      </c>
      <c r="K1907" s="29">
        <f>VLOOKUP(Table2[[#This Row],[Home]],Table1[],2,FALSE)</f>
        <v>14</v>
      </c>
      <c r="L1907" s="29">
        <f>VLOOKUP(Table2[[#This Row],[Visitor]],Table3[],2,FALSE)</f>
        <v>11</v>
      </c>
      <c r="M1907" s="29">
        <f>VLOOKUP(Table2[[#This Row],[Home]],Table3[],2,FALSE)</f>
        <v>16</v>
      </c>
      <c r="N1907" s="37"/>
      <c r="O1907" s="37"/>
      <c r="P1907" s="37"/>
      <c r="Q1907" s="37"/>
    </row>
    <row r="1908" spans="1:17" ht="25.5" customHeight="1">
      <c r="A1908" s="18" t="s">
        <v>351</v>
      </c>
      <c r="B1908" s="11" t="s">
        <v>23</v>
      </c>
      <c r="C1908" s="19" t="s">
        <v>25</v>
      </c>
      <c r="D1908" s="19">
        <v>95</v>
      </c>
      <c r="E1908" s="19" t="s">
        <v>24</v>
      </c>
      <c r="F1908" s="19">
        <v>114</v>
      </c>
      <c r="G1908" s="44"/>
      <c r="H1908" s="44"/>
      <c r="I1908" s="30">
        <v>14624</v>
      </c>
      <c r="J1908" s="29">
        <f>VLOOKUP(Table2[[#This Row],[Visitor]],Table1[],2,FALSE)</f>
        <v>12</v>
      </c>
      <c r="K1908" s="29">
        <f>VLOOKUP(Table2[[#This Row],[Home]],Table1[],2,FALSE)</f>
        <v>21</v>
      </c>
      <c r="L1908" s="29">
        <f>VLOOKUP(Table2[[#This Row],[Visitor]],Table3[],2,FALSE)</f>
        <v>29</v>
      </c>
      <c r="M1908" s="29">
        <f>VLOOKUP(Table2[[#This Row],[Home]],Table3[],2,FALSE)</f>
        <v>9</v>
      </c>
      <c r="N1908" s="37"/>
      <c r="O1908" s="37"/>
      <c r="P1908" s="37"/>
      <c r="Q1908" s="37"/>
    </row>
    <row r="1909" spans="1:17" ht="25.5" customHeight="1">
      <c r="A1909" s="18" t="s">
        <v>351</v>
      </c>
      <c r="B1909" s="11" t="s">
        <v>26</v>
      </c>
      <c r="C1909" s="19" t="s">
        <v>45</v>
      </c>
      <c r="D1909" s="19">
        <v>107</v>
      </c>
      <c r="E1909" s="19" t="s">
        <v>28</v>
      </c>
      <c r="F1909" s="19">
        <v>97</v>
      </c>
      <c r="G1909" s="44"/>
      <c r="H1909" s="44"/>
      <c r="I1909" s="30">
        <v>20354</v>
      </c>
      <c r="J1909" s="29">
        <f>VLOOKUP(Table2[[#This Row],[Visitor]],Table1[],2,FALSE)</f>
        <v>28</v>
      </c>
      <c r="K1909" s="29">
        <f>VLOOKUP(Table2[[#This Row],[Home]],Table1[],2,FALSE)</f>
        <v>22</v>
      </c>
      <c r="L1909" s="29">
        <f>VLOOKUP(Table2[[#This Row],[Visitor]],Table3[],2,FALSE)</f>
        <v>21</v>
      </c>
      <c r="M1909" s="29">
        <f>VLOOKUP(Table2[[#This Row],[Home]],Table3[],2,FALSE)</f>
        <v>28</v>
      </c>
      <c r="N1909" s="37"/>
      <c r="O1909" s="37"/>
      <c r="P1909" s="37"/>
      <c r="Q1909" s="37"/>
    </row>
    <row r="1910" spans="1:17" ht="25.5" customHeight="1">
      <c r="A1910" s="18" t="s">
        <v>351</v>
      </c>
      <c r="B1910" s="11" t="s">
        <v>35</v>
      </c>
      <c r="C1910" s="19" t="s">
        <v>42</v>
      </c>
      <c r="D1910" s="19">
        <v>101</v>
      </c>
      <c r="E1910" s="19" t="s">
        <v>36</v>
      </c>
      <c r="F1910" s="19">
        <v>111</v>
      </c>
      <c r="G1910" s="44"/>
      <c r="H1910" s="44"/>
      <c r="I1910" s="30">
        <v>19026</v>
      </c>
      <c r="J1910" s="29">
        <f>VLOOKUP(Table2[[#This Row],[Visitor]],Table1[],2,FALSE)</f>
        <v>25</v>
      </c>
      <c r="K1910" s="29">
        <f>VLOOKUP(Table2[[#This Row],[Home]],Table1[],2,FALSE)</f>
        <v>16</v>
      </c>
      <c r="L1910" s="29">
        <f>VLOOKUP(Table2[[#This Row],[Visitor]],Table3[],2,FALSE)</f>
        <v>22</v>
      </c>
      <c r="M1910" s="29">
        <f>VLOOKUP(Table2[[#This Row],[Home]],Table3[],2,FALSE)</f>
        <v>7</v>
      </c>
      <c r="N1910" s="37"/>
      <c r="O1910" s="37"/>
      <c r="P1910" s="37"/>
      <c r="Q1910" s="37"/>
    </row>
    <row r="1911" spans="1:17" ht="25.5" customHeight="1">
      <c r="A1911" s="18" t="s">
        <v>351</v>
      </c>
      <c r="B1911" s="11" t="s">
        <v>35</v>
      </c>
      <c r="C1911" s="19" t="s">
        <v>18</v>
      </c>
      <c r="D1911" s="19">
        <v>95</v>
      </c>
      <c r="E1911" s="19" t="s">
        <v>38</v>
      </c>
      <c r="F1911" s="19">
        <v>111</v>
      </c>
      <c r="G1911" s="44"/>
      <c r="H1911" s="44"/>
      <c r="I1911" s="30">
        <v>15724</v>
      </c>
      <c r="J1911" s="29">
        <f>VLOOKUP(Table2[[#This Row],[Visitor]],Table1[],2,FALSE)</f>
        <v>26</v>
      </c>
      <c r="K1911" s="29">
        <f>VLOOKUP(Table2[[#This Row],[Home]],Table1[],2,FALSE)</f>
        <v>23</v>
      </c>
      <c r="L1911" s="29">
        <f>VLOOKUP(Table2[[#This Row],[Visitor]],Table3[],2,FALSE)</f>
        <v>26</v>
      </c>
      <c r="M1911" s="29">
        <f>VLOOKUP(Table2[[#This Row],[Home]],Table3[],2,FALSE)</f>
        <v>25</v>
      </c>
      <c r="N1911" s="37"/>
      <c r="O1911" s="37"/>
      <c r="P1911" s="37"/>
      <c r="Q1911" s="37"/>
    </row>
    <row r="1912" spans="1:17" ht="25.5" customHeight="1">
      <c r="A1912" s="18" t="s">
        <v>352</v>
      </c>
      <c r="B1912" s="11" t="s">
        <v>12</v>
      </c>
      <c r="C1912" s="19" t="s">
        <v>16</v>
      </c>
      <c r="D1912" s="19">
        <v>123</v>
      </c>
      <c r="E1912" s="19" t="s">
        <v>6</v>
      </c>
      <c r="F1912" s="19">
        <v>115</v>
      </c>
      <c r="G1912" s="44"/>
      <c r="H1912" s="44"/>
      <c r="I1912" s="30">
        <v>19432</v>
      </c>
      <c r="J1912" s="29">
        <f>VLOOKUP(Table2[[#This Row],[Visitor]],Table1[],2,FALSE)</f>
        <v>13</v>
      </c>
      <c r="K1912" s="29">
        <f>VLOOKUP(Table2[[#This Row],[Home]],Table1[],2,FALSE)</f>
        <v>5</v>
      </c>
      <c r="L1912" s="29">
        <f>VLOOKUP(Table2[[#This Row],[Visitor]],Table3[],2,FALSE)</f>
        <v>8</v>
      </c>
      <c r="M1912" s="29">
        <f>VLOOKUP(Table2[[#This Row],[Home]],Table3[],2,FALSE)</f>
        <v>6</v>
      </c>
      <c r="N1912" s="37"/>
      <c r="O1912" s="37"/>
      <c r="P1912" s="37"/>
      <c r="Q1912" s="37"/>
    </row>
    <row r="1913" spans="1:17" ht="25.5" customHeight="1">
      <c r="A1913" s="18" t="s">
        <v>352</v>
      </c>
      <c r="B1913" s="11" t="s">
        <v>12</v>
      </c>
      <c r="C1913" s="19" t="s">
        <v>20</v>
      </c>
      <c r="D1913" s="19">
        <v>115</v>
      </c>
      <c r="E1913" s="19" t="s">
        <v>19</v>
      </c>
      <c r="F1913" s="19">
        <v>132</v>
      </c>
      <c r="G1913" s="44"/>
      <c r="H1913" s="44"/>
      <c r="I1913" s="30">
        <v>20446</v>
      </c>
      <c r="J1913" s="29">
        <f>VLOOKUP(Table2[[#This Row],[Visitor]],Table1[],2,FALSE)</f>
        <v>9</v>
      </c>
      <c r="K1913" s="29">
        <f>VLOOKUP(Table2[[#This Row],[Home]],Table1[],2,FALSE)</f>
        <v>27</v>
      </c>
      <c r="L1913" s="29">
        <f>VLOOKUP(Table2[[#This Row],[Visitor]],Table3[],2,FALSE)</f>
        <v>17</v>
      </c>
      <c r="M1913" s="29">
        <f>VLOOKUP(Table2[[#This Row],[Home]],Table3[],2,FALSE)</f>
        <v>5</v>
      </c>
      <c r="N1913" s="37"/>
      <c r="O1913" s="37"/>
      <c r="P1913" s="37"/>
      <c r="Q1913" s="37"/>
    </row>
    <row r="1914" spans="1:17" ht="25.5" customHeight="1">
      <c r="A1914" s="18" t="s">
        <v>352</v>
      </c>
      <c r="B1914" s="11" t="s">
        <v>21</v>
      </c>
      <c r="C1914" s="19" t="s">
        <v>30</v>
      </c>
      <c r="D1914" s="19">
        <v>103</v>
      </c>
      <c r="E1914" s="19" t="s">
        <v>17</v>
      </c>
      <c r="F1914" s="19">
        <v>99</v>
      </c>
      <c r="G1914" s="44"/>
      <c r="H1914" s="44"/>
      <c r="I1914" s="30">
        <v>19600</v>
      </c>
      <c r="J1914" s="29">
        <f>VLOOKUP(Table2[[#This Row],[Visitor]],Table1[],2,FALSE)</f>
        <v>18</v>
      </c>
      <c r="K1914" s="29">
        <f>VLOOKUP(Table2[[#This Row],[Home]],Table1[],2,FALSE)</f>
        <v>17</v>
      </c>
      <c r="L1914" s="29">
        <f>VLOOKUP(Table2[[#This Row],[Visitor]],Table3[],2,FALSE)</f>
        <v>14</v>
      </c>
      <c r="M1914" s="29">
        <f>VLOOKUP(Table2[[#This Row],[Home]],Table3[],2,FALSE)</f>
        <v>15</v>
      </c>
      <c r="N1914" s="37"/>
      <c r="O1914" s="37"/>
      <c r="P1914" s="37"/>
      <c r="Q1914" s="37"/>
    </row>
    <row r="1915" spans="1:17" ht="25.5" customHeight="1">
      <c r="A1915" s="18" t="s">
        <v>352</v>
      </c>
      <c r="B1915" s="11" t="s">
        <v>21</v>
      </c>
      <c r="C1915" s="19" t="s">
        <v>27</v>
      </c>
      <c r="D1915" s="19">
        <v>101</v>
      </c>
      <c r="E1915" s="19" t="s">
        <v>41</v>
      </c>
      <c r="F1915" s="19">
        <v>104</v>
      </c>
      <c r="G1915" s="44"/>
      <c r="H1915" s="44"/>
      <c r="I1915" s="30">
        <v>19800</v>
      </c>
      <c r="J1915" s="29">
        <f>VLOOKUP(Table2[[#This Row],[Visitor]],Table1[],2,FALSE)</f>
        <v>11</v>
      </c>
      <c r="K1915" s="29">
        <f>VLOOKUP(Table2[[#This Row],[Home]],Table1[],2,FALSE)</f>
        <v>7</v>
      </c>
      <c r="L1915" s="29">
        <f>VLOOKUP(Table2[[#This Row],[Visitor]],Table3[],2,FALSE)</f>
        <v>27</v>
      </c>
      <c r="M1915" s="29">
        <f>VLOOKUP(Table2[[#This Row],[Home]],Table3[],2,FALSE)</f>
        <v>2</v>
      </c>
      <c r="N1915" s="37"/>
      <c r="O1915" s="37"/>
      <c r="P1915" s="37"/>
      <c r="Q1915" s="37"/>
    </row>
    <row r="1916" spans="1:17" ht="25.5" customHeight="1">
      <c r="A1916" s="18" t="s">
        <v>352</v>
      </c>
      <c r="B1916" s="11" t="s">
        <v>23</v>
      </c>
      <c r="C1916" s="19" t="s">
        <v>33</v>
      </c>
      <c r="D1916" s="19">
        <v>119</v>
      </c>
      <c r="E1916" s="19" t="s">
        <v>43</v>
      </c>
      <c r="F1916" s="19">
        <v>117</v>
      </c>
      <c r="G1916" s="44"/>
      <c r="H1916" s="44"/>
      <c r="I1916" s="30">
        <v>18203</v>
      </c>
      <c r="J1916" s="29">
        <f>VLOOKUP(Table2[[#This Row],[Visitor]],Table1[],2,FALSE)</f>
        <v>24</v>
      </c>
      <c r="K1916" s="29">
        <f>VLOOKUP(Table2[[#This Row],[Home]],Table1[],2,FALSE)</f>
        <v>10</v>
      </c>
      <c r="L1916" s="29">
        <f>VLOOKUP(Table2[[#This Row],[Visitor]],Table3[],2,FALSE)</f>
        <v>12</v>
      </c>
      <c r="M1916" s="29">
        <f>VLOOKUP(Table2[[#This Row],[Home]],Table3[],2,FALSE)</f>
        <v>10</v>
      </c>
      <c r="N1916" s="37"/>
      <c r="O1916" s="37"/>
      <c r="P1916" s="37"/>
      <c r="Q1916" s="37"/>
    </row>
    <row r="1917" spans="1:17" ht="25.5" customHeight="1">
      <c r="A1917" s="18" t="s">
        <v>352</v>
      </c>
      <c r="B1917" s="11" t="s">
        <v>29</v>
      </c>
      <c r="C1917" s="19" t="s">
        <v>38</v>
      </c>
      <c r="D1917" s="19">
        <v>111</v>
      </c>
      <c r="E1917" s="19" t="s">
        <v>37</v>
      </c>
      <c r="F1917" s="19">
        <v>115</v>
      </c>
      <c r="G1917" s="44"/>
      <c r="H1917" s="44"/>
      <c r="I1917" s="30">
        <v>13977</v>
      </c>
      <c r="J1917" s="29">
        <f>VLOOKUP(Table2[[#This Row],[Visitor]],Table1[],2,FALSE)</f>
        <v>23</v>
      </c>
      <c r="K1917" s="29">
        <f>VLOOKUP(Table2[[#This Row],[Home]],Table1[],2,FALSE)</f>
        <v>29</v>
      </c>
      <c r="L1917" s="29">
        <f>VLOOKUP(Table2[[#This Row],[Visitor]],Table3[],2,FALSE)</f>
        <v>25</v>
      </c>
      <c r="M1917" s="29">
        <f>VLOOKUP(Table2[[#This Row],[Home]],Table3[],2,FALSE)</f>
        <v>30</v>
      </c>
      <c r="N1917" s="37"/>
      <c r="O1917" s="37"/>
      <c r="P1917" s="37"/>
      <c r="Q1917" s="37"/>
    </row>
    <row r="1918" spans="1:17" ht="25.5" customHeight="1">
      <c r="A1918" s="18" t="s">
        <v>352</v>
      </c>
      <c r="B1918" s="11" t="s">
        <v>8</v>
      </c>
      <c r="C1918" s="19" t="s">
        <v>42</v>
      </c>
      <c r="D1918" s="19">
        <v>95</v>
      </c>
      <c r="E1918" s="19" t="s">
        <v>10</v>
      </c>
      <c r="F1918" s="19">
        <v>122</v>
      </c>
      <c r="G1918" s="44"/>
      <c r="H1918" s="44"/>
      <c r="I1918" s="30">
        <v>19596</v>
      </c>
      <c r="J1918" s="29">
        <f>VLOOKUP(Table2[[#This Row],[Visitor]],Table1[],2,FALSE)</f>
        <v>25</v>
      </c>
      <c r="K1918" s="29">
        <f>VLOOKUP(Table2[[#This Row],[Home]],Table1[],2,FALSE)</f>
        <v>1</v>
      </c>
      <c r="L1918" s="29">
        <f>VLOOKUP(Table2[[#This Row],[Visitor]],Table3[],2,FALSE)</f>
        <v>22</v>
      </c>
      <c r="M1918" s="29">
        <f>VLOOKUP(Table2[[#This Row],[Home]],Table3[],2,FALSE)</f>
        <v>3</v>
      </c>
      <c r="N1918" s="37"/>
      <c r="O1918" s="37"/>
      <c r="P1918" s="37"/>
      <c r="Q1918" s="37"/>
    </row>
    <row r="1919" spans="1:17" ht="25.5" customHeight="1">
      <c r="A1919" s="18" t="s">
        <v>352</v>
      </c>
      <c r="B1919" s="11" t="s">
        <v>8</v>
      </c>
      <c r="C1919" s="19" t="s">
        <v>13</v>
      </c>
      <c r="D1919" s="19">
        <v>109</v>
      </c>
      <c r="E1919" s="19" t="s">
        <v>44</v>
      </c>
      <c r="F1919" s="19">
        <v>128</v>
      </c>
      <c r="G1919" s="44"/>
      <c r="H1919" s="44"/>
      <c r="I1919" s="30">
        <v>15275</v>
      </c>
      <c r="J1919" s="29">
        <f>VLOOKUP(Table2[[#This Row],[Visitor]],Table1[],2,FALSE)</f>
        <v>20</v>
      </c>
      <c r="K1919" s="29">
        <f>VLOOKUP(Table2[[#This Row],[Home]],Table1[],2,FALSE)</f>
        <v>6</v>
      </c>
      <c r="L1919" s="29">
        <f>VLOOKUP(Table2[[#This Row],[Visitor]],Table3[],2,FALSE)</f>
        <v>20</v>
      </c>
      <c r="M1919" s="29">
        <f>VLOOKUP(Table2[[#This Row],[Home]],Table3[],2,FALSE)</f>
        <v>18</v>
      </c>
      <c r="N1919" s="37"/>
      <c r="O1919" s="37"/>
      <c r="P1919" s="37"/>
      <c r="Q1919" s="37"/>
    </row>
    <row r="1920" spans="1:17" ht="25.5" customHeight="1">
      <c r="A1920" s="18" t="s">
        <v>353</v>
      </c>
      <c r="B1920" s="11" t="s">
        <v>12</v>
      </c>
      <c r="C1920" s="19" t="s">
        <v>16</v>
      </c>
      <c r="D1920" s="19">
        <v>108</v>
      </c>
      <c r="E1920" s="19" t="s">
        <v>5</v>
      </c>
      <c r="F1920" s="19">
        <v>135</v>
      </c>
      <c r="G1920" s="44"/>
      <c r="H1920" s="44"/>
      <c r="I1920" s="30">
        <v>18624</v>
      </c>
      <c r="J1920" s="29">
        <f>VLOOKUP(Table2[[#This Row],[Visitor]],Table1[],2,FALSE)</f>
        <v>13</v>
      </c>
      <c r="K1920" s="29">
        <f>VLOOKUP(Table2[[#This Row],[Home]],Table1[],2,FALSE)</f>
        <v>4</v>
      </c>
      <c r="L1920" s="29">
        <f>VLOOKUP(Table2[[#This Row],[Visitor]],Table3[],2,FALSE)</f>
        <v>8</v>
      </c>
      <c r="M1920" s="29">
        <f>VLOOKUP(Table2[[#This Row],[Home]],Table3[],2,FALSE)</f>
        <v>4</v>
      </c>
      <c r="N1920" s="37"/>
      <c r="O1920" s="37"/>
      <c r="P1920" s="37"/>
      <c r="Q1920" s="37"/>
    </row>
    <row r="1921" spans="1:17" ht="25.5" customHeight="1">
      <c r="A1921" s="18" t="s">
        <v>353</v>
      </c>
      <c r="B1921" s="11" t="s">
        <v>12</v>
      </c>
      <c r="C1921" s="19" t="s">
        <v>19</v>
      </c>
      <c r="D1921" s="19">
        <v>106</v>
      </c>
      <c r="E1921" s="19" t="s">
        <v>20</v>
      </c>
      <c r="F1921" s="19">
        <v>123</v>
      </c>
      <c r="G1921" s="44"/>
      <c r="H1921" s="44"/>
      <c r="I1921" s="30">
        <v>18039</v>
      </c>
      <c r="J1921" s="29">
        <f>VLOOKUP(Table2[[#This Row],[Visitor]],Table1[],2,FALSE)</f>
        <v>27</v>
      </c>
      <c r="K1921" s="29">
        <f>VLOOKUP(Table2[[#This Row],[Home]],Table1[],2,FALSE)</f>
        <v>9</v>
      </c>
      <c r="L1921" s="29">
        <f>VLOOKUP(Table2[[#This Row],[Visitor]],Table3[],2,FALSE)</f>
        <v>5</v>
      </c>
      <c r="M1921" s="29">
        <f>VLOOKUP(Table2[[#This Row],[Home]],Table3[],2,FALSE)</f>
        <v>17</v>
      </c>
      <c r="N1921" s="37"/>
      <c r="O1921" s="37"/>
      <c r="P1921" s="37"/>
      <c r="Q1921" s="37"/>
    </row>
    <row r="1922" spans="1:17" ht="25.5" customHeight="1">
      <c r="A1922" s="18" t="s">
        <v>353</v>
      </c>
      <c r="B1922" s="11" t="s">
        <v>21</v>
      </c>
      <c r="C1922" s="19" t="s">
        <v>27</v>
      </c>
      <c r="D1922" s="19">
        <v>100</v>
      </c>
      <c r="E1922" s="19" t="s">
        <v>15</v>
      </c>
      <c r="F1922" s="19">
        <v>116</v>
      </c>
      <c r="G1922" s="44"/>
      <c r="H1922" s="44"/>
      <c r="I1922" s="30">
        <v>14531</v>
      </c>
      <c r="J1922" s="29">
        <f>VLOOKUP(Table2[[#This Row],[Visitor]],Table1[],2,FALSE)</f>
        <v>11</v>
      </c>
      <c r="K1922" s="29">
        <f>VLOOKUP(Table2[[#This Row],[Home]],Table1[],2,FALSE)</f>
        <v>30</v>
      </c>
      <c r="L1922" s="29">
        <f>VLOOKUP(Table2[[#This Row],[Visitor]],Table3[],2,FALSE)</f>
        <v>27</v>
      </c>
      <c r="M1922" s="29">
        <f>VLOOKUP(Table2[[#This Row],[Home]],Table3[],2,FALSE)</f>
        <v>23</v>
      </c>
      <c r="N1922" s="37"/>
      <c r="O1922" s="37"/>
      <c r="P1922" s="37"/>
      <c r="Q1922" s="37"/>
    </row>
    <row r="1923" spans="1:17" ht="25.5" customHeight="1">
      <c r="A1923" s="18" t="s">
        <v>353</v>
      </c>
      <c r="B1923" s="11" t="s">
        <v>23</v>
      </c>
      <c r="C1923" s="19" t="s">
        <v>22</v>
      </c>
      <c r="D1923" s="19">
        <v>116</v>
      </c>
      <c r="E1923" s="19" t="s">
        <v>9</v>
      </c>
      <c r="F1923" s="19">
        <v>109</v>
      </c>
      <c r="G1923" s="44"/>
      <c r="H1923" s="44"/>
      <c r="I1923" s="30">
        <v>18055</v>
      </c>
      <c r="J1923" s="29">
        <f>VLOOKUP(Table2[[#This Row],[Visitor]],Table1[],2,FALSE)</f>
        <v>14</v>
      </c>
      <c r="K1923" s="29">
        <f>VLOOKUP(Table2[[#This Row],[Home]],Table1[],2,FALSE)</f>
        <v>3</v>
      </c>
      <c r="L1923" s="29">
        <f>VLOOKUP(Table2[[#This Row],[Visitor]],Table3[],2,FALSE)</f>
        <v>16</v>
      </c>
      <c r="M1923" s="29">
        <f>VLOOKUP(Table2[[#This Row],[Home]],Table3[],2,FALSE)</f>
        <v>1</v>
      </c>
      <c r="N1923" s="37"/>
      <c r="O1923" s="37"/>
      <c r="P1923" s="37"/>
      <c r="Q1923" s="37"/>
    </row>
    <row r="1924" spans="1:17" ht="25.5" customHeight="1">
      <c r="A1924" s="18" t="s">
        <v>353</v>
      </c>
      <c r="B1924" s="11" t="s">
        <v>23</v>
      </c>
      <c r="C1924" s="19" t="s">
        <v>34</v>
      </c>
      <c r="D1924" s="19">
        <v>86</v>
      </c>
      <c r="E1924" s="19" t="s">
        <v>25</v>
      </c>
      <c r="F1924" s="19">
        <v>96</v>
      </c>
      <c r="G1924" s="44"/>
      <c r="H1924" s="44"/>
      <c r="I1924" s="30">
        <v>13944</v>
      </c>
      <c r="J1924" s="29">
        <f>VLOOKUP(Table2[[#This Row],[Visitor]],Table1[],2,FALSE)</f>
        <v>2</v>
      </c>
      <c r="K1924" s="29">
        <f>VLOOKUP(Table2[[#This Row],[Home]],Table1[],2,FALSE)</f>
        <v>12</v>
      </c>
      <c r="L1924" s="29">
        <f>VLOOKUP(Table2[[#This Row],[Visitor]],Table3[],2,FALSE)</f>
        <v>13</v>
      </c>
      <c r="M1924" s="29">
        <f>VLOOKUP(Table2[[#This Row],[Home]],Table3[],2,FALSE)</f>
        <v>29</v>
      </c>
      <c r="N1924" s="37"/>
      <c r="O1924" s="37"/>
      <c r="P1924" s="37"/>
      <c r="Q1924" s="37"/>
    </row>
    <row r="1925" spans="1:17" ht="25.5" customHeight="1">
      <c r="A1925" s="18" t="s">
        <v>353</v>
      </c>
      <c r="B1925" s="11" t="s">
        <v>23</v>
      </c>
      <c r="C1925" s="19" t="s">
        <v>6</v>
      </c>
      <c r="D1925" s="19">
        <v>124</v>
      </c>
      <c r="E1925" s="19" t="s">
        <v>24</v>
      </c>
      <c r="F1925" s="19">
        <v>140</v>
      </c>
      <c r="G1925" s="44"/>
      <c r="H1925" s="44"/>
      <c r="I1925" s="30">
        <v>15058</v>
      </c>
      <c r="J1925" s="29">
        <f>VLOOKUP(Table2[[#This Row],[Visitor]],Table1[],2,FALSE)</f>
        <v>5</v>
      </c>
      <c r="K1925" s="29">
        <f>VLOOKUP(Table2[[#This Row],[Home]],Table1[],2,FALSE)</f>
        <v>21</v>
      </c>
      <c r="L1925" s="29">
        <f>VLOOKUP(Table2[[#This Row],[Visitor]],Table3[],2,FALSE)</f>
        <v>6</v>
      </c>
      <c r="M1925" s="29">
        <f>VLOOKUP(Table2[[#This Row],[Home]],Table3[],2,FALSE)</f>
        <v>9</v>
      </c>
      <c r="N1925" s="37"/>
      <c r="O1925" s="37"/>
      <c r="P1925" s="37"/>
      <c r="Q1925" s="37"/>
    </row>
    <row r="1926" spans="1:17" ht="25.5" customHeight="1">
      <c r="A1926" s="18" t="s">
        <v>353</v>
      </c>
      <c r="B1926" s="11" t="s">
        <v>26</v>
      </c>
      <c r="C1926" s="19" t="s">
        <v>37</v>
      </c>
      <c r="D1926" s="19">
        <v>94</v>
      </c>
      <c r="E1926" s="19" t="s">
        <v>28</v>
      </c>
      <c r="F1926" s="19">
        <v>104</v>
      </c>
      <c r="G1926" s="44"/>
      <c r="H1926" s="44"/>
      <c r="I1926" s="30">
        <v>19596</v>
      </c>
      <c r="J1926" s="29">
        <f>VLOOKUP(Table2[[#This Row],[Visitor]],Table1[],2,FALSE)</f>
        <v>29</v>
      </c>
      <c r="K1926" s="29">
        <f>VLOOKUP(Table2[[#This Row],[Home]],Table1[],2,FALSE)</f>
        <v>22</v>
      </c>
      <c r="L1926" s="29">
        <f>VLOOKUP(Table2[[#This Row],[Visitor]],Table3[],2,FALSE)</f>
        <v>30</v>
      </c>
      <c r="M1926" s="29">
        <f>VLOOKUP(Table2[[#This Row],[Home]],Table3[],2,FALSE)</f>
        <v>28</v>
      </c>
      <c r="N1926" s="37"/>
      <c r="O1926" s="37"/>
      <c r="P1926" s="37"/>
      <c r="Q1926" s="37"/>
    </row>
    <row r="1927" spans="1:17" ht="25.5" customHeight="1">
      <c r="A1927" s="18" t="s">
        <v>353</v>
      </c>
      <c r="B1927" s="11" t="s">
        <v>29</v>
      </c>
      <c r="C1927" s="19" t="s">
        <v>18</v>
      </c>
      <c r="D1927" s="19">
        <v>93</v>
      </c>
      <c r="E1927" s="19" t="s">
        <v>31</v>
      </c>
      <c r="F1927" s="19">
        <v>106</v>
      </c>
      <c r="G1927" s="44"/>
      <c r="H1927" s="44"/>
      <c r="I1927" s="30">
        <v>18306</v>
      </c>
      <c r="J1927" s="29">
        <f>VLOOKUP(Table2[[#This Row],[Visitor]],Table1[],2,FALSE)</f>
        <v>26</v>
      </c>
      <c r="K1927" s="29">
        <f>VLOOKUP(Table2[[#This Row],[Home]],Table1[],2,FALSE)</f>
        <v>8</v>
      </c>
      <c r="L1927" s="29">
        <f>VLOOKUP(Table2[[#This Row],[Visitor]],Table3[],2,FALSE)</f>
        <v>26</v>
      </c>
      <c r="M1927" s="29">
        <f>VLOOKUP(Table2[[#This Row],[Home]],Table3[],2,FALSE)</f>
        <v>11</v>
      </c>
      <c r="N1927" s="37"/>
      <c r="O1927" s="37"/>
      <c r="P1927" s="37"/>
      <c r="Q1927" s="37"/>
    </row>
    <row r="1928" spans="1:17" ht="25.5" customHeight="1">
      <c r="A1928" s="18" t="s">
        <v>353</v>
      </c>
      <c r="B1928" s="11" t="s">
        <v>35</v>
      </c>
      <c r="C1928" s="19" t="s">
        <v>40</v>
      </c>
      <c r="D1928" s="19">
        <v>112</v>
      </c>
      <c r="E1928" s="19" t="s">
        <v>36</v>
      </c>
      <c r="F1928" s="19">
        <v>124</v>
      </c>
      <c r="G1928" s="44"/>
      <c r="H1928" s="44"/>
      <c r="I1928" s="30">
        <v>19393</v>
      </c>
      <c r="J1928" s="29">
        <f>VLOOKUP(Table2[[#This Row],[Visitor]],Table1[],2,FALSE)</f>
        <v>15</v>
      </c>
      <c r="K1928" s="29">
        <f>VLOOKUP(Table2[[#This Row],[Home]],Table1[],2,FALSE)</f>
        <v>16</v>
      </c>
      <c r="L1928" s="29">
        <f>VLOOKUP(Table2[[#This Row],[Visitor]],Table3[],2,FALSE)</f>
        <v>24</v>
      </c>
      <c r="M1928" s="29">
        <f>VLOOKUP(Table2[[#This Row],[Home]],Table3[],2,FALSE)</f>
        <v>7</v>
      </c>
      <c r="N1928" s="37"/>
      <c r="O1928" s="37"/>
      <c r="P1928" s="37"/>
      <c r="Q1928" s="37"/>
    </row>
    <row r="1929" spans="1:17" ht="25.5" customHeight="1">
      <c r="A1929" s="18" t="s">
        <v>353</v>
      </c>
      <c r="B1929" s="11" t="s">
        <v>8</v>
      </c>
      <c r="C1929" s="19" t="s">
        <v>14</v>
      </c>
      <c r="D1929" s="19">
        <v>100</v>
      </c>
      <c r="E1929" s="19" t="s">
        <v>45</v>
      </c>
      <c r="F1929" s="19">
        <v>113</v>
      </c>
      <c r="G1929" s="44"/>
      <c r="H1929" s="44"/>
      <c r="I1929" s="30">
        <v>18997</v>
      </c>
      <c r="J1929" s="29">
        <f>VLOOKUP(Table2[[#This Row],[Visitor]],Table1[],2,FALSE)</f>
        <v>19</v>
      </c>
      <c r="K1929" s="29">
        <f>VLOOKUP(Table2[[#This Row],[Home]],Table1[],2,FALSE)</f>
        <v>28</v>
      </c>
      <c r="L1929" s="29">
        <f>VLOOKUP(Table2[[#This Row],[Visitor]],Table3[],2,FALSE)</f>
        <v>19</v>
      </c>
      <c r="M1929" s="29">
        <f>VLOOKUP(Table2[[#This Row],[Home]],Table3[],2,FALSE)</f>
        <v>21</v>
      </c>
      <c r="N1929" s="37"/>
      <c r="O1929" s="37"/>
      <c r="P1929" s="37"/>
      <c r="Q1929" s="37"/>
    </row>
    <row r="1930" spans="1:17" ht="25.5" customHeight="1">
      <c r="A1930" s="18" t="s">
        <v>354</v>
      </c>
      <c r="B1930" s="11" t="s">
        <v>12</v>
      </c>
      <c r="C1930" s="19" t="s">
        <v>5</v>
      </c>
      <c r="D1930" s="19">
        <v>99</v>
      </c>
      <c r="E1930" s="19" t="s">
        <v>17</v>
      </c>
      <c r="F1930" s="19">
        <v>115</v>
      </c>
      <c r="G1930" s="44"/>
      <c r="H1930" s="44"/>
      <c r="I1930" s="30">
        <v>19600</v>
      </c>
      <c r="J1930" s="29">
        <f>VLOOKUP(Table2[[#This Row],[Visitor]],Table1[],2,FALSE)</f>
        <v>4</v>
      </c>
      <c r="K1930" s="29">
        <f>VLOOKUP(Table2[[#This Row],[Home]],Table1[],2,FALSE)</f>
        <v>17</v>
      </c>
      <c r="L1930" s="29">
        <f>VLOOKUP(Table2[[#This Row],[Visitor]],Table3[],2,FALSE)</f>
        <v>4</v>
      </c>
      <c r="M1930" s="29">
        <f>VLOOKUP(Table2[[#This Row],[Home]],Table3[],2,FALSE)</f>
        <v>15</v>
      </c>
      <c r="N1930" s="37"/>
      <c r="O1930" s="37"/>
      <c r="P1930" s="37"/>
      <c r="Q1930" s="37"/>
    </row>
    <row r="1931" spans="1:17" ht="25.5" customHeight="1">
      <c r="A1931" s="18" t="s">
        <v>354</v>
      </c>
      <c r="B1931" s="11" t="s">
        <v>29</v>
      </c>
      <c r="C1931" s="19" t="s">
        <v>44</v>
      </c>
      <c r="D1931" s="19">
        <v>100</v>
      </c>
      <c r="E1931" s="19" t="s">
        <v>30</v>
      </c>
      <c r="F1931" s="19">
        <v>121</v>
      </c>
      <c r="G1931" s="44"/>
      <c r="H1931" s="44"/>
      <c r="I1931" s="30">
        <v>15742</v>
      </c>
      <c r="J1931" s="29">
        <f>VLOOKUP(Table2[[#This Row],[Visitor]],Table1[],2,FALSE)</f>
        <v>6</v>
      </c>
      <c r="K1931" s="29">
        <f>VLOOKUP(Table2[[#This Row],[Home]],Table1[],2,FALSE)</f>
        <v>18</v>
      </c>
      <c r="L1931" s="29">
        <f>VLOOKUP(Table2[[#This Row],[Visitor]],Table3[],2,FALSE)</f>
        <v>18</v>
      </c>
      <c r="M1931" s="29">
        <f>VLOOKUP(Table2[[#This Row],[Home]],Table3[],2,FALSE)</f>
        <v>14</v>
      </c>
      <c r="N1931" s="37"/>
      <c r="O1931" s="37"/>
      <c r="P1931" s="37"/>
      <c r="Q1931" s="37"/>
    </row>
    <row r="1932" spans="1:17" ht="25.5" customHeight="1">
      <c r="A1932" s="18" t="s">
        <v>354</v>
      </c>
      <c r="B1932" s="11" t="s">
        <v>32</v>
      </c>
      <c r="C1932" s="19" t="s">
        <v>43</v>
      </c>
      <c r="D1932" s="19">
        <v>147</v>
      </c>
      <c r="E1932" s="19" t="s">
        <v>34</v>
      </c>
      <c r="F1932" s="19">
        <v>154</v>
      </c>
      <c r="G1932" s="44"/>
      <c r="H1932" s="44"/>
      <c r="I1932" s="30">
        <v>18354</v>
      </c>
      <c r="J1932" s="29">
        <f>VLOOKUP(Table2[[#This Row],[Visitor]],Table1[],2,FALSE)</f>
        <v>10</v>
      </c>
      <c r="K1932" s="29">
        <f>VLOOKUP(Table2[[#This Row],[Home]],Table1[],2,FALSE)</f>
        <v>2</v>
      </c>
      <c r="L1932" s="29">
        <f>VLOOKUP(Table2[[#This Row],[Visitor]],Table3[],2,FALSE)</f>
        <v>10</v>
      </c>
      <c r="M1932" s="29">
        <f>VLOOKUP(Table2[[#This Row],[Home]],Table3[],2,FALSE)</f>
        <v>13</v>
      </c>
      <c r="N1932" s="37"/>
      <c r="O1932" s="37"/>
      <c r="P1932" s="37"/>
      <c r="Q1932" s="37"/>
    </row>
    <row r="1933" spans="1:17" ht="25.5" customHeight="1">
      <c r="A1933" s="18" t="s">
        <v>354</v>
      </c>
      <c r="B1933" s="11" t="s">
        <v>35</v>
      </c>
      <c r="C1933" s="19" t="s">
        <v>14</v>
      </c>
      <c r="D1933" s="19">
        <v>102</v>
      </c>
      <c r="E1933" s="19" t="s">
        <v>38</v>
      </c>
      <c r="F1933" s="19">
        <v>112</v>
      </c>
      <c r="G1933" s="44"/>
      <c r="H1933" s="44"/>
      <c r="I1933" s="30">
        <v>16916</v>
      </c>
      <c r="J1933" s="29">
        <f>VLOOKUP(Table2[[#This Row],[Visitor]],Table1[],2,FALSE)</f>
        <v>19</v>
      </c>
      <c r="K1933" s="29">
        <f>VLOOKUP(Table2[[#This Row],[Home]],Table1[],2,FALSE)</f>
        <v>23</v>
      </c>
      <c r="L1933" s="29">
        <f>VLOOKUP(Table2[[#This Row],[Visitor]],Table3[],2,FALSE)</f>
        <v>19</v>
      </c>
      <c r="M1933" s="29">
        <f>VLOOKUP(Table2[[#This Row],[Home]],Table3[],2,FALSE)</f>
        <v>25</v>
      </c>
      <c r="N1933" s="37"/>
      <c r="O1933" s="37"/>
      <c r="P1933" s="37"/>
      <c r="Q1933" s="37"/>
    </row>
    <row r="1934" spans="1:17" ht="25.5" customHeight="1">
      <c r="A1934" s="18" t="s">
        <v>355</v>
      </c>
      <c r="B1934" s="11" t="s">
        <v>12</v>
      </c>
      <c r="C1934" s="19" t="s">
        <v>27</v>
      </c>
      <c r="D1934" s="19">
        <v>123</v>
      </c>
      <c r="E1934" s="19" t="s">
        <v>19</v>
      </c>
      <c r="F1934" s="19">
        <v>121</v>
      </c>
      <c r="G1934" s="44"/>
      <c r="H1934" s="44"/>
      <c r="I1934" s="30">
        <v>20487</v>
      </c>
      <c r="J1934" s="29">
        <f>VLOOKUP(Table2[[#This Row],[Visitor]],Table1[],2,FALSE)</f>
        <v>11</v>
      </c>
      <c r="K1934" s="29">
        <f>VLOOKUP(Table2[[#This Row],[Home]],Table1[],2,FALSE)</f>
        <v>27</v>
      </c>
      <c r="L1934" s="29">
        <f>VLOOKUP(Table2[[#This Row],[Visitor]],Table3[],2,FALSE)</f>
        <v>27</v>
      </c>
      <c r="M1934" s="29">
        <f>VLOOKUP(Table2[[#This Row],[Home]],Table3[],2,FALSE)</f>
        <v>5</v>
      </c>
      <c r="N1934" s="37"/>
      <c r="O1934" s="37"/>
      <c r="P1934" s="37"/>
      <c r="Q1934" s="37"/>
    </row>
    <row r="1935" spans="1:17" ht="25.5" customHeight="1">
      <c r="A1935" s="18" t="s">
        <v>355</v>
      </c>
      <c r="B1935" s="11" t="s">
        <v>12</v>
      </c>
      <c r="C1935" s="19" t="s">
        <v>22</v>
      </c>
      <c r="D1935" s="19">
        <v>106</v>
      </c>
      <c r="E1935" s="19" t="s">
        <v>20</v>
      </c>
      <c r="F1935" s="19">
        <v>113</v>
      </c>
      <c r="G1935" s="44"/>
      <c r="H1935" s="44"/>
      <c r="I1935" s="30">
        <v>17996</v>
      </c>
      <c r="J1935" s="29">
        <f>VLOOKUP(Table2[[#This Row],[Visitor]],Table1[],2,FALSE)</f>
        <v>14</v>
      </c>
      <c r="K1935" s="29">
        <f>VLOOKUP(Table2[[#This Row],[Home]],Table1[],2,FALSE)</f>
        <v>9</v>
      </c>
      <c r="L1935" s="29">
        <f>VLOOKUP(Table2[[#This Row],[Visitor]],Table3[],2,FALSE)</f>
        <v>16</v>
      </c>
      <c r="M1935" s="29">
        <f>VLOOKUP(Table2[[#This Row],[Home]],Table3[],2,FALSE)</f>
        <v>17</v>
      </c>
      <c r="N1935" s="37"/>
      <c r="O1935" s="37"/>
      <c r="P1935" s="37"/>
      <c r="Q1935" s="37"/>
    </row>
    <row r="1936" spans="1:17" ht="25.5" customHeight="1">
      <c r="A1936" s="18" t="s">
        <v>355</v>
      </c>
      <c r="B1936" s="11" t="s">
        <v>21</v>
      </c>
      <c r="C1936" s="19" t="s">
        <v>16</v>
      </c>
      <c r="D1936" s="19">
        <v>121</v>
      </c>
      <c r="E1936" s="19" t="s">
        <v>42</v>
      </c>
      <c r="F1936" s="19">
        <v>106</v>
      </c>
      <c r="G1936" s="44"/>
      <c r="H1936" s="44"/>
      <c r="I1936" s="30">
        <v>19812</v>
      </c>
      <c r="J1936" s="29">
        <f>VLOOKUP(Table2[[#This Row],[Visitor]],Table1[],2,FALSE)</f>
        <v>13</v>
      </c>
      <c r="K1936" s="29">
        <f>VLOOKUP(Table2[[#This Row],[Home]],Table1[],2,FALSE)</f>
        <v>25</v>
      </c>
      <c r="L1936" s="29">
        <f>VLOOKUP(Table2[[#This Row],[Visitor]],Table3[],2,FALSE)</f>
        <v>8</v>
      </c>
      <c r="M1936" s="29">
        <f>VLOOKUP(Table2[[#This Row],[Home]],Table3[],2,FALSE)</f>
        <v>22</v>
      </c>
      <c r="N1936" s="37"/>
      <c r="O1936" s="37"/>
      <c r="P1936" s="37"/>
      <c r="Q1936" s="37"/>
    </row>
    <row r="1937" spans="1:17" ht="25.5" customHeight="1">
      <c r="A1937" s="18" t="s">
        <v>355</v>
      </c>
      <c r="B1937" s="11" t="s">
        <v>21</v>
      </c>
      <c r="C1937" s="19" t="s">
        <v>15</v>
      </c>
      <c r="D1937" s="19">
        <v>105</v>
      </c>
      <c r="E1937" s="19" t="s">
        <v>41</v>
      </c>
      <c r="F1937" s="19">
        <v>122</v>
      </c>
      <c r="G1937" s="44"/>
      <c r="H1937" s="44"/>
      <c r="I1937" s="30">
        <v>19800</v>
      </c>
      <c r="J1937" s="29">
        <f>VLOOKUP(Table2[[#This Row],[Visitor]],Table1[],2,FALSE)</f>
        <v>30</v>
      </c>
      <c r="K1937" s="29">
        <f>VLOOKUP(Table2[[#This Row],[Home]],Table1[],2,FALSE)</f>
        <v>7</v>
      </c>
      <c r="L1937" s="29">
        <f>VLOOKUP(Table2[[#This Row],[Visitor]],Table3[],2,FALSE)</f>
        <v>23</v>
      </c>
      <c r="M1937" s="29">
        <f>VLOOKUP(Table2[[#This Row],[Home]],Table3[],2,FALSE)</f>
        <v>2</v>
      </c>
      <c r="N1937" s="37"/>
      <c r="O1937" s="37"/>
      <c r="P1937" s="37"/>
      <c r="Q1937" s="37"/>
    </row>
    <row r="1938" spans="1:17" ht="25.5" customHeight="1">
      <c r="A1938" s="18" t="s">
        <v>355</v>
      </c>
      <c r="B1938" s="11" t="s">
        <v>23</v>
      </c>
      <c r="C1938" s="19" t="s">
        <v>6</v>
      </c>
      <c r="D1938" s="19">
        <v>113</v>
      </c>
      <c r="E1938" s="19" t="s">
        <v>9</v>
      </c>
      <c r="F1938" s="19">
        <v>141</v>
      </c>
      <c r="G1938" s="44"/>
      <c r="H1938" s="44"/>
      <c r="I1938" s="30">
        <v>18055</v>
      </c>
      <c r="J1938" s="29">
        <f>VLOOKUP(Table2[[#This Row],[Visitor]],Table1[],2,FALSE)</f>
        <v>5</v>
      </c>
      <c r="K1938" s="29">
        <f>VLOOKUP(Table2[[#This Row],[Home]],Table1[],2,FALSE)</f>
        <v>3</v>
      </c>
      <c r="L1938" s="29">
        <f>VLOOKUP(Table2[[#This Row],[Visitor]],Table3[],2,FALSE)</f>
        <v>6</v>
      </c>
      <c r="M1938" s="29">
        <f>VLOOKUP(Table2[[#This Row],[Home]],Table3[],2,FALSE)</f>
        <v>1</v>
      </c>
      <c r="N1938" s="37"/>
      <c r="O1938" s="37"/>
      <c r="P1938" s="37"/>
      <c r="Q1938" s="37"/>
    </row>
    <row r="1939" spans="1:17" ht="25.5" customHeight="1">
      <c r="A1939" s="18" t="s">
        <v>355</v>
      </c>
      <c r="B1939" s="11" t="s">
        <v>23</v>
      </c>
      <c r="C1939" s="19" t="s">
        <v>28</v>
      </c>
      <c r="D1939" s="19">
        <v>119</v>
      </c>
      <c r="E1939" s="19" t="s">
        <v>33</v>
      </c>
      <c r="F1939" s="19">
        <v>115</v>
      </c>
      <c r="G1939" s="44"/>
      <c r="H1939" s="44"/>
      <c r="I1939" s="30">
        <v>18978</v>
      </c>
      <c r="J1939" s="29">
        <f>VLOOKUP(Table2[[#This Row],[Visitor]],Table1[],2,FALSE)</f>
        <v>22</v>
      </c>
      <c r="K1939" s="29">
        <f>VLOOKUP(Table2[[#This Row],[Home]],Table1[],2,FALSE)</f>
        <v>24</v>
      </c>
      <c r="L1939" s="29">
        <f>VLOOKUP(Table2[[#This Row],[Visitor]],Table3[],2,FALSE)</f>
        <v>28</v>
      </c>
      <c r="M1939" s="29">
        <f>VLOOKUP(Table2[[#This Row],[Home]],Table3[],2,FALSE)</f>
        <v>12</v>
      </c>
      <c r="N1939" s="37"/>
      <c r="O1939" s="37"/>
      <c r="P1939" s="37"/>
      <c r="Q1939" s="37"/>
    </row>
    <row r="1940" spans="1:17" ht="25.5" customHeight="1">
      <c r="A1940" s="18" t="s">
        <v>355</v>
      </c>
      <c r="B1940" s="11" t="s">
        <v>35</v>
      </c>
      <c r="C1940" s="19" t="s">
        <v>13</v>
      </c>
      <c r="D1940" s="19">
        <v>96</v>
      </c>
      <c r="E1940" s="19" t="s">
        <v>36</v>
      </c>
      <c r="F1940" s="19">
        <v>127</v>
      </c>
      <c r="G1940" s="44"/>
      <c r="H1940" s="44"/>
      <c r="I1940" s="30">
        <v>19393</v>
      </c>
      <c r="J1940" s="29">
        <f>VLOOKUP(Table2[[#This Row],[Visitor]],Table1[],2,FALSE)</f>
        <v>20</v>
      </c>
      <c r="K1940" s="29">
        <f>VLOOKUP(Table2[[#This Row],[Home]],Table1[],2,FALSE)</f>
        <v>16</v>
      </c>
      <c r="L1940" s="29">
        <f>VLOOKUP(Table2[[#This Row],[Visitor]],Table3[],2,FALSE)</f>
        <v>20</v>
      </c>
      <c r="M1940" s="29">
        <f>VLOOKUP(Table2[[#This Row],[Home]],Table3[],2,FALSE)</f>
        <v>7</v>
      </c>
      <c r="N1940" s="37"/>
      <c r="O1940" s="37"/>
      <c r="P1940" s="37"/>
      <c r="Q1940" s="37"/>
    </row>
    <row r="1941" spans="1:17" ht="25.5" customHeight="1">
      <c r="A1941" s="18" t="s">
        <v>355</v>
      </c>
      <c r="B1941" s="11" t="s">
        <v>35</v>
      </c>
      <c r="C1941" s="19" t="s">
        <v>45</v>
      </c>
      <c r="D1941" s="19">
        <v>95</v>
      </c>
      <c r="E1941" s="19" t="s">
        <v>31</v>
      </c>
      <c r="F1941" s="19">
        <v>113</v>
      </c>
      <c r="G1941" s="44"/>
      <c r="H1941" s="44"/>
      <c r="I1941" s="30">
        <v>18306</v>
      </c>
      <c r="J1941" s="29">
        <f>VLOOKUP(Table2[[#This Row],[Visitor]],Table1[],2,FALSE)</f>
        <v>28</v>
      </c>
      <c r="K1941" s="29">
        <f>VLOOKUP(Table2[[#This Row],[Home]],Table1[],2,FALSE)</f>
        <v>8</v>
      </c>
      <c r="L1941" s="29">
        <f>VLOOKUP(Table2[[#This Row],[Visitor]],Table3[],2,FALSE)</f>
        <v>21</v>
      </c>
      <c r="M1941" s="29">
        <f>VLOOKUP(Table2[[#This Row],[Home]],Table3[],2,FALSE)</f>
        <v>11</v>
      </c>
      <c r="N1941" s="37"/>
      <c r="O1941" s="37"/>
      <c r="P1941" s="37"/>
      <c r="Q1941" s="37"/>
    </row>
    <row r="1942" spans="1:17" ht="25.5" customHeight="1">
      <c r="A1942" s="18" t="s">
        <v>355</v>
      </c>
      <c r="B1942" s="11" t="s">
        <v>8</v>
      </c>
      <c r="C1942" s="19" t="s">
        <v>40</v>
      </c>
      <c r="D1942" s="19">
        <v>109</v>
      </c>
      <c r="E1942" s="19" t="s">
        <v>10</v>
      </c>
      <c r="F1942" s="19">
        <v>146</v>
      </c>
      <c r="G1942" s="44"/>
      <c r="H1942" s="44"/>
      <c r="I1942" s="30">
        <v>19596</v>
      </c>
      <c r="J1942" s="29">
        <f>VLOOKUP(Table2[[#This Row],[Visitor]],Table1[],2,FALSE)</f>
        <v>15</v>
      </c>
      <c r="K1942" s="29">
        <f>VLOOKUP(Table2[[#This Row],[Home]],Table1[],2,FALSE)</f>
        <v>1</v>
      </c>
      <c r="L1942" s="29">
        <f>VLOOKUP(Table2[[#This Row],[Visitor]],Table3[],2,FALSE)</f>
        <v>24</v>
      </c>
      <c r="M1942" s="29">
        <f>VLOOKUP(Table2[[#This Row],[Home]],Table3[],2,FALSE)</f>
        <v>3</v>
      </c>
      <c r="N1942" s="37"/>
      <c r="O1942" s="37"/>
      <c r="P1942" s="37"/>
      <c r="Q1942" s="37"/>
    </row>
    <row r="1943" spans="1:17" ht="25.5" customHeight="1">
      <c r="A1943" s="18" t="s">
        <v>356</v>
      </c>
      <c r="B1943" s="11" t="s">
        <v>49</v>
      </c>
      <c r="C1943" s="19" t="s">
        <v>14</v>
      </c>
      <c r="D1943" s="19">
        <v>109</v>
      </c>
      <c r="E1943" s="19" t="s">
        <v>44</v>
      </c>
      <c r="F1943" s="19">
        <v>104</v>
      </c>
      <c r="G1943" s="44"/>
      <c r="H1943" s="44"/>
      <c r="I1943" s="30">
        <v>16540</v>
      </c>
      <c r="J1943" s="29">
        <f>VLOOKUP(Table2[[#This Row],[Visitor]],Table1[],2,FALSE)</f>
        <v>19</v>
      </c>
      <c r="K1943" s="29">
        <f>VLOOKUP(Table2[[#This Row],[Home]],Table1[],2,FALSE)</f>
        <v>6</v>
      </c>
      <c r="L1943" s="29">
        <f>VLOOKUP(Table2[[#This Row],[Visitor]],Table3[],2,FALSE)</f>
        <v>19</v>
      </c>
      <c r="M1943" s="29">
        <f>VLOOKUP(Table2[[#This Row],[Home]],Table3[],2,FALSE)</f>
        <v>18</v>
      </c>
      <c r="N1943" s="37"/>
      <c r="O1943" s="37"/>
      <c r="P1943" s="37"/>
      <c r="Q1943" s="37"/>
    </row>
    <row r="1944" spans="1:17" ht="25.5" customHeight="1">
      <c r="A1944" s="18" t="s">
        <v>356</v>
      </c>
      <c r="B1944" s="11" t="s">
        <v>83</v>
      </c>
      <c r="C1944" s="19" t="s">
        <v>25</v>
      </c>
      <c r="D1944" s="19">
        <v>108</v>
      </c>
      <c r="E1944" s="19" t="s">
        <v>17</v>
      </c>
      <c r="F1944" s="19">
        <v>112</v>
      </c>
      <c r="G1944" s="44"/>
      <c r="H1944" s="44"/>
      <c r="I1944" s="30">
        <v>19600</v>
      </c>
      <c r="J1944" s="29">
        <f>VLOOKUP(Table2[[#This Row],[Visitor]],Table1[],2,FALSE)</f>
        <v>12</v>
      </c>
      <c r="K1944" s="29">
        <f>VLOOKUP(Table2[[#This Row],[Home]],Table1[],2,FALSE)</f>
        <v>17</v>
      </c>
      <c r="L1944" s="29">
        <f>VLOOKUP(Table2[[#This Row],[Visitor]],Table3[],2,FALSE)</f>
        <v>29</v>
      </c>
      <c r="M1944" s="29">
        <f>VLOOKUP(Table2[[#This Row],[Home]],Table3[],2,FALSE)</f>
        <v>15</v>
      </c>
      <c r="N1944" s="37"/>
      <c r="O1944" s="37"/>
      <c r="P1944" s="37"/>
      <c r="Q1944" s="37"/>
    </row>
    <row r="1945" spans="1:17" ht="25.5" customHeight="1">
      <c r="A1945" s="18" t="s">
        <v>356</v>
      </c>
      <c r="B1945" s="11" t="s">
        <v>12</v>
      </c>
      <c r="C1945" s="19" t="s">
        <v>5</v>
      </c>
      <c r="D1945" s="19">
        <v>103</v>
      </c>
      <c r="E1945" s="19" t="s">
        <v>18</v>
      </c>
      <c r="F1945" s="19">
        <v>105</v>
      </c>
      <c r="G1945" s="44"/>
      <c r="H1945" s="44"/>
      <c r="I1945" s="30">
        <v>18846</v>
      </c>
      <c r="J1945" s="29">
        <f>VLOOKUP(Table2[[#This Row],[Visitor]],Table1[],2,FALSE)</f>
        <v>4</v>
      </c>
      <c r="K1945" s="29">
        <f>VLOOKUP(Table2[[#This Row],[Home]],Table1[],2,FALSE)</f>
        <v>26</v>
      </c>
      <c r="L1945" s="29">
        <f>VLOOKUP(Table2[[#This Row],[Visitor]],Table3[],2,FALSE)</f>
        <v>4</v>
      </c>
      <c r="M1945" s="29">
        <f>VLOOKUP(Table2[[#This Row],[Home]],Table3[],2,FALSE)</f>
        <v>26</v>
      </c>
      <c r="N1945" s="37"/>
      <c r="O1945" s="37"/>
      <c r="P1945" s="37"/>
      <c r="Q1945" s="37"/>
    </row>
    <row r="1946" spans="1:17" ht="25.5" customHeight="1">
      <c r="A1946" s="18" t="s">
        <v>356</v>
      </c>
      <c r="B1946" s="11" t="s">
        <v>23</v>
      </c>
      <c r="C1946" s="19" t="s">
        <v>24</v>
      </c>
      <c r="D1946" s="19">
        <v>106</v>
      </c>
      <c r="E1946" s="19" t="s">
        <v>33</v>
      </c>
      <c r="F1946" s="19">
        <v>110</v>
      </c>
      <c r="G1946" s="44"/>
      <c r="H1946" s="44"/>
      <c r="I1946" s="30">
        <v>16384</v>
      </c>
      <c r="J1946" s="29">
        <f>VLOOKUP(Table2[[#This Row],[Visitor]],Table1[],2,FALSE)</f>
        <v>21</v>
      </c>
      <c r="K1946" s="29">
        <f>VLOOKUP(Table2[[#This Row],[Home]],Table1[],2,FALSE)</f>
        <v>24</v>
      </c>
      <c r="L1946" s="29">
        <f>VLOOKUP(Table2[[#This Row],[Visitor]],Table3[],2,FALSE)</f>
        <v>9</v>
      </c>
      <c r="M1946" s="29">
        <f>VLOOKUP(Table2[[#This Row],[Home]],Table3[],2,FALSE)</f>
        <v>12</v>
      </c>
      <c r="N1946" s="37"/>
      <c r="O1946" s="37"/>
      <c r="P1946" s="37"/>
      <c r="Q1946" s="37"/>
    </row>
    <row r="1947" spans="1:17" ht="25.5" customHeight="1">
      <c r="A1947" s="18" t="s">
        <v>356</v>
      </c>
      <c r="B1947" s="11" t="s">
        <v>23</v>
      </c>
      <c r="C1947" s="19" t="s">
        <v>34</v>
      </c>
      <c r="D1947" s="19">
        <v>112</v>
      </c>
      <c r="E1947" s="19" t="s">
        <v>43</v>
      </c>
      <c r="F1947" s="19">
        <v>122</v>
      </c>
      <c r="G1947" s="44"/>
      <c r="H1947" s="44"/>
      <c r="I1947" s="30">
        <v>18203</v>
      </c>
      <c r="J1947" s="29">
        <f>VLOOKUP(Table2[[#This Row],[Visitor]],Table1[],2,FALSE)</f>
        <v>2</v>
      </c>
      <c r="K1947" s="29">
        <f>VLOOKUP(Table2[[#This Row],[Home]],Table1[],2,FALSE)</f>
        <v>10</v>
      </c>
      <c r="L1947" s="29">
        <f>VLOOKUP(Table2[[#This Row],[Visitor]],Table3[],2,FALSE)</f>
        <v>13</v>
      </c>
      <c r="M1947" s="29">
        <f>VLOOKUP(Table2[[#This Row],[Home]],Table3[],2,FALSE)</f>
        <v>10</v>
      </c>
      <c r="N1947" s="37"/>
      <c r="O1947" s="37"/>
      <c r="P1947" s="37"/>
      <c r="Q1947" s="37"/>
    </row>
    <row r="1948" spans="1:17" ht="25.5" customHeight="1">
      <c r="A1948" s="18" t="s">
        <v>356</v>
      </c>
      <c r="B1948" s="11" t="s">
        <v>29</v>
      </c>
      <c r="C1948" s="19" t="s">
        <v>30</v>
      </c>
      <c r="D1948" s="19">
        <v>93</v>
      </c>
      <c r="E1948" s="19" t="s">
        <v>37</v>
      </c>
      <c r="F1948" s="19">
        <v>102</v>
      </c>
      <c r="G1948" s="44"/>
      <c r="H1948" s="44"/>
      <c r="I1948" s="30">
        <v>15246</v>
      </c>
      <c r="J1948" s="29">
        <f>VLOOKUP(Table2[[#This Row],[Visitor]],Table1[],2,FALSE)</f>
        <v>18</v>
      </c>
      <c r="K1948" s="29">
        <f>VLOOKUP(Table2[[#This Row],[Home]],Table1[],2,FALSE)</f>
        <v>29</v>
      </c>
      <c r="L1948" s="29">
        <f>VLOOKUP(Table2[[#This Row],[Visitor]],Table3[],2,FALSE)</f>
        <v>14</v>
      </c>
      <c r="M1948" s="29">
        <f>VLOOKUP(Table2[[#This Row],[Home]],Table3[],2,FALSE)</f>
        <v>30</v>
      </c>
      <c r="N1948" s="37"/>
      <c r="O1948" s="37"/>
      <c r="P1948" s="37"/>
      <c r="Q1948" s="37"/>
    </row>
    <row r="1949" spans="1:17" ht="25.5" customHeight="1">
      <c r="A1949" s="18" t="s">
        <v>356</v>
      </c>
      <c r="B1949" s="11" t="s">
        <v>35</v>
      </c>
      <c r="C1949" s="19" t="s">
        <v>13</v>
      </c>
      <c r="D1949" s="19">
        <v>97</v>
      </c>
      <c r="E1949" s="19" t="s">
        <v>38</v>
      </c>
      <c r="F1949" s="19">
        <v>104</v>
      </c>
      <c r="G1949" s="44"/>
      <c r="H1949" s="44"/>
      <c r="I1949" s="30">
        <v>17853</v>
      </c>
      <c r="J1949" s="29">
        <f>VLOOKUP(Table2[[#This Row],[Visitor]],Table1[],2,FALSE)</f>
        <v>20</v>
      </c>
      <c r="K1949" s="29">
        <f>VLOOKUP(Table2[[#This Row],[Home]],Table1[],2,FALSE)</f>
        <v>23</v>
      </c>
      <c r="L1949" s="29">
        <f>VLOOKUP(Table2[[#This Row],[Visitor]],Table3[],2,FALSE)</f>
        <v>20</v>
      </c>
      <c r="M1949" s="29">
        <f>VLOOKUP(Table2[[#This Row],[Home]],Table3[],2,FALSE)</f>
        <v>25</v>
      </c>
      <c r="N1949" s="37"/>
      <c r="O1949" s="37"/>
      <c r="P1949" s="37"/>
      <c r="Q1949" s="37"/>
    </row>
    <row r="1950" spans="1:17" ht="25.5" customHeight="1">
      <c r="A1950" s="18" t="s">
        <v>356</v>
      </c>
      <c r="B1950" s="11" t="s">
        <v>35</v>
      </c>
      <c r="C1950" s="19" t="s">
        <v>40</v>
      </c>
      <c r="D1950" s="19">
        <v>102</v>
      </c>
      <c r="E1950" s="19" t="s">
        <v>31</v>
      </c>
      <c r="F1950" s="19">
        <v>110</v>
      </c>
      <c r="G1950" s="44"/>
      <c r="H1950" s="44"/>
      <c r="I1950" s="30">
        <v>18306</v>
      </c>
      <c r="J1950" s="29">
        <f>VLOOKUP(Table2[[#This Row],[Visitor]],Table1[],2,FALSE)</f>
        <v>15</v>
      </c>
      <c r="K1950" s="29">
        <f>VLOOKUP(Table2[[#This Row],[Home]],Table1[],2,FALSE)</f>
        <v>8</v>
      </c>
      <c r="L1950" s="29">
        <f>VLOOKUP(Table2[[#This Row],[Visitor]],Table3[],2,FALSE)</f>
        <v>24</v>
      </c>
      <c r="M1950" s="29">
        <f>VLOOKUP(Table2[[#This Row],[Home]],Table3[],2,FALSE)</f>
        <v>11</v>
      </c>
      <c r="N1950" s="37"/>
      <c r="O1950" s="37"/>
      <c r="P1950" s="37"/>
      <c r="Q1950" s="37"/>
    </row>
    <row r="1951" spans="1:17" ht="25.5" customHeight="1">
      <c r="A1951" s="18" t="s">
        <v>357</v>
      </c>
      <c r="B1951" s="11" t="s">
        <v>97</v>
      </c>
      <c r="C1951" s="19" t="s">
        <v>19</v>
      </c>
      <c r="D1951" s="19">
        <v>108</v>
      </c>
      <c r="E1951" s="19" t="s">
        <v>42</v>
      </c>
      <c r="F1951" s="19">
        <v>105</v>
      </c>
      <c r="G1951" s="44"/>
      <c r="H1951" s="44"/>
      <c r="I1951" s="30">
        <v>18596</v>
      </c>
      <c r="J1951" s="29">
        <f>VLOOKUP(Table2[[#This Row],[Visitor]],Table1[],2,FALSE)</f>
        <v>27</v>
      </c>
      <c r="K1951" s="29">
        <f>VLOOKUP(Table2[[#This Row],[Home]],Table1[],2,FALSE)</f>
        <v>25</v>
      </c>
      <c r="L1951" s="29">
        <f>VLOOKUP(Table2[[#This Row],[Visitor]],Table3[],2,FALSE)</f>
        <v>5</v>
      </c>
      <c r="M1951" s="29">
        <f>VLOOKUP(Table2[[#This Row],[Home]],Table3[],2,FALSE)</f>
        <v>22</v>
      </c>
      <c r="N1951" s="37"/>
      <c r="O1951" s="37"/>
      <c r="P1951" s="37"/>
      <c r="Q1951" s="37"/>
    </row>
    <row r="1952" spans="1:17" ht="25.5" customHeight="1">
      <c r="A1952" s="18" t="s">
        <v>357</v>
      </c>
      <c r="B1952" s="11" t="s">
        <v>97</v>
      </c>
      <c r="C1952" s="19" t="s">
        <v>41</v>
      </c>
      <c r="D1952" s="19">
        <v>140</v>
      </c>
      <c r="E1952" s="19" t="s">
        <v>20</v>
      </c>
      <c r="F1952" s="19">
        <v>138</v>
      </c>
      <c r="G1952" s="44"/>
      <c r="H1952" s="44"/>
      <c r="I1952" s="30">
        <v>16919</v>
      </c>
      <c r="J1952" s="29">
        <f>VLOOKUP(Table2[[#This Row],[Visitor]],Table1[],2,FALSE)</f>
        <v>7</v>
      </c>
      <c r="K1952" s="29">
        <f>VLOOKUP(Table2[[#This Row],[Home]],Table1[],2,FALSE)</f>
        <v>9</v>
      </c>
      <c r="L1952" s="29">
        <f>VLOOKUP(Table2[[#This Row],[Visitor]],Table3[],2,FALSE)</f>
        <v>2</v>
      </c>
      <c r="M1952" s="29">
        <f>VLOOKUP(Table2[[#This Row],[Home]],Table3[],2,FALSE)</f>
        <v>17</v>
      </c>
      <c r="N1952" s="37"/>
      <c r="O1952" s="37"/>
      <c r="P1952" s="37"/>
      <c r="Q1952" s="37"/>
    </row>
    <row r="1953" spans="1:17" ht="25.5" customHeight="1">
      <c r="A1953" s="18" t="s">
        <v>357</v>
      </c>
      <c r="B1953" s="11" t="s">
        <v>49</v>
      </c>
      <c r="C1953" s="19" t="s">
        <v>22</v>
      </c>
      <c r="D1953" s="19">
        <v>133</v>
      </c>
      <c r="E1953" s="19" t="s">
        <v>27</v>
      </c>
      <c r="F1953" s="19">
        <v>114</v>
      </c>
      <c r="G1953" s="44"/>
      <c r="H1953" s="44"/>
      <c r="I1953" s="30">
        <v>16292</v>
      </c>
      <c r="J1953" s="29">
        <f>VLOOKUP(Table2[[#This Row],[Visitor]],Table1[],2,FALSE)</f>
        <v>14</v>
      </c>
      <c r="K1953" s="29">
        <f>VLOOKUP(Table2[[#This Row],[Home]],Table1[],2,FALSE)</f>
        <v>11</v>
      </c>
      <c r="L1953" s="29">
        <f>VLOOKUP(Table2[[#This Row],[Visitor]],Table3[],2,FALSE)</f>
        <v>16</v>
      </c>
      <c r="M1953" s="29">
        <f>VLOOKUP(Table2[[#This Row],[Home]],Table3[],2,FALSE)</f>
        <v>27</v>
      </c>
      <c r="N1953" s="37"/>
      <c r="O1953" s="37"/>
      <c r="P1953" s="37"/>
      <c r="Q1953" s="37"/>
    </row>
    <row r="1954" spans="1:17" ht="25.5" customHeight="1">
      <c r="A1954" s="18" t="s">
        <v>357</v>
      </c>
      <c r="B1954" s="11" t="s">
        <v>59</v>
      </c>
      <c r="C1954" s="19" t="s">
        <v>9</v>
      </c>
      <c r="D1954" s="19">
        <v>109</v>
      </c>
      <c r="E1954" s="19" t="s">
        <v>18</v>
      </c>
      <c r="F1954" s="19">
        <v>116</v>
      </c>
      <c r="G1954" s="44"/>
      <c r="H1954" s="44"/>
      <c r="I1954" s="30">
        <v>16982</v>
      </c>
      <c r="J1954" s="29">
        <f>VLOOKUP(Table2[[#This Row],[Visitor]],Table1[],2,FALSE)</f>
        <v>3</v>
      </c>
      <c r="K1954" s="29">
        <f>VLOOKUP(Table2[[#This Row],[Home]],Table1[],2,FALSE)</f>
        <v>26</v>
      </c>
      <c r="L1954" s="29">
        <f>VLOOKUP(Table2[[#This Row],[Visitor]],Table3[],2,FALSE)</f>
        <v>1</v>
      </c>
      <c r="M1954" s="29">
        <f>VLOOKUP(Table2[[#This Row],[Home]],Table3[],2,FALSE)</f>
        <v>26</v>
      </c>
      <c r="N1954" s="37"/>
      <c r="O1954" s="37"/>
      <c r="P1954" s="37"/>
      <c r="Q1954" s="37"/>
    </row>
    <row r="1955" spans="1:17" ht="25.5" customHeight="1">
      <c r="A1955" s="18" t="s">
        <v>357</v>
      </c>
      <c r="B1955" s="11" t="s">
        <v>12</v>
      </c>
      <c r="C1955" s="19" t="s">
        <v>10</v>
      </c>
      <c r="D1955" s="19">
        <v>119</v>
      </c>
      <c r="E1955" s="19" t="s">
        <v>28</v>
      </c>
      <c r="F1955" s="19">
        <v>114</v>
      </c>
      <c r="G1955" s="44"/>
      <c r="H1955" s="44"/>
      <c r="I1955" s="30">
        <v>20340</v>
      </c>
      <c r="J1955" s="29">
        <f>VLOOKUP(Table2[[#This Row],[Visitor]],Table1[],2,FALSE)</f>
        <v>1</v>
      </c>
      <c r="K1955" s="29">
        <f>VLOOKUP(Table2[[#This Row],[Home]],Table1[],2,FALSE)</f>
        <v>22</v>
      </c>
      <c r="L1955" s="29">
        <f>VLOOKUP(Table2[[#This Row],[Visitor]],Table3[],2,FALSE)</f>
        <v>3</v>
      </c>
      <c r="M1955" s="29">
        <f>VLOOKUP(Table2[[#This Row],[Home]],Table3[],2,FALSE)</f>
        <v>28</v>
      </c>
      <c r="N1955" s="37"/>
      <c r="O1955" s="37"/>
      <c r="P1955" s="37"/>
      <c r="Q1955" s="37"/>
    </row>
    <row r="1956" spans="1:17" ht="25.5" customHeight="1">
      <c r="A1956" s="18" t="s">
        <v>357</v>
      </c>
      <c r="B1956" s="11" t="s">
        <v>23</v>
      </c>
      <c r="C1956" s="19" t="s">
        <v>36</v>
      </c>
      <c r="D1956" s="19">
        <v>113</v>
      </c>
      <c r="E1956" s="19" t="s">
        <v>30</v>
      </c>
      <c r="F1956" s="19">
        <v>116</v>
      </c>
      <c r="G1956" s="44"/>
      <c r="H1956" s="44"/>
      <c r="I1956" s="30">
        <v>19520</v>
      </c>
      <c r="J1956" s="29">
        <f>VLOOKUP(Table2[[#This Row],[Visitor]],Table1[],2,FALSE)</f>
        <v>16</v>
      </c>
      <c r="K1956" s="29">
        <f>VLOOKUP(Table2[[#This Row],[Home]],Table1[],2,FALSE)</f>
        <v>18</v>
      </c>
      <c r="L1956" s="29">
        <f>VLOOKUP(Table2[[#This Row],[Visitor]],Table3[],2,FALSE)</f>
        <v>7</v>
      </c>
      <c r="M1956" s="29">
        <f>VLOOKUP(Table2[[#This Row],[Home]],Table3[],2,FALSE)</f>
        <v>14</v>
      </c>
      <c r="N1956" s="37"/>
      <c r="O1956" s="37"/>
      <c r="P1956" s="37"/>
      <c r="Q1956" s="37"/>
    </row>
    <row r="1957" spans="1:17" ht="25.5" customHeight="1">
      <c r="A1957" s="18" t="s">
        <v>357</v>
      </c>
      <c r="B1957" s="11" t="s">
        <v>32</v>
      </c>
      <c r="C1957" s="19" t="s">
        <v>6</v>
      </c>
      <c r="D1957" s="19">
        <v>101</v>
      </c>
      <c r="E1957" s="19" t="s">
        <v>45</v>
      </c>
      <c r="F1957" s="19">
        <v>95</v>
      </c>
      <c r="G1957" s="44"/>
      <c r="H1957" s="44"/>
      <c r="I1957" s="30">
        <v>18997</v>
      </c>
      <c r="J1957" s="29">
        <f>VLOOKUP(Table2[[#This Row],[Visitor]],Table1[],2,FALSE)</f>
        <v>5</v>
      </c>
      <c r="K1957" s="29">
        <f>VLOOKUP(Table2[[#This Row],[Home]],Table1[],2,FALSE)</f>
        <v>28</v>
      </c>
      <c r="L1957" s="29">
        <f>VLOOKUP(Table2[[#This Row],[Visitor]],Table3[],2,FALSE)</f>
        <v>6</v>
      </c>
      <c r="M1957" s="29">
        <f>VLOOKUP(Table2[[#This Row],[Home]],Table3[],2,FALSE)</f>
        <v>21</v>
      </c>
      <c r="N1957" s="37"/>
      <c r="O1957" s="37"/>
      <c r="P1957" s="37"/>
      <c r="Q1957" s="37"/>
    </row>
    <row r="1958" spans="1:17" ht="25.5" customHeight="1">
      <c r="A1958" s="18" t="s">
        <v>358</v>
      </c>
      <c r="B1958" s="11" t="s">
        <v>21</v>
      </c>
      <c r="C1958" s="19" t="s">
        <v>5</v>
      </c>
      <c r="D1958" s="19">
        <v>102</v>
      </c>
      <c r="E1958" s="19" t="s">
        <v>15</v>
      </c>
      <c r="F1958" s="19">
        <v>109</v>
      </c>
      <c r="G1958" s="44"/>
      <c r="H1958" s="44"/>
      <c r="I1958" s="30">
        <v>16247</v>
      </c>
      <c r="J1958" s="29">
        <f>VLOOKUP(Table2[[#This Row],[Visitor]],Table1[],2,FALSE)</f>
        <v>4</v>
      </c>
      <c r="K1958" s="29">
        <f>VLOOKUP(Table2[[#This Row],[Home]],Table1[],2,FALSE)</f>
        <v>30</v>
      </c>
      <c r="L1958" s="29">
        <f>VLOOKUP(Table2[[#This Row],[Visitor]],Table3[],2,FALSE)</f>
        <v>4</v>
      </c>
      <c r="M1958" s="29">
        <f>VLOOKUP(Table2[[#This Row],[Home]],Table3[],2,FALSE)</f>
        <v>23</v>
      </c>
      <c r="N1958" s="37"/>
      <c r="O1958" s="37"/>
      <c r="P1958" s="37"/>
      <c r="Q1958" s="37"/>
    </row>
    <row r="1959" spans="1:17" ht="25.5" customHeight="1">
      <c r="A1959" s="18" t="s">
        <v>358</v>
      </c>
      <c r="B1959" s="11" t="s">
        <v>23</v>
      </c>
      <c r="C1959" s="19" t="s">
        <v>25</v>
      </c>
      <c r="D1959" s="19">
        <v>94</v>
      </c>
      <c r="E1959" s="19" t="s">
        <v>9</v>
      </c>
      <c r="F1959" s="19">
        <v>112</v>
      </c>
      <c r="G1959" s="44"/>
      <c r="H1959" s="44"/>
      <c r="I1959" s="30">
        <v>18055</v>
      </c>
      <c r="J1959" s="29">
        <f>VLOOKUP(Table2[[#This Row],[Visitor]],Table1[],2,FALSE)</f>
        <v>12</v>
      </c>
      <c r="K1959" s="29">
        <f>VLOOKUP(Table2[[#This Row],[Home]],Table1[],2,FALSE)</f>
        <v>3</v>
      </c>
      <c r="L1959" s="29">
        <f>VLOOKUP(Table2[[#This Row],[Visitor]],Table3[],2,FALSE)</f>
        <v>29</v>
      </c>
      <c r="M1959" s="29">
        <f>VLOOKUP(Table2[[#This Row],[Home]],Table3[],2,FALSE)</f>
        <v>1</v>
      </c>
      <c r="N1959" s="37"/>
      <c r="O1959" s="37"/>
      <c r="P1959" s="37"/>
      <c r="Q1959" s="37"/>
    </row>
    <row r="1960" spans="1:17" ht="25.5" customHeight="1">
      <c r="A1960" s="18" t="s">
        <v>358</v>
      </c>
      <c r="B1960" s="11" t="s">
        <v>26</v>
      </c>
      <c r="C1960" s="19" t="s">
        <v>13</v>
      </c>
      <c r="D1960" s="19">
        <v>108</v>
      </c>
      <c r="E1960" s="19" t="s">
        <v>34</v>
      </c>
      <c r="F1960" s="19">
        <v>93</v>
      </c>
      <c r="G1960" s="44"/>
      <c r="H1960" s="44"/>
      <c r="I1960" s="30">
        <v>18354</v>
      </c>
      <c r="J1960" s="29">
        <f>VLOOKUP(Table2[[#This Row],[Visitor]],Table1[],2,FALSE)</f>
        <v>20</v>
      </c>
      <c r="K1960" s="29">
        <f>VLOOKUP(Table2[[#This Row],[Home]],Table1[],2,FALSE)</f>
        <v>2</v>
      </c>
      <c r="L1960" s="29">
        <f>VLOOKUP(Table2[[#This Row],[Visitor]],Table3[],2,FALSE)</f>
        <v>20</v>
      </c>
      <c r="M1960" s="29">
        <f>VLOOKUP(Table2[[#This Row],[Home]],Table3[],2,FALSE)</f>
        <v>13</v>
      </c>
      <c r="N1960" s="37"/>
      <c r="O1960" s="37"/>
      <c r="P1960" s="37"/>
      <c r="Q1960" s="37"/>
    </row>
    <row r="1961" spans="1:17" ht="25.5" customHeight="1">
      <c r="A1961" s="18" t="s">
        <v>358</v>
      </c>
      <c r="B1961" s="11" t="s">
        <v>29</v>
      </c>
      <c r="C1961" s="19" t="s">
        <v>14</v>
      </c>
      <c r="D1961" s="19">
        <v>94</v>
      </c>
      <c r="E1961" s="19" t="s">
        <v>31</v>
      </c>
      <c r="F1961" s="19">
        <v>100</v>
      </c>
      <c r="G1961" s="44"/>
      <c r="H1961" s="44"/>
      <c r="I1961" s="30">
        <v>18306</v>
      </c>
      <c r="J1961" s="29">
        <f>VLOOKUP(Table2[[#This Row],[Visitor]],Table1[],2,FALSE)</f>
        <v>19</v>
      </c>
      <c r="K1961" s="29">
        <f>VLOOKUP(Table2[[#This Row],[Home]],Table1[],2,FALSE)</f>
        <v>8</v>
      </c>
      <c r="L1961" s="29">
        <f>VLOOKUP(Table2[[#This Row],[Visitor]],Table3[],2,FALSE)</f>
        <v>19</v>
      </c>
      <c r="M1961" s="29">
        <f>VLOOKUP(Table2[[#This Row],[Home]],Table3[],2,FALSE)</f>
        <v>11</v>
      </c>
      <c r="N1961" s="37"/>
      <c r="O1961" s="37"/>
      <c r="P1961" s="37"/>
      <c r="Q1961" s="37"/>
    </row>
    <row r="1962" spans="1:17" ht="25.5" customHeight="1">
      <c r="A1962" s="18" t="s">
        <v>358</v>
      </c>
      <c r="B1962" s="11" t="s">
        <v>35</v>
      </c>
      <c r="C1962" s="19" t="s">
        <v>36</v>
      </c>
      <c r="D1962" s="19">
        <v>107</v>
      </c>
      <c r="E1962" s="19" t="s">
        <v>38</v>
      </c>
      <c r="F1962" s="19">
        <v>115</v>
      </c>
      <c r="G1962" s="44"/>
      <c r="H1962" s="44"/>
      <c r="I1962" s="30">
        <v>17583</v>
      </c>
      <c r="J1962" s="29">
        <f>VLOOKUP(Table2[[#This Row],[Visitor]],Table1[],2,FALSE)</f>
        <v>16</v>
      </c>
      <c r="K1962" s="29">
        <f>VLOOKUP(Table2[[#This Row],[Home]],Table1[],2,FALSE)</f>
        <v>23</v>
      </c>
      <c r="L1962" s="29">
        <f>VLOOKUP(Table2[[#This Row],[Visitor]],Table3[],2,FALSE)</f>
        <v>7</v>
      </c>
      <c r="M1962" s="29">
        <f>VLOOKUP(Table2[[#This Row],[Home]],Table3[],2,FALSE)</f>
        <v>25</v>
      </c>
      <c r="N1962" s="37"/>
      <c r="O1962" s="37"/>
      <c r="P1962" s="37"/>
      <c r="Q1962" s="37"/>
    </row>
    <row r="1963" spans="1:17" ht="25.5" customHeight="1">
      <c r="A1963" s="18" t="s">
        <v>358</v>
      </c>
      <c r="B1963" s="11" t="s">
        <v>8</v>
      </c>
      <c r="C1963" s="19" t="s">
        <v>24</v>
      </c>
      <c r="D1963" s="19">
        <v>121</v>
      </c>
      <c r="E1963" s="19" t="s">
        <v>44</v>
      </c>
      <c r="F1963" s="19">
        <v>117</v>
      </c>
      <c r="G1963" s="44"/>
      <c r="H1963" s="44"/>
      <c r="I1963" s="30">
        <v>15283</v>
      </c>
      <c r="J1963" s="29">
        <f>VLOOKUP(Table2[[#This Row],[Visitor]],Table1[],2,FALSE)</f>
        <v>21</v>
      </c>
      <c r="K1963" s="29">
        <f>VLOOKUP(Table2[[#This Row],[Home]],Table1[],2,FALSE)</f>
        <v>6</v>
      </c>
      <c r="L1963" s="29">
        <f>VLOOKUP(Table2[[#This Row],[Visitor]],Table3[],2,FALSE)</f>
        <v>9</v>
      </c>
      <c r="M1963" s="29">
        <f>VLOOKUP(Table2[[#This Row],[Home]],Table3[],2,FALSE)</f>
        <v>18</v>
      </c>
      <c r="N1963" s="37"/>
      <c r="O1963" s="37"/>
      <c r="P1963" s="37"/>
      <c r="Q1963" s="37"/>
    </row>
    <row r="1964" spans="1:17" ht="25.5" customHeight="1">
      <c r="A1964" s="18" t="s">
        <v>359</v>
      </c>
      <c r="B1964" s="11" t="s">
        <v>12</v>
      </c>
      <c r="C1964" s="19" t="s">
        <v>37</v>
      </c>
      <c r="D1964" s="19">
        <v>97</v>
      </c>
      <c r="E1964" s="19" t="s">
        <v>16</v>
      </c>
      <c r="F1964" s="19">
        <v>131</v>
      </c>
      <c r="G1964" s="44"/>
      <c r="H1964" s="44"/>
      <c r="I1964" s="30">
        <v>15698</v>
      </c>
      <c r="J1964" s="29">
        <f>VLOOKUP(Table2[[#This Row],[Visitor]],Table1[],2,FALSE)</f>
        <v>29</v>
      </c>
      <c r="K1964" s="29">
        <f>VLOOKUP(Table2[[#This Row],[Home]],Table1[],2,FALSE)</f>
        <v>13</v>
      </c>
      <c r="L1964" s="29">
        <f>VLOOKUP(Table2[[#This Row],[Visitor]],Table3[],2,FALSE)</f>
        <v>30</v>
      </c>
      <c r="M1964" s="29">
        <f>VLOOKUP(Table2[[#This Row],[Home]],Table3[],2,FALSE)</f>
        <v>8</v>
      </c>
      <c r="N1964" s="37"/>
      <c r="O1964" s="37"/>
      <c r="P1964" s="37"/>
      <c r="Q1964" s="37"/>
    </row>
    <row r="1965" spans="1:17" ht="25.5" customHeight="1">
      <c r="A1965" s="18" t="s">
        <v>359</v>
      </c>
      <c r="B1965" s="11" t="s">
        <v>12</v>
      </c>
      <c r="C1965" s="19" t="s">
        <v>33</v>
      </c>
      <c r="D1965" s="19">
        <v>107</v>
      </c>
      <c r="E1965" s="19" t="s">
        <v>19</v>
      </c>
      <c r="F1965" s="19">
        <v>149</v>
      </c>
      <c r="G1965" s="44"/>
      <c r="H1965" s="44"/>
      <c r="I1965" s="30">
        <v>20265</v>
      </c>
      <c r="J1965" s="29">
        <f>VLOOKUP(Table2[[#This Row],[Visitor]],Table1[],2,FALSE)</f>
        <v>24</v>
      </c>
      <c r="K1965" s="29">
        <f>VLOOKUP(Table2[[#This Row],[Home]],Table1[],2,FALSE)</f>
        <v>27</v>
      </c>
      <c r="L1965" s="29">
        <f>VLOOKUP(Table2[[#This Row],[Visitor]],Table3[],2,FALSE)</f>
        <v>12</v>
      </c>
      <c r="M1965" s="29">
        <f>VLOOKUP(Table2[[#This Row],[Home]],Table3[],2,FALSE)</f>
        <v>5</v>
      </c>
      <c r="N1965" s="37"/>
      <c r="O1965" s="37"/>
      <c r="P1965" s="37"/>
      <c r="Q1965" s="37"/>
    </row>
    <row r="1966" spans="1:17" ht="25.5" customHeight="1">
      <c r="A1966" s="18" t="s">
        <v>359</v>
      </c>
      <c r="B1966" s="11" t="s">
        <v>21</v>
      </c>
      <c r="C1966" s="19" t="s">
        <v>43</v>
      </c>
      <c r="D1966" s="19">
        <v>126</v>
      </c>
      <c r="E1966" s="19" t="s">
        <v>27</v>
      </c>
      <c r="F1966" s="19">
        <v>142</v>
      </c>
      <c r="G1966" s="44"/>
      <c r="H1966" s="44"/>
      <c r="I1966" s="30">
        <v>15045</v>
      </c>
      <c r="J1966" s="29">
        <f>VLOOKUP(Table2[[#This Row],[Visitor]],Table1[],2,FALSE)</f>
        <v>10</v>
      </c>
      <c r="K1966" s="29">
        <f>VLOOKUP(Table2[[#This Row],[Home]],Table1[],2,FALSE)</f>
        <v>11</v>
      </c>
      <c r="L1966" s="29">
        <f>VLOOKUP(Table2[[#This Row],[Visitor]],Table3[],2,FALSE)</f>
        <v>10</v>
      </c>
      <c r="M1966" s="29">
        <f>VLOOKUP(Table2[[#This Row],[Home]],Table3[],2,FALSE)</f>
        <v>27</v>
      </c>
      <c r="N1966" s="37"/>
      <c r="O1966" s="37"/>
      <c r="P1966" s="37"/>
      <c r="Q1966" s="37"/>
    </row>
    <row r="1967" spans="1:17" ht="25.5" customHeight="1">
      <c r="A1967" s="18" t="s">
        <v>359</v>
      </c>
      <c r="B1967" s="11" t="s">
        <v>23</v>
      </c>
      <c r="C1967" s="19" t="s">
        <v>17</v>
      </c>
      <c r="D1967" s="19">
        <v>86</v>
      </c>
      <c r="E1967" s="19" t="s">
        <v>22</v>
      </c>
      <c r="F1967" s="19">
        <v>124</v>
      </c>
      <c r="G1967" s="44"/>
      <c r="H1967" s="44"/>
      <c r="I1967" s="30">
        <v>17626</v>
      </c>
      <c r="J1967" s="29">
        <f>VLOOKUP(Table2[[#This Row],[Visitor]],Table1[],2,FALSE)</f>
        <v>17</v>
      </c>
      <c r="K1967" s="29">
        <f>VLOOKUP(Table2[[#This Row],[Home]],Table1[],2,FALSE)</f>
        <v>14</v>
      </c>
      <c r="L1967" s="29">
        <f>VLOOKUP(Table2[[#This Row],[Visitor]],Table3[],2,FALSE)</f>
        <v>15</v>
      </c>
      <c r="M1967" s="29">
        <f>VLOOKUP(Table2[[#This Row],[Home]],Table3[],2,FALSE)</f>
        <v>16</v>
      </c>
      <c r="N1967" s="37"/>
      <c r="O1967" s="37"/>
      <c r="P1967" s="37"/>
      <c r="Q1967" s="37"/>
    </row>
    <row r="1968" spans="1:17" ht="25.5" customHeight="1">
      <c r="A1968" s="18" t="s">
        <v>359</v>
      </c>
      <c r="B1968" s="11" t="s">
        <v>29</v>
      </c>
      <c r="C1968" s="19" t="s">
        <v>10</v>
      </c>
      <c r="D1968" s="19">
        <v>142</v>
      </c>
      <c r="E1968" s="19" t="s">
        <v>30</v>
      </c>
      <c r="F1968" s="19">
        <v>111</v>
      </c>
      <c r="G1968" s="44"/>
      <c r="H1968" s="44"/>
      <c r="I1968" s="30">
        <v>19896</v>
      </c>
      <c r="J1968" s="29">
        <f>VLOOKUP(Table2[[#This Row],[Visitor]],Table1[],2,FALSE)</f>
        <v>1</v>
      </c>
      <c r="K1968" s="29">
        <f>VLOOKUP(Table2[[#This Row],[Home]],Table1[],2,FALSE)</f>
        <v>18</v>
      </c>
      <c r="L1968" s="29">
        <f>VLOOKUP(Table2[[#This Row],[Visitor]],Table3[],2,FALSE)</f>
        <v>3</v>
      </c>
      <c r="M1968" s="29">
        <f>VLOOKUP(Table2[[#This Row],[Home]],Table3[],2,FALSE)</f>
        <v>14</v>
      </c>
      <c r="N1968" s="37"/>
      <c r="O1968" s="37"/>
      <c r="P1968" s="37"/>
      <c r="Q1968" s="37"/>
    </row>
    <row r="1969" spans="1:17" ht="25.5" customHeight="1">
      <c r="A1969" s="18" t="s">
        <v>359</v>
      </c>
      <c r="B1969" s="11" t="s">
        <v>8</v>
      </c>
      <c r="C1969" s="19" t="s">
        <v>40</v>
      </c>
      <c r="D1969" s="19">
        <v>100</v>
      </c>
      <c r="E1969" s="19" t="s">
        <v>45</v>
      </c>
      <c r="F1969" s="19">
        <v>107</v>
      </c>
      <c r="G1969" s="44"/>
      <c r="H1969" s="44"/>
      <c r="I1969" s="30">
        <v>18997</v>
      </c>
      <c r="J1969" s="29">
        <f>VLOOKUP(Table2[[#This Row],[Visitor]],Table1[],2,FALSE)</f>
        <v>15</v>
      </c>
      <c r="K1969" s="29">
        <f>VLOOKUP(Table2[[#This Row],[Home]],Table1[],2,FALSE)</f>
        <v>28</v>
      </c>
      <c r="L1969" s="29">
        <f>VLOOKUP(Table2[[#This Row],[Visitor]],Table3[],2,FALSE)</f>
        <v>24</v>
      </c>
      <c r="M1969" s="29">
        <f>VLOOKUP(Table2[[#This Row],[Home]],Table3[],2,FALSE)</f>
        <v>21</v>
      </c>
      <c r="N1969" s="37"/>
      <c r="O1969" s="37"/>
      <c r="P1969" s="37"/>
      <c r="Q1969" s="37"/>
    </row>
    <row r="1970" spans="1:17" ht="25.5" customHeight="1">
      <c r="A1970" s="18" t="s">
        <v>360</v>
      </c>
      <c r="B1970" s="11" t="s">
        <v>12</v>
      </c>
      <c r="C1970" s="19" t="s">
        <v>18</v>
      </c>
      <c r="D1970" s="19">
        <v>115</v>
      </c>
      <c r="E1970" s="19" t="s">
        <v>14</v>
      </c>
      <c r="F1970" s="19">
        <v>120</v>
      </c>
      <c r="G1970" s="44"/>
      <c r="H1970" s="44"/>
      <c r="I1970" s="30">
        <v>14019</v>
      </c>
      <c r="J1970" s="29">
        <f>VLOOKUP(Table2[[#This Row],[Visitor]],Table1[],2,FALSE)</f>
        <v>26</v>
      </c>
      <c r="K1970" s="29">
        <f>VLOOKUP(Table2[[#This Row],[Home]],Table1[],2,FALSE)</f>
        <v>19</v>
      </c>
      <c r="L1970" s="29">
        <f>VLOOKUP(Table2[[#This Row],[Visitor]],Table3[],2,FALSE)</f>
        <v>26</v>
      </c>
      <c r="M1970" s="29">
        <f>VLOOKUP(Table2[[#This Row],[Home]],Table3[],2,FALSE)</f>
        <v>19</v>
      </c>
      <c r="N1970" s="37"/>
      <c r="O1970" s="37"/>
      <c r="P1970" s="37"/>
      <c r="Q1970" s="37"/>
    </row>
    <row r="1971" spans="1:17" ht="25.5" customHeight="1">
      <c r="A1971" s="18" t="s">
        <v>360</v>
      </c>
      <c r="B1971" s="11" t="s">
        <v>23</v>
      </c>
      <c r="C1971" s="19" t="s">
        <v>41</v>
      </c>
      <c r="D1971" s="19">
        <v>108</v>
      </c>
      <c r="E1971" s="19" t="s">
        <v>5</v>
      </c>
      <c r="F1971" s="19">
        <v>117</v>
      </c>
      <c r="G1971" s="44"/>
      <c r="H1971" s="44"/>
      <c r="I1971" s="30">
        <v>18624</v>
      </c>
      <c r="J1971" s="29">
        <f>VLOOKUP(Table2[[#This Row],[Visitor]],Table1[],2,FALSE)</f>
        <v>7</v>
      </c>
      <c r="K1971" s="29">
        <f>VLOOKUP(Table2[[#This Row],[Home]],Table1[],2,FALSE)</f>
        <v>4</v>
      </c>
      <c r="L1971" s="29">
        <f>VLOOKUP(Table2[[#This Row],[Visitor]],Table3[],2,FALSE)</f>
        <v>2</v>
      </c>
      <c r="M1971" s="29">
        <f>VLOOKUP(Table2[[#This Row],[Home]],Table3[],2,FALSE)</f>
        <v>4</v>
      </c>
      <c r="N1971" s="37"/>
      <c r="O1971" s="37"/>
      <c r="P1971" s="37"/>
      <c r="Q1971" s="37"/>
    </row>
    <row r="1972" spans="1:17" ht="25.5" customHeight="1">
      <c r="A1972" s="18" t="s">
        <v>360</v>
      </c>
      <c r="B1972" s="11" t="s">
        <v>23</v>
      </c>
      <c r="C1972" s="19" t="s">
        <v>15</v>
      </c>
      <c r="D1972" s="19">
        <v>145</v>
      </c>
      <c r="E1972" s="19" t="s">
        <v>9</v>
      </c>
      <c r="F1972" s="19">
        <v>142</v>
      </c>
      <c r="G1972" s="44"/>
      <c r="H1972" s="44"/>
      <c r="I1972" s="30">
        <v>18055</v>
      </c>
      <c r="J1972" s="29">
        <f>VLOOKUP(Table2[[#This Row],[Visitor]],Table1[],2,FALSE)</f>
        <v>30</v>
      </c>
      <c r="K1972" s="29">
        <f>VLOOKUP(Table2[[#This Row],[Home]],Table1[],2,FALSE)</f>
        <v>3</v>
      </c>
      <c r="L1972" s="29">
        <f>VLOOKUP(Table2[[#This Row],[Visitor]],Table3[],2,FALSE)</f>
        <v>23</v>
      </c>
      <c r="M1972" s="29">
        <f>VLOOKUP(Table2[[#This Row],[Home]],Table3[],2,FALSE)</f>
        <v>1</v>
      </c>
      <c r="N1972" s="37"/>
      <c r="O1972" s="37"/>
      <c r="P1972" s="37"/>
      <c r="Q1972" s="37"/>
    </row>
    <row r="1973" spans="1:17" ht="25.5" customHeight="1">
      <c r="A1973" s="18" t="s">
        <v>360</v>
      </c>
      <c r="B1973" s="11" t="s">
        <v>23</v>
      </c>
      <c r="C1973" s="19" t="s">
        <v>22</v>
      </c>
      <c r="D1973" s="19">
        <v>111</v>
      </c>
      <c r="E1973" s="19" t="s">
        <v>25</v>
      </c>
      <c r="F1973" s="19">
        <v>101</v>
      </c>
      <c r="G1973" s="44"/>
      <c r="H1973" s="44"/>
      <c r="I1973" s="30">
        <v>14921</v>
      </c>
      <c r="J1973" s="29">
        <f>VLOOKUP(Table2[[#This Row],[Visitor]],Table1[],2,FALSE)</f>
        <v>14</v>
      </c>
      <c r="K1973" s="29">
        <f>VLOOKUP(Table2[[#This Row],[Home]],Table1[],2,FALSE)</f>
        <v>12</v>
      </c>
      <c r="L1973" s="29">
        <f>VLOOKUP(Table2[[#This Row],[Visitor]],Table3[],2,FALSE)</f>
        <v>16</v>
      </c>
      <c r="M1973" s="29">
        <f>VLOOKUP(Table2[[#This Row],[Home]],Table3[],2,FALSE)</f>
        <v>29</v>
      </c>
      <c r="N1973" s="37"/>
      <c r="O1973" s="37"/>
      <c r="P1973" s="37"/>
      <c r="Q1973" s="37"/>
    </row>
    <row r="1974" spans="1:17" ht="25.5" customHeight="1">
      <c r="A1974" s="18" t="s">
        <v>360</v>
      </c>
      <c r="B1974" s="11" t="s">
        <v>26</v>
      </c>
      <c r="C1974" s="19" t="s">
        <v>34</v>
      </c>
      <c r="D1974" s="19">
        <v>105</v>
      </c>
      <c r="E1974" s="19" t="s">
        <v>28</v>
      </c>
      <c r="F1974" s="19">
        <v>101</v>
      </c>
      <c r="G1974" s="44"/>
      <c r="H1974" s="44"/>
      <c r="I1974" s="30">
        <v>20214</v>
      </c>
      <c r="J1974" s="29">
        <f>VLOOKUP(Table2[[#This Row],[Visitor]],Table1[],2,FALSE)</f>
        <v>2</v>
      </c>
      <c r="K1974" s="29">
        <f>VLOOKUP(Table2[[#This Row],[Home]],Table1[],2,FALSE)</f>
        <v>22</v>
      </c>
      <c r="L1974" s="29">
        <f>VLOOKUP(Table2[[#This Row],[Visitor]],Table3[],2,FALSE)</f>
        <v>13</v>
      </c>
      <c r="M1974" s="29">
        <f>VLOOKUP(Table2[[#This Row],[Home]],Table3[],2,FALSE)</f>
        <v>28</v>
      </c>
      <c r="N1974" s="37"/>
      <c r="O1974" s="37"/>
      <c r="P1974" s="37"/>
      <c r="Q1974" s="37"/>
    </row>
    <row r="1975" spans="1:17" ht="25.5" customHeight="1">
      <c r="A1975" s="18" t="s">
        <v>360</v>
      </c>
      <c r="B1975" s="11" t="s">
        <v>35</v>
      </c>
      <c r="C1975" s="19" t="s">
        <v>6</v>
      </c>
      <c r="D1975" s="19">
        <v>112</v>
      </c>
      <c r="E1975" s="19" t="s">
        <v>36</v>
      </c>
      <c r="F1975" s="19">
        <v>129</v>
      </c>
      <c r="G1975" s="44"/>
      <c r="H1975" s="44"/>
      <c r="I1975" s="30">
        <v>19089</v>
      </c>
      <c r="J1975" s="29">
        <f>VLOOKUP(Table2[[#This Row],[Visitor]],Table1[],2,FALSE)</f>
        <v>5</v>
      </c>
      <c r="K1975" s="29">
        <f>VLOOKUP(Table2[[#This Row],[Home]],Table1[],2,FALSE)</f>
        <v>16</v>
      </c>
      <c r="L1975" s="29">
        <f>VLOOKUP(Table2[[#This Row],[Visitor]],Table3[],2,FALSE)</f>
        <v>6</v>
      </c>
      <c r="M1975" s="29">
        <f>VLOOKUP(Table2[[#This Row],[Home]],Table3[],2,FALSE)</f>
        <v>7</v>
      </c>
      <c r="N1975" s="37"/>
      <c r="O1975" s="37"/>
      <c r="P1975" s="37"/>
      <c r="Q1975" s="37"/>
    </row>
    <row r="1976" spans="1:17" ht="25.5" customHeight="1">
      <c r="A1976" s="18" t="s">
        <v>360</v>
      </c>
      <c r="B1976" s="11" t="s">
        <v>8</v>
      </c>
      <c r="C1976" s="19" t="s">
        <v>24</v>
      </c>
      <c r="D1976" s="19">
        <v>140</v>
      </c>
      <c r="E1976" s="19" t="s">
        <v>10</v>
      </c>
      <c r="F1976" s="19">
        <v>147</v>
      </c>
      <c r="G1976" s="44"/>
      <c r="H1976" s="44"/>
      <c r="I1976" s="30">
        <v>19596</v>
      </c>
      <c r="J1976" s="29">
        <f>VLOOKUP(Table2[[#This Row],[Visitor]],Table1[],2,FALSE)</f>
        <v>21</v>
      </c>
      <c r="K1976" s="29">
        <f>VLOOKUP(Table2[[#This Row],[Home]],Table1[],2,FALSE)</f>
        <v>1</v>
      </c>
      <c r="L1976" s="29">
        <f>VLOOKUP(Table2[[#This Row],[Visitor]],Table3[],2,FALSE)</f>
        <v>9</v>
      </c>
      <c r="M1976" s="29">
        <f>VLOOKUP(Table2[[#This Row],[Home]],Table3[],2,FALSE)</f>
        <v>3</v>
      </c>
      <c r="N1976" s="37"/>
      <c r="O1976" s="37"/>
      <c r="P1976" s="37"/>
      <c r="Q1976" s="37"/>
    </row>
    <row r="1977" spans="1:17" ht="25.5" customHeight="1">
      <c r="A1977" s="18" t="s">
        <v>360</v>
      </c>
      <c r="B1977" s="11" t="s">
        <v>8</v>
      </c>
      <c r="C1977" s="19" t="s">
        <v>31</v>
      </c>
      <c r="D1977" s="19">
        <v>129</v>
      </c>
      <c r="E1977" s="19" t="s">
        <v>44</v>
      </c>
      <c r="F1977" s="19">
        <v>109</v>
      </c>
      <c r="G1977" s="44"/>
      <c r="H1977" s="44"/>
      <c r="I1977" s="30">
        <v>15535</v>
      </c>
      <c r="J1977" s="29">
        <f>VLOOKUP(Table2[[#This Row],[Visitor]],Table1[],2,FALSE)</f>
        <v>8</v>
      </c>
      <c r="K1977" s="29">
        <f>VLOOKUP(Table2[[#This Row],[Home]],Table1[],2,FALSE)</f>
        <v>6</v>
      </c>
      <c r="L1977" s="29">
        <f>VLOOKUP(Table2[[#This Row],[Visitor]],Table3[],2,FALSE)</f>
        <v>11</v>
      </c>
      <c r="M1977" s="29">
        <f>VLOOKUP(Table2[[#This Row],[Home]],Table3[],2,FALSE)</f>
        <v>18</v>
      </c>
      <c r="N1977" s="37"/>
      <c r="O1977" s="37"/>
      <c r="P1977" s="37"/>
      <c r="Q1977" s="37"/>
    </row>
    <row r="1978" spans="1:17" ht="25.5" customHeight="1">
      <c r="A1978" s="18" t="s">
        <v>361</v>
      </c>
      <c r="B1978" s="11" t="s">
        <v>67</v>
      </c>
      <c r="C1978" s="19" t="s">
        <v>42</v>
      </c>
      <c r="D1978" s="19">
        <v>100</v>
      </c>
      <c r="E1978" s="19" t="s">
        <v>20</v>
      </c>
      <c r="F1978" s="19">
        <v>101</v>
      </c>
      <c r="G1978" s="44"/>
      <c r="H1978" s="44"/>
      <c r="I1978" s="30">
        <v>19078</v>
      </c>
      <c r="J1978" s="29">
        <f>VLOOKUP(Table2[[#This Row],[Visitor]],Table1[],2,FALSE)</f>
        <v>25</v>
      </c>
      <c r="K1978" s="29">
        <f>VLOOKUP(Table2[[#This Row],[Home]],Table1[],2,FALSE)</f>
        <v>9</v>
      </c>
      <c r="L1978" s="29">
        <f>VLOOKUP(Table2[[#This Row],[Visitor]],Table3[],2,FALSE)</f>
        <v>22</v>
      </c>
      <c r="M1978" s="29">
        <f>VLOOKUP(Table2[[#This Row],[Home]],Table3[],2,FALSE)</f>
        <v>17</v>
      </c>
      <c r="N1978" s="37"/>
      <c r="O1978" s="37"/>
      <c r="P1978" s="37"/>
      <c r="Q1978" s="37"/>
    </row>
    <row r="1979" spans="1:17" ht="25.5" customHeight="1">
      <c r="A1979" s="18" t="s">
        <v>361</v>
      </c>
      <c r="B1979" s="11" t="s">
        <v>12</v>
      </c>
      <c r="C1979" s="19" t="s">
        <v>38</v>
      </c>
      <c r="D1979" s="19">
        <v>95</v>
      </c>
      <c r="E1979" s="19" t="s">
        <v>13</v>
      </c>
      <c r="F1979" s="19">
        <v>114</v>
      </c>
      <c r="G1979" s="44"/>
      <c r="H1979" s="44"/>
      <c r="I1979" s="30">
        <v>15431</v>
      </c>
      <c r="J1979" s="29">
        <f>VLOOKUP(Table2[[#This Row],[Visitor]],Table1[],2,FALSE)</f>
        <v>23</v>
      </c>
      <c r="K1979" s="29">
        <f>VLOOKUP(Table2[[#This Row],[Home]],Table1[],2,FALSE)</f>
        <v>20</v>
      </c>
      <c r="L1979" s="29">
        <f>VLOOKUP(Table2[[#This Row],[Visitor]],Table3[],2,FALSE)</f>
        <v>25</v>
      </c>
      <c r="M1979" s="29">
        <f>VLOOKUP(Table2[[#This Row],[Home]],Table3[],2,FALSE)</f>
        <v>20</v>
      </c>
      <c r="N1979" s="37"/>
      <c r="O1979" s="37"/>
      <c r="P1979" s="37"/>
      <c r="Q1979" s="37"/>
    </row>
    <row r="1980" spans="1:17" ht="25.5" customHeight="1">
      <c r="A1980" s="18" t="s">
        <v>361</v>
      </c>
      <c r="B1980" s="11" t="s">
        <v>12</v>
      </c>
      <c r="C1980" s="19" t="s">
        <v>19</v>
      </c>
      <c r="D1980" s="19">
        <v>120</v>
      </c>
      <c r="E1980" s="19" t="s">
        <v>16</v>
      </c>
      <c r="F1980" s="19">
        <v>96</v>
      </c>
      <c r="G1980" s="44"/>
      <c r="H1980" s="44"/>
      <c r="I1980" s="30">
        <v>16007</v>
      </c>
      <c r="J1980" s="29">
        <f>VLOOKUP(Table2[[#This Row],[Visitor]],Table1[],2,FALSE)</f>
        <v>27</v>
      </c>
      <c r="K1980" s="29">
        <f>VLOOKUP(Table2[[#This Row],[Home]],Table1[],2,FALSE)</f>
        <v>13</v>
      </c>
      <c r="L1980" s="29">
        <f>VLOOKUP(Table2[[#This Row],[Visitor]],Table3[],2,FALSE)</f>
        <v>5</v>
      </c>
      <c r="M1980" s="29">
        <f>VLOOKUP(Table2[[#This Row],[Home]],Table3[],2,FALSE)</f>
        <v>8</v>
      </c>
      <c r="N1980" s="37"/>
      <c r="O1980" s="37"/>
      <c r="P1980" s="37"/>
      <c r="Q1980" s="37"/>
    </row>
    <row r="1981" spans="1:17" ht="25.5" customHeight="1">
      <c r="A1981" s="18" t="s">
        <v>361</v>
      </c>
      <c r="B1981" s="11" t="s">
        <v>21</v>
      </c>
      <c r="C1981" s="19" t="s">
        <v>37</v>
      </c>
      <c r="D1981" s="19">
        <v>109</v>
      </c>
      <c r="E1981" s="19" t="s">
        <v>41</v>
      </c>
      <c r="F1981" s="19">
        <v>111</v>
      </c>
      <c r="G1981" s="44"/>
      <c r="H1981" s="44"/>
      <c r="I1981" s="30">
        <v>19800</v>
      </c>
      <c r="J1981" s="29">
        <f>VLOOKUP(Table2[[#This Row],[Visitor]],Table1[],2,FALSE)</f>
        <v>29</v>
      </c>
      <c r="K1981" s="29">
        <f>VLOOKUP(Table2[[#This Row],[Home]],Table1[],2,FALSE)</f>
        <v>7</v>
      </c>
      <c r="L1981" s="29">
        <f>VLOOKUP(Table2[[#This Row],[Visitor]],Table3[],2,FALSE)</f>
        <v>30</v>
      </c>
      <c r="M1981" s="29">
        <f>VLOOKUP(Table2[[#This Row],[Home]],Table3[],2,FALSE)</f>
        <v>2</v>
      </c>
      <c r="N1981" s="37"/>
      <c r="O1981" s="37"/>
      <c r="P1981" s="37"/>
      <c r="Q1981" s="37"/>
    </row>
    <row r="1982" spans="1:17" ht="25.5" customHeight="1">
      <c r="A1982" s="18" t="s">
        <v>361</v>
      </c>
      <c r="B1982" s="11" t="s">
        <v>29</v>
      </c>
      <c r="C1982" s="19" t="s">
        <v>40</v>
      </c>
      <c r="D1982" s="19">
        <v>105</v>
      </c>
      <c r="E1982" s="19" t="s">
        <v>30</v>
      </c>
      <c r="F1982" s="19">
        <v>135</v>
      </c>
      <c r="G1982" s="44"/>
      <c r="H1982" s="44"/>
      <c r="I1982" s="30">
        <v>17289</v>
      </c>
      <c r="J1982" s="29">
        <f>VLOOKUP(Table2[[#This Row],[Visitor]],Table1[],2,FALSE)</f>
        <v>15</v>
      </c>
      <c r="K1982" s="29">
        <f>VLOOKUP(Table2[[#This Row],[Home]],Table1[],2,FALSE)</f>
        <v>18</v>
      </c>
      <c r="L1982" s="29">
        <f>VLOOKUP(Table2[[#This Row],[Visitor]],Table3[],2,FALSE)</f>
        <v>24</v>
      </c>
      <c r="M1982" s="29">
        <f>VLOOKUP(Table2[[#This Row],[Home]],Table3[],2,FALSE)</f>
        <v>14</v>
      </c>
      <c r="N1982" s="37"/>
      <c r="O1982" s="37"/>
      <c r="P1982" s="37"/>
      <c r="Q1982" s="37"/>
    </row>
    <row r="1983" spans="1:17" ht="25.5" customHeight="1">
      <c r="A1983" s="18" t="s">
        <v>361</v>
      </c>
      <c r="B1983" s="11" t="s">
        <v>32</v>
      </c>
      <c r="C1983" s="19" t="s">
        <v>45</v>
      </c>
      <c r="D1983" s="19">
        <v>138</v>
      </c>
      <c r="E1983" s="19" t="s">
        <v>43</v>
      </c>
      <c r="F1983" s="19">
        <v>128</v>
      </c>
      <c r="G1983" s="44"/>
      <c r="H1983" s="44"/>
      <c r="I1983" s="30">
        <v>18203</v>
      </c>
      <c r="J1983" s="29">
        <f>VLOOKUP(Table2[[#This Row],[Visitor]],Table1[],2,FALSE)</f>
        <v>28</v>
      </c>
      <c r="K1983" s="29">
        <f>VLOOKUP(Table2[[#This Row],[Home]],Table1[],2,FALSE)</f>
        <v>10</v>
      </c>
      <c r="L1983" s="29">
        <f>VLOOKUP(Table2[[#This Row],[Visitor]],Table3[],2,FALSE)</f>
        <v>21</v>
      </c>
      <c r="M1983" s="29">
        <f>VLOOKUP(Table2[[#This Row],[Home]],Table3[],2,FALSE)</f>
        <v>10</v>
      </c>
      <c r="N1983" s="37"/>
      <c r="O1983" s="37"/>
      <c r="P1983" s="37"/>
      <c r="Q1983" s="37"/>
    </row>
    <row r="1984" spans="1:17" ht="25.5" customHeight="1">
      <c r="A1984" s="18" t="s">
        <v>362</v>
      </c>
      <c r="B1984" s="11" t="s">
        <v>12</v>
      </c>
      <c r="C1984" s="19" t="s">
        <v>25</v>
      </c>
      <c r="D1984" s="19">
        <v>116</v>
      </c>
      <c r="E1984" s="19" t="s">
        <v>5</v>
      </c>
      <c r="F1984" s="19">
        <v>122</v>
      </c>
      <c r="G1984" s="44"/>
      <c r="H1984" s="44"/>
      <c r="I1984" s="30">
        <v>18624</v>
      </c>
      <c r="J1984" s="29">
        <f>VLOOKUP(Table2[[#This Row],[Visitor]],Table1[],2,FALSE)</f>
        <v>12</v>
      </c>
      <c r="K1984" s="29">
        <f>VLOOKUP(Table2[[#This Row],[Home]],Table1[],2,FALSE)</f>
        <v>4</v>
      </c>
      <c r="L1984" s="29">
        <f>VLOOKUP(Table2[[#This Row],[Visitor]],Table3[],2,FALSE)</f>
        <v>29</v>
      </c>
      <c r="M1984" s="29">
        <f>VLOOKUP(Table2[[#This Row],[Home]],Table3[],2,FALSE)</f>
        <v>4</v>
      </c>
      <c r="N1984" s="37"/>
      <c r="O1984" s="37"/>
      <c r="P1984" s="37"/>
      <c r="Q1984" s="37"/>
    </row>
    <row r="1985" spans="1:17" ht="25.5" customHeight="1">
      <c r="A1985" s="18" t="s">
        <v>362</v>
      </c>
      <c r="B1985" s="11" t="s">
        <v>12</v>
      </c>
      <c r="C1985" s="19" t="s">
        <v>17</v>
      </c>
      <c r="D1985" s="19">
        <v>93</v>
      </c>
      <c r="E1985" s="19" t="s">
        <v>14</v>
      </c>
      <c r="F1985" s="19">
        <v>98</v>
      </c>
      <c r="G1985" s="44"/>
      <c r="H1985" s="44"/>
      <c r="I1985" s="30">
        <v>17228</v>
      </c>
      <c r="J1985" s="29">
        <f>VLOOKUP(Table2[[#This Row],[Visitor]],Table1[],2,FALSE)</f>
        <v>17</v>
      </c>
      <c r="K1985" s="29">
        <f>VLOOKUP(Table2[[#This Row],[Home]],Table1[],2,FALSE)</f>
        <v>19</v>
      </c>
      <c r="L1985" s="29">
        <f>VLOOKUP(Table2[[#This Row],[Visitor]],Table3[],2,FALSE)</f>
        <v>15</v>
      </c>
      <c r="M1985" s="29">
        <f>VLOOKUP(Table2[[#This Row],[Home]],Table3[],2,FALSE)</f>
        <v>19</v>
      </c>
      <c r="N1985" s="37"/>
      <c r="O1985" s="37"/>
      <c r="P1985" s="37"/>
      <c r="Q1985" s="37"/>
    </row>
    <row r="1986" spans="1:17" ht="25.5" customHeight="1">
      <c r="A1986" s="18" t="s">
        <v>362</v>
      </c>
      <c r="B1986" s="11" t="s">
        <v>12</v>
      </c>
      <c r="C1986" s="19" t="s">
        <v>15</v>
      </c>
      <c r="D1986" s="19">
        <v>117</v>
      </c>
      <c r="E1986" s="19" t="s">
        <v>18</v>
      </c>
      <c r="F1986" s="19">
        <v>115</v>
      </c>
      <c r="G1986" s="44"/>
      <c r="H1986" s="44"/>
      <c r="I1986" s="30">
        <v>17840</v>
      </c>
      <c r="J1986" s="29">
        <f>VLOOKUP(Table2[[#This Row],[Visitor]],Table1[],2,FALSE)</f>
        <v>30</v>
      </c>
      <c r="K1986" s="29">
        <f>VLOOKUP(Table2[[#This Row],[Home]],Table1[],2,FALSE)</f>
        <v>26</v>
      </c>
      <c r="L1986" s="29">
        <f>VLOOKUP(Table2[[#This Row],[Visitor]],Table3[],2,FALSE)</f>
        <v>23</v>
      </c>
      <c r="M1986" s="29">
        <f>VLOOKUP(Table2[[#This Row],[Home]],Table3[],2,FALSE)</f>
        <v>26</v>
      </c>
      <c r="N1986" s="37"/>
      <c r="O1986" s="37"/>
      <c r="P1986" s="37"/>
      <c r="Q1986" s="37"/>
    </row>
    <row r="1987" spans="1:17" ht="25.5" customHeight="1">
      <c r="A1987" s="18" t="s">
        <v>362</v>
      </c>
      <c r="B1987" s="11" t="s">
        <v>23</v>
      </c>
      <c r="C1987" s="19" t="s">
        <v>34</v>
      </c>
      <c r="D1987" s="19">
        <v>116</v>
      </c>
      <c r="E1987" s="19" t="s">
        <v>33</v>
      </c>
      <c r="F1987" s="19">
        <v>113</v>
      </c>
      <c r="G1987" s="44"/>
      <c r="H1987" s="44"/>
      <c r="I1987" s="30">
        <v>17222</v>
      </c>
      <c r="J1987" s="29">
        <f>VLOOKUP(Table2[[#This Row],[Visitor]],Table1[],2,FALSE)</f>
        <v>2</v>
      </c>
      <c r="K1987" s="29">
        <f>VLOOKUP(Table2[[#This Row],[Home]],Table1[],2,FALSE)</f>
        <v>24</v>
      </c>
      <c r="L1987" s="29">
        <f>VLOOKUP(Table2[[#This Row],[Visitor]],Table3[],2,FALSE)</f>
        <v>13</v>
      </c>
      <c r="M1987" s="29">
        <f>VLOOKUP(Table2[[#This Row],[Home]],Table3[],2,FALSE)</f>
        <v>12</v>
      </c>
      <c r="N1987" s="37"/>
      <c r="O1987" s="37"/>
      <c r="P1987" s="37"/>
      <c r="Q1987" s="37"/>
    </row>
    <row r="1988" spans="1:17" ht="25.5" customHeight="1">
      <c r="A1988" s="18" t="s">
        <v>362</v>
      </c>
      <c r="B1988" s="11" t="s">
        <v>29</v>
      </c>
      <c r="C1988" s="19" t="s">
        <v>6</v>
      </c>
      <c r="D1988" s="19">
        <v>99</v>
      </c>
      <c r="E1988" s="19" t="s">
        <v>31</v>
      </c>
      <c r="F1988" s="19">
        <v>115</v>
      </c>
      <c r="G1988" s="44"/>
      <c r="H1988" s="44"/>
      <c r="I1988" s="30">
        <v>18306</v>
      </c>
      <c r="J1988" s="29">
        <f>VLOOKUP(Table2[[#This Row],[Visitor]],Table1[],2,FALSE)</f>
        <v>5</v>
      </c>
      <c r="K1988" s="29">
        <f>VLOOKUP(Table2[[#This Row],[Home]],Table1[],2,FALSE)</f>
        <v>8</v>
      </c>
      <c r="L1988" s="29">
        <f>VLOOKUP(Table2[[#This Row],[Visitor]],Table3[],2,FALSE)</f>
        <v>6</v>
      </c>
      <c r="M1988" s="29">
        <f>VLOOKUP(Table2[[#This Row],[Home]],Table3[],2,FALSE)</f>
        <v>11</v>
      </c>
      <c r="N1988" s="37"/>
      <c r="O1988" s="37"/>
      <c r="P1988" s="37"/>
      <c r="Q1988" s="37"/>
    </row>
    <row r="1989" spans="1:17" ht="25.5" customHeight="1">
      <c r="A1989" s="18" t="s">
        <v>362</v>
      </c>
      <c r="B1989" s="11" t="s">
        <v>8</v>
      </c>
      <c r="C1989" s="19" t="s">
        <v>10</v>
      </c>
      <c r="D1989" s="19">
        <v>112</v>
      </c>
      <c r="E1989" s="19" t="s">
        <v>44</v>
      </c>
      <c r="F1989" s="19">
        <v>94</v>
      </c>
      <c r="G1989" s="44"/>
      <c r="H1989" s="44"/>
      <c r="I1989" s="30">
        <v>19068</v>
      </c>
      <c r="J1989" s="29">
        <f>VLOOKUP(Table2[[#This Row],[Visitor]],Table1[],2,FALSE)</f>
        <v>1</v>
      </c>
      <c r="K1989" s="29">
        <f>VLOOKUP(Table2[[#This Row],[Home]],Table1[],2,FALSE)</f>
        <v>6</v>
      </c>
      <c r="L1989" s="29">
        <f>VLOOKUP(Table2[[#This Row],[Visitor]],Table3[],2,FALSE)</f>
        <v>3</v>
      </c>
      <c r="M1989" s="29">
        <f>VLOOKUP(Table2[[#This Row],[Home]],Table3[],2,FALSE)</f>
        <v>18</v>
      </c>
      <c r="N1989" s="37"/>
      <c r="O1989" s="37"/>
      <c r="P1989" s="37"/>
      <c r="Q1989" s="37"/>
    </row>
    <row r="1990" spans="1:17" ht="25.5" customHeight="1">
      <c r="A1990" s="18" t="s">
        <v>362</v>
      </c>
      <c r="B1990" s="11" t="s">
        <v>8</v>
      </c>
      <c r="C1990" s="19" t="s">
        <v>24</v>
      </c>
      <c r="D1990" s="19">
        <v>112</v>
      </c>
      <c r="E1990" s="19" t="s">
        <v>36</v>
      </c>
      <c r="F1990" s="19">
        <v>128</v>
      </c>
      <c r="G1990" s="44"/>
      <c r="H1990" s="44"/>
      <c r="I1990" s="30">
        <v>19598</v>
      </c>
      <c r="J1990" s="29">
        <f>VLOOKUP(Table2[[#This Row],[Visitor]],Table1[],2,FALSE)</f>
        <v>21</v>
      </c>
      <c r="K1990" s="29">
        <f>VLOOKUP(Table2[[#This Row],[Home]],Table1[],2,FALSE)</f>
        <v>16</v>
      </c>
      <c r="L1990" s="29">
        <f>VLOOKUP(Table2[[#This Row],[Visitor]],Table3[],2,FALSE)</f>
        <v>9</v>
      </c>
      <c r="M1990" s="29">
        <f>VLOOKUP(Table2[[#This Row],[Home]],Table3[],2,FALSE)</f>
        <v>7</v>
      </c>
      <c r="N1990" s="37"/>
      <c r="O1990" s="37"/>
      <c r="P1990" s="37"/>
      <c r="Q1990" s="37"/>
    </row>
    <row r="1991" spans="1:17" ht="25.5" customHeight="1">
      <c r="A1991" s="18" t="s">
        <v>363</v>
      </c>
      <c r="B1991" s="11" t="s">
        <v>49</v>
      </c>
      <c r="C1991" s="19" t="s">
        <v>43</v>
      </c>
      <c r="D1991" s="19">
        <v>117</v>
      </c>
      <c r="E1991" s="19" t="s">
        <v>19</v>
      </c>
      <c r="F1991" s="19">
        <v>115</v>
      </c>
      <c r="G1991" s="44"/>
      <c r="H1991" s="44"/>
      <c r="I1991" s="30">
        <v>20646</v>
      </c>
      <c r="J1991" s="29">
        <f>VLOOKUP(Table2[[#This Row],[Visitor]],Table1[],2,FALSE)</f>
        <v>10</v>
      </c>
      <c r="K1991" s="29">
        <f>VLOOKUP(Table2[[#This Row],[Home]],Table1[],2,FALSE)</f>
        <v>27</v>
      </c>
      <c r="L1991" s="29">
        <f>VLOOKUP(Table2[[#This Row],[Visitor]],Table3[],2,FALSE)</f>
        <v>10</v>
      </c>
      <c r="M1991" s="29">
        <f>VLOOKUP(Table2[[#This Row],[Home]],Table3[],2,FALSE)</f>
        <v>5</v>
      </c>
      <c r="N1991" s="37"/>
      <c r="O1991" s="37"/>
      <c r="P1991" s="37"/>
      <c r="Q1991" s="37"/>
    </row>
    <row r="1992" spans="1:17" ht="25.5" customHeight="1">
      <c r="A1992" s="18" t="s">
        <v>363</v>
      </c>
      <c r="B1992" s="11" t="s">
        <v>83</v>
      </c>
      <c r="C1992" s="19" t="s">
        <v>37</v>
      </c>
      <c r="D1992" s="19">
        <v>115</v>
      </c>
      <c r="E1992" s="19" t="s">
        <v>13</v>
      </c>
      <c r="F1992" s="19">
        <v>135</v>
      </c>
      <c r="G1992" s="44"/>
      <c r="H1992" s="44"/>
      <c r="I1992" s="30">
        <v>19278</v>
      </c>
      <c r="J1992" s="29">
        <f>VLOOKUP(Table2[[#This Row],[Visitor]],Table1[],2,FALSE)</f>
        <v>29</v>
      </c>
      <c r="K1992" s="29">
        <f>VLOOKUP(Table2[[#This Row],[Home]],Table1[],2,FALSE)</f>
        <v>20</v>
      </c>
      <c r="L1992" s="29">
        <f>VLOOKUP(Table2[[#This Row],[Visitor]],Table3[],2,FALSE)</f>
        <v>30</v>
      </c>
      <c r="M1992" s="29">
        <f>VLOOKUP(Table2[[#This Row],[Home]],Table3[],2,FALSE)</f>
        <v>20</v>
      </c>
      <c r="N1992" s="37"/>
      <c r="O1992" s="37"/>
      <c r="P1992" s="37"/>
      <c r="Q1992" s="37"/>
    </row>
    <row r="1993" spans="1:17" ht="25.5" customHeight="1">
      <c r="A1993" s="18" t="s">
        <v>363</v>
      </c>
      <c r="B1993" s="11" t="s">
        <v>12</v>
      </c>
      <c r="C1993" s="19" t="s">
        <v>38</v>
      </c>
      <c r="D1993" s="19">
        <v>103</v>
      </c>
      <c r="E1993" s="19" t="s">
        <v>14</v>
      </c>
      <c r="F1993" s="19">
        <v>101</v>
      </c>
      <c r="G1993" s="44"/>
      <c r="H1993" s="44"/>
      <c r="I1993" s="30">
        <v>15377</v>
      </c>
      <c r="J1993" s="29">
        <f>VLOOKUP(Table2[[#This Row],[Visitor]],Table1[],2,FALSE)</f>
        <v>23</v>
      </c>
      <c r="K1993" s="29">
        <f>VLOOKUP(Table2[[#This Row],[Home]],Table1[],2,FALSE)</f>
        <v>19</v>
      </c>
      <c r="L1993" s="29">
        <f>VLOOKUP(Table2[[#This Row],[Visitor]],Table3[],2,FALSE)</f>
        <v>25</v>
      </c>
      <c r="M1993" s="29">
        <f>VLOOKUP(Table2[[#This Row],[Home]],Table3[],2,FALSE)</f>
        <v>19</v>
      </c>
      <c r="N1993" s="37"/>
      <c r="O1993" s="37"/>
      <c r="P1993" s="37"/>
      <c r="Q1993" s="37"/>
    </row>
    <row r="1994" spans="1:17" ht="25.5" customHeight="1">
      <c r="A1994" s="18" t="s">
        <v>363</v>
      </c>
      <c r="B1994" s="11" t="s">
        <v>12</v>
      </c>
      <c r="C1994" s="19" t="s">
        <v>28</v>
      </c>
      <c r="D1994" s="19">
        <v>99</v>
      </c>
      <c r="E1994" s="19" t="s">
        <v>16</v>
      </c>
      <c r="F1994" s="19">
        <v>111</v>
      </c>
      <c r="G1994" s="44"/>
      <c r="H1994" s="44"/>
      <c r="I1994" s="30">
        <v>17508</v>
      </c>
      <c r="J1994" s="29">
        <f>VLOOKUP(Table2[[#This Row],[Visitor]],Table1[],2,FALSE)</f>
        <v>22</v>
      </c>
      <c r="K1994" s="29">
        <f>VLOOKUP(Table2[[#This Row],[Home]],Table1[],2,FALSE)</f>
        <v>13</v>
      </c>
      <c r="L1994" s="29">
        <f>VLOOKUP(Table2[[#This Row],[Visitor]],Table3[],2,FALSE)</f>
        <v>28</v>
      </c>
      <c r="M1994" s="29">
        <f>VLOOKUP(Table2[[#This Row],[Home]],Table3[],2,FALSE)</f>
        <v>8</v>
      </c>
      <c r="N1994" s="37"/>
      <c r="O1994" s="37"/>
      <c r="P1994" s="37"/>
      <c r="Q1994" s="37"/>
    </row>
    <row r="1995" spans="1:17" ht="25.5" customHeight="1">
      <c r="A1995" s="18" t="s">
        <v>363</v>
      </c>
      <c r="B1995" s="11" t="s">
        <v>12</v>
      </c>
      <c r="C1995" s="19" t="s">
        <v>22</v>
      </c>
      <c r="D1995" s="19">
        <v>118</v>
      </c>
      <c r="E1995" s="19" t="s">
        <v>18</v>
      </c>
      <c r="F1995" s="19">
        <v>108</v>
      </c>
      <c r="G1995" s="44"/>
      <c r="H1995" s="44"/>
      <c r="I1995" s="30">
        <v>18846</v>
      </c>
      <c r="J1995" s="29">
        <f>VLOOKUP(Table2[[#This Row],[Visitor]],Table1[],2,FALSE)</f>
        <v>14</v>
      </c>
      <c r="K1995" s="29">
        <f>VLOOKUP(Table2[[#This Row],[Home]],Table1[],2,FALSE)</f>
        <v>26</v>
      </c>
      <c r="L1995" s="29">
        <f>VLOOKUP(Table2[[#This Row],[Visitor]],Table3[],2,FALSE)</f>
        <v>16</v>
      </c>
      <c r="M1995" s="29">
        <f>VLOOKUP(Table2[[#This Row],[Home]],Table3[],2,FALSE)</f>
        <v>26</v>
      </c>
      <c r="N1995" s="37"/>
      <c r="O1995" s="37"/>
      <c r="P1995" s="37"/>
      <c r="Q1995" s="37"/>
    </row>
    <row r="1996" spans="1:17" ht="25.5" customHeight="1">
      <c r="A1996" s="18" t="s">
        <v>363</v>
      </c>
      <c r="B1996" s="11" t="s">
        <v>21</v>
      </c>
      <c r="C1996" s="19" t="s">
        <v>5</v>
      </c>
      <c r="D1996" s="19">
        <v>113</v>
      </c>
      <c r="E1996" s="19" t="s">
        <v>27</v>
      </c>
      <c r="F1996" s="19">
        <v>105</v>
      </c>
      <c r="G1996" s="44"/>
      <c r="H1996" s="44"/>
      <c r="I1996" s="30">
        <v>16626</v>
      </c>
      <c r="J1996" s="29">
        <f>VLOOKUP(Table2[[#This Row],[Visitor]],Table1[],2,FALSE)</f>
        <v>4</v>
      </c>
      <c r="K1996" s="29">
        <f>VLOOKUP(Table2[[#This Row],[Home]],Table1[],2,FALSE)</f>
        <v>11</v>
      </c>
      <c r="L1996" s="29">
        <f>VLOOKUP(Table2[[#This Row],[Visitor]],Table3[],2,FALSE)</f>
        <v>4</v>
      </c>
      <c r="M1996" s="29">
        <f>VLOOKUP(Table2[[#This Row],[Home]],Table3[],2,FALSE)</f>
        <v>27</v>
      </c>
      <c r="N1996" s="37"/>
      <c r="O1996" s="37"/>
      <c r="P1996" s="37"/>
      <c r="Q1996" s="37"/>
    </row>
    <row r="1997" spans="1:17" ht="25.5" customHeight="1">
      <c r="A1997" s="18" t="s">
        <v>363</v>
      </c>
      <c r="B1997" s="11" t="s">
        <v>21</v>
      </c>
      <c r="C1997" s="19" t="s">
        <v>25</v>
      </c>
      <c r="D1997" s="19">
        <v>90</v>
      </c>
      <c r="E1997" s="19" t="s">
        <v>41</v>
      </c>
      <c r="F1997" s="19">
        <v>119</v>
      </c>
      <c r="G1997" s="44"/>
      <c r="H1997" s="44"/>
      <c r="I1997" s="30">
        <v>19800</v>
      </c>
      <c r="J1997" s="29">
        <f>VLOOKUP(Table2[[#This Row],[Visitor]],Table1[],2,FALSE)</f>
        <v>12</v>
      </c>
      <c r="K1997" s="29">
        <f>VLOOKUP(Table2[[#This Row],[Home]],Table1[],2,FALSE)</f>
        <v>7</v>
      </c>
      <c r="L1997" s="29">
        <f>VLOOKUP(Table2[[#This Row],[Visitor]],Table3[],2,FALSE)</f>
        <v>29</v>
      </c>
      <c r="M1997" s="29">
        <f>VLOOKUP(Table2[[#This Row],[Home]],Table3[],2,FALSE)</f>
        <v>2</v>
      </c>
      <c r="N1997" s="37"/>
      <c r="O1997" s="37"/>
      <c r="P1997" s="37"/>
      <c r="Q1997" s="37"/>
    </row>
    <row r="1998" spans="1:17" ht="25.5" customHeight="1">
      <c r="A1998" s="18" t="s">
        <v>363</v>
      </c>
      <c r="B1998" s="11" t="s">
        <v>23</v>
      </c>
      <c r="C1998" s="19" t="s">
        <v>17</v>
      </c>
      <c r="D1998" s="19">
        <v>117</v>
      </c>
      <c r="E1998" s="19" t="s">
        <v>40</v>
      </c>
      <c r="F1998" s="19">
        <v>103</v>
      </c>
      <c r="G1998" s="44"/>
      <c r="H1998" s="44"/>
      <c r="I1998" s="30">
        <v>20926</v>
      </c>
      <c r="J1998" s="29">
        <f>VLOOKUP(Table2[[#This Row],[Visitor]],Table1[],2,FALSE)</f>
        <v>17</v>
      </c>
      <c r="K1998" s="29">
        <f>VLOOKUP(Table2[[#This Row],[Home]],Table1[],2,FALSE)</f>
        <v>15</v>
      </c>
      <c r="L1998" s="29">
        <f>VLOOKUP(Table2[[#This Row],[Visitor]],Table3[],2,FALSE)</f>
        <v>15</v>
      </c>
      <c r="M1998" s="29">
        <f>VLOOKUP(Table2[[#This Row],[Home]],Table3[],2,FALSE)</f>
        <v>24</v>
      </c>
      <c r="N1998" s="37"/>
      <c r="O1998" s="37"/>
      <c r="P1998" s="37"/>
      <c r="Q1998" s="37"/>
    </row>
    <row r="1999" spans="1:17" ht="25.5" customHeight="1">
      <c r="A1999" s="18" t="s">
        <v>363</v>
      </c>
      <c r="B1999" s="11" t="s">
        <v>26</v>
      </c>
      <c r="C1999" s="19" t="s">
        <v>45</v>
      </c>
      <c r="D1999" s="19">
        <v>134</v>
      </c>
      <c r="E1999" s="19" t="s">
        <v>9</v>
      </c>
      <c r="F1999" s="19">
        <v>138</v>
      </c>
      <c r="G1999" s="44"/>
      <c r="H1999" s="44"/>
      <c r="I1999" s="30">
        <v>18055</v>
      </c>
      <c r="J1999" s="29">
        <f>VLOOKUP(Table2[[#This Row],[Visitor]],Table1[],2,FALSE)</f>
        <v>28</v>
      </c>
      <c r="K1999" s="29">
        <f>VLOOKUP(Table2[[#This Row],[Home]],Table1[],2,FALSE)</f>
        <v>3</v>
      </c>
      <c r="L1999" s="29">
        <f>VLOOKUP(Table2[[#This Row],[Visitor]],Table3[],2,FALSE)</f>
        <v>21</v>
      </c>
      <c r="M1999" s="29">
        <f>VLOOKUP(Table2[[#This Row],[Home]],Table3[],2,FALSE)</f>
        <v>1</v>
      </c>
      <c r="N1999" s="37"/>
      <c r="O1999" s="37"/>
      <c r="P1999" s="37"/>
      <c r="Q1999" s="37"/>
    </row>
    <row r="2000" spans="1:17" ht="25.5" customHeight="1">
      <c r="A2000" s="18" t="s">
        <v>363</v>
      </c>
      <c r="B2000" s="11" t="s">
        <v>35</v>
      </c>
      <c r="C2000" s="19" t="s">
        <v>6</v>
      </c>
      <c r="D2000" s="19">
        <v>102</v>
      </c>
      <c r="E2000" s="19" t="s">
        <v>30</v>
      </c>
      <c r="F2000" s="19">
        <v>124</v>
      </c>
      <c r="G2000" s="44"/>
      <c r="H2000" s="44"/>
      <c r="I2000" s="30">
        <v>19520</v>
      </c>
      <c r="J2000" s="29">
        <f>VLOOKUP(Table2[[#This Row],[Visitor]],Table1[],2,FALSE)</f>
        <v>5</v>
      </c>
      <c r="K2000" s="29">
        <f>VLOOKUP(Table2[[#This Row],[Home]],Table1[],2,FALSE)</f>
        <v>18</v>
      </c>
      <c r="L2000" s="29">
        <f>VLOOKUP(Table2[[#This Row],[Visitor]],Table3[],2,FALSE)</f>
        <v>6</v>
      </c>
      <c r="M2000" s="29">
        <f>VLOOKUP(Table2[[#This Row],[Home]],Table3[],2,FALSE)</f>
        <v>14</v>
      </c>
      <c r="N2000" s="37"/>
      <c r="O2000" s="37"/>
      <c r="P2000" s="37"/>
      <c r="Q2000" s="37"/>
    </row>
    <row r="2001" spans="1:17" ht="25.5" customHeight="1">
      <c r="A2001" s="18" t="s">
        <v>364</v>
      </c>
      <c r="B2001" s="11" t="s">
        <v>59</v>
      </c>
      <c r="C2001" s="19" t="s">
        <v>13</v>
      </c>
      <c r="D2001" s="19">
        <v>95</v>
      </c>
      <c r="E2001" s="19" t="s">
        <v>16</v>
      </c>
      <c r="F2001" s="19">
        <v>120</v>
      </c>
      <c r="G2001" s="44"/>
      <c r="H2001" s="44"/>
      <c r="I2001" s="30">
        <v>15015</v>
      </c>
      <c r="J2001" s="29">
        <f>VLOOKUP(Table2[[#This Row],[Visitor]],Table1[],2,FALSE)</f>
        <v>20</v>
      </c>
      <c r="K2001" s="29">
        <f>VLOOKUP(Table2[[#This Row],[Home]],Table1[],2,FALSE)</f>
        <v>13</v>
      </c>
      <c r="L2001" s="29">
        <f>VLOOKUP(Table2[[#This Row],[Visitor]],Table3[],2,FALSE)</f>
        <v>20</v>
      </c>
      <c r="M2001" s="29">
        <f>VLOOKUP(Table2[[#This Row],[Home]],Table3[],2,FALSE)</f>
        <v>8</v>
      </c>
      <c r="N2001" s="37"/>
      <c r="O2001" s="37"/>
      <c r="P2001" s="37"/>
      <c r="Q2001" s="37"/>
    </row>
    <row r="2002" spans="1:17" ht="25.5" customHeight="1">
      <c r="A2002" s="18" t="s">
        <v>364</v>
      </c>
      <c r="B2002" s="11" t="s">
        <v>12</v>
      </c>
      <c r="C2002" s="19" t="s">
        <v>37</v>
      </c>
      <c r="D2002" s="19">
        <v>114</v>
      </c>
      <c r="E2002" s="19" t="s">
        <v>33</v>
      </c>
      <c r="F2002" s="19">
        <v>116</v>
      </c>
      <c r="G2002" s="44"/>
      <c r="H2002" s="44"/>
      <c r="I2002" s="30">
        <v>14607</v>
      </c>
      <c r="J2002" s="29">
        <f>VLOOKUP(Table2[[#This Row],[Visitor]],Table1[],2,FALSE)</f>
        <v>29</v>
      </c>
      <c r="K2002" s="29">
        <f>VLOOKUP(Table2[[#This Row],[Home]],Table1[],2,FALSE)</f>
        <v>24</v>
      </c>
      <c r="L2002" s="29">
        <f>VLOOKUP(Table2[[#This Row],[Visitor]],Table3[],2,FALSE)</f>
        <v>30</v>
      </c>
      <c r="M2002" s="29">
        <f>VLOOKUP(Table2[[#This Row],[Home]],Table3[],2,FALSE)</f>
        <v>12</v>
      </c>
      <c r="N2002" s="37"/>
      <c r="O2002" s="37"/>
      <c r="P2002" s="37"/>
      <c r="Q2002" s="37"/>
    </row>
    <row r="2003" spans="1:17" ht="25.5" customHeight="1">
      <c r="A2003" s="18" t="s">
        <v>364</v>
      </c>
      <c r="B2003" s="11" t="s">
        <v>12</v>
      </c>
      <c r="C2003" s="19" t="s">
        <v>44</v>
      </c>
      <c r="D2003" s="19">
        <v>103</v>
      </c>
      <c r="E2003" s="19" t="s">
        <v>34</v>
      </c>
      <c r="F2003" s="19">
        <v>95</v>
      </c>
      <c r="G2003" s="44"/>
      <c r="H2003" s="44"/>
      <c r="I2003" s="30">
        <v>18354</v>
      </c>
      <c r="J2003" s="29">
        <f>VLOOKUP(Table2[[#This Row],[Visitor]],Table1[],2,FALSE)</f>
        <v>6</v>
      </c>
      <c r="K2003" s="29">
        <f>VLOOKUP(Table2[[#This Row],[Home]],Table1[],2,FALSE)</f>
        <v>2</v>
      </c>
      <c r="L2003" s="29">
        <f>VLOOKUP(Table2[[#This Row],[Visitor]],Table3[],2,FALSE)</f>
        <v>18</v>
      </c>
      <c r="M2003" s="29">
        <f>VLOOKUP(Table2[[#This Row],[Home]],Table3[],2,FALSE)</f>
        <v>13</v>
      </c>
      <c r="N2003" s="37"/>
      <c r="O2003" s="37"/>
      <c r="P2003" s="37"/>
      <c r="Q2003" s="37"/>
    </row>
    <row r="2004" spans="1:17" ht="25.5" customHeight="1">
      <c r="A2004" s="18" t="s">
        <v>365</v>
      </c>
      <c r="B2004" s="11" t="s">
        <v>144</v>
      </c>
      <c r="C2004" s="19" t="s">
        <v>43</v>
      </c>
      <c r="D2004" s="19">
        <v>127</v>
      </c>
      <c r="E2004" s="19" t="s">
        <v>42</v>
      </c>
      <c r="F2004" s="19">
        <v>109</v>
      </c>
      <c r="G2004" s="44"/>
      <c r="H2004" s="44"/>
      <c r="I2004" s="30">
        <v>19493</v>
      </c>
      <c r="J2004" s="29">
        <f>VLOOKUP(Table2[[#This Row],[Visitor]],Table1[],2,FALSE)</f>
        <v>10</v>
      </c>
      <c r="K2004" s="29">
        <f>VLOOKUP(Table2[[#This Row],[Home]],Table1[],2,FALSE)</f>
        <v>25</v>
      </c>
      <c r="L2004" s="29">
        <f>VLOOKUP(Table2[[#This Row],[Visitor]],Table3[],2,FALSE)</f>
        <v>10</v>
      </c>
      <c r="M2004" s="29">
        <f>VLOOKUP(Table2[[#This Row],[Home]],Table3[],2,FALSE)</f>
        <v>22</v>
      </c>
      <c r="N2004" s="37"/>
      <c r="O2004" s="37"/>
      <c r="P2004" s="37"/>
      <c r="Q2004" s="37"/>
    </row>
    <row r="2005" spans="1:17" ht="25.5" customHeight="1">
      <c r="A2005" s="18" t="s">
        <v>365</v>
      </c>
      <c r="B2005" s="11" t="s">
        <v>97</v>
      </c>
      <c r="C2005" s="19" t="s">
        <v>40</v>
      </c>
      <c r="D2005" s="19">
        <v>104</v>
      </c>
      <c r="E2005" s="19" t="s">
        <v>6</v>
      </c>
      <c r="F2005" s="19">
        <v>88</v>
      </c>
      <c r="G2005" s="44"/>
      <c r="H2005" s="44"/>
      <c r="I2005" s="30">
        <v>19432</v>
      </c>
      <c r="J2005" s="29">
        <f>VLOOKUP(Table2[[#This Row],[Visitor]],Table1[],2,FALSE)</f>
        <v>15</v>
      </c>
      <c r="K2005" s="29">
        <f>VLOOKUP(Table2[[#This Row],[Home]],Table1[],2,FALSE)</f>
        <v>5</v>
      </c>
      <c r="L2005" s="29">
        <f>VLOOKUP(Table2[[#This Row],[Visitor]],Table3[],2,FALSE)</f>
        <v>24</v>
      </c>
      <c r="M2005" s="29">
        <f>VLOOKUP(Table2[[#This Row],[Home]],Table3[],2,FALSE)</f>
        <v>6</v>
      </c>
      <c r="N2005" s="37"/>
      <c r="O2005" s="37"/>
      <c r="P2005" s="37"/>
      <c r="Q2005" s="37"/>
    </row>
    <row r="2006" spans="1:17" ht="25.5" customHeight="1">
      <c r="A2006" s="18" t="s">
        <v>365</v>
      </c>
      <c r="B2006" s="11" t="s">
        <v>98</v>
      </c>
      <c r="C2006" s="19" t="s">
        <v>28</v>
      </c>
      <c r="D2006" s="19">
        <v>106</v>
      </c>
      <c r="E2006" s="19" t="s">
        <v>22</v>
      </c>
      <c r="F2006" s="19">
        <v>116</v>
      </c>
      <c r="G2006" s="44"/>
      <c r="H2006" s="44"/>
      <c r="I2006" s="30">
        <v>17963</v>
      </c>
      <c r="J2006" s="29">
        <f>VLOOKUP(Table2[[#This Row],[Visitor]],Table1[],2,FALSE)</f>
        <v>22</v>
      </c>
      <c r="K2006" s="29">
        <f>VLOOKUP(Table2[[#This Row],[Home]],Table1[],2,FALSE)</f>
        <v>14</v>
      </c>
      <c r="L2006" s="29">
        <f>VLOOKUP(Table2[[#This Row],[Visitor]],Table3[],2,FALSE)</f>
        <v>28</v>
      </c>
      <c r="M2006" s="29">
        <f>VLOOKUP(Table2[[#This Row],[Home]],Table3[],2,FALSE)</f>
        <v>16</v>
      </c>
      <c r="N2006" s="37"/>
      <c r="O2006" s="37"/>
      <c r="P2006" s="37"/>
      <c r="Q2006" s="37"/>
    </row>
    <row r="2007" spans="1:17" ht="25.5" customHeight="1">
      <c r="A2007" s="18" t="s">
        <v>365</v>
      </c>
      <c r="B2007" s="11" t="s">
        <v>98</v>
      </c>
      <c r="C2007" s="19" t="s">
        <v>14</v>
      </c>
      <c r="D2007" s="19">
        <v>87</v>
      </c>
      <c r="E2007" s="19" t="s">
        <v>20</v>
      </c>
      <c r="F2007" s="19">
        <v>101</v>
      </c>
      <c r="G2007" s="44"/>
      <c r="H2007" s="44"/>
      <c r="I2007" s="30">
        <v>16229</v>
      </c>
      <c r="J2007" s="29">
        <f>VLOOKUP(Table2[[#This Row],[Visitor]],Table1[],2,FALSE)</f>
        <v>19</v>
      </c>
      <c r="K2007" s="29">
        <f>VLOOKUP(Table2[[#This Row],[Home]],Table1[],2,FALSE)</f>
        <v>9</v>
      </c>
      <c r="L2007" s="29">
        <f>VLOOKUP(Table2[[#This Row],[Visitor]],Table3[],2,FALSE)</f>
        <v>19</v>
      </c>
      <c r="M2007" s="29">
        <f>VLOOKUP(Table2[[#This Row],[Home]],Table3[],2,FALSE)</f>
        <v>17</v>
      </c>
      <c r="N2007" s="37"/>
      <c r="O2007" s="37"/>
      <c r="P2007" s="37"/>
      <c r="Q2007" s="37"/>
    </row>
    <row r="2008" spans="1:17" ht="25.5" customHeight="1">
      <c r="A2008" s="18" t="s">
        <v>365</v>
      </c>
      <c r="B2008" s="11" t="s">
        <v>67</v>
      </c>
      <c r="C2008" s="19" t="s">
        <v>18</v>
      </c>
      <c r="D2008" s="19">
        <v>122</v>
      </c>
      <c r="E2008" s="19" t="s">
        <v>27</v>
      </c>
      <c r="F2008" s="19">
        <v>103</v>
      </c>
      <c r="G2008" s="44"/>
      <c r="H2008" s="44"/>
      <c r="I2008" s="30">
        <v>16611</v>
      </c>
      <c r="J2008" s="29">
        <f>VLOOKUP(Table2[[#This Row],[Visitor]],Table1[],2,FALSE)</f>
        <v>26</v>
      </c>
      <c r="K2008" s="29">
        <f>VLOOKUP(Table2[[#This Row],[Home]],Table1[],2,FALSE)</f>
        <v>11</v>
      </c>
      <c r="L2008" s="29">
        <f>VLOOKUP(Table2[[#This Row],[Visitor]],Table3[],2,FALSE)</f>
        <v>26</v>
      </c>
      <c r="M2008" s="29">
        <f>VLOOKUP(Table2[[#This Row],[Home]],Table3[],2,FALSE)</f>
        <v>27</v>
      </c>
      <c r="N2008" s="37"/>
      <c r="O2008" s="37"/>
      <c r="P2008" s="37"/>
      <c r="Q2008" s="37"/>
    </row>
    <row r="2009" spans="1:17" ht="25.5" customHeight="1">
      <c r="A2009" s="18" t="s">
        <v>365</v>
      </c>
      <c r="B2009" s="11" t="s">
        <v>49</v>
      </c>
      <c r="C2009" s="19" t="s">
        <v>38</v>
      </c>
      <c r="D2009" s="19">
        <v>94</v>
      </c>
      <c r="E2009" s="19" t="s">
        <v>15</v>
      </c>
      <c r="F2009" s="19">
        <v>123</v>
      </c>
      <c r="G2009" s="44"/>
      <c r="H2009" s="44"/>
      <c r="I2009" s="30">
        <v>14233</v>
      </c>
      <c r="J2009" s="29">
        <f>VLOOKUP(Table2[[#This Row],[Visitor]],Table1[],2,FALSE)</f>
        <v>23</v>
      </c>
      <c r="K2009" s="29">
        <f>VLOOKUP(Table2[[#This Row],[Home]],Table1[],2,FALSE)</f>
        <v>30</v>
      </c>
      <c r="L2009" s="29">
        <f>VLOOKUP(Table2[[#This Row],[Visitor]],Table3[],2,FALSE)</f>
        <v>25</v>
      </c>
      <c r="M2009" s="29">
        <f>VLOOKUP(Table2[[#This Row],[Home]],Table3[],2,FALSE)</f>
        <v>23</v>
      </c>
      <c r="N2009" s="37"/>
      <c r="O2009" s="37"/>
      <c r="P2009" s="37"/>
      <c r="Q2009" s="37"/>
    </row>
    <row r="2010" spans="1:17" ht="25.5" customHeight="1">
      <c r="A2010" s="18" t="s">
        <v>365</v>
      </c>
      <c r="B2010" s="11" t="s">
        <v>121</v>
      </c>
      <c r="C2010" s="19" t="s">
        <v>24</v>
      </c>
      <c r="D2010" s="19">
        <v>105</v>
      </c>
      <c r="E2010" s="19" t="s">
        <v>25</v>
      </c>
      <c r="F2010" s="19">
        <v>85</v>
      </c>
      <c r="G2010" s="44"/>
      <c r="H2010" s="44"/>
      <c r="I2010" s="30">
        <v>17794</v>
      </c>
      <c r="J2010" s="29">
        <f>VLOOKUP(Table2[[#This Row],[Visitor]],Table1[],2,FALSE)</f>
        <v>21</v>
      </c>
      <c r="K2010" s="29">
        <f>VLOOKUP(Table2[[#This Row],[Home]],Table1[],2,FALSE)</f>
        <v>12</v>
      </c>
      <c r="L2010" s="29">
        <f>VLOOKUP(Table2[[#This Row],[Visitor]],Table3[],2,FALSE)</f>
        <v>9</v>
      </c>
      <c r="M2010" s="29">
        <f>VLOOKUP(Table2[[#This Row],[Home]],Table3[],2,FALSE)</f>
        <v>29</v>
      </c>
      <c r="N2010" s="37"/>
      <c r="O2010" s="37"/>
      <c r="P2010" s="37"/>
      <c r="Q2010" s="37"/>
    </row>
    <row r="2011" spans="1:17" ht="25.5" customHeight="1">
      <c r="A2011" s="18" t="s">
        <v>365</v>
      </c>
      <c r="B2011" s="11" t="s">
        <v>59</v>
      </c>
      <c r="C2011" s="19" t="s">
        <v>17</v>
      </c>
      <c r="D2011" s="19">
        <v>99</v>
      </c>
      <c r="E2011" s="19" t="s">
        <v>5</v>
      </c>
      <c r="F2011" s="19">
        <v>107</v>
      </c>
      <c r="G2011" s="44"/>
      <c r="H2011" s="44"/>
      <c r="I2011" s="30">
        <v>18624</v>
      </c>
      <c r="J2011" s="29">
        <f>VLOOKUP(Table2[[#This Row],[Visitor]],Table1[],2,FALSE)</f>
        <v>17</v>
      </c>
      <c r="K2011" s="29">
        <f>VLOOKUP(Table2[[#This Row],[Home]],Table1[],2,FALSE)</f>
        <v>4</v>
      </c>
      <c r="L2011" s="29">
        <f>VLOOKUP(Table2[[#This Row],[Visitor]],Table3[],2,FALSE)</f>
        <v>15</v>
      </c>
      <c r="M2011" s="29">
        <f>VLOOKUP(Table2[[#This Row],[Home]],Table3[],2,FALSE)</f>
        <v>4</v>
      </c>
      <c r="N2011" s="37"/>
      <c r="O2011" s="37"/>
      <c r="P2011" s="37"/>
      <c r="Q2011" s="37"/>
    </row>
    <row r="2012" spans="1:17" ht="25.5" customHeight="1">
      <c r="A2012" s="18" t="s">
        <v>365</v>
      </c>
      <c r="B2012" s="11" t="s">
        <v>23</v>
      </c>
      <c r="C2012" s="19" t="s">
        <v>9</v>
      </c>
      <c r="D2012" s="19">
        <v>93</v>
      </c>
      <c r="E2012" s="19" t="s">
        <v>19</v>
      </c>
      <c r="F2012" s="19">
        <v>121</v>
      </c>
      <c r="G2012" s="44"/>
      <c r="H2012" s="44"/>
      <c r="I2012" s="30">
        <v>20313</v>
      </c>
      <c r="J2012" s="29">
        <f>VLOOKUP(Table2[[#This Row],[Visitor]],Table1[],2,FALSE)</f>
        <v>3</v>
      </c>
      <c r="K2012" s="29">
        <f>VLOOKUP(Table2[[#This Row],[Home]],Table1[],2,FALSE)</f>
        <v>27</v>
      </c>
      <c r="L2012" s="29">
        <f>VLOOKUP(Table2[[#This Row],[Visitor]],Table3[],2,FALSE)</f>
        <v>1</v>
      </c>
      <c r="M2012" s="29">
        <f>VLOOKUP(Table2[[#This Row],[Home]],Table3[],2,FALSE)</f>
        <v>5</v>
      </c>
      <c r="N2012" s="37"/>
      <c r="O2012" s="37"/>
      <c r="P2012" s="37"/>
      <c r="Q2012" s="37"/>
    </row>
    <row r="2013" spans="1:17" ht="25.5" customHeight="1">
      <c r="A2013" s="18" t="s">
        <v>365</v>
      </c>
      <c r="B2013" s="11" t="s">
        <v>29</v>
      </c>
      <c r="C2013" s="19" t="s">
        <v>36</v>
      </c>
      <c r="D2013" s="19">
        <v>109</v>
      </c>
      <c r="E2013" s="19" t="s">
        <v>31</v>
      </c>
      <c r="F2013" s="19">
        <v>104</v>
      </c>
      <c r="G2013" s="44"/>
      <c r="H2013" s="44"/>
      <c r="I2013" s="30">
        <v>18306</v>
      </c>
      <c r="J2013" s="29">
        <f>VLOOKUP(Table2[[#This Row],[Visitor]],Table1[],2,FALSE)</f>
        <v>16</v>
      </c>
      <c r="K2013" s="29">
        <f>VLOOKUP(Table2[[#This Row],[Home]],Table1[],2,FALSE)</f>
        <v>8</v>
      </c>
      <c r="L2013" s="29">
        <f>VLOOKUP(Table2[[#This Row],[Visitor]],Table3[],2,FALSE)</f>
        <v>7</v>
      </c>
      <c r="M2013" s="29">
        <f>VLOOKUP(Table2[[#This Row],[Home]],Table3[],2,FALSE)</f>
        <v>11</v>
      </c>
      <c r="N2013" s="37"/>
      <c r="O2013" s="37"/>
      <c r="P2013" s="37"/>
      <c r="Q2013" s="37"/>
    </row>
    <row r="2014" spans="1:17" ht="25.5" customHeight="1">
      <c r="A2014" s="18" t="s">
        <v>365</v>
      </c>
      <c r="B2014" s="11" t="s">
        <v>8</v>
      </c>
      <c r="C2014" s="19" t="s">
        <v>10</v>
      </c>
      <c r="D2014" s="19">
        <v>130</v>
      </c>
      <c r="E2014" s="19" t="s">
        <v>45</v>
      </c>
      <c r="F2014" s="19">
        <v>111</v>
      </c>
      <c r="G2014" s="44"/>
      <c r="H2014" s="44"/>
      <c r="I2014" s="30">
        <v>18997</v>
      </c>
      <c r="J2014" s="29">
        <f>VLOOKUP(Table2[[#This Row],[Visitor]],Table1[],2,FALSE)</f>
        <v>1</v>
      </c>
      <c r="K2014" s="29">
        <f>VLOOKUP(Table2[[#This Row],[Home]],Table1[],2,FALSE)</f>
        <v>28</v>
      </c>
      <c r="L2014" s="29">
        <f>VLOOKUP(Table2[[#This Row],[Visitor]],Table3[],2,FALSE)</f>
        <v>3</v>
      </c>
      <c r="M2014" s="29">
        <f>VLOOKUP(Table2[[#This Row],[Home]],Table3[],2,FALSE)</f>
        <v>21</v>
      </c>
      <c r="N2014" s="37"/>
      <c r="O2014" s="37"/>
      <c r="P2014" s="37"/>
      <c r="Q2014" s="37"/>
    </row>
    <row r="2015" spans="1:17" ht="25.5" customHeight="1">
      <c r="A2015" s="18" t="s">
        <v>366</v>
      </c>
      <c r="B2015" s="11" t="s">
        <v>12</v>
      </c>
      <c r="C2015" s="19" t="s">
        <v>38</v>
      </c>
      <c r="D2015" s="19">
        <v>105</v>
      </c>
      <c r="E2015" s="19" t="s">
        <v>41</v>
      </c>
      <c r="F2015" s="19">
        <v>120</v>
      </c>
      <c r="G2015" s="44"/>
      <c r="H2015" s="44"/>
      <c r="I2015" s="30">
        <v>19800</v>
      </c>
      <c r="J2015" s="29">
        <f>VLOOKUP(Table2[[#This Row],[Visitor]],Table1[],2,FALSE)</f>
        <v>23</v>
      </c>
      <c r="K2015" s="29">
        <f>VLOOKUP(Table2[[#This Row],[Home]],Table1[],2,FALSE)</f>
        <v>7</v>
      </c>
      <c r="L2015" s="29">
        <f>VLOOKUP(Table2[[#This Row],[Visitor]],Table3[],2,FALSE)</f>
        <v>25</v>
      </c>
      <c r="M2015" s="29">
        <f>VLOOKUP(Table2[[#This Row],[Home]],Table3[],2,FALSE)</f>
        <v>2</v>
      </c>
      <c r="N2015" s="37"/>
      <c r="O2015" s="37"/>
      <c r="P2015" s="37"/>
      <c r="Q2015" s="37"/>
    </row>
    <row r="2016" spans="1:17" ht="25.5" customHeight="1">
      <c r="A2016" s="18" t="s">
        <v>366</v>
      </c>
      <c r="B2016" s="11" t="s">
        <v>23</v>
      </c>
      <c r="C2016" s="19" t="s">
        <v>36</v>
      </c>
      <c r="D2016" s="19">
        <v>114</v>
      </c>
      <c r="E2016" s="19" t="s">
        <v>43</v>
      </c>
      <c r="F2016" s="19">
        <v>123</v>
      </c>
      <c r="G2016" s="44"/>
      <c r="H2016" s="44"/>
      <c r="I2016" s="30">
        <v>18203</v>
      </c>
      <c r="J2016" s="29">
        <f>VLOOKUP(Table2[[#This Row],[Visitor]],Table1[],2,FALSE)</f>
        <v>16</v>
      </c>
      <c r="K2016" s="29">
        <f>VLOOKUP(Table2[[#This Row],[Home]],Table1[],2,FALSE)</f>
        <v>10</v>
      </c>
      <c r="L2016" s="29">
        <f>VLOOKUP(Table2[[#This Row],[Visitor]],Table3[],2,FALSE)</f>
        <v>7</v>
      </c>
      <c r="M2016" s="29">
        <f>VLOOKUP(Table2[[#This Row],[Home]],Table3[],2,FALSE)</f>
        <v>10</v>
      </c>
      <c r="N2016" s="37"/>
      <c r="O2016" s="37"/>
      <c r="P2016" s="37"/>
      <c r="Q2016" s="37"/>
    </row>
    <row r="2017" spans="1:17" ht="25.5" customHeight="1">
      <c r="A2017" s="18" t="s">
        <v>366</v>
      </c>
      <c r="B2017" s="11" t="s">
        <v>26</v>
      </c>
      <c r="C2017" s="19" t="s">
        <v>44</v>
      </c>
      <c r="D2017" s="19">
        <v>98</v>
      </c>
      <c r="E2017" s="19" t="s">
        <v>28</v>
      </c>
      <c r="F2017" s="19">
        <v>106</v>
      </c>
      <c r="G2017" s="44"/>
      <c r="H2017" s="44"/>
      <c r="I2017" s="30">
        <v>19466</v>
      </c>
      <c r="J2017" s="29">
        <f>VLOOKUP(Table2[[#This Row],[Visitor]],Table1[],2,FALSE)</f>
        <v>6</v>
      </c>
      <c r="K2017" s="29">
        <f>VLOOKUP(Table2[[#This Row],[Home]],Table1[],2,FALSE)</f>
        <v>22</v>
      </c>
      <c r="L2017" s="29">
        <f>VLOOKUP(Table2[[#This Row],[Visitor]],Table3[],2,FALSE)</f>
        <v>18</v>
      </c>
      <c r="M2017" s="29">
        <f>VLOOKUP(Table2[[#This Row],[Home]],Table3[],2,FALSE)</f>
        <v>28</v>
      </c>
      <c r="N2017" s="37"/>
      <c r="O2017" s="37"/>
      <c r="P2017" s="37"/>
      <c r="Q2017" s="37"/>
    </row>
    <row r="2018" spans="1:17" ht="25.5" customHeight="1">
      <c r="A2018" s="18" t="s">
        <v>366</v>
      </c>
      <c r="B2018" s="11" t="s">
        <v>29</v>
      </c>
      <c r="C2018" s="19" t="s">
        <v>33</v>
      </c>
      <c r="D2018" s="19">
        <v>118</v>
      </c>
      <c r="E2018" s="19" t="s">
        <v>37</v>
      </c>
      <c r="F2018" s="19">
        <v>91</v>
      </c>
      <c r="G2018" s="44"/>
      <c r="H2018" s="44"/>
      <c r="I2018" s="30">
        <v>14460</v>
      </c>
      <c r="J2018" s="29">
        <f>VLOOKUP(Table2[[#This Row],[Visitor]],Table1[],2,FALSE)</f>
        <v>24</v>
      </c>
      <c r="K2018" s="29">
        <f>VLOOKUP(Table2[[#This Row],[Home]],Table1[],2,FALSE)</f>
        <v>29</v>
      </c>
      <c r="L2018" s="29">
        <f>VLOOKUP(Table2[[#This Row],[Visitor]],Table3[],2,FALSE)</f>
        <v>12</v>
      </c>
      <c r="M2018" s="29">
        <f>VLOOKUP(Table2[[#This Row],[Home]],Table3[],2,FALSE)</f>
        <v>30</v>
      </c>
      <c r="N2018" s="37"/>
      <c r="O2018" s="37"/>
      <c r="P2018" s="37"/>
      <c r="Q2018" s="37"/>
    </row>
    <row r="2019" spans="1:17" ht="25.5" customHeight="1">
      <c r="A2019" s="18" t="s">
        <v>367</v>
      </c>
      <c r="B2019" s="11" t="s">
        <v>12</v>
      </c>
      <c r="C2019" s="19" t="s">
        <v>41</v>
      </c>
      <c r="D2019" s="19">
        <v>106</v>
      </c>
      <c r="E2019" s="19" t="s">
        <v>16</v>
      </c>
      <c r="F2019" s="19">
        <v>110</v>
      </c>
      <c r="G2019" s="44"/>
      <c r="H2019" s="44"/>
      <c r="I2019" s="30">
        <v>16879</v>
      </c>
      <c r="J2019" s="29">
        <f>VLOOKUP(Table2[[#This Row],[Visitor]],Table1[],2,FALSE)</f>
        <v>7</v>
      </c>
      <c r="K2019" s="29">
        <f>VLOOKUP(Table2[[#This Row],[Home]],Table1[],2,FALSE)</f>
        <v>13</v>
      </c>
      <c r="L2019" s="29">
        <f>VLOOKUP(Table2[[#This Row],[Visitor]],Table3[],2,FALSE)</f>
        <v>2</v>
      </c>
      <c r="M2019" s="29">
        <f>VLOOKUP(Table2[[#This Row],[Home]],Table3[],2,FALSE)</f>
        <v>8</v>
      </c>
      <c r="N2019" s="37"/>
      <c r="O2019" s="37"/>
      <c r="P2019" s="37"/>
      <c r="Q2019" s="37"/>
    </row>
    <row r="2020" spans="1:17" ht="25.5" customHeight="1">
      <c r="A2020" s="18" t="s">
        <v>367</v>
      </c>
      <c r="B2020" s="11" t="s">
        <v>21</v>
      </c>
      <c r="C2020" s="19" t="s">
        <v>6</v>
      </c>
      <c r="D2020" s="19">
        <v>103</v>
      </c>
      <c r="E2020" s="19" t="s">
        <v>5</v>
      </c>
      <c r="F2020" s="19">
        <v>123</v>
      </c>
      <c r="G2020" s="44"/>
      <c r="H2020" s="44"/>
      <c r="I2020" s="30">
        <v>18624</v>
      </c>
      <c r="J2020" s="29">
        <f>VLOOKUP(Table2[[#This Row],[Visitor]],Table1[],2,FALSE)</f>
        <v>5</v>
      </c>
      <c r="K2020" s="29">
        <f>VLOOKUP(Table2[[#This Row],[Home]],Table1[],2,FALSE)</f>
        <v>4</v>
      </c>
      <c r="L2020" s="29">
        <f>VLOOKUP(Table2[[#This Row],[Visitor]],Table3[],2,FALSE)</f>
        <v>6</v>
      </c>
      <c r="M2020" s="29">
        <f>VLOOKUP(Table2[[#This Row],[Home]],Table3[],2,FALSE)</f>
        <v>4</v>
      </c>
      <c r="N2020" s="37"/>
      <c r="O2020" s="37"/>
      <c r="P2020" s="37"/>
      <c r="Q2020" s="37"/>
    </row>
    <row r="2021" spans="1:17" ht="25.5" customHeight="1">
      <c r="A2021" s="18" t="s">
        <v>367</v>
      </c>
      <c r="B2021" s="11" t="s">
        <v>21</v>
      </c>
      <c r="C2021" s="19" t="s">
        <v>18</v>
      </c>
      <c r="D2021" s="19">
        <v>110</v>
      </c>
      <c r="E2021" s="19" t="s">
        <v>15</v>
      </c>
      <c r="F2021" s="19">
        <v>114</v>
      </c>
      <c r="G2021" s="44"/>
      <c r="H2021" s="44"/>
      <c r="I2021" s="30">
        <v>13185</v>
      </c>
      <c r="J2021" s="29">
        <f>VLOOKUP(Table2[[#This Row],[Visitor]],Table1[],2,FALSE)</f>
        <v>26</v>
      </c>
      <c r="K2021" s="29">
        <f>VLOOKUP(Table2[[#This Row],[Home]],Table1[],2,FALSE)</f>
        <v>30</v>
      </c>
      <c r="L2021" s="29">
        <f>VLOOKUP(Table2[[#This Row],[Visitor]],Table3[],2,FALSE)</f>
        <v>26</v>
      </c>
      <c r="M2021" s="29">
        <f>VLOOKUP(Table2[[#This Row],[Home]],Table3[],2,FALSE)</f>
        <v>23</v>
      </c>
      <c r="N2021" s="37"/>
      <c r="O2021" s="37"/>
      <c r="P2021" s="37"/>
      <c r="Q2021" s="37"/>
    </row>
    <row r="2022" spans="1:17" ht="25.5" customHeight="1">
      <c r="A2022" s="18" t="s">
        <v>367</v>
      </c>
      <c r="B2022" s="11" t="s">
        <v>21</v>
      </c>
      <c r="C2022" s="19" t="s">
        <v>44</v>
      </c>
      <c r="D2022" s="19">
        <v>111</v>
      </c>
      <c r="E2022" s="19" t="s">
        <v>17</v>
      </c>
      <c r="F2022" s="19">
        <v>99</v>
      </c>
      <c r="G2022" s="44"/>
      <c r="H2022" s="44"/>
      <c r="I2022" s="30">
        <v>19600</v>
      </c>
      <c r="J2022" s="29">
        <f>VLOOKUP(Table2[[#This Row],[Visitor]],Table1[],2,FALSE)</f>
        <v>6</v>
      </c>
      <c r="K2022" s="29">
        <f>VLOOKUP(Table2[[#This Row],[Home]],Table1[],2,FALSE)</f>
        <v>17</v>
      </c>
      <c r="L2022" s="29">
        <f>VLOOKUP(Table2[[#This Row],[Visitor]],Table3[],2,FALSE)</f>
        <v>18</v>
      </c>
      <c r="M2022" s="29">
        <f>VLOOKUP(Table2[[#This Row],[Home]],Table3[],2,FALSE)</f>
        <v>15</v>
      </c>
      <c r="N2022" s="37"/>
      <c r="O2022" s="37"/>
      <c r="P2022" s="37"/>
      <c r="Q2022" s="37"/>
    </row>
    <row r="2023" spans="1:17" ht="25.5" customHeight="1">
      <c r="A2023" s="18" t="s">
        <v>367</v>
      </c>
      <c r="B2023" s="11" t="s">
        <v>21</v>
      </c>
      <c r="C2023" s="19" t="s">
        <v>9</v>
      </c>
      <c r="D2023" s="19">
        <v>114</v>
      </c>
      <c r="E2023" s="19" t="s">
        <v>42</v>
      </c>
      <c r="F2023" s="19">
        <v>110</v>
      </c>
      <c r="G2023" s="44"/>
      <c r="H2023" s="44"/>
      <c r="I2023" s="30">
        <v>18819</v>
      </c>
      <c r="J2023" s="29">
        <f>VLOOKUP(Table2[[#This Row],[Visitor]],Table1[],2,FALSE)</f>
        <v>3</v>
      </c>
      <c r="K2023" s="29">
        <f>VLOOKUP(Table2[[#This Row],[Home]],Table1[],2,FALSE)</f>
        <v>25</v>
      </c>
      <c r="L2023" s="29">
        <f>VLOOKUP(Table2[[#This Row],[Visitor]],Table3[],2,FALSE)</f>
        <v>1</v>
      </c>
      <c r="M2023" s="29">
        <f>VLOOKUP(Table2[[#This Row],[Home]],Table3[],2,FALSE)</f>
        <v>22</v>
      </c>
      <c r="N2023" s="37"/>
      <c r="O2023" s="37"/>
      <c r="P2023" s="37"/>
      <c r="Q2023" s="37"/>
    </row>
    <row r="2024" spans="1:17" ht="25.5" customHeight="1">
      <c r="A2024" s="18" t="s">
        <v>367</v>
      </c>
      <c r="B2024" s="11" t="s">
        <v>23</v>
      </c>
      <c r="C2024" s="19" t="s">
        <v>27</v>
      </c>
      <c r="D2024" s="19">
        <v>121</v>
      </c>
      <c r="E2024" s="19" t="s">
        <v>40</v>
      </c>
      <c r="F2024" s="19">
        <v>101</v>
      </c>
      <c r="G2024" s="44"/>
      <c r="H2024" s="44"/>
      <c r="I2024" s="30">
        <v>18223</v>
      </c>
      <c r="J2024" s="29">
        <f>VLOOKUP(Table2[[#This Row],[Visitor]],Table1[],2,FALSE)</f>
        <v>11</v>
      </c>
      <c r="K2024" s="29">
        <f>VLOOKUP(Table2[[#This Row],[Home]],Table1[],2,FALSE)</f>
        <v>15</v>
      </c>
      <c r="L2024" s="29">
        <f>VLOOKUP(Table2[[#This Row],[Visitor]],Table3[],2,FALSE)</f>
        <v>27</v>
      </c>
      <c r="M2024" s="29">
        <f>VLOOKUP(Table2[[#This Row],[Home]],Table3[],2,FALSE)</f>
        <v>24</v>
      </c>
      <c r="N2024" s="37"/>
      <c r="O2024" s="37"/>
      <c r="P2024" s="37"/>
      <c r="Q2024" s="37"/>
    </row>
    <row r="2025" spans="1:17" ht="25.5" customHeight="1">
      <c r="A2025" s="18" t="s">
        <v>367</v>
      </c>
      <c r="B2025" s="11" t="s">
        <v>23</v>
      </c>
      <c r="C2025" s="19" t="s">
        <v>13</v>
      </c>
      <c r="D2025" s="19">
        <v>118</v>
      </c>
      <c r="E2025" s="19" t="s">
        <v>25</v>
      </c>
      <c r="F2025" s="19">
        <v>107</v>
      </c>
      <c r="G2025" s="44"/>
      <c r="H2025" s="44"/>
      <c r="I2025" s="30">
        <v>12863</v>
      </c>
      <c r="J2025" s="29">
        <f>VLOOKUP(Table2[[#This Row],[Visitor]],Table1[],2,FALSE)</f>
        <v>20</v>
      </c>
      <c r="K2025" s="29">
        <f>VLOOKUP(Table2[[#This Row],[Home]],Table1[],2,FALSE)</f>
        <v>12</v>
      </c>
      <c r="L2025" s="29">
        <f>VLOOKUP(Table2[[#This Row],[Visitor]],Table3[],2,FALSE)</f>
        <v>20</v>
      </c>
      <c r="M2025" s="29">
        <f>VLOOKUP(Table2[[#This Row],[Home]],Table3[],2,FALSE)</f>
        <v>29</v>
      </c>
      <c r="N2025" s="37"/>
      <c r="O2025" s="37"/>
      <c r="P2025" s="37"/>
      <c r="Q2025" s="37"/>
    </row>
    <row r="2026" spans="1:17" ht="25.5" customHeight="1">
      <c r="A2026" s="18" t="s">
        <v>367</v>
      </c>
      <c r="B2026" s="11" t="s">
        <v>23</v>
      </c>
      <c r="C2026" s="19" t="s">
        <v>14</v>
      </c>
      <c r="D2026" s="19">
        <v>98</v>
      </c>
      <c r="E2026" s="19" t="s">
        <v>24</v>
      </c>
      <c r="F2026" s="19">
        <v>94</v>
      </c>
      <c r="G2026" s="44"/>
      <c r="H2026" s="44"/>
      <c r="I2026" s="30">
        <v>18181</v>
      </c>
      <c r="J2026" s="29">
        <f>VLOOKUP(Table2[[#This Row],[Visitor]],Table1[],2,FALSE)</f>
        <v>19</v>
      </c>
      <c r="K2026" s="29">
        <f>VLOOKUP(Table2[[#This Row],[Home]],Table1[],2,FALSE)</f>
        <v>21</v>
      </c>
      <c r="L2026" s="29">
        <f>VLOOKUP(Table2[[#This Row],[Visitor]],Table3[],2,FALSE)</f>
        <v>19</v>
      </c>
      <c r="M2026" s="29">
        <f>VLOOKUP(Table2[[#This Row],[Home]],Table3[],2,FALSE)</f>
        <v>9</v>
      </c>
      <c r="N2026" s="37"/>
      <c r="O2026" s="37"/>
      <c r="P2026" s="37"/>
      <c r="Q2026" s="37"/>
    </row>
    <row r="2027" spans="1:17" ht="25.5" customHeight="1">
      <c r="A2027" s="18" t="s">
        <v>367</v>
      </c>
      <c r="B2027" s="11" t="s">
        <v>23</v>
      </c>
      <c r="C2027" s="19" t="s">
        <v>34</v>
      </c>
      <c r="D2027" s="19">
        <v>120</v>
      </c>
      <c r="E2027" s="19" t="s">
        <v>19</v>
      </c>
      <c r="F2027" s="19">
        <v>122</v>
      </c>
      <c r="G2027" s="44"/>
      <c r="H2027" s="44"/>
      <c r="I2027" s="30">
        <v>20339</v>
      </c>
      <c r="J2027" s="29">
        <f>VLOOKUP(Table2[[#This Row],[Visitor]],Table1[],2,FALSE)</f>
        <v>2</v>
      </c>
      <c r="K2027" s="29">
        <f>VLOOKUP(Table2[[#This Row],[Home]],Table1[],2,FALSE)</f>
        <v>27</v>
      </c>
      <c r="L2027" s="29">
        <f>VLOOKUP(Table2[[#This Row],[Visitor]],Table3[],2,FALSE)</f>
        <v>13</v>
      </c>
      <c r="M2027" s="29">
        <f>VLOOKUP(Table2[[#This Row],[Home]],Table3[],2,FALSE)</f>
        <v>5</v>
      </c>
      <c r="N2027" s="37"/>
      <c r="O2027" s="37"/>
      <c r="P2027" s="37"/>
      <c r="Q2027" s="37"/>
    </row>
    <row r="2028" spans="1:17" ht="25.5" customHeight="1">
      <c r="A2028" s="18" t="s">
        <v>367</v>
      </c>
      <c r="B2028" s="11" t="s">
        <v>8</v>
      </c>
      <c r="C2028" s="19" t="s">
        <v>30</v>
      </c>
      <c r="D2028" s="19">
        <v>108</v>
      </c>
      <c r="E2028" s="19" t="s">
        <v>31</v>
      </c>
      <c r="F2028" s="19">
        <v>114</v>
      </c>
      <c r="G2028" s="44"/>
      <c r="H2028" s="44"/>
      <c r="I2028" s="30">
        <v>18306</v>
      </c>
      <c r="J2028" s="29">
        <f>VLOOKUP(Table2[[#This Row],[Visitor]],Table1[],2,FALSE)</f>
        <v>18</v>
      </c>
      <c r="K2028" s="29">
        <f>VLOOKUP(Table2[[#This Row],[Home]],Table1[],2,FALSE)</f>
        <v>8</v>
      </c>
      <c r="L2028" s="29">
        <f>VLOOKUP(Table2[[#This Row],[Visitor]],Table3[],2,FALSE)</f>
        <v>14</v>
      </c>
      <c r="M2028" s="29">
        <f>VLOOKUP(Table2[[#This Row],[Home]],Table3[],2,FALSE)</f>
        <v>11</v>
      </c>
      <c r="N2028" s="37"/>
      <c r="O2028" s="37"/>
      <c r="P2028" s="37"/>
      <c r="Q2028" s="37"/>
    </row>
    <row r="2029" spans="1:17" ht="25.5" customHeight="1">
      <c r="A2029" s="18" t="s">
        <v>368</v>
      </c>
      <c r="B2029" s="11" t="s">
        <v>23</v>
      </c>
      <c r="C2029" s="19" t="s">
        <v>24</v>
      </c>
      <c r="D2029" s="19">
        <v>116</v>
      </c>
      <c r="E2029" s="19" t="s">
        <v>43</v>
      </c>
      <c r="F2029" s="19">
        <v>122</v>
      </c>
      <c r="G2029" s="44"/>
      <c r="H2029" s="44"/>
      <c r="I2029" s="30">
        <v>18203</v>
      </c>
      <c r="J2029" s="29">
        <f>VLOOKUP(Table2[[#This Row],[Visitor]],Table1[],2,FALSE)</f>
        <v>21</v>
      </c>
      <c r="K2029" s="29">
        <f>VLOOKUP(Table2[[#This Row],[Home]],Table1[],2,FALSE)</f>
        <v>10</v>
      </c>
      <c r="L2029" s="29">
        <f>VLOOKUP(Table2[[#This Row],[Visitor]],Table3[],2,FALSE)</f>
        <v>9</v>
      </c>
      <c r="M2029" s="29">
        <f>VLOOKUP(Table2[[#This Row],[Home]],Table3[],2,FALSE)</f>
        <v>10</v>
      </c>
      <c r="N2029" s="37"/>
      <c r="O2029" s="37"/>
      <c r="P2029" s="37"/>
      <c r="Q2029" s="37"/>
    </row>
    <row r="2030" spans="1:17" ht="25.5" customHeight="1">
      <c r="A2030" s="18" t="s">
        <v>368</v>
      </c>
      <c r="B2030" s="11" t="s">
        <v>23</v>
      </c>
      <c r="C2030" s="19" t="s">
        <v>10</v>
      </c>
      <c r="D2030" s="19">
        <v>126</v>
      </c>
      <c r="E2030" s="19" t="s">
        <v>20</v>
      </c>
      <c r="F2030" s="19">
        <v>118</v>
      </c>
      <c r="G2030" s="44"/>
      <c r="H2030" s="44"/>
      <c r="I2030" s="30">
        <v>20409</v>
      </c>
      <c r="J2030" s="29">
        <f>VLOOKUP(Table2[[#This Row],[Visitor]],Table1[],2,FALSE)</f>
        <v>1</v>
      </c>
      <c r="K2030" s="29">
        <f>VLOOKUP(Table2[[#This Row],[Home]],Table1[],2,FALSE)</f>
        <v>9</v>
      </c>
      <c r="L2030" s="29">
        <f>VLOOKUP(Table2[[#This Row],[Visitor]],Table3[],2,FALSE)</f>
        <v>3</v>
      </c>
      <c r="M2030" s="29">
        <f>VLOOKUP(Table2[[#This Row],[Home]],Table3[],2,FALSE)</f>
        <v>17</v>
      </c>
      <c r="N2030" s="37"/>
      <c r="O2030" s="37"/>
      <c r="P2030" s="37"/>
      <c r="Q2030" s="37"/>
    </row>
    <row r="2031" spans="1:17" ht="25.5" customHeight="1">
      <c r="A2031" s="18" t="s">
        <v>368</v>
      </c>
      <c r="B2031" s="11" t="s">
        <v>29</v>
      </c>
      <c r="C2031" s="19" t="s">
        <v>36</v>
      </c>
      <c r="D2031" s="19">
        <v>120</v>
      </c>
      <c r="E2031" s="19" t="s">
        <v>37</v>
      </c>
      <c r="F2031" s="19">
        <v>106</v>
      </c>
      <c r="G2031" s="44"/>
      <c r="H2031" s="44"/>
      <c r="I2031" s="30">
        <v>15441</v>
      </c>
      <c r="J2031" s="29">
        <f>VLOOKUP(Table2[[#This Row],[Visitor]],Table1[],2,FALSE)</f>
        <v>16</v>
      </c>
      <c r="K2031" s="29">
        <f>VLOOKUP(Table2[[#This Row],[Home]],Table1[],2,FALSE)</f>
        <v>29</v>
      </c>
      <c r="L2031" s="29">
        <f>VLOOKUP(Table2[[#This Row],[Visitor]],Table3[],2,FALSE)</f>
        <v>7</v>
      </c>
      <c r="M2031" s="29">
        <f>VLOOKUP(Table2[[#This Row],[Home]],Table3[],2,FALSE)</f>
        <v>30</v>
      </c>
      <c r="N2031" s="37"/>
      <c r="O2031" s="37"/>
      <c r="P2031" s="37"/>
      <c r="Q2031" s="37"/>
    </row>
    <row r="2032" spans="1:17" ht="25.5" customHeight="1">
      <c r="A2032" s="18" t="s">
        <v>368</v>
      </c>
      <c r="B2032" s="11" t="s">
        <v>8</v>
      </c>
      <c r="C2032" s="19" t="s">
        <v>33</v>
      </c>
      <c r="D2032" s="19">
        <v>120</v>
      </c>
      <c r="E2032" s="19" t="s">
        <v>45</v>
      </c>
      <c r="F2032" s="19">
        <v>105</v>
      </c>
      <c r="G2032" s="44"/>
      <c r="H2032" s="44"/>
      <c r="I2032" s="30">
        <v>18997</v>
      </c>
      <c r="J2032" s="29">
        <f>VLOOKUP(Table2[[#This Row],[Visitor]],Table1[],2,FALSE)</f>
        <v>24</v>
      </c>
      <c r="K2032" s="29">
        <f>VLOOKUP(Table2[[#This Row],[Home]],Table1[],2,FALSE)</f>
        <v>28</v>
      </c>
      <c r="L2032" s="29">
        <f>VLOOKUP(Table2[[#This Row],[Visitor]],Table3[],2,FALSE)</f>
        <v>12</v>
      </c>
      <c r="M2032" s="29">
        <f>VLOOKUP(Table2[[#This Row],[Home]],Table3[],2,FALSE)</f>
        <v>21</v>
      </c>
      <c r="N2032" s="37"/>
      <c r="O2032" s="37"/>
      <c r="P2032" s="37"/>
      <c r="Q2032" s="37"/>
    </row>
    <row r="2033" spans="1:17" ht="25.5" customHeight="1">
      <c r="A2033" s="18" t="s">
        <v>369</v>
      </c>
      <c r="B2033" s="11" t="s">
        <v>12</v>
      </c>
      <c r="C2033" s="19" t="s">
        <v>20</v>
      </c>
      <c r="D2033" s="19">
        <v>95</v>
      </c>
      <c r="E2033" s="19" t="s">
        <v>18</v>
      </c>
      <c r="F2033" s="19">
        <v>91</v>
      </c>
      <c r="G2033" s="44"/>
      <c r="H2033" s="44"/>
      <c r="I2033" s="30">
        <v>17216</v>
      </c>
      <c r="J2033" s="29">
        <f>VLOOKUP(Table2[[#This Row],[Visitor]],Table1[],2,FALSE)</f>
        <v>9</v>
      </c>
      <c r="K2033" s="29">
        <f>VLOOKUP(Table2[[#This Row],[Home]],Table1[],2,FALSE)</f>
        <v>26</v>
      </c>
      <c r="L2033" s="29">
        <f>VLOOKUP(Table2[[#This Row],[Visitor]],Table3[],2,FALSE)</f>
        <v>17</v>
      </c>
      <c r="M2033" s="29">
        <f>VLOOKUP(Table2[[#This Row],[Home]],Table3[],2,FALSE)</f>
        <v>26</v>
      </c>
      <c r="N2033" s="37"/>
      <c r="O2033" s="37"/>
      <c r="P2033" s="37"/>
      <c r="Q2033" s="37"/>
    </row>
    <row r="2034" spans="1:17" ht="25.5" customHeight="1">
      <c r="A2034" s="18" t="s">
        <v>369</v>
      </c>
      <c r="B2034" s="11" t="s">
        <v>21</v>
      </c>
      <c r="C2034" s="19" t="s">
        <v>42</v>
      </c>
      <c r="D2034" s="19">
        <v>99</v>
      </c>
      <c r="E2034" s="19" t="s">
        <v>15</v>
      </c>
      <c r="F2034" s="19">
        <v>109</v>
      </c>
      <c r="G2034" s="44"/>
      <c r="H2034" s="44"/>
      <c r="I2034" s="30">
        <v>17033</v>
      </c>
      <c r="J2034" s="29">
        <f>VLOOKUP(Table2[[#This Row],[Visitor]],Table1[],2,FALSE)</f>
        <v>25</v>
      </c>
      <c r="K2034" s="29">
        <f>VLOOKUP(Table2[[#This Row],[Home]],Table1[],2,FALSE)</f>
        <v>30</v>
      </c>
      <c r="L2034" s="29">
        <f>VLOOKUP(Table2[[#This Row],[Visitor]],Table3[],2,FALSE)</f>
        <v>22</v>
      </c>
      <c r="M2034" s="29">
        <f>VLOOKUP(Table2[[#This Row],[Home]],Table3[],2,FALSE)</f>
        <v>23</v>
      </c>
      <c r="N2034" s="37"/>
      <c r="O2034" s="37"/>
      <c r="P2034" s="37"/>
      <c r="Q2034" s="37"/>
    </row>
    <row r="2035" spans="1:17" ht="25.5" customHeight="1">
      <c r="A2035" s="18" t="s">
        <v>369</v>
      </c>
      <c r="B2035" s="11" t="s">
        <v>21</v>
      </c>
      <c r="C2035" s="19" t="s">
        <v>17</v>
      </c>
      <c r="D2035" s="19">
        <v>100</v>
      </c>
      <c r="E2035" s="19" t="s">
        <v>6</v>
      </c>
      <c r="F2035" s="19">
        <v>94</v>
      </c>
      <c r="G2035" s="44"/>
      <c r="H2035" s="44"/>
      <c r="I2035" s="30">
        <v>19432</v>
      </c>
      <c r="J2035" s="29">
        <f>VLOOKUP(Table2[[#This Row],[Visitor]],Table1[],2,FALSE)</f>
        <v>17</v>
      </c>
      <c r="K2035" s="29">
        <f>VLOOKUP(Table2[[#This Row],[Home]],Table1[],2,FALSE)</f>
        <v>5</v>
      </c>
      <c r="L2035" s="29">
        <f>VLOOKUP(Table2[[#This Row],[Visitor]],Table3[],2,FALSE)</f>
        <v>15</v>
      </c>
      <c r="M2035" s="29">
        <f>VLOOKUP(Table2[[#This Row],[Home]],Table3[],2,FALSE)</f>
        <v>6</v>
      </c>
      <c r="N2035" s="37"/>
      <c r="O2035" s="37"/>
      <c r="P2035" s="37"/>
      <c r="Q2035" s="37"/>
    </row>
    <row r="2036" spans="1:17" ht="25.5" customHeight="1">
      <c r="A2036" s="18" t="s">
        <v>369</v>
      </c>
      <c r="B2036" s="11" t="s">
        <v>23</v>
      </c>
      <c r="C2036" s="19" t="s">
        <v>44</v>
      </c>
      <c r="D2036" s="19">
        <v>106</v>
      </c>
      <c r="E2036" s="19" t="s">
        <v>40</v>
      </c>
      <c r="F2036" s="19">
        <v>101</v>
      </c>
      <c r="G2036" s="44"/>
      <c r="H2036" s="44"/>
      <c r="I2036" s="30">
        <v>19354</v>
      </c>
      <c r="J2036" s="29">
        <f>VLOOKUP(Table2[[#This Row],[Visitor]],Table1[],2,FALSE)</f>
        <v>6</v>
      </c>
      <c r="K2036" s="29">
        <f>VLOOKUP(Table2[[#This Row],[Home]],Table1[],2,FALSE)</f>
        <v>15</v>
      </c>
      <c r="L2036" s="29">
        <f>VLOOKUP(Table2[[#This Row],[Visitor]],Table3[],2,FALSE)</f>
        <v>18</v>
      </c>
      <c r="M2036" s="29">
        <f>VLOOKUP(Table2[[#This Row],[Home]],Table3[],2,FALSE)</f>
        <v>24</v>
      </c>
      <c r="N2036" s="37"/>
      <c r="O2036" s="37"/>
      <c r="P2036" s="37"/>
      <c r="Q2036" s="37"/>
    </row>
    <row r="2037" spans="1:17" ht="25.5" customHeight="1">
      <c r="A2037" s="18" t="s">
        <v>369</v>
      </c>
      <c r="B2037" s="11" t="s">
        <v>23</v>
      </c>
      <c r="C2037" s="19" t="s">
        <v>41</v>
      </c>
      <c r="D2037" s="19">
        <v>119</v>
      </c>
      <c r="E2037" s="19" t="s">
        <v>9</v>
      </c>
      <c r="F2037" s="19">
        <v>121</v>
      </c>
      <c r="G2037" s="44"/>
      <c r="H2037" s="44"/>
      <c r="I2037" s="30">
        <v>18055</v>
      </c>
      <c r="J2037" s="29">
        <f>VLOOKUP(Table2[[#This Row],[Visitor]],Table1[],2,FALSE)</f>
        <v>7</v>
      </c>
      <c r="K2037" s="29">
        <f>VLOOKUP(Table2[[#This Row],[Home]],Table1[],2,FALSE)</f>
        <v>3</v>
      </c>
      <c r="L2037" s="29">
        <f>VLOOKUP(Table2[[#This Row],[Visitor]],Table3[],2,FALSE)</f>
        <v>2</v>
      </c>
      <c r="M2037" s="29">
        <f>VLOOKUP(Table2[[#This Row],[Home]],Table3[],2,FALSE)</f>
        <v>1</v>
      </c>
      <c r="N2037" s="37"/>
      <c r="O2037" s="37"/>
      <c r="P2037" s="37"/>
      <c r="Q2037" s="37"/>
    </row>
    <row r="2038" spans="1:17" ht="25.5" customHeight="1">
      <c r="A2038" s="18" t="s">
        <v>369</v>
      </c>
      <c r="B2038" s="11" t="s">
        <v>23</v>
      </c>
      <c r="C2038" s="19" t="s">
        <v>38</v>
      </c>
      <c r="D2038" s="19">
        <v>99</v>
      </c>
      <c r="E2038" s="19" t="s">
        <v>25</v>
      </c>
      <c r="F2038" s="19">
        <v>96</v>
      </c>
      <c r="G2038" s="44"/>
      <c r="H2038" s="44"/>
      <c r="I2038" s="30">
        <v>14486</v>
      </c>
      <c r="J2038" s="29">
        <f>VLOOKUP(Table2[[#This Row],[Visitor]],Table1[],2,FALSE)</f>
        <v>23</v>
      </c>
      <c r="K2038" s="29">
        <f>VLOOKUP(Table2[[#This Row],[Home]],Table1[],2,FALSE)</f>
        <v>12</v>
      </c>
      <c r="L2038" s="29">
        <f>VLOOKUP(Table2[[#This Row],[Visitor]],Table3[],2,FALSE)</f>
        <v>25</v>
      </c>
      <c r="M2038" s="29">
        <f>VLOOKUP(Table2[[#This Row],[Home]],Table3[],2,FALSE)</f>
        <v>29</v>
      </c>
      <c r="N2038" s="37"/>
      <c r="O2038" s="37"/>
      <c r="P2038" s="37"/>
      <c r="Q2038" s="37"/>
    </row>
    <row r="2039" spans="1:17" ht="25.5" customHeight="1">
      <c r="A2039" s="18" t="s">
        <v>369</v>
      </c>
      <c r="B2039" s="11" t="s">
        <v>26</v>
      </c>
      <c r="C2039" s="19" t="s">
        <v>14</v>
      </c>
      <c r="D2039" s="19">
        <v>101</v>
      </c>
      <c r="E2039" s="19" t="s">
        <v>28</v>
      </c>
      <c r="F2039" s="19">
        <v>106</v>
      </c>
      <c r="G2039" s="44"/>
      <c r="H2039" s="44"/>
      <c r="I2039" s="30">
        <v>20327</v>
      </c>
      <c r="J2039" s="29">
        <f>VLOOKUP(Table2[[#This Row],[Visitor]],Table1[],2,FALSE)</f>
        <v>19</v>
      </c>
      <c r="K2039" s="29">
        <f>VLOOKUP(Table2[[#This Row],[Home]],Table1[],2,FALSE)</f>
        <v>22</v>
      </c>
      <c r="L2039" s="29">
        <f>VLOOKUP(Table2[[#This Row],[Visitor]],Table3[],2,FALSE)</f>
        <v>19</v>
      </c>
      <c r="M2039" s="29">
        <f>VLOOKUP(Table2[[#This Row],[Home]],Table3[],2,FALSE)</f>
        <v>28</v>
      </c>
      <c r="N2039" s="37"/>
      <c r="O2039" s="37"/>
      <c r="P2039" s="37"/>
      <c r="Q2039" s="37"/>
    </row>
    <row r="2040" spans="1:17" ht="25.5" customHeight="1">
      <c r="A2040" s="18" t="s">
        <v>369</v>
      </c>
      <c r="B2040" s="11" t="s">
        <v>26</v>
      </c>
      <c r="C2040" s="19" t="s">
        <v>13</v>
      </c>
      <c r="D2040" s="19">
        <v>99</v>
      </c>
      <c r="E2040" s="19" t="s">
        <v>22</v>
      </c>
      <c r="F2040" s="19">
        <v>108</v>
      </c>
      <c r="G2040" s="44"/>
      <c r="H2040" s="44"/>
      <c r="I2040" s="30">
        <v>17803</v>
      </c>
      <c r="J2040" s="29">
        <f>VLOOKUP(Table2[[#This Row],[Visitor]],Table1[],2,FALSE)</f>
        <v>20</v>
      </c>
      <c r="K2040" s="29">
        <f>VLOOKUP(Table2[[#This Row],[Home]],Table1[],2,FALSE)</f>
        <v>14</v>
      </c>
      <c r="L2040" s="29">
        <f>VLOOKUP(Table2[[#This Row],[Visitor]],Table3[],2,FALSE)</f>
        <v>20</v>
      </c>
      <c r="M2040" s="29">
        <f>VLOOKUP(Table2[[#This Row],[Home]],Table3[],2,FALSE)</f>
        <v>16</v>
      </c>
      <c r="N2040" s="37"/>
      <c r="O2040" s="37"/>
      <c r="P2040" s="37"/>
      <c r="Q2040" s="37"/>
    </row>
    <row r="2041" spans="1:17" ht="25.5" customHeight="1">
      <c r="A2041" s="18" t="s">
        <v>369</v>
      </c>
      <c r="B2041" s="11" t="s">
        <v>29</v>
      </c>
      <c r="C2041" s="19" t="s">
        <v>37</v>
      </c>
      <c r="D2041" s="19">
        <v>95</v>
      </c>
      <c r="E2041" s="19" t="s">
        <v>30</v>
      </c>
      <c r="F2041" s="19">
        <v>132</v>
      </c>
      <c r="G2041" s="44"/>
      <c r="H2041" s="44"/>
      <c r="I2041" s="30">
        <v>17425</v>
      </c>
      <c r="J2041" s="29">
        <f>VLOOKUP(Table2[[#This Row],[Visitor]],Table1[],2,FALSE)</f>
        <v>29</v>
      </c>
      <c r="K2041" s="29">
        <f>VLOOKUP(Table2[[#This Row],[Home]],Table1[],2,FALSE)</f>
        <v>18</v>
      </c>
      <c r="L2041" s="29">
        <f>VLOOKUP(Table2[[#This Row],[Visitor]],Table3[],2,FALSE)</f>
        <v>30</v>
      </c>
      <c r="M2041" s="29">
        <f>VLOOKUP(Table2[[#This Row],[Home]],Table3[],2,FALSE)</f>
        <v>14</v>
      </c>
      <c r="N2041" s="37"/>
      <c r="O2041" s="37"/>
      <c r="P2041" s="37"/>
      <c r="Q2041" s="37"/>
    </row>
    <row r="2042" spans="1:17" ht="25.5" customHeight="1">
      <c r="A2042" s="18" t="s">
        <v>369</v>
      </c>
      <c r="B2042" s="11" t="s">
        <v>29</v>
      </c>
      <c r="C2042" s="19" t="s">
        <v>33</v>
      </c>
      <c r="D2042" s="19">
        <v>102</v>
      </c>
      <c r="E2042" s="19" t="s">
        <v>31</v>
      </c>
      <c r="F2042" s="19">
        <v>106</v>
      </c>
      <c r="G2042" s="44"/>
      <c r="H2042" s="44"/>
      <c r="I2042" s="30">
        <v>18306</v>
      </c>
      <c r="J2042" s="29">
        <f>VLOOKUP(Table2[[#This Row],[Visitor]],Table1[],2,FALSE)</f>
        <v>24</v>
      </c>
      <c r="K2042" s="29">
        <f>VLOOKUP(Table2[[#This Row],[Home]],Table1[],2,FALSE)</f>
        <v>8</v>
      </c>
      <c r="L2042" s="29">
        <f>VLOOKUP(Table2[[#This Row],[Visitor]],Table3[],2,FALSE)</f>
        <v>12</v>
      </c>
      <c r="M2042" s="29">
        <f>VLOOKUP(Table2[[#This Row],[Home]],Table3[],2,FALSE)</f>
        <v>11</v>
      </c>
      <c r="N2042" s="37"/>
      <c r="O2042" s="37"/>
      <c r="P2042" s="37"/>
      <c r="Q2042" s="37"/>
    </row>
    <row r="2043" spans="1:17" ht="25.5" customHeight="1">
      <c r="A2043" s="18" t="s">
        <v>370</v>
      </c>
      <c r="B2043" s="11" t="s">
        <v>59</v>
      </c>
      <c r="C2043" s="19" t="s">
        <v>34</v>
      </c>
      <c r="D2043" s="19">
        <v>126</v>
      </c>
      <c r="E2043" s="19" t="s">
        <v>24</v>
      </c>
      <c r="F2043" s="19">
        <v>114</v>
      </c>
      <c r="G2043" s="44"/>
      <c r="H2043" s="44"/>
      <c r="I2043" s="30">
        <v>17724</v>
      </c>
      <c r="J2043" s="29">
        <f>VLOOKUP(Table2[[#This Row],[Visitor]],Table1[],2,FALSE)</f>
        <v>2</v>
      </c>
      <c r="K2043" s="29">
        <f>VLOOKUP(Table2[[#This Row],[Home]],Table1[],2,FALSE)</f>
        <v>21</v>
      </c>
      <c r="L2043" s="29">
        <f>VLOOKUP(Table2[[#This Row],[Visitor]],Table3[],2,FALSE)</f>
        <v>13</v>
      </c>
      <c r="M2043" s="29">
        <f>VLOOKUP(Table2[[#This Row],[Home]],Table3[],2,FALSE)</f>
        <v>9</v>
      </c>
      <c r="N2043" s="37"/>
      <c r="O2043" s="37"/>
      <c r="P2043" s="37"/>
      <c r="Q2043" s="37"/>
    </row>
    <row r="2044" spans="1:17" ht="25.5" customHeight="1">
      <c r="A2044" s="18" t="s">
        <v>370</v>
      </c>
      <c r="B2044" s="11" t="s">
        <v>23</v>
      </c>
      <c r="C2044" s="19" t="s">
        <v>16</v>
      </c>
      <c r="D2044" s="19">
        <v>103</v>
      </c>
      <c r="E2044" s="19" t="s">
        <v>25</v>
      </c>
      <c r="F2044" s="19">
        <v>106</v>
      </c>
      <c r="G2044" s="44"/>
      <c r="H2044" s="44"/>
      <c r="I2044" s="30">
        <v>14486</v>
      </c>
      <c r="J2044" s="29">
        <f>VLOOKUP(Table2[[#This Row],[Visitor]],Table1[],2,FALSE)</f>
        <v>13</v>
      </c>
      <c r="K2044" s="29">
        <f>VLOOKUP(Table2[[#This Row],[Home]],Table1[],2,FALSE)</f>
        <v>12</v>
      </c>
      <c r="L2044" s="29">
        <f>VLOOKUP(Table2[[#This Row],[Visitor]],Table3[],2,FALSE)</f>
        <v>8</v>
      </c>
      <c r="M2044" s="29">
        <f>VLOOKUP(Table2[[#This Row],[Home]],Table3[],2,FALSE)</f>
        <v>29</v>
      </c>
      <c r="N2044" s="37"/>
      <c r="O2044" s="37"/>
      <c r="P2044" s="37"/>
      <c r="Q2044" s="37"/>
    </row>
    <row r="2045" spans="1:17" ht="25.5" customHeight="1">
      <c r="A2045" s="18" t="s">
        <v>370</v>
      </c>
      <c r="B2045" s="11" t="s">
        <v>26</v>
      </c>
      <c r="C2045" s="19" t="s">
        <v>10</v>
      </c>
      <c r="D2045" s="19">
        <v>115</v>
      </c>
      <c r="E2045" s="19" t="s">
        <v>5</v>
      </c>
      <c r="F2045" s="19">
        <v>111</v>
      </c>
      <c r="G2045" s="44"/>
      <c r="H2045" s="44"/>
      <c r="I2045" s="30">
        <v>18624</v>
      </c>
      <c r="J2045" s="29">
        <f>VLOOKUP(Table2[[#This Row],[Visitor]],Table1[],2,FALSE)</f>
        <v>1</v>
      </c>
      <c r="K2045" s="29">
        <f>VLOOKUP(Table2[[#This Row],[Home]],Table1[],2,FALSE)</f>
        <v>4</v>
      </c>
      <c r="L2045" s="29">
        <f>VLOOKUP(Table2[[#This Row],[Visitor]],Table3[],2,FALSE)</f>
        <v>3</v>
      </c>
      <c r="M2045" s="29">
        <f>VLOOKUP(Table2[[#This Row],[Home]],Table3[],2,FALSE)</f>
        <v>4</v>
      </c>
      <c r="N2045" s="37"/>
      <c r="O2045" s="37"/>
      <c r="P2045" s="37"/>
      <c r="Q2045" s="37"/>
    </row>
    <row r="2046" spans="1:17" ht="25.5" customHeight="1">
      <c r="A2046" s="18" t="s">
        <v>370</v>
      </c>
      <c r="B2046" s="11" t="s">
        <v>29</v>
      </c>
      <c r="C2046" s="19" t="s">
        <v>19</v>
      </c>
      <c r="D2046" s="19">
        <v>110</v>
      </c>
      <c r="E2046" s="19" t="s">
        <v>30</v>
      </c>
      <c r="F2046" s="19">
        <v>126</v>
      </c>
      <c r="G2046" s="44"/>
      <c r="H2046" s="44"/>
      <c r="I2046" s="30">
        <v>19673</v>
      </c>
      <c r="J2046" s="29">
        <f>VLOOKUP(Table2[[#This Row],[Visitor]],Table1[],2,FALSE)</f>
        <v>27</v>
      </c>
      <c r="K2046" s="29">
        <f>VLOOKUP(Table2[[#This Row],[Home]],Table1[],2,FALSE)</f>
        <v>18</v>
      </c>
      <c r="L2046" s="29">
        <f>VLOOKUP(Table2[[#This Row],[Visitor]],Table3[],2,FALSE)</f>
        <v>5</v>
      </c>
      <c r="M2046" s="29">
        <f>VLOOKUP(Table2[[#This Row],[Home]],Table3[],2,FALSE)</f>
        <v>14</v>
      </c>
      <c r="N2046" s="37"/>
      <c r="O2046" s="37"/>
      <c r="P2046" s="37"/>
      <c r="Q2046" s="37"/>
    </row>
    <row r="2047" spans="1:17" ht="25.5" customHeight="1">
      <c r="A2047" s="18" t="s">
        <v>370</v>
      </c>
      <c r="B2047" s="11" t="s">
        <v>35</v>
      </c>
      <c r="C2047" s="19" t="s">
        <v>27</v>
      </c>
      <c r="D2047" s="19">
        <v>111</v>
      </c>
      <c r="E2047" s="19" t="s">
        <v>36</v>
      </c>
      <c r="F2047" s="19">
        <v>120</v>
      </c>
      <c r="G2047" s="44"/>
      <c r="H2047" s="44"/>
      <c r="I2047" s="30">
        <v>19629</v>
      </c>
      <c r="J2047" s="29">
        <f>VLOOKUP(Table2[[#This Row],[Visitor]],Table1[],2,FALSE)</f>
        <v>11</v>
      </c>
      <c r="K2047" s="29">
        <f>VLOOKUP(Table2[[#This Row],[Home]],Table1[],2,FALSE)</f>
        <v>16</v>
      </c>
      <c r="L2047" s="29">
        <f>VLOOKUP(Table2[[#This Row],[Visitor]],Table3[],2,FALSE)</f>
        <v>27</v>
      </c>
      <c r="M2047" s="29">
        <f>VLOOKUP(Table2[[#This Row],[Home]],Table3[],2,FALSE)</f>
        <v>7</v>
      </c>
      <c r="N2047" s="37"/>
      <c r="O2047" s="37"/>
      <c r="P2047" s="37"/>
      <c r="Q2047" s="37"/>
    </row>
    <row r="2048" spans="1:17" ht="25.5" customHeight="1">
      <c r="A2048" s="18" t="s">
        <v>371</v>
      </c>
      <c r="B2048" s="11" t="s">
        <v>49</v>
      </c>
      <c r="C2048" s="19" t="s">
        <v>6</v>
      </c>
      <c r="D2048" s="19">
        <v>104</v>
      </c>
      <c r="E2048" s="19" t="s">
        <v>40</v>
      </c>
      <c r="F2048" s="19">
        <v>101</v>
      </c>
      <c r="G2048" s="44"/>
      <c r="H2048" s="44"/>
      <c r="I2048" s="30">
        <v>19675</v>
      </c>
      <c r="J2048" s="29">
        <f>VLOOKUP(Table2[[#This Row],[Visitor]],Table1[],2,FALSE)</f>
        <v>5</v>
      </c>
      <c r="K2048" s="29">
        <f>VLOOKUP(Table2[[#This Row],[Home]],Table1[],2,FALSE)</f>
        <v>15</v>
      </c>
      <c r="L2048" s="29">
        <f>VLOOKUP(Table2[[#This Row],[Visitor]],Table3[],2,FALSE)</f>
        <v>6</v>
      </c>
      <c r="M2048" s="29">
        <f>VLOOKUP(Table2[[#This Row],[Home]],Table3[],2,FALSE)</f>
        <v>24</v>
      </c>
      <c r="N2048" s="37"/>
      <c r="O2048" s="37"/>
      <c r="P2048" s="37"/>
      <c r="Q2048" s="37"/>
    </row>
    <row r="2049" spans="1:17" ht="25.5" customHeight="1">
      <c r="A2049" s="18" t="s">
        <v>371</v>
      </c>
      <c r="B2049" s="11" t="s">
        <v>49</v>
      </c>
      <c r="C2049" s="19" t="s">
        <v>38</v>
      </c>
      <c r="D2049" s="19">
        <v>108</v>
      </c>
      <c r="E2049" s="19" t="s">
        <v>44</v>
      </c>
      <c r="F2049" s="19">
        <v>122</v>
      </c>
      <c r="G2049" s="44"/>
      <c r="H2049" s="44"/>
      <c r="I2049" s="30">
        <v>19068</v>
      </c>
      <c r="J2049" s="29">
        <f>VLOOKUP(Table2[[#This Row],[Visitor]],Table1[],2,FALSE)</f>
        <v>23</v>
      </c>
      <c r="K2049" s="29">
        <f>VLOOKUP(Table2[[#This Row],[Home]],Table1[],2,FALSE)</f>
        <v>6</v>
      </c>
      <c r="L2049" s="29">
        <f>VLOOKUP(Table2[[#This Row],[Visitor]],Table3[],2,FALSE)</f>
        <v>25</v>
      </c>
      <c r="M2049" s="29">
        <f>VLOOKUP(Table2[[#This Row],[Home]],Table3[],2,FALSE)</f>
        <v>18</v>
      </c>
      <c r="N2049" s="37"/>
      <c r="O2049" s="37"/>
      <c r="P2049" s="37"/>
      <c r="Q2049" s="37"/>
    </row>
    <row r="2050" spans="1:17" ht="25.5" customHeight="1">
      <c r="A2050" s="18" t="s">
        <v>371</v>
      </c>
      <c r="B2050" s="11" t="s">
        <v>59</v>
      </c>
      <c r="C2050" s="19" t="s">
        <v>22</v>
      </c>
      <c r="D2050" s="19">
        <v>112</v>
      </c>
      <c r="E2050" s="19" t="s">
        <v>43</v>
      </c>
      <c r="F2050" s="19">
        <v>118</v>
      </c>
      <c r="G2050" s="44"/>
      <c r="H2050" s="44"/>
      <c r="I2050" s="30">
        <v>18203</v>
      </c>
      <c r="J2050" s="29">
        <f>VLOOKUP(Table2[[#This Row],[Visitor]],Table1[],2,FALSE)</f>
        <v>14</v>
      </c>
      <c r="K2050" s="29">
        <f>VLOOKUP(Table2[[#This Row],[Home]],Table1[],2,FALSE)</f>
        <v>10</v>
      </c>
      <c r="L2050" s="29">
        <f>VLOOKUP(Table2[[#This Row],[Visitor]],Table3[],2,FALSE)</f>
        <v>16</v>
      </c>
      <c r="M2050" s="29">
        <f>VLOOKUP(Table2[[#This Row],[Home]],Table3[],2,FALSE)</f>
        <v>10</v>
      </c>
      <c r="N2050" s="37"/>
      <c r="O2050" s="37"/>
      <c r="P2050" s="37"/>
      <c r="Q2050" s="37"/>
    </row>
    <row r="2051" spans="1:17" ht="25.5" customHeight="1">
      <c r="A2051" s="18" t="s">
        <v>371</v>
      </c>
      <c r="B2051" s="11" t="s">
        <v>12</v>
      </c>
      <c r="C2051" s="19" t="s">
        <v>41</v>
      </c>
      <c r="D2051" s="19">
        <v>123</v>
      </c>
      <c r="E2051" s="19" t="s">
        <v>28</v>
      </c>
      <c r="F2051" s="19">
        <v>120</v>
      </c>
      <c r="G2051" s="44"/>
      <c r="H2051" s="44"/>
      <c r="I2051" s="30">
        <v>20308</v>
      </c>
      <c r="J2051" s="29">
        <f>VLOOKUP(Table2[[#This Row],[Visitor]],Table1[],2,FALSE)</f>
        <v>7</v>
      </c>
      <c r="K2051" s="29">
        <f>VLOOKUP(Table2[[#This Row],[Home]],Table1[],2,FALSE)</f>
        <v>22</v>
      </c>
      <c r="L2051" s="29">
        <f>VLOOKUP(Table2[[#This Row],[Visitor]],Table3[],2,FALSE)</f>
        <v>2</v>
      </c>
      <c r="M2051" s="29">
        <f>VLOOKUP(Table2[[#This Row],[Home]],Table3[],2,FALSE)</f>
        <v>28</v>
      </c>
      <c r="N2051" s="37"/>
      <c r="O2051" s="37"/>
      <c r="P2051" s="37"/>
      <c r="Q2051" s="37"/>
    </row>
    <row r="2052" spans="1:17" ht="25.5" customHeight="1">
      <c r="A2052" s="18" t="s">
        <v>371</v>
      </c>
      <c r="B2052" s="11" t="s">
        <v>12</v>
      </c>
      <c r="C2052" s="19" t="s">
        <v>18</v>
      </c>
      <c r="D2052" s="19">
        <v>98</v>
      </c>
      <c r="E2052" s="19" t="s">
        <v>9</v>
      </c>
      <c r="F2052" s="19">
        <v>103</v>
      </c>
      <c r="G2052" s="44"/>
      <c r="H2052" s="44"/>
      <c r="I2052" s="30">
        <v>18055</v>
      </c>
      <c r="J2052" s="29">
        <f>VLOOKUP(Table2[[#This Row],[Visitor]],Table1[],2,FALSE)</f>
        <v>26</v>
      </c>
      <c r="K2052" s="29">
        <f>VLOOKUP(Table2[[#This Row],[Home]],Table1[],2,FALSE)</f>
        <v>3</v>
      </c>
      <c r="L2052" s="29">
        <f>VLOOKUP(Table2[[#This Row],[Visitor]],Table3[],2,FALSE)</f>
        <v>26</v>
      </c>
      <c r="M2052" s="29">
        <f>VLOOKUP(Table2[[#This Row],[Home]],Table3[],2,FALSE)</f>
        <v>1</v>
      </c>
      <c r="N2052" s="37"/>
      <c r="O2052" s="37"/>
      <c r="P2052" s="37"/>
      <c r="Q2052" s="37"/>
    </row>
    <row r="2053" spans="1:17" ht="25.5" customHeight="1">
      <c r="A2053" s="18" t="s">
        <v>371</v>
      </c>
      <c r="B2053" s="11" t="s">
        <v>12</v>
      </c>
      <c r="C2053" s="19" t="s">
        <v>31</v>
      </c>
      <c r="D2053" s="19">
        <v>125</v>
      </c>
      <c r="E2053" s="19" t="s">
        <v>33</v>
      </c>
      <c r="F2053" s="19">
        <v>111</v>
      </c>
      <c r="G2053" s="44"/>
      <c r="H2053" s="44"/>
      <c r="I2053" s="30">
        <v>14542</v>
      </c>
      <c r="J2053" s="29">
        <f>VLOOKUP(Table2[[#This Row],[Visitor]],Table1[],2,FALSE)</f>
        <v>8</v>
      </c>
      <c r="K2053" s="29">
        <f>VLOOKUP(Table2[[#This Row],[Home]],Table1[],2,FALSE)</f>
        <v>24</v>
      </c>
      <c r="L2053" s="29">
        <f>VLOOKUP(Table2[[#This Row],[Visitor]],Table3[],2,FALSE)</f>
        <v>11</v>
      </c>
      <c r="M2053" s="29">
        <f>VLOOKUP(Table2[[#This Row],[Home]],Table3[],2,FALSE)</f>
        <v>12</v>
      </c>
      <c r="N2053" s="37"/>
      <c r="O2053" s="37"/>
      <c r="P2053" s="37"/>
      <c r="Q2053" s="37"/>
    </row>
    <row r="2054" spans="1:17" ht="25.5" customHeight="1">
      <c r="A2054" s="18" t="s">
        <v>371</v>
      </c>
      <c r="B2054" s="11" t="s">
        <v>12</v>
      </c>
      <c r="C2054" s="19" t="s">
        <v>20</v>
      </c>
      <c r="D2054" s="19">
        <v>119</v>
      </c>
      <c r="E2054" s="19" t="s">
        <v>34</v>
      </c>
      <c r="F2054" s="19">
        <v>132</v>
      </c>
      <c r="G2054" s="44"/>
      <c r="H2054" s="44"/>
      <c r="I2054" s="30">
        <v>18354</v>
      </c>
      <c r="J2054" s="29">
        <f>VLOOKUP(Table2[[#This Row],[Visitor]],Table1[],2,FALSE)</f>
        <v>9</v>
      </c>
      <c r="K2054" s="29">
        <f>VLOOKUP(Table2[[#This Row],[Home]],Table1[],2,FALSE)</f>
        <v>2</v>
      </c>
      <c r="L2054" s="29">
        <f>VLOOKUP(Table2[[#This Row],[Visitor]],Table3[],2,FALSE)</f>
        <v>17</v>
      </c>
      <c r="M2054" s="29">
        <f>VLOOKUP(Table2[[#This Row],[Home]],Table3[],2,FALSE)</f>
        <v>13</v>
      </c>
      <c r="N2054" s="37"/>
      <c r="O2054" s="37"/>
      <c r="P2054" s="37"/>
      <c r="Q2054" s="37"/>
    </row>
    <row r="2055" spans="1:17" ht="25.5" customHeight="1">
      <c r="A2055" s="18" t="s">
        <v>371</v>
      </c>
      <c r="B2055" s="11" t="s">
        <v>21</v>
      </c>
      <c r="C2055" s="19" t="s">
        <v>17</v>
      </c>
      <c r="D2055" s="19">
        <v>106</v>
      </c>
      <c r="E2055" s="19" t="s">
        <v>42</v>
      </c>
      <c r="F2055" s="19">
        <v>97</v>
      </c>
      <c r="G2055" s="44"/>
      <c r="H2055" s="44"/>
      <c r="I2055" s="30">
        <v>18852</v>
      </c>
      <c r="J2055" s="29">
        <f>VLOOKUP(Table2[[#This Row],[Visitor]],Table1[],2,FALSE)</f>
        <v>17</v>
      </c>
      <c r="K2055" s="29">
        <f>VLOOKUP(Table2[[#This Row],[Home]],Table1[],2,FALSE)</f>
        <v>25</v>
      </c>
      <c r="L2055" s="29">
        <f>VLOOKUP(Table2[[#This Row],[Visitor]],Table3[],2,FALSE)</f>
        <v>15</v>
      </c>
      <c r="M2055" s="29">
        <f>VLOOKUP(Table2[[#This Row],[Home]],Table3[],2,FALSE)</f>
        <v>22</v>
      </c>
      <c r="N2055" s="37"/>
      <c r="O2055" s="37"/>
      <c r="P2055" s="37"/>
      <c r="Q2055" s="37"/>
    </row>
    <row r="2056" spans="1:17" ht="25.5" customHeight="1">
      <c r="A2056" s="18" t="s">
        <v>371</v>
      </c>
      <c r="B2056" s="11" t="s">
        <v>32</v>
      </c>
      <c r="C2056" s="19" t="s">
        <v>37</v>
      </c>
      <c r="D2056" s="19">
        <v>102</v>
      </c>
      <c r="E2056" s="19" t="s">
        <v>45</v>
      </c>
      <c r="F2056" s="19">
        <v>116</v>
      </c>
      <c r="G2056" s="44"/>
      <c r="H2056" s="44"/>
      <c r="I2056" s="30">
        <v>18997</v>
      </c>
      <c r="J2056" s="29">
        <f>VLOOKUP(Table2[[#This Row],[Visitor]],Table1[],2,FALSE)</f>
        <v>29</v>
      </c>
      <c r="K2056" s="29">
        <f>VLOOKUP(Table2[[#This Row],[Home]],Table1[],2,FALSE)</f>
        <v>28</v>
      </c>
      <c r="L2056" s="29">
        <f>VLOOKUP(Table2[[#This Row],[Visitor]],Table3[],2,FALSE)</f>
        <v>30</v>
      </c>
      <c r="M2056" s="29">
        <f>VLOOKUP(Table2[[#This Row],[Home]],Table3[],2,FALSE)</f>
        <v>21</v>
      </c>
      <c r="N2056" s="37"/>
      <c r="O2056" s="37"/>
      <c r="P2056" s="37"/>
      <c r="Q2056" s="37"/>
    </row>
    <row r="2057" spans="1:17" ht="25.5" customHeight="1">
      <c r="A2057" s="18" t="s">
        <v>372</v>
      </c>
      <c r="B2057" s="11" t="s">
        <v>12</v>
      </c>
      <c r="C2057" s="19" t="s">
        <v>42</v>
      </c>
      <c r="D2057" s="19">
        <v>92</v>
      </c>
      <c r="E2057" s="19" t="s">
        <v>13</v>
      </c>
      <c r="F2057" s="19">
        <v>101</v>
      </c>
      <c r="G2057" s="44"/>
      <c r="H2057" s="44"/>
      <c r="I2057" s="30">
        <v>13963</v>
      </c>
      <c r="J2057" s="29">
        <f>VLOOKUP(Table2[[#This Row],[Visitor]],Table1[],2,FALSE)</f>
        <v>25</v>
      </c>
      <c r="K2057" s="29">
        <f>VLOOKUP(Table2[[#This Row],[Home]],Table1[],2,FALSE)</f>
        <v>20</v>
      </c>
      <c r="L2057" s="29">
        <f>VLOOKUP(Table2[[#This Row],[Visitor]],Table3[],2,FALSE)</f>
        <v>22</v>
      </c>
      <c r="M2057" s="29">
        <f>VLOOKUP(Table2[[#This Row],[Home]],Table3[],2,FALSE)</f>
        <v>20</v>
      </c>
      <c r="N2057" s="37"/>
      <c r="O2057" s="37"/>
      <c r="P2057" s="37"/>
      <c r="Q2057" s="37"/>
    </row>
    <row r="2058" spans="1:17" ht="25.5" customHeight="1">
      <c r="A2058" s="18" t="s">
        <v>372</v>
      </c>
      <c r="B2058" s="11" t="s">
        <v>12</v>
      </c>
      <c r="C2058" s="19" t="s">
        <v>10</v>
      </c>
      <c r="D2058" s="19">
        <v>132</v>
      </c>
      <c r="E2058" s="19" t="s">
        <v>16</v>
      </c>
      <c r="F2058" s="19">
        <v>100</v>
      </c>
      <c r="G2058" s="44"/>
      <c r="H2058" s="44"/>
      <c r="I2058" s="30">
        <v>17923</v>
      </c>
      <c r="J2058" s="29">
        <f>VLOOKUP(Table2[[#This Row],[Visitor]],Table1[],2,FALSE)</f>
        <v>1</v>
      </c>
      <c r="K2058" s="29">
        <f>VLOOKUP(Table2[[#This Row],[Home]],Table1[],2,FALSE)</f>
        <v>13</v>
      </c>
      <c r="L2058" s="29">
        <f>VLOOKUP(Table2[[#This Row],[Visitor]],Table3[],2,FALSE)</f>
        <v>3</v>
      </c>
      <c r="M2058" s="29">
        <f>VLOOKUP(Table2[[#This Row],[Home]],Table3[],2,FALSE)</f>
        <v>8</v>
      </c>
      <c r="N2058" s="37"/>
      <c r="O2058" s="37"/>
      <c r="P2058" s="37"/>
      <c r="Q2058" s="37"/>
    </row>
    <row r="2059" spans="1:17" ht="25.5" customHeight="1">
      <c r="A2059" s="18" t="s">
        <v>372</v>
      </c>
      <c r="B2059" s="11" t="s">
        <v>21</v>
      </c>
      <c r="C2059" s="19" t="s">
        <v>15</v>
      </c>
      <c r="D2059" s="19">
        <v>104</v>
      </c>
      <c r="E2059" s="19" t="s">
        <v>5</v>
      </c>
      <c r="F2059" s="19">
        <v>112</v>
      </c>
      <c r="G2059" s="44"/>
      <c r="H2059" s="44"/>
      <c r="I2059" s="30">
        <v>18624</v>
      </c>
      <c r="J2059" s="29">
        <f>VLOOKUP(Table2[[#This Row],[Visitor]],Table1[],2,FALSE)</f>
        <v>30</v>
      </c>
      <c r="K2059" s="29">
        <f>VLOOKUP(Table2[[#This Row],[Home]],Table1[],2,FALSE)</f>
        <v>4</v>
      </c>
      <c r="L2059" s="29">
        <f>VLOOKUP(Table2[[#This Row],[Visitor]],Table3[],2,FALSE)</f>
        <v>23</v>
      </c>
      <c r="M2059" s="29">
        <f>VLOOKUP(Table2[[#This Row],[Home]],Table3[],2,FALSE)</f>
        <v>4</v>
      </c>
      <c r="N2059" s="37"/>
      <c r="O2059" s="37"/>
      <c r="P2059" s="37"/>
      <c r="Q2059" s="37"/>
    </row>
    <row r="2060" spans="1:17" ht="25.5" customHeight="1">
      <c r="A2060" s="18" t="s">
        <v>372</v>
      </c>
      <c r="B2060" s="11" t="s">
        <v>23</v>
      </c>
      <c r="C2060" s="19" t="s">
        <v>30</v>
      </c>
      <c r="D2060" s="19">
        <v>95</v>
      </c>
      <c r="E2060" s="19" t="s">
        <v>25</v>
      </c>
      <c r="F2060" s="19">
        <v>92</v>
      </c>
      <c r="G2060" s="44"/>
      <c r="H2060" s="44"/>
      <c r="I2060" s="30">
        <v>12917</v>
      </c>
      <c r="J2060" s="29">
        <f>VLOOKUP(Table2[[#This Row],[Visitor]],Table1[],2,FALSE)</f>
        <v>18</v>
      </c>
      <c r="K2060" s="29">
        <f>VLOOKUP(Table2[[#This Row],[Home]],Table1[],2,FALSE)</f>
        <v>12</v>
      </c>
      <c r="L2060" s="29">
        <f>VLOOKUP(Table2[[#This Row],[Visitor]],Table3[],2,FALSE)</f>
        <v>14</v>
      </c>
      <c r="M2060" s="29">
        <f>VLOOKUP(Table2[[#This Row],[Home]],Table3[],2,FALSE)</f>
        <v>29</v>
      </c>
      <c r="N2060" s="37"/>
      <c r="O2060" s="37"/>
      <c r="P2060" s="37"/>
      <c r="Q2060" s="37"/>
    </row>
    <row r="2061" spans="1:17" ht="25.5" customHeight="1">
      <c r="A2061" s="18" t="s">
        <v>372</v>
      </c>
      <c r="B2061" s="11" t="s">
        <v>8</v>
      </c>
      <c r="C2061" s="19" t="s">
        <v>27</v>
      </c>
      <c r="D2061" s="19">
        <v>123</v>
      </c>
      <c r="E2061" s="19" t="s">
        <v>44</v>
      </c>
      <c r="F2061" s="19">
        <v>118</v>
      </c>
      <c r="G2061" s="44"/>
      <c r="H2061" s="44"/>
      <c r="I2061" s="30">
        <v>17382</v>
      </c>
      <c r="J2061" s="29">
        <f>VLOOKUP(Table2[[#This Row],[Visitor]],Table1[],2,FALSE)</f>
        <v>11</v>
      </c>
      <c r="K2061" s="29">
        <f>VLOOKUP(Table2[[#This Row],[Home]],Table1[],2,FALSE)</f>
        <v>6</v>
      </c>
      <c r="L2061" s="29">
        <f>VLOOKUP(Table2[[#This Row],[Visitor]],Table3[],2,FALSE)</f>
        <v>27</v>
      </c>
      <c r="M2061" s="29">
        <f>VLOOKUP(Table2[[#This Row],[Home]],Table3[],2,FALSE)</f>
        <v>18</v>
      </c>
      <c r="N2061" s="37"/>
      <c r="O2061" s="37"/>
      <c r="P2061" s="37"/>
      <c r="Q2061" s="37"/>
    </row>
    <row r="2062" spans="1:17" ht="25.5" customHeight="1">
      <c r="A2062" s="18" t="s">
        <v>373</v>
      </c>
      <c r="B2062" s="11" t="s">
        <v>12</v>
      </c>
      <c r="C2062" s="19" t="s">
        <v>20</v>
      </c>
      <c r="D2062" s="19">
        <v>113</v>
      </c>
      <c r="E2062" s="19" t="s">
        <v>6</v>
      </c>
      <c r="F2062" s="19">
        <v>116</v>
      </c>
      <c r="G2062" s="44"/>
      <c r="H2062" s="44"/>
      <c r="I2062" s="30">
        <v>19432</v>
      </c>
      <c r="J2062" s="29">
        <f>VLOOKUP(Table2[[#This Row],[Visitor]],Table1[],2,FALSE)</f>
        <v>9</v>
      </c>
      <c r="K2062" s="29">
        <f>VLOOKUP(Table2[[#This Row],[Home]],Table1[],2,FALSE)</f>
        <v>5</v>
      </c>
      <c r="L2062" s="29">
        <f>VLOOKUP(Table2[[#This Row],[Visitor]],Table3[],2,FALSE)</f>
        <v>17</v>
      </c>
      <c r="M2062" s="29">
        <f>VLOOKUP(Table2[[#This Row],[Home]],Table3[],2,FALSE)</f>
        <v>6</v>
      </c>
      <c r="N2062" s="37"/>
      <c r="O2062" s="37"/>
      <c r="P2062" s="37"/>
      <c r="Q2062" s="37"/>
    </row>
    <row r="2063" spans="1:17" ht="25.5" customHeight="1">
      <c r="A2063" s="18" t="s">
        <v>373</v>
      </c>
      <c r="B2063" s="11" t="s">
        <v>12</v>
      </c>
      <c r="C2063" s="19" t="s">
        <v>22</v>
      </c>
      <c r="D2063" s="19">
        <v>115</v>
      </c>
      <c r="E2063" s="19" t="s">
        <v>14</v>
      </c>
      <c r="F2063" s="19">
        <v>105</v>
      </c>
      <c r="G2063" s="44"/>
      <c r="H2063" s="44"/>
      <c r="I2063" s="30">
        <v>14187</v>
      </c>
      <c r="J2063" s="29">
        <f>VLOOKUP(Table2[[#This Row],[Visitor]],Table1[],2,FALSE)</f>
        <v>14</v>
      </c>
      <c r="K2063" s="29">
        <f>VLOOKUP(Table2[[#This Row],[Home]],Table1[],2,FALSE)</f>
        <v>19</v>
      </c>
      <c r="L2063" s="29">
        <f>VLOOKUP(Table2[[#This Row],[Visitor]],Table3[],2,FALSE)</f>
        <v>16</v>
      </c>
      <c r="M2063" s="29">
        <f>VLOOKUP(Table2[[#This Row],[Home]],Table3[],2,FALSE)</f>
        <v>19</v>
      </c>
      <c r="N2063" s="37"/>
      <c r="O2063" s="37"/>
      <c r="P2063" s="37"/>
      <c r="Q2063" s="37"/>
    </row>
    <row r="2064" spans="1:17" ht="25.5" customHeight="1">
      <c r="A2064" s="18" t="s">
        <v>373</v>
      </c>
      <c r="B2064" s="11" t="s">
        <v>12</v>
      </c>
      <c r="C2064" s="19" t="s">
        <v>43</v>
      </c>
      <c r="D2064" s="19">
        <v>126</v>
      </c>
      <c r="E2064" s="19" t="s">
        <v>18</v>
      </c>
      <c r="F2064" s="19">
        <v>117</v>
      </c>
      <c r="G2064" s="44"/>
      <c r="H2064" s="44"/>
      <c r="I2064" s="30">
        <v>16341</v>
      </c>
      <c r="J2064" s="29">
        <f>VLOOKUP(Table2[[#This Row],[Visitor]],Table1[],2,FALSE)</f>
        <v>10</v>
      </c>
      <c r="K2064" s="29">
        <f>VLOOKUP(Table2[[#This Row],[Home]],Table1[],2,FALSE)</f>
        <v>26</v>
      </c>
      <c r="L2064" s="29">
        <f>VLOOKUP(Table2[[#This Row],[Visitor]],Table3[],2,FALSE)</f>
        <v>10</v>
      </c>
      <c r="M2064" s="29">
        <f>VLOOKUP(Table2[[#This Row],[Home]],Table3[],2,FALSE)</f>
        <v>26</v>
      </c>
      <c r="N2064" s="37"/>
      <c r="O2064" s="37"/>
      <c r="P2064" s="37"/>
      <c r="Q2064" s="37"/>
    </row>
    <row r="2065" spans="1:17" ht="25.5" customHeight="1">
      <c r="A2065" s="18" t="s">
        <v>373</v>
      </c>
      <c r="B2065" s="11" t="s">
        <v>21</v>
      </c>
      <c r="C2065" s="19" t="s">
        <v>40</v>
      </c>
      <c r="D2065" s="19">
        <v>117</v>
      </c>
      <c r="E2065" s="19" t="s">
        <v>15</v>
      </c>
      <c r="F2065" s="19">
        <v>122</v>
      </c>
      <c r="G2065" s="44"/>
      <c r="H2065" s="44"/>
      <c r="I2065" s="30">
        <v>12726</v>
      </c>
      <c r="J2065" s="29">
        <f>VLOOKUP(Table2[[#This Row],[Visitor]],Table1[],2,FALSE)</f>
        <v>15</v>
      </c>
      <c r="K2065" s="29">
        <f>VLOOKUP(Table2[[#This Row],[Home]],Table1[],2,FALSE)</f>
        <v>30</v>
      </c>
      <c r="L2065" s="29">
        <f>VLOOKUP(Table2[[#This Row],[Visitor]],Table3[],2,FALSE)</f>
        <v>24</v>
      </c>
      <c r="M2065" s="29">
        <f>VLOOKUP(Table2[[#This Row],[Home]],Table3[],2,FALSE)</f>
        <v>23</v>
      </c>
      <c r="N2065" s="37"/>
      <c r="O2065" s="37"/>
      <c r="P2065" s="37"/>
      <c r="Q2065" s="37"/>
    </row>
    <row r="2066" spans="1:17" ht="25.5" customHeight="1">
      <c r="A2066" s="18" t="s">
        <v>373</v>
      </c>
      <c r="B2066" s="11" t="s">
        <v>23</v>
      </c>
      <c r="C2066" s="19" t="s">
        <v>24</v>
      </c>
      <c r="D2066" s="19">
        <v>121</v>
      </c>
      <c r="E2066" s="19" t="s">
        <v>9</v>
      </c>
      <c r="F2066" s="19">
        <v>116</v>
      </c>
      <c r="G2066" s="44"/>
      <c r="H2066" s="44"/>
      <c r="I2066" s="30">
        <v>18055</v>
      </c>
      <c r="J2066" s="29">
        <f>VLOOKUP(Table2[[#This Row],[Visitor]],Table1[],2,FALSE)</f>
        <v>21</v>
      </c>
      <c r="K2066" s="29">
        <f>VLOOKUP(Table2[[#This Row],[Home]],Table1[],2,FALSE)</f>
        <v>3</v>
      </c>
      <c r="L2066" s="29">
        <f>VLOOKUP(Table2[[#This Row],[Visitor]],Table3[],2,FALSE)</f>
        <v>9</v>
      </c>
      <c r="M2066" s="29">
        <f>VLOOKUP(Table2[[#This Row],[Home]],Table3[],2,FALSE)</f>
        <v>1</v>
      </c>
      <c r="N2066" s="37"/>
      <c r="O2066" s="37"/>
      <c r="P2066" s="37"/>
      <c r="Q2066" s="37"/>
    </row>
    <row r="2067" spans="1:17" ht="25.5" customHeight="1">
      <c r="A2067" s="18" t="s">
        <v>373</v>
      </c>
      <c r="B2067" s="11" t="s">
        <v>26</v>
      </c>
      <c r="C2067" s="19" t="s">
        <v>37</v>
      </c>
      <c r="D2067" s="19">
        <v>124</v>
      </c>
      <c r="E2067" s="19" t="s">
        <v>34</v>
      </c>
      <c r="F2067" s="19">
        <v>126</v>
      </c>
      <c r="G2067" s="44"/>
      <c r="H2067" s="44"/>
      <c r="I2067" s="30">
        <v>18121</v>
      </c>
      <c r="J2067" s="29">
        <f>VLOOKUP(Table2[[#This Row],[Visitor]],Table1[],2,FALSE)</f>
        <v>29</v>
      </c>
      <c r="K2067" s="29">
        <f>VLOOKUP(Table2[[#This Row],[Home]],Table1[],2,FALSE)</f>
        <v>2</v>
      </c>
      <c r="L2067" s="29">
        <f>VLOOKUP(Table2[[#This Row],[Visitor]],Table3[],2,FALSE)</f>
        <v>30</v>
      </c>
      <c r="M2067" s="29">
        <f>VLOOKUP(Table2[[#This Row],[Home]],Table3[],2,FALSE)</f>
        <v>13</v>
      </c>
      <c r="N2067" s="37"/>
      <c r="O2067" s="37"/>
      <c r="P2067" s="37"/>
      <c r="Q2067" s="37"/>
    </row>
    <row r="2068" spans="1:17" ht="25.5" customHeight="1">
      <c r="A2068" s="18" t="s">
        <v>373</v>
      </c>
      <c r="B2068" s="11" t="s">
        <v>8</v>
      </c>
      <c r="C2068" s="19" t="s">
        <v>19</v>
      </c>
      <c r="D2068" s="19">
        <v>121</v>
      </c>
      <c r="E2068" s="19" t="s">
        <v>45</v>
      </c>
      <c r="F2068" s="19">
        <v>105</v>
      </c>
      <c r="G2068" s="44"/>
      <c r="H2068" s="44"/>
      <c r="I2068" s="30">
        <v>18997</v>
      </c>
      <c r="J2068" s="29">
        <f>VLOOKUP(Table2[[#This Row],[Visitor]],Table1[],2,FALSE)</f>
        <v>27</v>
      </c>
      <c r="K2068" s="29">
        <f>VLOOKUP(Table2[[#This Row],[Home]],Table1[],2,FALSE)</f>
        <v>28</v>
      </c>
      <c r="L2068" s="29">
        <f>VLOOKUP(Table2[[#This Row],[Visitor]],Table3[],2,FALSE)</f>
        <v>5</v>
      </c>
      <c r="M2068" s="29">
        <f>VLOOKUP(Table2[[#This Row],[Home]],Table3[],2,FALSE)</f>
        <v>21</v>
      </c>
      <c r="N2068" s="37"/>
      <c r="O2068" s="37"/>
      <c r="P2068" s="37"/>
      <c r="Q2068" s="37"/>
    </row>
    <row r="2069" spans="1:17" ht="25.5" customHeight="1">
      <c r="A2069" s="18" t="s">
        <v>374</v>
      </c>
      <c r="B2069" s="11" t="s">
        <v>21</v>
      </c>
      <c r="C2069" s="19" t="s">
        <v>13</v>
      </c>
      <c r="D2069" s="19">
        <v>94</v>
      </c>
      <c r="E2069" s="19" t="s">
        <v>5</v>
      </c>
      <c r="F2069" s="19">
        <v>126</v>
      </c>
      <c r="G2069" s="44"/>
      <c r="H2069" s="44"/>
      <c r="I2069" s="30">
        <v>18624</v>
      </c>
      <c r="J2069" s="29">
        <f>VLOOKUP(Table2[[#This Row],[Visitor]],Table1[],2,FALSE)</f>
        <v>20</v>
      </c>
      <c r="K2069" s="29">
        <f>VLOOKUP(Table2[[#This Row],[Home]],Table1[],2,FALSE)</f>
        <v>4</v>
      </c>
      <c r="L2069" s="29">
        <f>VLOOKUP(Table2[[#This Row],[Visitor]],Table3[],2,FALSE)</f>
        <v>20</v>
      </c>
      <c r="M2069" s="29">
        <f>VLOOKUP(Table2[[#This Row],[Home]],Table3[],2,FALSE)</f>
        <v>4</v>
      </c>
      <c r="N2069" s="37"/>
      <c r="O2069" s="37"/>
      <c r="P2069" s="37"/>
      <c r="Q2069" s="37"/>
    </row>
    <row r="2070" spans="1:17" ht="25.5" customHeight="1">
      <c r="A2070" s="18" t="s">
        <v>374</v>
      </c>
      <c r="B2070" s="11" t="s">
        <v>21</v>
      </c>
      <c r="C2070" s="19" t="s">
        <v>40</v>
      </c>
      <c r="D2070" s="19">
        <v>105</v>
      </c>
      <c r="E2070" s="19" t="s">
        <v>17</v>
      </c>
      <c r="F2070" s="19">
        <v>89</v>
      </c>
      <c r="G2070" s="44"/>
      <c r="H2070" s="44"/>
      <c r="I2070" s="30">
        <v>19600</v>
      </c>
      <c r="J2070" s="29">
        <f>VLOOKUP(Table2[[#This Row],[Visitor]],Table1[],2,FALSE)</f>
        <v>15</v>
      </c>
      <c r="K2070" s="29">
        <f>VLOOKUP(Table2[[#This Row],[Home]],Table1[],2,FALSE)</f>
        <v>17</v>
      </c>
      <c r="L2070" s="29">
        <f>VLOOKUP(Table2[[#This Row],[Visitor]],Table3[],2,FALSE)</f>
        <v>24</v>
      </c>
      <c r="M2070" s="29">
        <f>VLOOKUP(Table2[[#This Row],[Home]],Table3[],2,FALSE)</f>
        <v>15</v>
      </c>
      <c r="N2070" s="37"/>
      <c r="O2070" s="37"/>
      <c r="P2070" s="37"/>
      <c r="Q2070" s="37"/>
    </row>
    <row r="2071" spans="1:17" ht="25.5" customHeight="1">
      <c r="A2071" s="18" t="s">
        <v>374</v>
      </c>
      <c r="B2071" s="11" t="s">
        <v>21</v>
      </c>
      <c r="C2071" s="19" t="s">
        <v>28</v>
      </c>
      <c r="D2071" s="19">
        <v>114</v>
      </c>
      <c r="E2071" s="19" t="s">
        <v>42</v>
      </c>
      <c r="F2071" s="19">
        <v>90</v>
      </c>
      <c r="G2071" s="44"/>
      <c r="H2071" s="44"/>
      <c r="I2071" s="30">
        <v>18842</v>
      </c>
      <c r="J2071" s="29">
        <f>VLOOKUP(Table2[[#This Row],[Visitor]],Table1[],2,FALSE)</f>
        <v>22</v>
      </c>
      <c r="K2071" s="29">
        <f>VLOOKUP(Table2[[#This Row],[Home]],Table1[],2,FALSE)</f>
        <v>25</v>
      </c>
      <c r="L2071" s="29">
        <f>VLOOKUP(Table2[[#This Row],[Visitor]],Table3[],2,FALSE)</f>
        <v>28</v>
      </c>
      <c r="M2071" s="29">
        <f>VLOOKUP(Table2[[#This Row],[Home]],Table3[],2,FALSE)</f>
        <v>22</v>
      </c>
      <c r="N2071" s="37"/>
      <c r="O2071" s="37"/>
      <c r="P2071" s="37"/>
      <c r="Q2071" s="37"/>
    </row>
    <row r="2072" spans="1:17" ht="25.5" customHeight="1">
      <c r="A2072" s="18" t="s">
        <v>374</v>
      </c>
      <c r="B2072" s="11" t="s">
        <v>23</v>
      </c>
      <c r="C2072" s="19" t="s">
        <v>25</v>
      </c>
      <c r="D2072" s="19">
        <v>97</v>
      </c>
      <c r="E2072" s="19" t="s">
        <v>33</v>
      </c>
      <c r="F2072" s="19">
        <v>99</v>
      </c>
      <c r="G2072" s="44"/>
      <c r="H2072" s="44"/>
      <c r="I2072" s="30">
        <v>13615</v>
      </c>
      <c r="J2072" s="29">
        <f>VLOOKUP(Table2[[#This Row],[Visitor]],Table1[],2,FALSE)</f>
        <v>12</v>
      </c>
      <c r="K2072" s="29">
        <f>VLOOKUP(Table2[[#This Row],[Home]],Table1[],2,FALSE)</f>
        <v>24</v>
      </c>
      <c r="L2072" s="29">
        <f>VLOOKUP(Table2[[#This Row],[Visitor]],Table3[],2,FALSE)</f>
        <v>29</v>
      </c>
      <c r="M2072" s="29">
        <f>VLOOKUP(Table2[[#This Row],[Home]],Table3[],2,FALSE)</f>
        <v>12</v>
      </c>
      <c r="N2072" s="37"/>
      <c r="O2072" s="37"/>
      <c r="P2072" s="37"/>
      <c r="Q2072" s="37"/>
    </row>
    <row r="2073" spans="1:17" ht="25.5" customHeight="1">
      <c r="A2073" s="18" t="s">
        <v>374</v>
      </c>
      <c r="B2073" s="11" t="s">
        <v>23</v>
      </c>
      <c r="C2073" s="19" t="s">
        <v>30</v>
      </c>
      <c r="D2073" s="19">
        <v>105</v>
      </c>
      <c r="E2073" s="19" t="s">
        <v>24</v>
      </c>
      <c r="F2073" s="19">
        <v>99</v>
      </c>
      <c r="G2073" s="44"/>
      <c r="H2073" s="44"/>
      <c r="I2073" s="30">
        <v>14211</v>
      </c>
      <c r="J2073" s="29">
        <f>VLOOKUP(Table2[[#This Row],[Visitor]],Table1[],2,FALSE)</f>
        <v>18</v>
      </c>
      <c r="K2073" s="29">
        <f>VLOOKUP(Table2[[#This Row],[Home]],Table1[],2,FALSE)</f>
        <v>21</v>
      </c>
      <c r="L2073" s="29">
        <f>VLOOKUP(Table2[[#This Row],[Visitor]],Table3[],2,FALSE)</f>
        <v>14</v>
      </c>
      <c r="M2073" s="29">
        <f>VLOOKUP(Table2[[#This Row],[Home]],Table3[],2,FALSE)</f>
        <v>9</v>
      </c>
      <c r="N2073" s="37"/>
      <c r="O2073" s="37"/>
      <c r="P2073" s="37"/>
      <c r="Q2073" s="37"/>
    </row>
    <row r="2074" spans="1:17" ht="25.5" customHeight="1">
      <c r="A2074" s="18" t="s">
        <v>374</v>
      </c>
      <c r="B2074" s="11" t="s">
        <v>23</v>
      </c>
      <c r="C2074" s="19" t="s">
        <v>16</v>
      </c>
      <c r="D2074" s="19">
        <v>89</v>
      </c>
      <c r="E2074" s="19" t="s">
        <v>20</v>
      </c>
      <c r="F2074" s="19">
        <v>107</v>
      </c>
      <c r="G2074" s="44"/>
      <c r="H2074" s="44"/>
      <c r="I2074" s="30">
        <v>15354</v>
      </c>
      <c r="J2074" s="29">
        <f>VLOOKUP(Table2[[#This Row],[Visitor]],Table1[],2,FALSE)</f>
        <v>13</v>
      </c>
      <c r="K2074" s="29">
        <f>VLOOKUP(Table2[[#This Row],[Home]],Table1[],2,FALSE)</f>
        <v>9</v>
      </c>
      <c r="L2074" s="29">
        <f>VLOOKUP(Table2[[#This Row],[Visitor]],Table3[],2,FALSE)</f>
        <v>8</v>
      </c>
      <c r="M2074" s="29">
        <f>VLOOKUP(Table2[[#This Row],[Home]],Table3[],2,FALSE)</f>
        <v>17</v>
      </c>
      <c r="N2074" s="37"/>
      <c r="O2074" s="37"/>
      <c r="P2074" s="37"/>
      <c r="Q2074" s="37"/>
    </row>
    <row r="2075" spans="1:17" ht="25.5" customHeight="1">
      <c r="A2075" s="18" t="s">
        <v>374</v>
      </c>
      <c r="B2075" s="11" t="s">
        <v>35</v>
      </c>
      <c r="C2075" s="19" t="s">
        <v>27</v>
      </c>
      <c r="D2075" s="19">
        <v>113</v>
      </c>
      <c r="E2075" s="19" t="s">
        <v>38</v>
      </c>
      <c r="F2075" s="19">
        <v>135</v>
      </c>
      <c r="G2075" s="44"/>
      <c r="H2075" s="44"/>
      <c r="I2075" s="30">
        <v>17583</v>
      </c>
      <c r="J2075" s="29">
        <f>VLOOKUP(Table2[[#This Row],[Visitor]],Table1[],2,FALSE)</f>
        <v>11</v>
      </c>
      <c r="K2075" s="29">
        <f>VLOOKUP(Table2[[#This Row],[Home]],Table1[],2,FALSE)</f>
        <v>23</v>
      </c>
      <c r="L2075" s="29">
        <f>VLOOKUP(Table2[[#This Row],[Visitor]],Table3[],2,FALSE)</f>
        <v>27</v>
      </c>
      <c r="M2075" s="29">
        <f>VLOOKUP(Table2[[#This Row],[Home]],Table3[],2,FALSE)</f>
        <v>25</v>
      </c>
      <c r="N2075" s="37"/>
      <c r="O2075" s="37"/>
      <c r="P2075" s="37"/>
      <c r="Q2075" s="37"/>
    </row>
    <row r="2076" spans="1:17" ht="25.5" customHeight="1">
      <c r="A2076" s="18" t="s">
        <v>374</v>
      </c>
      <c r="B2076" s="11" t="s">
        <v>8</v>
      </c>
      <c r="C2076" s="19" t="s">
        <v>31</v>
      </c>
      <c r="D2076" s="19">
        <v>105</v>
      </c>
      <c r="E2076" s="19" t="s">
        <v>36</v>
      </c>
      <c r="F2076" s="19">
        <v>132</v>
      </c>
      <c r="G2076" s="44"/>
      <c r="H2076" s="44"/>
      <c r="I2076" s="30">
        <v>19393</v>
      </c>
      <c r="J2076" s="29">
        <f>VLOOKUP(Table2[[#This Row],[Visitor]],Table1[],2,FALSE)</f>
        <v>8</v>
      </c>
      <c r="K2076" s="29">
        <f>VLOOKUP(Table2[[#This Row],[Home]],Table1[],2,FALSE)</f>
        <v>16</v>
      </c>
      <c r="L2076" s="29">
        <f>VLOOKUP(Table2[[#This Row],[Visitor]],Table3[],2,FALSE)</f>
        <v>11</v>
      </c>
      <c r="M2076" s="29">
        <f>VLOOKUP(Table2[[#This Row],[Home]],Table3[],2,FALSE)</f>
        <v>7</v>
      </c>
      <c r="N2076" s="37"/>
      <c r="O2076" s="37"/>
      <c r="P2076" s="37"/>
      <c r="Q2076" s="37"/>
    </row>
    <row r="2077" spans="1:17" ht="25.5" customHeight="1">
      <c r="A2077" s="18" t="s">
        <v>375</v>
      </c>
      <c r="B2077" s="11" t="s">
        <v>12</v>
      </c>
      <c r="C2077" s="19" t="s">
        <v>28</v>
      </c>
      <c r="D2077" s="19">
        <v>89</v>
      </c>
      <c r="E2077" s="19" t="s">
        <v>14</v>
      </c>
      <c r="F2077" s="19">
        <v>93</v>
      </c>
      <c r="G2077" s="44"/>
      <c r="H2077" s="44"/>
      <c r="I2077" s="30">
        <v>14075</v>
      </c>
      <c r="J2077" s="29">
        <f>VLOOKUP(Table2[[#This Row],[Visitor]],Table1[],2,FALSE)</f>
        <v>22</v>
      </c>
      <c r="K2077" s="29">
        <f>VLOOKUP(Table2[[#This Row],[Home]],Table1[],2,FALSE)</f>
        <v>19</v>
      </c>
      <c r="L2077" s="29">
        <f>VLOOKUP(Table2[[#This Row],[Visitor]],Table3[],2,FALSE)</f>
        <v>28</v>
      </c>
      <c r="M2077" s="29">
        <f>VLOOKUP(Table2[[#This Row],[Home]],Table3[],2,FALSE)</f>
        <v>19</v>
      </c>
      <c r="N2077" s="37"/>
      <c r="O2077" s="37"/>
      <c r="P2077" s="37"/>
      <c r="Q2077" s="37"/>
    </row>
    <row r="2078" spans="1:17" ht="25.5" customHeight="1">
      <c r="A2078" s="18" t="s">
        <v>375</v>
      </c>
      <c r="B2078" s="11" t="s">
        <v>12</v>
      </c>
      <c r="C2078" s="19" t="s">
        <v>16</v>
      </c>
      <c r="D2078" s="19">
        <v>100</v>
      </c>
      <c r="E2078" s="19" t="s">
        <v>18</v>
      </c>
      <c r="F2078" s="19">
        <v>107</v>
      </c>
      <c r="G2078" s="44"/>
      <c r="H2078" s="44"/>
      <c r="I2078" s="30">
        <v>16625</v>
      </c>
      <c r="J2078" s="29">
        <f>VLOOKUP(Table2[[#This Row],[Visitor]],Table1[],2,FALSE)</f>
        <v>13</v>
      </c>
      <c r="K2078" s="29">
        <f>VLOOKUP(Table2[[#This Row],[Home]],Table1[],2,FALSE)</f>
        <v>26</v>
      </c>
      <c r="L2078" s="29">
        <f>VLOOKUP(Table2[[#This Row],[Visitor]],Table3[],2,FALSE)</f>
        <v>8</v>
      </c>
      <c r="M2078" s="29">
        <f>VLOOKUP(Table2[[#This Row],[Home]],Table3[],2,FALSE)</f>
        <v>26</v>
      </c>
      <c r="N2078" s="37"/>
      <c r="O2078" s="37"/>
      <c r="P2078" s="37"/>
      <c r="Q2078" s="37"/>
    </row>
    <row r="2079" spans="1:17" ht="25.5" customHeight="1">
      <c r="A2079" s="18" t="s">
        <v>375</v>
      </c>
      <c r="B2079" s="11" t="s">
        <v>23</v>
      </c>
      <c r="C2079" s="19" t="s">
        <v>22</v>
      </c>
      <c r="D2079" s="19">
        <v>105</v>
      </c>
      <c r="E2079" s="19" t="s">
        <v>41</v>
      </c>
      <c r="F2079" s="19">
        <v>92</v>
      </c>
      <c r="G2079" s="44"/>
      <c r="H2079" s="44"/>
      <c r="I2079" s="30">
        <v>19800</v>
      </c>
      <c r="J2079" s="29">
        <f>VLOOKUP(Table2[[#This Row],[Visitor]],Table1[],2,FALSE)</f>
        <v>14</v>
      </c>
      <c r="K2079" s="29">
        <f>VLOOKUP(Table2[[#This Row],[Home]],Table1[],2,FALSE)</f>
        <v>7</v>
      </c>
      <c r="L2079" s="29">
        <f>VLOOKUP(Table2[[#This Row],[Visitor]],Table3[],2,FALSE)</f>
        <v>16</v>
      </c>
      <c r="M2079" s="29">
        <f>VLOOKUP(Table2[[#This Row],[Home]],Table3[],2,FALSE)</f>
        <v>2</v>
      </c>
      <c r="N2079" s="37"/>
      <c r="O2079" s="37"/>
      <c r="P2079" s="37"/>
      <c r="Q2079" s="37"/>
    </row>
    <row r="2080" spans="1:17" ht="25.5" customHeight="1">
      <c r="A2080" s="18" t="s">
        <v>375</v>
      </c>
      <c r="B2080" s="11" t="s">
        <v>26</v>
      </c>
      <c r="C2080" s="19" t="s">
        <v>15</v>
      </c>
      <c r="D2080" s="19">
        <v>114</v>
      </c>
      <c r="E2080" s="19" t="s">
        <v>34</v>
      </c>
      <c r="F2080" s="19">
        <v>117</v>
      </c>
      <c r="G2080" s="44"/>
      <c r="H2080" s="44"/>
      <c r="I2080" s="30">
        <v>18057</v>
      </c>
      <c r="J2080" s="29">
        <f>VLOOKUP(Table2[[#This Row],[Visitor]],Table1[],2,FALSE)</f>
        <v>30</v>
      </c>
      <c r="K2080" s="29">
        <f>VLOOKUP(Table2[[#This Row],[Home]],Table1[],2,FALSE)</f>
        <v>2</v>
      </c>
      <c r="L2080" s="29">
        <f>VLOOKUP(Table2[[#This Row],[Visitor]],Table3[],2,FALSE)</f>
        <v>23</v>
      </c>
      <c r="M2080" s="29">
        <f>VLOOKUP(Table2[[#This Row],[Home]],Table3[],2,FALSE)</f>
        <v>13</v>
      </c>
      <c r="N2080" s="37"/>
      <c r="O2080" s="37"/>
      <c r="P2080" s="37"/>
      <c r="Q2080" s="37"/>
    </row>
    <row r="2081" spans="1:17" ht="25.5" customHeight="1">
      <c r="A2081" s="18" t="s">
        <v>375</v>
      </c>
      <c r="B2081" s="11" t="s">
        <v>8</v>
      </c>
      <c r="C2081" s="19" t="s">
        <v>19</v>
      </c>
      <c r="D2081" s="19">
        <v>113</v>
      </c>
      <c r="E2081" s="19" t="s">
        <v>10</v>
      </c>
      <c r="F2081" s="19">
        <v>104</v>
      </c>
      <c r="G2081" s="44"/>
      <c r="H2081" s="44"/>
      <c r="I2081" s="30">
        <v>19596</v>
      </c>
      <c r="J2081" s="29">
        <f>VLOOKUP(Table2[[#This Row],[Visitor]],Table1[],2,FALSE)</f>
        <v>27</v>
      </c>
      <c r="K2081" s="29">
        <f>VLOOKUP(Table2[[#This Row],[Home]],Table1[],2,FALSE)</f>
        <v>1</v>
      </c>
      <c r="L2081" s="29">
        <f>VLOOKUP(Table2[[#This Row],[Visitor]],Table3[],2,FALSE)</f>
        <v>5</v>
      </c>
      <c r="M2081" s="29">
        <f>VLOOKUP(Table2[[#This Row],[Home]],Table3[],2,FALSE)</f>
        <v>3</v>
      </c>
      <c r="N2081" s="37"/>
      <c r="O2081" s="37"/>
      <c r="P2081" s="37"/>
      <c r="Q2081" s="37"/>
    </row>
    <row r="2082" spans="1:17" ht="25.5" customHeight="1">
      <c r="A2082" s="18" t="s">
        <v>375</v>
      </c>
      <c r="B2082" s="11" t="s">
        <v>8</v>
      </c>
      <c r="C2082" s="19" t="s">
        <v>45</v>
      </c>
      <c r="D2082" s="19">
        <v>123</v>
      </c>
      <c r="E2082" s="19" t="s">
        <v>44</v>
      </c>
      <c r="F2082" s="19">
        <v>120</v>
      </c>
      <c r="G2082" s="44"/>
      <c r="H2082" s="44"/>
      <c r="I2082" s="30">
        <v>19068</v>
      </c>
      <c r="J2082" s="29">
        <f>VLOOKUP(Table2[[#This Row],[Visitor]],Table1[],2,FALSE)</f>
        <v>28</v>
      </c>
      <c r="K2082" s="29">
        <f>VLOOKUP(Table2[[#This Row],[Home]],Table1[],2,FALSE)</f>
        <v>6</v>
      </c>
      <c r="L2082" s="29">
        <f>VLOOKUP(Table2[[#This Row],[Visitor]],Table3[],2,FALSE)</f>
        <v>21</v>
      </c>
      <c r="M2082" s="29">
        <f>VLOOKUP(Table2[[#This Row],[Home]],Table3[],2,FALSE)</f>
        <v>18</v>
      </c>
      <c r="N2082" s="37"/>
      <c r="O2082" s="37"/>
      <c r="P2082" s="37"/>
      <c r="Q2082" s="37"/>
    </row>
    <row r="2083" spans="1:17" ht="25.5" customHeight="1">
      <c r="A2083" s="20" t="s">
        <v>376</v>
      </c>
      <c r="B2083" s="11" t="s">
        <v>12</v>
      </c>
      <c r="C2083" s="21" t="s">
        <v>25</v>
      </c>
      <c r="D2083" s="21">
        <v>92</v>
      </c>
      <c r="E2083" s="21" t="s">
        <v>13</v>
      </c>
      <c r="F2083" s="21">
        <v>100</v>
      </c>
      <c r="G2083" s="44"/>
      <c r="H2083" s="44"/>
      <c r="I2083" s="30">
        <v>15387</v>
      </c>
      <c r="J2083" s="29">
        <f>VLOOKUP(Table2[[#This Row],[Visitor]],Table1[],2,FALSE)</f>
        <v>12</v>
      </c>
      <c r="K2083" s="29">
        <f>VLOOKUP(Table2[[#This Row],[Home]],Table1[],2,FALSE)</f>
        <v>20</v>
      </c>
      <c r="L2083" s="29">
        <f>VLOOKUP(Table2[[#This Row],[Visitor]],Table3[],2,FALSE)</f>
        <v>29</v>
      </c>
      <c r="M2083" s="29">
        <f>VLOOKUP(Table2[[#This Row],[Home]],Table3[],2,FALSE)</f>
        <v>20</v>
      </c>
      <c r="N2083" s="37"/>
      <c r="O2083" s="37"/>
      <c r="P2083" s="37"/>
      <c r="Q2083" s="37"/>
    </row>
    <row r="2084" spans="1:17" ht="25.5" customHeight="1">
      <c r="A2084" s="20" t="s">
        <v>376</v>
      </c>
      <c r="B2084" s="11" t="s">
        <v>21</v>
      </c>
      <c r="C2084" s="21" t="s">
        <v>5</v>
      </c>
      <c r="D2084" s="21">
        <v>113</v>
      </c>
      <c r="E2084" s="21" t="s">
        <v>42</v>
      </c>
      <c r="F2084" s="21">
        <v>99</v>
      </c>
      <c r="G2084" s="44"/>
      <c r="H2084" s="44"/>
      <c r="I2084" s="30">
        <v>18343</v>
      </c>
      <c r="J2084" s="29">
        <f>VLOOKUP(Table2[[#This Row],[Visitor]],Table1[],2,FALSE)</f>
        <v>4</v>
      </c>
      <c r="K2084" s="29">
        <f>VLOOKUP(Table2[[#This Row],[Home]],Table1[],2,FALSE)</f>
        <v>25</v>
      </c>
      <c r="L2084" s="29">
        <f>VLOOKUP(Table2[[#This Row],[Visitor]],Table3[],2,FALSE)</f>
        <v>4</v>
      </c>
      <c r="M2084" s="29">
        <f>VLOOKUP(Table2[[#This Row],[Home]],Table3[],2,FALSE)</f>
        <v>22</v>
      </c>
      <c r="N2084" s="37"/>
      <c r="O2084" s="37"/>
      <c r="P2084" s="37"/>
      <c r="Q2084" s="37"/>
    </row>
    <row r="2085" spans="1:17" ht="25.5" customHeight="1">
      <c r="A2085" s="20" t="s">
        <v>376</v>
      </c>
      <c r="B2085" s="11" t="s">
        <v>23</v>
      </c>
      <c r="C2085" s="21" t="s">
        <v>43</v>
      </c>
      <c r="D2085" s="21">
        <v>118</v>
      </c>
      <c r="E2085" s="21" t="s">
        <v>17</v>
      </c>
      <c r="F2085" s="21">
        <v>102</v>
      </c>
      <c r="G2085" s="44"/>
      <c r="H2085" s="44"/>
      <c r="I2085" s="30">
        <v>19600</v>
      </c>
      <c r="J2085" s="29">
        <f>VLOOKUP(Table2[[#This Row],[Visitor]],Table1[],2,FALSE)</f>
        <v>10</v>
      </c>
      <c r="K2085" s="29">
        <f>VLOOKUP(Table2[[#This Row],[Home]],Table1[],2,FALSE)</f>
        <v>17</v>
      </c>
      <c r="L2085" s="29">
        <f>VLOOKUP(Table2[[#This Row],[Visitor]],Table3[],2,FALSE)</f>
        <v>10</v>
      </c>
      <c r="M2085" s="29">
        <f>VLOOKUP(Table2[[#This Row],[Home]],Table3[],2,FALSE)</f>
        <v>15</v>
      </c>
      <c r="N2085" s="37"/>
      <c r="O2085" s="37"/>
      <c r="P2085" s="37"/>
      <c r="Q2085" s="37"/>
    </row>
    <row r="2086" spans="1:17" ht="25.5" customHeight="1">
      <c r="A2086" s="20" t="s">
        <v>376</v>
      </c>
      <c r="B2086" s="11" t="s">
        <v>29</v>
      </c>
      <c r="C2086" s="21" t="s">
        <v>27</v>
      </c>
      <c r="D2086" s="21">
        <v>112</v>
      </c>
      <c r="E2086" s="21" t="s">
        <v>31</v>
      </c>
      <c r="F2086" s="21">
        <v>128</v>
      </c>
      <c r="G2086" s="44"/>
      <c r="H2086" s="44"/>
      <c r="I2086" s="30">
        <v>18306</v>
      </c>
      <c r="J2086" s="29">
        <f>VLOOKUP(Table2[[#This Row],[Visitor]],Table1[],2,FALSE)</f>
        <v>11</v>
      </c>
      <c r="K2086" s="29">
        <f>VLOOKUP(Table2[[#This Row],[Home]],Table1[],2,FALSE)</f>
        <v>8</v>
      </c>
      <c r="L2086" s="29">
        <f>VLOOKUP(Table2[[#This Row],[Visitor]],Table3[],2,FALSE)</f>
        <v>27</v>
      </c>
      <c r="M2086" s="29">
        <f>VLOOKUP(Table2[[#This Row],[Home]],Table3[],2,FALSE)</f>
        <v>11</v>
      </c>
      <c r="N2086" s="37"/>
      <c r="O2086" s="37"/>
      <c r="P2086" s="37"/>
      <c r="Q2086" s="37"/>
    </row>
    <row r="2087" spans="1:17" ht="25.5" customHeight="1">
      <c r="A2087" s="20" t="s">
        <v>376</v>
      </c>
      <c r="B2087" s="11" t="s">
        <v>35</v>
      </c>
      <c r="C2087" s="21" t="s">
        <v>9</v>
      </c>
      <c r="D2087" s="21">
        <v>122</v>
      </c>
      <c r="E2087" s="21" t="s">
        <v>30</v>
      </c>
      <c r="F2087" s="21">
        <v>136</v>
      </c>
      <c r="G2087" s="44"/>
      <c r="H2087" s="44"/>
      <c r="I2087" s="30">
        <v>20106</v>
      </c>
      <c r="J2087" s="29">
        <f>VLOOKUP(Table2[[#This Row],[Visitor]],Table1[],2,FALSE)</f>
        <v>3</v>
      </c>
      <c r="K2087" s="29">
        <f>VLOOKUP(Table2[[#This Row],[Home]],Table1[],2,FALSE)</f>
        <v>18</v>
      </c>
      <c r="L2087" s="29">
        <f>VLOOKUP(Table2[[#This Row],[Visitor]],Table3[],2,FALSE)</f>
        <v>1</v>
      </c>
      <c r="M2087" s="29">
        <f>VLOOKUP(Table2[[#This Row],[Home]],Table3[],2,FALSE)</f>
        <v>14</v>
      </c>
      <c r="N2087" s="37"/>
      <c r="O2087" s="37"/>
      <c r="P2087" s="37"/>
      <c r="Q2087" s="37"/>
    </row>
    <row r="2088" spans="1:17" ht="25.5" customHeight="1">
      <c r="A2088" s="20" t="s">
        <v>377</v>
      </c>
      <c r="B2088" s="11" t="s">
        <v>83</v>
      </c>
      <c r="C2088" s="21" t="s">
        <v>44</v>
      </c>
      <c r="D2088" s="21">
        <v>111</v>
      </c>
      <c r="E2088" s="21" t="s">
        <v>14</v>
      </c>
      <c r="F2088" s="21">
        <v>101</v>
      </c>
      <c r="G2088" s="44"/>
      <c r="H2088" s="44"/>
      <c r="I2088" s="30">
        <v>17862</v>
      </c>
      <c r="J2088" s="29">
        <f>VLOOKUP(Table2[[#This Row],[Visitor]],Table1[],2,FALSE)</f>
        <v>6</v>
      </c>
      <c r="K2088" s="29">
        <f>VLOOKUP(Table2[[#This Row],[Home]],Table1[],2,FALSE)</f>
        <v>19</v>
      </c>
      <c r="L2088" s="29">
        <f>VLOOKUP(Table2[[#This Row],[Visitor]],Table3[],2,FALSE)</f>
        <v>18</v>
      </c>
      <c r="M2088" s="29">
        <f>VLOOKUP(Table2[[#This Row],[Home]],Table3[],2,FALSE)</f>
        <v>19</v>
      </c>
      <c r="N2088" s="37"/>
      <c r="O2088" s="37"/>
      <c r="P2088" s="37"/>
      <c r="Q2088" s="37"/>
    </row>
    <row r="2089" spans="1:17" ht="25.5" customHeight="1">
      <c r="A2089" s="20" t="s">
        <v>377</v>
      </c>
      <c r="B2089" s="11" t="s">
        <v>12</v>
      </c>
      <c r="C2089" s="21" t="s">
        <v>40</v>
      </c>
      <c r="D2089" s="21">
        <v>118</v>
      </c>
      <c r="E2089" s="21" t="s">
        <v>13</v>
      </c>
      <c r="F2089" s="21">
        <v>125</v>
      </c>
      <c r="G2089" s="44"/>
      <c r="H2089" s="44"/>
      <c r="I2089" s="30">
        <v>19114</v>
      </c>
      <c r="J2089" s="29">
        <f>VLOOKUP(Table2[[#This Row],[Visitor]],Table1[],2,FALSE)</f>
        <v>15</v>
      </c>
      <c r="K2089" s="29">
        <f>VLOOKUP(Table2[[#This Row],[Home]],Table1[],2,FALSE)</f>
        <v>20</v>
      </c>
      <c r="L2089" s="29">
        <f>VLOOKUP(Table2[[#This Row],[Visitor]],Table3[],2,FALSE)</f>
        <v>24</v>
      </c>
      <c r="M2089" s="29">
        <f>VLOOKUP(Table2[[#This Row],[Home]],Table3[],2,FALSE)</f>
        <v>20</v>
      </c>
      <c r="N2089" s="37"/>
      <c r="O2089" s="37"/>
      <c r="P2089" s="37"/>
      <c r="Q2089" s="37"/>
    </row>
    <row r="2090" spans="1:17" ht="25.5" customHeight="1">
      <c r="A2090" s="20" t="s">
        <v>377</v>
      </c>
      <c r="B2090" s="11" t="s">
        <v>12</v>
      </c>
      <c r="C2090" s="21" t="s">
        <v>15</v>
      </c>
      <c r="D2090" s="21">
        <v>89</v>
      </c>
      <c r="E2090" s="21" t="s">
        <v>18</v>
      </c>
      <c r="F2090" s="21">
        <v>102</v>
      </c>
      <c r="G2090" s="44"/>
      <c r="H2090" s="44"/>
      <c r="I2090" s="30">
        <v>17385</v>
      </c>
      <c r="J2090" s="29">
        <f>VLOOKUP(Table2[[#This Row],[Visitor]],Table1[],2,FALSE)</f>
        <v>30</v>
      </c>
      <c r="K2090" s="29">
        <f>VLOOKUP(Table2[[#This Row],[Home]],Table1[],2,FALSE)</f>
        <v>26</v>
      </c>
      <c r="L2090" s="29">
        <f>VLOOKUP(Table2[[#This Row],[Visitor]],Table3[],2,FALSE)</f>
        <v>23</v>
      </c>
      <c r="M2090" s="29">
        <f>VLOOKUP(Table2[[#This Row],[Home]],Table3[],2,FALSE)</f>
        <v>26</v>
      </c>
      <c r="N2090" s="37"/>
      <c r="O2090" s="37"/>
      <c r="P2090" s="37"/>
      <c r="Q2090" s="37"/>
    </row>
    <row r="2091" spans="1:17" ht="25.5" customHeight="1">
      <c r="A2091" s="20" t="s">
        <v>377</v>
      </c>
      <c r="B2091" s="11" t="s">
        <v>12</v>
      </c>
      <c r="C2091" s="21" t="s">
        <v>22</v>
      </c>
      <c r="D2091" s="21">
        <v>131</v>
      </c>
      <c r="E2091" s="21" t="s">
        <v>20</v>
      </c>
      <c r="F2091" s="21">
        <v>115</v>
      </c>
      <c r="G2091" s="44"/>
      <c r="H2091" s="44"/>
      <c r="I2091" s="30">
        <v>20409</v>
      </c>
      <c r="J2091" s="29">
        <f>VLOOKUP(Table2[[#This Row],[Visitor]],Table1[],2,FALSE)</f>
        <v>14</v>
      </c>
      <c r="K2091" s="29">
        <f>VLOOKUP(Table2[[#This Row],[Home]],Table1[],2,FALSE)</f>
        <v>9</v>
      </c>
      <c r="L2091" s="29">
        <f>VLOOKUP(Table2[[#This Row],[Visitor]],Table3[],2,FALSE)</f>
        <v>16</v>
      </c>
      <c r="M2091" s="29">
        <f>VLOOKUP(Table2[[#This Row],[Home]],Table3[],2,FALSE)</f>
        <v>17</v>
      </c>
      <c r="N2091" s="37"/>
      <c r="O2091" s="37"/>
      <c r="P2091" s="37"/>
      <c r="Q2091" s="37"/>
    </row>
    <row r="2092" spans="1:17" ht="25.5" customHeight="1">
      <c r="A2092" s="20" t="s">
        <v>377</v>
      </c>
      <c r="B2092" s="11" t="s">
        <v>21</v>
      </c>
      <c r="C2092" s="21" t="s">
        <v>28</v>
      </c>
      <c r="D2092" s="21">
        <v>111</v>
      </c>
      <c r="E2092" s="21" t="s">
        <v>6</v>
      </c>
      <c r="F2092" s="21">
        <v>98</v>
      </c>
      <c r="G2092" s="44"/>
      <c r="H2092" s="44"/>
      <c r="I2092" s="30">
        <v>19432</v>
      </c>
      <c r="J2092" s="29">
        <f>VLOOKUP(Table2[[#This Row],[Visitor]],Table1[],2,FALSE)</f>
        <v>22</v>
      </c>
      <c r="K2092" s="29">
        <f>VLOOKUP(Table2[[#This Row],[Home]],Table1[],2,FALSE)</f>
        <v>5</v>
      </c>
      <c r="L2092" s="29">
        <f>VLOOKUP(Table2[[#This Row],[Visitor]],Table3[],2,FALSE)</f>
        <v>28</v>
      </c>
      <c r="M2092" s="29">
        <f>VLOOKUP(Table2[[#This Row],[Home]],Table3[],2,FALSE)</f>
        <v>6</v>
      </c>
      <c r="N2092" s="37"/>
      <c r="O2092" s="37"/>
      <c r="P2092" s="37"/>
      <c r="Q2092" s="37"/>
    </row>
    <row r="2093" spans="1:17" ht="25.5" customHeight="1">
      <c r="A2093" s="20" t="s">
        <v>377</v>
      </c>
      <c r="B2093" s="11" t="s">
        <v>21</v>
      </c>
      <c r="C2093" s="21" t="s">
        <v>16</v>
      </c>
      <c r="D2093" s="21">
        <v>95</v>
      </c>
      <c r="E2093" s="21" t="s">
        <v>17</v>
      </c>
      <c r="F2093" s="21">
        <v>88</v>
      </c>
      <c r="G2093" s="44"/>
      <c r="H2093" s="44"/>
      <c r="I2093" s="30">
        <v>19600</v>
      </c>
      <c r="J2093" s="29">
        <f>VLOOKUP(Table2[[#This Row],[Visitor]],Table1[],2,FALSE)</f>
        <v>13</v>
      </c>
      <c r="K2093" s="29">
        <f>VLOOKUP(Table2[[#This Row],[Home]],Table1[],2,FALSE)</f>
        <v>17</v>
      </c>
      <c r="L2093" s="29">
        <f>VLOOKUP(Table2[[#This Row],[Visitor]],Table3[],2,FALSE)</f>
        <v>8</v>
      </c>
      <c r="M2093" s="29">
        <f>VLOOKUP(Table2[[#This Row],[Home]],Table3[],2,FALSE)</f>
        <v>15</v>
      </c>
      <c r="N2093" s="37"/>
      <c r="O2093" s="37"/>
      <c r="P2093" s="37"/>
      <c r="Q2093" s="37"/>
    </row>
    <row r="2094" spans="1:17" ht="25.5" customHeight="1">
      <c r="A2094" s="20" t="s">
        <v>377</v>
      </c>
      <c r="B2094" s="11" t="s">
        <v>26</v>
      </c>
      <c r="C2094" s="21" t="s">
        <v>45</v>
      </c>
      <c r="D2094" s="21">
        <v>101</v>
      </c>
      <c r="E2094" s="21" t="s">
        <v>10</v>
      </c>
      <c r="F2094" s="21">
        <v>115</v>
      </c>
      <c r="G2094" s="44"/>
      <c r="H2094" s="44"/>
      <c r="I2094" s="30">
        <v>19596</v>
      </c>
      <c r="J2094" s="29">
        <f>VLOOKUP(Table2[[#This Row],[Visitor]],Table1[],2,FALSE)</f>
        <v>28</v>
      </c>
      <c r="K2094" s="29">
        <f>VLOOKUP(Table2[[#This Row],[Home]],Table1[],2,FALSE)</f>
        <v>1</v>
      </c>
      <c r="L2094" s="29">
        <f>VLOOKUP(Table2[[#This Row],[Visitor]],Table3[],2,FALSE)</f>
        <v>21</v>
      </c>
      <c r="M2094" s="29">
        <f>VLOOKUP(Table2[[#This Row],[Home]],Table3[],2,FALSE)</f>
        <v>3</v>
      </c>
      <c r="N2094" s="37"/>
      <c r="O2094" s="37"/>
      <c r="P2094" s="37"/>
      <c r="Q2094" s="37"/>
    </row>
    <row r="2095" spans="1:17" ht="25.5" customHeight="1">
      <c r="A2095" s="20" t="s">
        <v>377</v>
      </c>
      <c r="B2095" s="11" t="s">
        <v>26</v>
      </c>
      <c r="C2095" s="21" t="s">
        <v>24</v>
      </c>
      <c r="D2095" s="21">
        <v>108</v>
      </c>
      <c r="E2095" s="21" t="s">
        <v>34</v>
      </c>
      <c r="F2095" s="21">
        <v>113</v>
      </c>
      <c r="G2095" s="44"/>
      <c r="H2095" s="44"/>
      <c r="I2095" s="30">
        <v>18354</v>
      </c>
      <c r="J2095" s="29">
        <f>VLOOKUP(Table2[[#This Row],[Visitor]],Table1[],2,FALSE)</f>
        <v>21</v>
      </c>
      <c r="K2095" s="29">
        <f>VLOOKUP(Table2[[#This Row],[Home]],Table1[],2,FALSE)</f>
        <v>2</v>
      </c>
      <c r="L2095" s="29">
        <f>VLOOKUP(Table2[[#This Row],[Visitor]],Table3[],2,FALSE)</f>
        <v>9</v>
      </c>
      <c r="M2095" s="29">
        <f>VLOOKUP(Table2[[#This Row],[Home]],Table3[],2,FALSE)</f>
        <v>13</v>
      </c>
      <c r="N2095" s="37"/>
      <c r="O2095" s="37"/>
      <c r="P2095" s="37"/>
      <c r="Q2095" s="37"/>
    </row>
    <row r="2096" spans="1:17" ht="25.5" customHeight="1">
      <c r="A2096" s="20" t="s">
        <v>377</v>
      </c>
      <c r="B2096" s="11" t="s">
        <v>29</v>
      </c>
      <c r="C2096" s="21" t="s">
        <v>30</v>
      </c>
      <c r="D2096" s="21">
        <v>107</v>
      </c>
      <c r="E2096" s="21" t="s">
        <v>33</v>
      </c>
      <c r="F2096" s="21">
        <v>106</v>
      </c>
      <c r="G2096" s="44"/>
      <c r="H2096" s="44"/>
      <c r="I2096" s="30">
        <v>17208</v>
      </c>
      <c r="J2096" s="29">
        <f>VLOOKUP(Table2[[#This Row],[Visitor]],Table1[],2,FALSE)</f>
        <v>18</v>
      </c>
      <c r="K2096" s="29">
        <f>VLOOKUP(Table2[[#This Row],[Home]],Table1[],2,FALSE)</f>
        <v>24</v>
      </c>
      <c r="L2096" s="29">
        <f>VLOOKUP(Table2[[#This Row],[Visitor]],Table3[],2,FALSE)</f>
        <v>14</v>
      </c>
      <c r="M2096" s="29">
        <f>VLOOKUP(Table2[[#This Row],[Home]],Table3[],2,FALSE)</f>
        <v>12</v>
      </c>
      <c r="N2096" s="37"/>
      <c r="O2096" s="37"/>
      <c r="P2096" s="37"/>
      <c r="Q2096" s="37"/>
    </row>
    <row r="2097" spans="1:17" ht="25.5" customHeight="1">
      <c r="A2097" s="20" t="s">
        <v>377</v>
      </c>
      <c r="B2097" s="11" t="s">
        <v>29</v>
      </c>
      <c r="C2097" s="21" t="s">
        <v>27</v>
      </c>
      <c r="D2097" s="21">
        <v>118</v>
      </c>
      <c r="E2097" s="21" t="s">
        <v>37</v>
      </c>
      <c r="F2097" s="21">
        <v>112</v>
      </c>
      <c r="G2097" s="44"/>
      <c r="H2097" s="44"/>
      <c r="I2097" s="30">
        <v>15534</v>
      </c>
      <c r="J2097" s="29">
        <f>VLOOKUP(Table2[[#This Row],[Visitor]],Table1[],2,FALSE)</f>
        <v>11</v>
      </c>
      <c r="K2097" s="29">
        <f>VLOOKUP(Table2[[#This Row],[Home]],Table1[],2,FALSE)</f>
        <v>29</v>
      </c>
      <c r="L2097" s="29">
        <f>VLOOKUP(Table2[[#This Row],[Visitor]],Table3[],2,FALSE)</f>
        <v>27</v>
      </c>
      <c r="M2097" s="29">
        <f>VLOOKUP(Table2[[#This Row],[Home]],Table3[],2,FALSE)</f>
        <v>30</v>
      </c>
      <c r="N2097" s="37"/>
      <c r="O2097" s="37"/>
      <c r="P2097" s="37"/>
      <c r="Q2097" s="37"/>
    </row>
    <row r="2098" spans="1:17" ht="25.5" customHeight="1">
      <c r="A2098" s="20" t="s">
        <v>377</v>
      </c>
      <c r="B2098" s="11" t="s">
        <v>29</v>
      </c>
      <c r="C2098" s="21" t="s">
        <v>9</v>
      </c>
      <c r="D2098" s="21">
        <v>125</v>
      </c>
      <c r="E2098" s="21" t="s">
        <v>31</v>
      </c>
      <c r="F2098" s="21">
        <v>98</v>
      </c>
      <c r="G2098" s="44"/>
      <c r="H2098" s="44"/>
      <c r="I2098" s="30">
        <v>18306</v>
      </c>
      <c r="J2098" s="29">
        <f>VLOOKUP(Table2[[#This Row],[Visitor]],Table1[],2,FALSE)</f>
        <v>3</v>
      </c>
      <c r="K2098" s="29">
        <f>VLOOKUP(Table2[[#This Row],[Home]],Table1[],2,FALSE)</f>
        <v>8</v>
      </c>
      <c r="L2098" s="29">
        <f>VLOOKUP(Table2[[#This Row],[Visitor]],Table3[],2,FALSE)</f>
        <v>1</v>
      </c>
      <c r="M2098" s="29">
        <f>VLOOKUP(Table2[[#This Row],[Home]],Table3[],2,FALSE)</f>
        <v>11</v>
      </c>
      <c r="N2098" s="37"/>
      <c r="O2098" s="37"/>
      <c r="P2098" s="37"/>
      <c r="Q2098" s="37"/>
    </row>
    <row r="2099" spans="1:17" ht="25.5" customHeight="1">
      <c r="A2099" s="20" t="s">
        <v>377</v>
      </c>
      <c r="B2099" s="11" t="s">
        <v>35</v>
      </c>
      <c r="C2099" s="21" t="s">
        <v>19</v>
      </c>
      <c r="D2099" s="21">
        <v>108</v>
      </c>
      <c r="E2099" s="21" t="s">
        <v>38</v>
      </c>
      <c r="F2099" s="21">
        <v>115</v>
      </c>
      <c r="G2099" s="44"/>
      <c r="H2099" s="44"/>
      <c r="I2099" s="30">
        <v>17583</v>
      </c>
      <c r="J2099" s="29">
        <f>VLOOKUP(Table2[[#This Row],[Visitor]],Table1[],2,FALSE)</f>
        <v>27</v>
      </c>
      <c r="K2099" s="29">
        <f>VLOOKUP(Table2[[#This Row],[Home]],Table1[],2,FALSE)</f>
        <v>23</v>
      </c>
      <c r="L2099" s="29">
        <f>VLOOKUP(Table2[[#This Row],[Visitor]],Table3[],2,FALSE)</f>
        <v>5</v>
      </c>
      <c r="M2099" s="29">
        <f>VLOOKUP(Table2[[#This Row],[Home]],Table3[],2,FALSE)</f>
        <v>25</v>
      </c>
      <c r="N2099" s="37"/>
      <c r="O2099" s="37"/>
      <c r="P2099" s="37"/>
      <c r="Q2099" s="37"/>
    </row>
    <row r="2100" spans="1:17" ht="25.5" customHeight="1">
      <c r="A2100" s="20" t="s">
        <v>378</v>
      </c>
      <c r="B2100" s="11" t="s">
        <v>97</v>
      </c>
      <c r="C2100" s="21" t="s">
        <v>25</v>
      </c>
      <c r="D2100" s="21">
        <v>96</v>
      </c>
      <c r="E2100" s="21" t="s">
        <v>42</v>
      </c>
      <c r="F2100" s="21">
        <v>84</v>
      </c>
      <c r="G2100" s="44"/>
      <c r="H2100" s="44"/>
      <c r="I2100" s="30">
        <v>17025</v>
      </c>
      <c r="J2100" s="29">
        <f>VLOOKUP(Table2[[#This Row],[Visitor]],Table1[],2,FALSE)</f>
        <v>12</v>
      </c>
      <c r="K2100" s="29">
        <f>VLOOKUP(Table2[[#This Row],[Home]],Table1[],2,FALSE)</f>
        <v>25</v>
      </c>
      <c r="L2100" s="29">
        <f>VLOOKUP(Table2[[#This Row],[Visitor]],Table3[],2,FALSE)</f>
        <v>29</v>
      </c>
      <c r="M2100" s="29">
        <f>VLOOKUP(Table2[[#This Row],[Home]],Table3[],2,FALSE)</f>
        <v>22</v>
      </c>
      <c r="N2100" s="37"/>
      <c r="O2100" s="37"/>
      <c r="P2100" s="37"/>
      <c r="Q2100" s="37"/>
    </row>
    <row r="2101" spans="1:17" ht="25.5" customHeight="1">
      <c r="A2101" s="20" t="s">
        <v>378</v>
      </c>
      <c r="B2101" s="11" t="s">
        <v>98</v>
      </c>
      <c r="C2101" s="21" t="s">
        <v>43</v>
      </c>
      <c r="D2101" s="21">
        <v>129</v>
      </c>
      <c r="E2101" s="21" t="s">
        <v>5</v>
      </c>
      <c r="F2101" s="21">
        <v>134</v>
      </c>
      <c r="G2101" s="44"/>
      <c r="H2101" s="44"/>
      <c r="I2101" s="30">
        <v>18624</v>
      </c>
      <c r="J2101" s="29">
        <f>VLOOKUP(Table2[[#This Row],[Visitor]],Table1[],2,FALSE)</f>
        <v>10</v>
      </c>
      <c r="K2101" s="29">
        <f>VLOOKUP(Table2[[#This Row],[Home]],Table1[],2,FALSE)</f>
        <v>4</v>
      </c>
      <c r="L2101" s="29">
        <f>VLOOKUP(Table2[[#This Row],[Visitor]],Table3[],2,FALSE)</f>
        <v>10</v>
      </c>
      <c r="M2101" s="29">
        <f>VLOOKUP(Table2[[#This Row],[Home]],Table3[],2,FALSE)</f>
        <v>4</v>
      </c>
      <c r="N2101" s="37"/>
      <c r="O2101" s="37"/>
      <c r="P2101" s="37"/>
      <c r="Q2101" s="37"/>
    </row>
    <row r="2102" spans="1:17" ht="25.5" customHeight="1">
      <c r="A2102" s="20" t="s">
        <v>378</v>
      </c>
      <c r="B2102" s="11" t="s">
        <v>67</v>
      </c>
      <c r="C2102" s="21" t="s">
        <v>44</v>
      </c>
      <c r="D2102" s="21">
        <v>103</v>
      </c>
      <c r="E2102" s="21" t="s">
        <v>41</v>
      </c>
      <c r="F2102" s="21">
        <v>121</v>
      </c>
      <c r="G2102" s="44"/>
      <c r="H2102" s="44"/>
      <c r="I2102" s="30">
        <v>19800</v>
      </c>
      <c r="J2102" s="29">
        <f>VLOOKUP(Table2[[#This Row],[Visitor]],Table1[],2,FALSE)</f>
        <v>6</v>
      </c>
      <c r="K2102" s="29">
        <f>VLOOKUP(Table2[[#This Row],[Home]],Table1[],2,FALSE)</f>
        <v>7</v>
      </c>
      <c r="L2102" s="29">
        <f>VLOOKUP(Table2[[#This Row],[Visitor]],Table3[],2,FALSE)</f>
        <v>18</v>
      </c>
      <c r="M2102" s="29">
        <f>VLOOKUP(Table2[[#This Row],[Home]],Table3[],2,FALSE)</f>
        <v>2</v>
      </c>
      <c r="N2102" s="37"/>
      <c r="O2102" s="37"/>
      <c r="P2102" s="37"/>
      <c r="Q2102" s="37"/>
    </row>
    <row r="2103" spans="1:17" ht="25.5" customHeight="1">
      <c r="A2103" s="20" t="s">
        <v>379</v>
      </c>
      <c r="B2103" s="11" t="s">
        <v>12</v>
      </c>
      <c r="C2103" s="21" t="s">
        <v>30</v>
      </c>
      <c r="D2103" s="21">
        <v>103</v>
      </c>
      <c r="E2103" s="21" t="s">
        <v>14</v>
      </c>
      <c r="F2103" s="21">
        <v>129</v>
      </c>
      <c r="G2103" s="44"/>
      <c r="H2103" s="44"/>
      <c r="I2103" s="30">
        <v>12589</v>
      </c>
      <c r="J2103" s="29">
        <f>VLOOKUP(Table2[[#This Row],[Visitor]],Table1[],2,FALSE)</f>
        <v>18</v>
      </c>
      <c r="K2103" s="29">
        <f>VLOOKUP(Table2[[#This Row],[Home]],Table1[],2,FALSE)</f>
        <v>19</v>
      </c>
      <c r="L2103" s="29">
        <f>VLOOKUP(Table2[[#This Row],[Visitor]],Table3[],2,FALSE)</f>
        <v>14</v>
      </c>
      <c r="M2103" s="29">
        <f>VLOOKUP(Table2[[#This Row],[Home]],Table3[],2,FALSE)</f>
        <v>19</v>
      </c>
      <c r="N2103" s="37"/>
      <c r="O2103" s="37"/>
      <c r="P2103" s="37"/>
      <c r="Q2103" s="37"/>
    </row>
    <row r="2104" spans="1:17" ht="25.5" customHeight="1">
      <c r="A2104" s="20" t="s">
        <v>379</v>
      </c>
      <c r="B2104" s="11" t="s">
        <v>12</v>
      </c>
      <c r="C2104" s="21" t="s">
        <v>27</v>
      </c>
      <c r="D2104" s="21">
        <v>137</v>
      </c>
      <c r="E2104" s="21" t="s">
        <v>20</v>
      </c>
      <c r="F2104" s="21">
        <v>129</v>
      </c>
      <c r="G2104" s="44"/>
      <c r="H2104" s="44"/>
      <c r="I2104" s="30">
        <v>15025</v>
      </c>
      <c r="J2104" s="29">
        <f>VLOOKUP(Table2[[#This Row],[Visitor]],Table1[],2,FALSE)</f>
        <v>11</v>
      </c>
      <c r="K2104" s="29">
        <f>VLOOKUP(Table2[[#This Row],[Home]],Table1[],2,FALSE)</f>
        <v>9</v>
      </c>
      <c r="L2104" s="29">
        <f>VLOOKUP(Table2[[#This Row],[Visitor]],Table3[],2,FALSE)</f>
        <v>27</v>
      </c>
      <c r="M2104" s="29">
        <f>VLOOKUP(Table2[[#This Row],[Home]],Table3[],2,FALSE)</f>
        <v>17</v>
      </c>
      <c r="N2104" s="37"/>
      <c r="O2104" s="37"/>
      <c r="P2104" s="37"/>
      <c r="Q2104" s="37"/>
    </row>
    <row r="2105" spans="1:17" ht="25.5" customHeight="1">
      <c r="A2105" s="20" t="s">
        <v>379</v>
      </c>
      <c r="B2105" s="11" t="s">
        <v>21</v>
      </c>
      <c r="C2105" s="21" t="s">
        <v>22</v>
      </c>
      <c r="D2105" s="21">
        <v>113</v>
      </c>
      <c r="E2105" s="21" t="s">
        <v>15</v>
      </c>
      <c r="F2105" s="21">
        <v>94</v>
      </c>
      <c r="G2105" s="44"/>
      <c r="H2105" s="44"/>
      <c r="I2105" s="30">
        <v>16209</v>
      </c>
      <c r="J2105" s="29">
        <f>VLOOKUP(Table2[[#This Row],[Visitor]],Table1[],2,FALSE)</f>
        <v>14</v>
      </c>
      <c r="K2105" s="29">
        <f>VLOOKUP(Table2[[#This Row],[Home]],Table1[],2,FALSE)</f>
        <v>30</v>
      </c>
      <c r="L2105" s="29">
        <f>VLOOKUP(Table2[[#This Row],[Visitor]],Table3[],2,FALSE)</f>
        <v>16</v>
      </c>
      <c r="M2105" s="29">
        <f>VLOOKUP(Table2[[#This Row],[Home]],Table3[],2,FALSE)</f>
        <v>23</v>
      </c>
      <c r="N2105" s="37"/>
      <c r="O2105" s="37"/>
      <c r="P2105" s="37"/>
      <c r="Q2105" s="37"/>
    </row>
    <row r="2106" spans="1:17" ht="25.5" customHeight="1">
      <c r="A2106" s="20" t="s">
        <v>379</v>
      </c>
      <c r="B2106" s="11" t="s">
        <v>23</v>
      </c>
      <c r="C2106" s="21" t="s">
        <v>16</v>
      </c>
      <c r="D2106" s="21">
        <v>109</v>
      </c>
      <c r="E2106" s="21" t="s">
        <v>24</v>
      </c>
      <c r="F2106" s="21">
        <v>107</v>
      </c>
      <c r="G2106" s="44"/>
      <c r="H2106" s="44"/>
      <c r="I2106" s="30">
        <v>15780</v>
      </c>
      <c r="J2106" s="29">
        <f>VLOOKUP(Table2[[#This Row],[Visitor]],Table1[],2,FALSE)</f>
        <v>13</v>
      </c>
      <c r="K2106" s="29">
        <f>VLOOKUP(Table2[[#This Row],[Home]],Table1[],2,FALSE)</f>
        <v>21</v>
      </c>
      <c r="L2106" s="29">
        <f>VLOOKUP(Table2[[#This Row],[Visitor]],Table3[],2,FALSE)</f>
        <v>8</v>
      </c>
      <c r="M2106" s="29">
        <f>VLOOKUP(Table2[[#This Row],[Home]],Table3[],2,FALSE)</f>
        <v>9</v>
      </c>
      <c r="N2106" s="37"/>
      <c r="O2106" s="37"/>
      <c r="P2106" s="37"/>
      <c r="Q2106" s="37"/>
    </row>
    <row r="2107" spans="1:17" ht="25.5" customHeight="1">
      <c r="A2107" s="20" t="s">
        <v>379</v>
      </c>
      <c r="B2107" s="11" t="s">
        <v>29</v>
      </c>
      <c r="C2107" s="21" t="s">
        <v>9</v>
      </c>
      <c r="D2107" s="21">
        <v>118</v>
      </c>
      <c r="E2107" s="21" t="s">
        <v>37</v>
      </c>
      <c r="F2107" s="21">
        <v>110</v>
      </c>
      <c r="G2107" s="44"/>
      <c r="H2107" s="44"/>
      <c r="I2107" s="30">
        <v>15740</v>
      </c>
      <c r="J2107" s="29">
        <f>VLOOKUP(Table2[[#This Row],[Visitor]],Table1[],2,FALSE)</f>
        <v>3</v>
      </c>
      <c r="K2107" s="29">
        <f>VLOOKUP(Table2[[#This Row],[Home]],Table1[],2,FALSE)</f>
        <v>29</v>
      </c>
      <c r="L2107" s="29">
        <f>VLOOKUP(Table2[[#This Row],[Visitor]],Table3[],2,FALSE)</f>
        <v>1</v>
      </c>
      <c r="M2107" s="29">
        <f>VLOOKUP(Table2[[#This Row],[Home]],Table3[],2,FALSE)</f>
        <v>30</v>
      </c>
      <c r="N2107" s="37"/>
      <c r="O2107" s="37"/>
      <c r="P2107" s="37"/>
      <c r="Q2107" s="37"/>
    </row>
    <row r="2108" spans="1:17" ht="25.5" customHeight="1">
      <c r="A2108" s="20" t="s">
        <v>379</v>
      </c>
      <c r="B2108" s="11" t="s">
        <v>35</v>
      </c>
      <c r="C2108" s="21" t="s">
        <v>34</v>
      </c>
      <c r="D2108" s="21">
        <v>112</v>
      </c>
      <c r="E2108" s="21" t="s">
        <v>38</v>
      </c>
      <c r="F2108" s="21">
        <v>127</v>
      </c>
      <c r="G2108" s="44"/>
      <c r="H2108" s="44"/>
      <c r="I2108" s="30">
        <v>16245</v>
      </c>
      <c r="J2108" s="29">
        <f>VLOOKUP(Table2[[#This Row],[Visitor]],Table1[],2,FALSE)</f>
        <v>2</v>
      </c>
      <c r="K2108" s="29">
        <f>VLOOKUP(Table2[[#This Row],[Home]],Table1[],2,FALSE)</f>
        <v>23</v>
      </c>
      <c r="L2108" s="29">
        <f>VLOOKUP(Table2[[#This Row],[Visitor]],Table3[],2,FALSE)</f>
        <v>13</v>
      </c>
      <c r="M2108" s="29">
        <f>VLOOKUP(Table2[[#This Row],[Home]],Table3[],2,FALSE)</f>
        <v>25</v>
      </c>
      <c r="N2108" s="37"/>
      <c r="O2108" s="37"/>
      <c r="P2108" s="37"/>
      <c r="Q2108" s="37"/>
    </row>
    <row r="2109" spans="1:17" ht="25.5" customHeight="1">
      <c r="A2109" s="20" t="s">
        <v>380</v>
      </c>
      <c r="B2109" s="11" t="s">
        <v>12</v>
      </c>
      <c r="C2109" s="21" t="s">
        <v>44</v>
      </c>
      <c r="D2109" s="21">
        <v>117</v>
      </c>
      <c r="E2109" s="21" t="s">
        <v>13</v>
      </c>
      <c r="F2109" s="21">
        <v>115</v>
      </c>
      <c r="G2109" s="44"/>
      <c r="H2109" s="44"/>
      <c r="I2109" s="30">
        <v>14300</v>
      </c>
      <c r="J2109" s="29">
        <f>VLOOKUP(Table2[[#This Row],[Visitor]],Table1[],2,FALSE)</f>
        <v>6</v>
      </c>
      <c r="K2109" s="29">
        <f>VLOOKUP(Table2[[#This Row],[Home]],Table1[],2,FALSE)</f>
        <v>20</v>
      </c>
      <c r="L2109" s="29">
        <f>VLOOKUP(Table2[[#This Row],[Visitor]],Table3[],2,FALSE)</f>
        <v>18</v>
      </c>
      <c r="M2109" s="29">
        <f>VLOOKUP(Table2[[#This Row],[Home]],Table3[],2,FALSE)</f>
        <v>20</v>
      </c>
      <c r="N2109" s="37"/>
      <c r="O2109" s="37"/>
      <c r="P2109" s="37"/>
      <c r="Q2109" s="37"/>
    </row>
    <row r="2110" spans="1:17" ht="25.5" customHeight="1">
      <c r="A2110" s="20" t="s">
        <v>380</v>
      </c>
      <c r="B2110" s="11" t="s">
        <v>12</v>
      </c>
      <c r="C2110" s="21" t="s">
        <v>5</v>
      </c>
      <c r="D2110" s="21">
        <v>103</v>
      </c>
      <c r="E2110" s="21" t="s">
        <v>6</v>
      </c>
      <c r="F2110" s="21">
        <v>96</v>
      </c>
      <c r="G2110" s="44"/>
      <c r="H2110" s="44"/>
      <c r="I2110" s="30">
        <v>19432</v>
      </c>
      <c r="J2110" s="29">
        <f>VLOOKUP(Table2[[#This Row],[Visitor]],Table1[],2,FALSE)</f>
        <v>4</v>
      </c>
      <c r="K2110" s="29">
        <f>VLOOKUP(Table2[[#This Row],[Home]],Table1[],2,FALSE)</f>
        <v>5</v>
      </c>
      <c r="L2110" s="29">
        <f>VLOOKUP(Table2[[#This Row],[Visitor]],Table3[],2,FALSE)</f>
        <v>4</v>
      </c>
      <c r="M2110" s="29">
        <f>VLOOKUP(Table2[[#This Row],[Home]],Table3[],2,FALSE)</f>
        <v>6</v>
      </c>
      <c r="N2110" s="37"/>
      <c r="O2110" s="37"/>
      <c r="P2110" s="37"/>
      <c r="Q2110" s="37"/>
    </row>
    <row r="2111" spans="1:17" ht="25.5" customHeight="1">
      <c r="A2111" s="20" t="s">
        <v>380</v>
      </c>
      <c r="B2111" s="11" t="s">
        <v>12</v>
      </c>
      <c r="C2111" s="21" t="s">
        <v>45</v>
      </c>
      <c r="D2111" s="21">
        <v>94</v>
      </c>
      <c r="E2111" s="21" t="s">
        <v>16</v>
      </c>
      <c r="F2111" s="21">
        <v>136</v>
      </c>
      <c r="G2111" s="44"/>
      <c r="H2111" s="44"/>
      <c r="I2111" s="30">
        <v>17265</v>
      </c>
      <c r="J2111" s="29">
        <f>VLOOKUP(Table2[[#This Row],[Visitor]],Table1[],2,FALSE)</f>
        <v>28</v>
      </c>
      <c r="K2111" s="29">
        <f>VLOOKUP(Table2[[#This Row],[Home]],Table1[],2,FALSE)</f>
        <v>13</v>
      </c>
      <c r="L2111" s="29">
        <f>VLOOKUP(Table2[[#This Row],[Visitor]],Table3[],2,FALSE)</f>
        <v>21</v>
      </c>
      <c r="M2111" s="29">
        <f>VLOOKUP(Table2[[#This Row],[Home]],Table3[],2,FALSE)</f>
        <v>8</v>
      </c>
      <c r="N2111" s="37"/>
      <c r="O2111" s="37"/>
      <c r="P2111" s="37"/>
      <c r="Q2111" s="37"/>
    </row>
    <row r="2112" spans="1:17" ht="25.5" customHeight="1">
      <c r="A2112" s="20" t="s">
        <v>380</v>
      </c>
      <c r="B2112" s="11" t="s">
        <v>21</v>
      </c>
      <c r="C2112" s="21" t="s">
        <v>14</v>
      </c>
      <c r="D2112" s="21">
        <v>105</v>
      </c>
      <c r="E2112" s="21" t="s">
        <v>42</v>
      </c>
      <c r="F2112" s="21">
        <v>92</v>
      </c>
      <c r="G2112" s="44"/>
      <c r="H2112" s="44"/>
      <c r="I2112" s="30">
        <v>17853</v>
      </c>
      <c r="J2112" s="29">
        <f>VLOOKUP(Table2[[#This Row],[Visitor]],Table1[],2,FALSE)</f>
        <v>19</v>
      </c>
      <c r="K2112" s="29">
        <f>VLOOKUP(Table2[[#This Row],[Home]],Table1[],2,FALSE)</f>
        <v>25</v>
      </c>
      <c r="L2112" s="29">
        <f>VLOOKUP(Table2[[#This Row],[Visitor]],Table3[],2,FALSE)</f>
        <v>19</v>
      </c>
      <c r="M2112" s="29">
        <f>VLOOKUP(Table2[[#This Row],[Home]],Table3[],2,FALSE)</f>
        <v>22</v>
      </c>
      <c r="N2112" s="37"/>
      <c r="O2112" s="37"/>
      <c r="P2112" s="37"/>
      <c r="Q2112" s="37"/>
    </row>
    <row r="2113" spans="1:17" ht="25.5" customHeight="1">
      <c r="A2113" s="20" t="s">
        <v>380</v>
      </c>
      <c r="B2113" s="11" t="s">
        <v>23</v>
      </c>
      <c r="C2113" s="21" t="s">
        <v>33</v>
      </c>
      <c r="D2113" s="21">
        <v>106</v>
      </c>
      <c r="E2113" s="21" t="s">
        <v>25</v>
      </c>
      <c r="F2113" s="21">
        <v>108</v>
      </c>
      <c r="G2113" s="44"/>
      <c r="H2113" s="44"/>
      <c r="I2113" s="30">
        <v>13454</v>
      </c>
      <c r="J2113" s="29">
        <f>VLOOKUP(Table2[[#This Row],[Visitor]],Table1[],2,FALSE)</f>
        <v>24</v>
      </c>
      <c r="K2113" s="29">
        <f>VLOOKUP(Table2[[#This Row],[Home]],Table1[],2,FALSE)</f>
        <v>12</v>
      </c>
      <c r="L2113" s="29">
        <f>VLOOKUP(Table2[[#This Row],[Visitor]],Table3[],2,FALSE)</f>
        <v>12</v>
      </c>
      <c r="M2113" s="29">
        <f>VLOOKUP(Table2[[#This Row],[Home]],Table3[],2,FALSE)</f>
        <v>29</v>
      </c>
      <c r="N2113" s="37"/>
      <c r="O2113" s="37"/>
      <c r="P2113" s="37"/>
      <c r="Q2113" s="37"/>
    </row>
    <row r="2114" spans="1:17" ht="25.5" customHeight="1">
      <c r="A2114" s="20" t="s">
        <v>380</v>
      </c>
      <c r="B2114" s="11" t="s">
        <v>23</v>
      </c>
      <c r="C2114" s="21" t="s">
        <v>18</v>
      </c>
      <c r="D2114" s="21">
        <v>122</v>
      </c>
      <c r="E2114" s="21" t="s">
        <v>43</v>
      </c>
      <c r="F2114" s="21">
        <v>132</v>
      </c>
      <c r="G2114" s="44"/>
      <c r="H2114" s="44"/>
      <c r="I2114" s="30">
        <v>18203</v>
      </c>
      <c r="J2114" s="29">
        <f>VLOOKUP(Table2[[#This Row],[Visitor]],Table1[],2,FALSE)</f>
        <v>26</v>
      </c>
      <c r="K2114" s="29">
        <f>VLOOKUP(Table2[[#This Row],[Home]],Table1[],2,FALSE)</f>
        <v>10</v>
      </c>
      <c r="L2114" s="29">
        <f>VLOOKUP(Table2[[#This Row],[Visitor]],Table3[],2,FALSE)</f>
        <v>26</v>
      </c>
      <c r="M2114" s="29">
        <f>VLOOKUP(Table2[[#This Row],[Home]],Table3[],2,FALSE)</f>
        <v>10</v>
      </c>
      <c r="N2114" s="37"/>
      <c r="O2114" s="37"/>
      <c r="P2114" s="37"/>
      <c r="Q2114" s="37"/>
    </row>
    <row r="2115" spans="1:17" ht="25.5" customHeight="1">
      <c r="A2115" s="20" t="s">
        <v>380</v>
      </c>
      <c r="B2115" s="11" t="s">
        <v>23</v>
      </c>
      <c r="C2115" s="21" t="s">
        <v>41</v>
      </c>
      <c r="D2115" s="21">
        <v>119</v>
      </c>
      <c r="E2115" s="21" t="s">
        <v>19</v>
      </c>
      <c r="F2115" s="21">
        <v>107</v>
      </c>
      <c r="G2115" s="44"/>
      <c r="H2115" s="44"/>
      <c r="I2115" s="30">
        <v>20472</v>
      </c>
      <c r="J2115" s="29">
        <f>VLOOKUP(Table2[[#This Row],[Visitor]],Table1[],2,FALSE)</f>
        <v>7</v>
      </c>
      <c r="K2115" s="29">
        <f>VLOOKUP(Table2[[#This Row],[Home]],Table1[],2,FALSE)</f>
        <v>27</v>
      </c>
      <c r="L2115" s="29">
        <f>VLOOKUP(Table2[[#This Row],[Visitor]],Table3[],2,FALSE)</f>
        <v>2</v>
      </c>
      <c r="M2115" s="29">
        <f>VLOOKUP(Table2[[#This Row],[Home]],Table3[],2,FALSE)</f>
        <v>5</v>
      </c>
      <c r="N2115" s="37"/>
      <c r="O2115" s="37"/>
      <c r="P2115" s="37"/>
      <c r="Q2115" s="37"/>
    </row>
    <row r="2116" spans="1:17" ht="25.5" customHeight="1">
      <c r="A2116" s="20" t="s">
        <v>380</v>
      </c>
      <c r="B2116" s="11" t="s">
        <v>8</v>
      </c>
      <c r="C2116" s="21" t="s">
        <v>17</v>
      </c>
      <c r="D2116" s="21">
        <v>118</v>
      </c>
      <c r="E2116" s="21" t="s">
        <v>36</v>
      </c>
      <c r="F2116" s="21">
        <v>108</v>
      </c>
      <c r="G2116" s="44"/>
      <c r="H2116" s="44"/>
      <c r="I2116" s="30">
        <v>19468</v>
      </c>
      <c r="J2116" s="29">
        <f>VLOOKUP(Table2[[#This Row],[Visitor]],Table1[],2,FALSE)</f>
        <v>17</v>
      </c>
      <c r="K2116" s="29">
        <f>VLOOKUP(Table2[[#This Row],[Home]],Table1[],2,FALSE)</f>
        <v>16</v>
      </c>
      <c r="L2116" s="29">
        <f>VLOOKUP(Table2[[#This Row],[Visitor]],Table3[],2,FALSE)</f>
        <v>15</v>
      </c>
      <c r="M2116" s="29">
        <f>VLOOKUP(Table2[[#This Row],[Home]],Table3[],2,FALSE)</f>
        <v>7</v>
      </c>
      <c r="N2116" s="37"/>
      <c r="O2116" s="37"/>
      <c r="P2116" s="37"/>
      <c r="Q2116" s="37"/>
    </row>
    <row r="2117" spans="1:17" ht="25.5" customHeight="1">
      <c r="A2117" s="20" t="s">
        <v>381</v>
      </c>
      <c r="B2117" s="11" t="s">
        <v>21</v>
      </c>
      <c r="C2117" s="21" t="s">
        <v>30</v>
      </c>
      <c r="D2117" s="21">
        <v>130</v>
      </c>
      <c r="E2117" s="21" t="s">
        <v>15</v>
      </c>
      <c r="F2117" s="21">
        <v>135</v>
      </c>
      <c r="G2117" s="44"/>
      <c r="H2117" s="44"/>
      <c r="I2117" s="30">
        <v>14516</v>
      </c>
      <c r="J2117" s="29">
        <f>VLOOKUP(Table2[[#This Row],[Visitor]],Table1[],2,FALSE)</f>
        <v>18</v>
      </c>
      <c r="K2117" s="29">
        <f>VLOOKUP(Table2[[#This Row],[Home]],Table1[],2,FALSE)</f>
        <v>30</v>
      </c>
      <c r="L2117" s="29">
        <f>VLOOKUP(Table2[[#This Row],[Visitor]],Table3[],2,FALSE)</f>
        <v>14</v>
      </c>
      <c r="M2117" s="29">
        <f>VLOOKUP(Table2[[#This Row],[Home]],Table3[],2,FALSE)</f>
        <v>23</v>
      </c>
      <c r="N2117" s="37"/>
      <c r="O2117" s="37"/>
      <c r="P2117" s="37"/>
      <c r="Q2117" s="37"/>
    </row>
    <row r="2118" spans="1:17" ht="25.5" customHeight="1">
      <c r="A2118" s="20" t="s">
        <v>381</v>
      </c>
      <c r="B2118" s="11" t="s">
        <v>23</v>
      </c>
      <c r="C2118" s="21" t="s">
        <v>24</v>
      </c>
      <c r="D2118" s="21">
        <v>125</v>
      </c>
      <c r="E2118" s="21" t="s">
        <v>40</v>
      </c>
      <c r="F2118" s="21">
        <v>120</v>
      </c>
      <c r="G2118" s="44"/>
      <c r="H2118" s="44"/>
      <c r="I2118" s="30">
        <v>18116</v>
      </c>
      <c r="J2118" s="29">
        <f>VLOOKUP(Table2[[#This Row],[Visitor]],Table1[],2,FALSE)</f>
        <v>21</v>
      </c>
      <c r="K2118" s="29">
        <f>VLOOKUP(Table2[[#This Row],[Home]],Table1[],2,FALSE)</f>
        <v>15</v>
      </c>
      <c r="L2118" s="29">
        <f>VLOOKUP(Table2[[#This Row],[Visitor]],Table3[],2,FALSE)</f>
        <v>9</v>
      </c>
      <c r="M2118" s="29">
        <f>VLOOKUP(Table2[[#This Row],[Home]],Table3[],2,FALSE)</f>
        <v>24</v>
      </c>
      <c r="N2118" s="37"/>
      <c r="O2118" s="37"/>
      <c r="P2118" s="37"/>
      <c r="Q2118" s="37"/>
    </row>
    <row r="2119" spans="1:17" ht="25.5" customHeight="1">
      <c r="A2119" s="20" t="s">
        <v>381</v>
      </c>
      <c r="B2119" s="11" t="s">
        <v>23</v>
      </c>
      <c r="C2119" s="21" t="s">
        <v>20</v>
      </c>
      <c r="D2119" s="21">
        <v>129</v>
      </c>
      <c r="E2119" s="21" t="s">
        <v>22</v>
      </c>
      <c r="F2119" s="21">
        <v>148</v>
      </c>
      <c r="G2119" s="44"/>
      <c r="H2119" s="44"/>
      <c r="I2119" s="30">
        <v>17360</v>
      </c>
      <c r="J2119" s="29">
        <f>VLOOKUP(Table2[[#This Row],[Visitor]],Table1[],2,FALSE)</f>
        <v>9</v>
      </c>
      <c r="K2119" s="29">
        <f>VLOOKUP(Table2[[#This Row],[Home]],Table1[],2,FALSE)</f>
        <v>14</v>
      </c>
      <c r="L2119" s="29">
        <f>VLOOKUP(Table2[[#This Row],[Visitor]],Table3[],2,FALSE)</f>
        <v>17</v>
      </c>
      <c r="M2119" s="29">
        <f>VLOOKUP(Table2[[#This Row],[Home]],Table3[],2,FALSE)</f>
        <v>16</v>
      </c>
      <c r="N2119" s="37"/>
      <c r="O2119" s="37"/>
      <c r="P2119" s="37"/>
      <c r="Q2119" s="37"/>
    </row>
    <row r="2120" spans="1:17" ht="25.5" customHeight="1">
      <c r="A2120" s="20" t="s">
        <v>381</v>
      </c>
      <c r="B2120" s="11" t="s">
        <v>26</v>
      </c>
      <c r="C2120" s="21" t="s">
        <v>13</v>
      </c>
      <c r="D2120" s="21">
        <v>93</v>
      </c>
      <c r="E2120" s="21" t="s">
        <v>28</v>
      </c>
      <c r="F2120" s="21">
        <v>99</v>
      </c>
      <c r="G2120" s="44"/>
      <c r="H2120" s="44"/>
      <c r="I2120" s="30">
        <v>19606</v>
      </c>
      <c r="J2120" s="29">
        <f>VLOOKUP(Table2[[#This Row],[Visitor]],Table1[],2,FALSE)</f>
        <v>20</v>
      </c>
      <c r="K2120" s="29">
        <f>VLOOKUP(Table2[[#This Row],[Home]],Table1[],2,FALSE)</f>
        <v>22</v>
      </c>
      <c r="L2120" s="29">
        <f>VLOOKUP(Table2[[#This Row],[Visitor]],Table3[],2,FALSE)</f>
        <v>20</v>
      </c>
      <c r="M2120" s="29">
        <f>VLOOKUP(Table2[[#This Row],[Home]],Table3[],2,FALSE)</f>
        <v>28</v>
      </c>
      <c r="N2120" s="37"/>
      <c r="O2120" s="37"/>
      <c r="P2120" s="37"/>
      <c r="Q2120" s="37"/>
    </row>
    <row r="2121" spans="1:17" ht="25.5" customHeight="1">
      <c r="A2121" s="20" t="s">
        <v>381</v>
      </c>
      <c r="B2121" s="11" t="s">
        <v>29</v>
      </c>
      <c r="C2121" s="21" t="s">
        <v>37</v>
      </c>
      <c r="D2121" s="21">
        <v>88</v>
      </c>
      <c r="E2121" s="21" t="s">
        <v>31</v>
      </c>
      <c r="F2121" s="21">
        <v>116</v>
      </c>
      <c r="G2121" s="44"/>
      <c r="H2121" s="44"/>
      <c r="I2121" s="30">
        <v>18306</v>
      </c>
      <c r="J2121" s="29">
        <f>VLOOKUP(Table2[[#This Row],[Visitor]],Table1[],2,FALSE)</f>
        <v>29</v>
      </c>
      <c r="K2121" s="29">
        <f>VLOOKUP(Table2[[#This Row],[Home]],Table1[],2,FALSE)</f>
        <v>8</v>
      </c>
      <c r="L2121" s="29">
        <f>VLOOKUP(Table2[[#This Row],[Visitor]],Table3[],2,FALSE)</f>
        <v>30</v>
      </c>
      <c r="M2121" s="29">
        <f>VLOOKUP(Table2[[#This Row],[Home]],Table3[],2,FALSE)</f>
        <v>11</v>
      </c>
      <c r="N2121" s="37"/>
      <c r="O2121" s="37"/>
      <c r="P2121" s="37"/>
      <c r="Q2121" s="37"/>
    </row>
    <row r="2122" spans="1:17" ht="25.5" customHeight="1">
      <c r="A2122" s="20" t="s">
        <v>381</v>
      </c>
      <c r="B2122" s="11" t="s">
        <v>35</v>
      </c>
      <c r="C2122" s="21" t="s">
        <v>9</v>
      </c>
      <c r="D2122" s="21">
        <v>127</v>
      </c>
      <c r="E2122" s="21" t="s">
        <v>38</v>
      </c>
      <c r="F2122" s="21">
        <v>101</v>
      </c>
      <c r="G2122" s="44"/>
      <c r="H2122" s="44"/>
      <c r="I2122" s="30">
        <v>17583</v>
      </c>
      <c r="J2122" s="29">
        <f>VLOOKUP(Table2[[#This Row],[Visitor]],Table1[],2,FALSE)</f>
        <v>3</v>
      </c>
      <c r="K2122" s="29">
        <f>VLOOKUP(Table2[[#This Row],[Home]],Table1[],2,FALSE)</f>
        <v>23</v>
      </c>
      <c r="L2122" s="29">
        <f>VLOOKUP(Table2[[#This Row],[Visitor]],Table3[],2,FALSE)</f>
        <v>1</v>
      </c>
      <c r="M2122" s="29">
        <f>VLOOKUP(Table2[[#This Row],[Home]],Table3[],2,FALSE)</f>
        <v>25</v>
      </c>
      <c r="N2122" s="37"/>
      <c r="O2122" s="37"/>
      <c r="P2122" s="37"/>
      <c r="Q2122" s="37"/>
    </row>
    <row r="2123" spans="1:17" ht="25.5" customHeight="1">
      <c r="A2123" s="20" t="s">
        <v>381</v>
      </c>
      <c r="B2123" s="11" t="s">
        <v>8</v>
      </c>
      <c r="C2123" s="21" t="s">
        <v>34</v>
      </c>
      <c r="D2123" s="21">
        <v>102</v>
      </c>
      <c r="E2123" s="21" t="s">
        <v>10</v>
      </c>
      <c r="F2123" s="21">
        <v>141</v>
      </c>
      <c r="G2123" s="44"/>
      <c r="H2123" s="44"/>
      <c r="I2123" s="30">
        <v>19596</v>
      </c>
      <c r="J2123" s="29">
        <f>VLOOKUP(Table2[[#This Row],[Visitor]],Table1[],2,FALSE)</f>
        <v>2</v>
      </c>
      <c r="K2123" s="29">
        <f>VLOOKUP(Table2[[#This Row],[Home]],Table1[],2,FALSE)</f>
        <v>1</v>
      </c>
      <c r="L2123" s="29">
        <f>VLOOKUP(Table2[[#This Row],[Visitor]],Table3[],2,FALSE)</f>
        <v>13</v>
      </c>
      <c r="M2123" s="29">
        <f>VLOOKUP(Table2[[#This Row],[Home]],Table3[],2,FALSE)</f>
        <v>3</v>
      </c>
      <c r="N2123" s="37"/>
      <c r="O2123" s="37"/>
      <c r="P2123" s="37"/>
      <c r="Q2123" s="37"/>
    </row>
    <row r="2124" spans="1:17" ht="25.5" customHeight="1">
      <c r="A2124" s="20" t="s">
        <v>382</v>
      </c>
      <c r="B2124" s="11" t="s">
        <v>12</v>
      </c>
      <c r="C2124" s="21" t="s">
        <v>44</v>
      </c>
      <c r="D2124" s="21">
        <v>92</v>
      </c>
      <c r="E2124" s="21" t="s">
        <v>16</v>
      </c>
      <c r="F2124" s="21">
        <v>116</v>
      </c>
      <c r="G2124" s="44"/>
      <c r="H2124" s="44"/>
      <c r="I2124" s="30">
        <v>15756</v>
      </c>
      <c r="J2124" s="29">
        <f>VLOOKUP(Table2[[#This Row],[Visitor]],Table1[],2,FALSE)</f>
        <v>6</v>
      </c>
      <c r="K2124" s="29">
        <f>VLOOKUP(Table2[[#This Row],[Home]],Table1[],2,FALSE)</f>
        <v>13</v>
      </c>
      <c r="L2124" s="29">
        <f>VLOOKUP(Table2[[#This Row],[Visitor]],Table3[],2,FALSE)</f>
        <v>18</v>
      </c>
      <c r="M2124" s="29">
        <f>VLOOKUP(Table2[[#This Row],[Home]],Table3[],2,FALSE)</f>
        <v>8</v>
      </c>
      <c r="N2124" s="37"/>
      <c r="O2124" s="37"/>
      <c r="P2124" s="37"/>
      <c r="Q2124" s="37"/>
    </row>
    <row r="2125" spans="1:17" ht="25.5" customHeight="1">
      <c r="A2125" s="20" t="s">
        <v>382</v>
      </c>
      <c r="B2125" s="11" t="s">
        <v>12</v>
      </c>
      <c r="C2125" s="21" t="s">
        <v>33</v>
      </c>
      <c r="D2125" s="21">
        <v>112</v>
      </c>
      <c r="E2125" s="21" t="s">
        <v>18</v>
      </c>
      <c r="F2125" s="21">
        <v>122</v>
      </c>
      <c r="G2125" s="44"/>
      <c r="H2125" s="44"/>
      <c r="I2125" s="30">
        <v>17184</v>
      </c>
      <c r="J2125" s="29">
        <f>VLOOKUP(Table2[[#This Row],[Visitor]],Table1[],2,FALSE)</f>
        <v>24</v>
      </c>
      <c r="K2125" s="29">
        <f>VLOOKUP(Table2[[#This Row],[Home]],Table1[],2,FALSE)</f>
        <v>26</v>
      </c>
      <c r="L2125" s="29">
        <f>VLOOKUP(Table2[[#This Row],[Visitor]],Table3[],2,FALSE)</f>
        <v>12</v>
      </c>
      <c r="M2125" s="29">
        <f>VLOOKUP(Table2[[#This Row],[Home]],Table3[],2,FALSE)</f>
        <v>26</v>
      </c>
      <c r="N2125" s="37"/>
      <c r="O2125" s="37"/>
      <c r="P2125" s="37"/>
      <c r="Q2125" s="37"/>
    </row>
    <row r="2126" spans="1:17" ht="25.5" customHeight="1">
      <c r="A2126" s="20" t="s">
        <v>382</v>
      </c>
      <c r="B2126" s="11" t="s">
        <v>21</v>
      </c>
      <c r="C2126" s="21" t="s">
        <v>41</v>
      </c>
      <c r="D2126" s="21">
        <v>119</v>
      </c>
      <c r="E2126" s="21" t="s">
        <v>27</v>
      </c>
      <c r="F2126" s="21">
        <v>101</v>
      </c>
      <c r="G2126" s="44"/>
      <c r="H2126" s="44"/>
      <c r="I2126" s="30">
        <v>16036</v>
      </c>
      <c r="J2126" s="29">
        <f>VLOOKUP(Table2[[#This Row],[Visitor]],Table1[],2,FALSE)</f>
        <v>7</v>
      </c>
      <c r="K2126" s="29">
        <f>VLOOKUP(Table2[[#This Row],[Home]],Table1[],2,FALSE)</f>
        <v>11</v>
      </c>
      <c r="L2126" s="29">
        <f>VLOOKUP(Table2[[#This Row],[Visitor]],Table3[],2,FALSE)</f>
        <v>2</v>
      </c>
      <c r="M2126" s="29">
        <f>VLOOKUP(Table2[[#This Row],[Home]],Table3[],2,FALSE)</f>
        <v>27</v>
      </c>
      <c r="N2126" s="37"/>
      <c r="O2126" s="37"/>
      <c r="P2126" s="37"/>
      <c r="Q2126" s="37"/>
    </row>
    <row r="2127" spans="1:17" ht="25.5" customHeight="1">
      <c r="A2127" s="20" t="s">
        <v>382</v>
      </c>
      <c r="B2127" s="11" t="s">
        <v>23</v>
      </c>
      <c r="C2127" s="21" t="s">
        <v>45</v>
      </c>
      <c r="D2127" s="21">
        <v>129</v>
      </c>
      <c r="E2127" s="21" t="s">
        <v>5</v>
      </c>
      <c r="F2127" s="21">
        <v>128</v>
      </c>
      <c r="G2127" s="44"/>
      <c r="H2127" s="44"/>
      <c r="I2127" s="30">
        <v>18624</v>
      </c>
      <c r="J2127" s="29">
        <f>VLOOKUP(Table2[[#This Row],[Visitor]],Table1[],2,FALSE)</f>
        <v>28</v>
      </c>
      <c r="K2127" s="29">
        <f>VLOOKUP(Table2[[#This Row],[Home]],Table1[],2,FALSE)</f>
        <v>4</v>
      </c>
      <c r="L2127" s="29">
        <f>VLOOKUP(Table2[[#This Row],[Visitor]],Table3[],2,FALSE)</f>
        <v>21</v>
      </c>
      <c r="M2127" s="29">
        <f>VLOOKUP(Table2[[#This Row],[Home]],Table3[],2,FALSE)</f>
        <v>4</v>
      </c>
      <c r="N2127" s="37"/>
      <c r="O2127" s="37"/>
      <c r="P2127" s="37"/>
      <c r="Q2127" s="37"/>
    </row>
    <row r="2128" spans="1:17" ht="25.5" customHeight="1">
      <c r="A2128" s="20" t="s">
        <v>382</v>
      </c>
      <c r="B2128" s="11" t="s">
        <v>23</v>
      </c>
      <c r="C2128" s="21" t="s">
        <v>25</v>
      </c>
      <c r="D2128" s="21">
        <v>95</v>
      </c>
      <c r="E2128" s="21" t="s">
        <v>43</v>
      </c>
      <c r="F2128" s="21">
        <v>117</v>
      </c>
      <c r="G2128" s="44"/>
      <c r="H2128" s="44"/>
      <c r="I2128" s="30">
        <v>18203</v>
      </c>
      <c r="J2128" s="29">
        <f>VLOOKUP(Table2[[#This Row],[Visitor]],Table1[],2,FALSE)</f>
        <v>12</v>
      </c>
      <c r="K2128" s="29">
        <f>VLOOKUP(Table2[[#This Row],[Home]],Table1[],2,FALSE)</f>
        <v>10</v>
      </c>
      <c r="L2128" s="29">
        <f>VLOOKUP(Table2[[#This Row],[Visitor]],Table3[],2,FALSE)</f>
        <v>29</v>
      </c>
      <c r="M2128" s="29">
        <f>VLOOKUP(Table2[[#This Row],[Home]],Table3[],2,FALSE)</f>
        <v>10</v>
      </c>
      <c r="N2128" s="37"/>
      <c r="O2128" s="37"/>
      <c r="P2128" s="37"/>
      <c r="Q2128" s="37"/>
    </row>
    <row r="2129" spans="1:17" ht="25.5" customHeight="1">
      <c r="A2129" s="20" t="s">
        <v>382</v>
      </c>
      <c r="B2129" s="11" t="s">
        <v>8</v>
      </c>
      <c r="C2129" s="21" t="s">
        <v>34</v>
      </c>
      <c r="D2129" s="21">
        <v>118</v>
      </c>
      <c r="E2129" s="21" t="s">
        <v>36</v>
      </c>
      <c r="F2129" s="21">
        <v>127</v>
      </c>
      <c r="G2129" s="44"/>
      <c r="H2129" s="44"/>
      <c r="I2129" s="30">
        <v>19393</v>
      </c>
      <c r="J2129" s="29">
        <f>VLOOKUP(Table2[[#This Row],[Visitor]],Table1[],2,FALSE)</f>
        <v>2</v>
      </c>
      <c r="K2129" s="29">
        <f>VLOOKUP(Table2[[#This Row],[Home]],Table1[],2,FALSE)</f>
        <v>16</v>
      </c>
      <c r="L2129" s="29">
        <f>VLOOKUP(Table2[[#This Row],[Visitor]],Table3[],2,FALSE)</f>
        <v>13</v>
      </c>
      <c r="M2129" s="29">
        <f>VLOOKUP(Table2[[#This Row],[Home]],Table3[],2,FALSE)</f>
        <v>7</v>
      </c>
      <c r="N2129" s="37"/>
      <c r="O2129" s="37"/>
      <c r="P2129" s="37"/>
      <c r="Q2129" s="37"/>
    </row>
    <row r="2130" spans="1:17" ht="25.5" customHeight="1">
      <c r="A2130" s="20" t="s">
        <v>383</v>
      </c>
      <c r="B2130" s="11" t="s">
        <v>12</v>
      </c>
      <c r="C2130" s="21" t="s">
        <v>42</v>
      </c>
      <c r="D2130" s="21">
        <v>103</v>
      </c>
      <c r="E2130" s="21" t="s">
        <v>14</v>
      </c>
      <c r="F2130" s="21">
        <v>120</v>
      </c>
      <c r="G2130" s="44"/>
      <c r="H2130" s="44"/>
      <c r="I2130" s="30">
        <v>14430</v>
      </c>
      <c r="J2130" s="29">
        <f>VLOOKUP(Table2[[#This Row],[Visitor]],Table1[],2,FALSE)</f>
        <v>25</v>
      </c>
      <c r="K2130" s="29">
        <f>VLOOKUP(Table2[[#This Row],[Home]],Table1[],2,FALSE)</f>
        <v>19</v>
      </c>
      <c r="L2130" s="29">
        <f>VLOOKUP(Table2[[#This Row],[Visitor]],Table3[],2,FALSE)</f>
        <v>22</v>
      </c>
      <c r="M2130" s="29">
        <f>VLOOKUP(Table2[[#This Row],[Home]],Table3[],2,FALSE)</f>
        <v>19</v>
      </c>
      <c r="N2130" s="37"/>
      <c r="O2130" s="37"/>
      <c r="P2130" s="37"/>
      <c r="Q2130" s="37"/>
    </row>
    <row r="2131" spans="1:17" ht="25.5" customHeight="1">
      <c r="A2131" s="20" t="s">
        <v>383</v>
      </c>
      <c r="B2131" s="11" t="s">
        <v>12</v>
      </c>
      <c r="C2131" s="21" t="s">
        <v>30</v>
      </c>
      <c r="D2131" s="21">
        <v>110</v>
      </c>
      <c r="E2131" s="21" t="s">
        <v>19</v>
      </c>
      <c r="F2131" s="21">
        <v>117</v>
      </c>
      <c r="G2131" s="44"/>
      <c r="H2131" s="44"/>
      <c r="I2131" s="30">
        <v>20627</v>
      </c>
      <c r="J2131" s="29">
        <f>VLOOKUP(Table2[[#This Row],[Visitor]],Table1[],2,FALSE)</f>
        <v>18</v>
      </c>
      <c r="K2131" s="29">
        <f>VLOOKUP(Table2[[#This Row],[Home]],Table1[],2,FALSE)</f>
        <v>27</v>
      </c>
      <c r="L2131" s="29">
        <f>VLOOKUP(Table2[[#This Row],[Visitor]],Table3[],2,FALSE)</f>
        <v>14</v>
      </c>
      <c r="M2131" s="29">
        <f>VLOOKUP(Table2[[#This Row],[Home]],Table3[],2,FALSE)</f>
        <v>5</v>
      </c>
      <c r="N2131" s="37"/>
      <c r="O2131" s="37"/>
      <c r="P2131" s="37"/>
      <c r="Q2131" s="37"/>
    </row>
    <row r="2132" spans="1:17" ht="25.5" customHeight="1">
      <c r="A2132" s="20" t="s">
        <v>383</v>
      </c>
      <c r="B2132" s="11" t="s">
        <v>12</v>
      </c>
      <c r="C2132" s="21" t="s">
        <v>6</v>
      </c>
      <c r="D2132" s="21">
        <v>106</v>
      </c>
      <c r="E2132" s="21" t="s">
        <v>20</v>
      </c>
      <c r="F2132" s="21">
        <v>119</v>
      </c>
      <c r="G2132" s="44"/>
      <c r="H2132" s="44"/>
      <c r="I2132" s="30">
        <v>16682</v>
      </c>
      <c r="J2132" s="29">
        <f>VLOOKUP(Table2[[#This Row],[Visitor]],Table1[],2,FALSE)</f>
        <v>5</v>
      </c>
      <c r="K2132" s="29">
        <f>VLOOKUP(Table2[[#This Row],[Home]],Table1[],2,FALSE)</f>
        <v>9</v>
      </c>
      <c r="L2132" s="29">
        <f>VLOOKUP(Table2[[#This Row],[Visitor]],Table3[],2,FALSE)</f>
        <v>6</v>
      </c>
      <c r="M2132" s="29">
        <f>VLOOKUP(Table2[[#This Row],[Home]],Table3[],2,FALSE)</f>
        <v>17</v>
      </c>
      <c r="N2132" s="37"/>
      <c r="O2132" s="37"/>
      <c r="P2132" s="37"/>
      <c r="Q2132" s="37"/>
    </row>
    <row r="2133" spans="1:17" ht="25.5" customHeight="1">
      <c r="A2133" s="20" t="s">
        <v>383</v>
      </c>
      <c r="B2133" s="11" t="s">
        <v>21</v>
      </c>
      <c r="C2133" s="21" t="s">
        <v>40</v>
      </c>
      <c r="D2133" s="21">
        <v>125</v>
      </c>
      <c r="E2133" s="21" t="s">
        <v>15</v>
      </c>
      <c r="F2133" s="21">
        <v>106</v>
      </c>
      <c r="G2133" s="44"/>
      <c r="H2133" s="44"/>
      <c r="I2133" s="30">
        <v>15267</v>
      </c>
      <c r="J2133" s="29">
        <f>VLOOKUP(Table2[[#This Row],[Visitor]],Table1[],2,FALSE)</f>
        <v>15</v>
      </c>
      <c r="K2133" s="29">
        <f>VLOOKUP(Table2[[#This Row],[Home]],Table1[],2,FALSE)</f>
        <v>30</v>
      </c>
      <c r="L2133" s="29">
        <f>VLOOKUP(Table2[[#This Row],[Visitor]],Table3[],2,FALSE)</f>
        <v>24</v>
      </c>
      <c r="M2133" s="29">
        <f>VLOOKUP(Table2[[#This Row],[Home]],Table3[],2,FALSE)</f>
        <v>23</v>
      </c>
      <c r="N2133" s="37"/>
      <c r="O2133" s="37"/>
      <c r="P2133" s="37"/>
      <c r="Q2133" s="37"/>
    </row>
    <row r="2134" spans="1:17" ht="25.5" customHeight="1">
      <c r="A2134" s="20" t="s">
        <v>383</v>
      </c>
      <c r="B2134" s="11" t="s">
        <v>26</v>
      </c>
      <c r="C2134" s="21" t="s">
        <v>22</v>
      </c>
      <c r="D2134" s="21">
        <v>122</v>
      </c>
      <c r="E2134" s="21" t="s">
        <v>28</v>
      </c>
      <c r="F2134" s="21">
        <v>107</v>
      </c>
      <c r="G2134" s="44"/>
      <c r="H2134" s="44"/>
      <c r="I2134" s="30">
        <v>20420</v>
      </c>
      <c r="J2134" s="29">
        <f>VLOOKUP(Table2[[#This Row],[Visitor]],Table1[],2,FALSE)</f>
        <v>14</v>
      </c>
      <c r="K2134" s="29">
        <f>VLOOKUP(Table2[[#This Row],[Home]],Table1[],2,FALSE)</f>
        <v>22</v>
      </c>
      <c r="L2134" s="29">
        <f>VLOOKUP(Table2[[#This Row],[Visitor]],Table3[],2,FALSE)</f>
        <v>16</v>
      </c>
      <c r="M2134" s="29">
        <f>VLOOKUP(Table2[[#This Row],[Home]],Table3[],2,FALSE)</f>
        <v>28</v>
      </c>
      <c r="N2134" s="37"/>
      <c r="O2134" s="37"/>
      <c r="P2134" s="37"/>
      <c r="Q2134" s="37"/>
    </row>
    <row r="2135" spans="1:17" ht="25.5" customHeight="1">
      <c r="A2135" s="20" t="s">
        <v>383</v>
      </c>
      <c r="B2135" s="11" t="s">
        <v>29</v>
      </c>
      <c r="C2135" s="21" t="s">
        <v>10</v>
      </c>
      <c r="D2135" s="21">
        <v>117</v>
      </c>
      <c r="E2135" s="21" t="s">
        <v>37</v>
      </c>
      <c r="F2135" s="21">
        <v>107</v>
      </c>
      <c r="G2135" s="44"/>
      <c r="H2135" s="44"/>
      <c r="I2135" s="30">
        <v>17081</v>
      </c>
      <c r="J2135" s="29">
        <f>VLOOKUP(Table2[[#This Row],[Visitor]],Table1[],2,FALSE)</f>
        <v>1</v>
      </c>
      <c r="K2135" s="29">
        <f>VLOOKUP(Table2[[#This Row],[Home]],Table1[],2,FALSE)</f>
        <v>29</v>
      </c>
      <c r="L2135" s="29">
        <f>VLOOKUP(Table2[[#This Row],[Visitor]],Table3[],2,FALSE)</f>
        <v>3</v>
      </c>
      <c r="M2135" s="29">
        <f>VLOOKUP(Table2[[#This Row],[Home]],Table3[],2,FALSE)</f>
        <v>30</v>
      </c>
      <c r="N2135" s="37"/>
      <c r="O2135" s="37"/>
      <c r="P2135" s="37"/>
      <c r="Q2135" s="37"/>
    </row>
    <row r="2136" spans="1:17" ht="25.5" customHeight="1">
      <c r="A2136" s="20" t="s">
        <v>383</v>
      </c>
      <c r="B2136" s="11" t="s">
        <v>32</v>
      </c>
      <c r="C2136" s="21" t="s">
        <v>33</v>
      </c>
      <c r="D2136" s="21">
        <v>117</v>
      </c>
      <c r="E2136" s="21" t="s">
        <v>24</v>
      </c>
      <c r="F2136" s="21">
        <v>122</v>
      </c>
      <c r="G2136" s="44"/>
      <c r="H2136" s="44"/>
      <c r="I2136" s="30">
        <v>16980</v>
      </c>
      <c r="J2136" s="29">
        <f>VLOOKUP(Table2[[#This Row],[Visitor]],Table1[],2,FALSE)</f>
        <v>24</v>
      </c>
      <c r="K2136" s="29">
        <f>VLOOKUP(Table2[[#This Row],[Home]],Table1[],2,FALSE)</f>
        <v>21</v>
      </c>
      <c r="L2136" s="29">
        <f>VLOOKUP(Table2[[#This Row],[Visitor]],Table3[],2,FALSE)</f>
        <v>12</v>
      </c>
      <c r="M2136" s="29">
        <f>VLOOKUP(Table2[[#This Row],[Home]],Table3[],2,FALSE)</f>
        <v>9</v>
      </c>
      <c r="N2136" s="37"/>
      <c r="O2136" s="37"/>
      <c r="P2136" s="37"/>
      <c r="Q2136" s="37"/>
    </row>
    <row r="2137" spans="1:17" ht="25.5" customHeight="1">
      <c r="A2137" s="20" t="s">
        <v>383</v>
      </c>
      <c r="B2137" s="11" t="s">
        <v>35</v>
      </c>
      <c r="C2137" s="21" t="s">
        <v>17</v>
      </c>
      <c r="D2137" s="21">
        <v>96</v>
      </c>
      <c r="E2137" s="21" t="s">
        <v>38</v>
      </c>
      <c r="F2137" s="21">
        <v>102</v>
      </c>
      <c r="G2137" s="44"/>
      <c r="H2137" s="44"/>
      <c r="I2137" s="30">
        <v>17583</v>
      </c>
      <c r="J2137" s="29">
        <f>VLOOKUP(Table2[[#This Row],[Visitor]],Table1[],2,FALSE)</f>
        <v>17</v>
      </c>
      <c r="K2137" s="29">
        <f>VLOOKUP(Table2[[#This Row],[Home]],Table1[],2,FALSE)</f>
        <v>23</v>
      </c>
      <c r="L2137" s="29">
        <f>VLOOKUP(Table2[[#This Row],[Visitor]],Table3[],2,FALSE)</f>
        <v>15</v>
      </c>
      <c r="M2137" s="29">
        <f>VLOOKUP(Table2[[#This Row],[Home]],Table3[],2,FALSE)</f>
        <v>25</v>
      </c>
      <c r="N2137" s="37"/>
      <c r="O2137" s="37"/>
      <c r="P2137" s="37"/>
      <c r="Q2137" s="37"/>
    </row>
    <row r="2138" spans="1:17" ht="25.5" customHeight="1">
      <c r="A2138" s="20" t="s">
        <v>384</v>
      </c>
      <c r="B2138" s="11" t="s">
        <v>83</v>
      </c>
      <c r="C2138" s="21" t="s">
        <v>34</v>
      </c>
      <c r="D2138" s="21">
        <v>105</v>
      </c>
      <c r="E2138" s="21" t="s">
        <v>31</v>
      </c>
      <c r="F2138" s="21">
        <v>125</v>
      </c>
      <c r="G2138" s="44"/>
      <c r="H2138" s="44"/>
      <c r="I2138" s="30">
        <v>18306</v>
      </c>
      <c r="J2138" s="29">
        <f>VLOOKUP(Table2[[#This Row],[Visitor]],Table1[],2,FALSE)</f>
        <v>2</v>
      </c>
      <c r="K2138" s="29">
        <f>VLOOKUP(Table2[[#This Row],[Home]],Table1[],2,FALSE)</f>
        <v>8</v>
      </c>
      <c r="L2138" s="29">
        <f>VLOOKUP(Table2[[#This Row],[Visitor]],Table3[],2,FALSE)</f>
        <v>13</v>
      </c>
      <c r="M2138" s="29">
        <f>VLOOKUP(Table2[[#This Row],[Home]],Table3[],2,FALSE)</f>
        <v>11</v>
      </c>
      <c r="N2138" s="37"/>
      <c r="O2138" s="37"/>
      <c r="P2138" s="37"/>
      <c r="Q2138" s="37"/>
    </row>
    <row r="2139" spans="1:17" ht="25.5" customHeight="1">
      <c r="A2139" s="20" t="s">
        <v>384</v>
      </c>
      <c r="B2139" s="11" t="s">
        <v>12</v>
      </c>
      <c r="C2139" s="21" t="s">
        <v>6</v>
      </c>
      <c r="D2139" s="21">
        <v>90</v>
      </c>
      <c r="E2139" s="21" t="s">
        <v>16</v>
      </c>
      <c r="F2139" s="21">
        <v>105</v>
      </c>
      <c r="G2139" s="44"/>
      <c r="H2139" s="44"/>
      <c r="I2139" s="30">
        <v>17923</v>
      </c>
      <c r="J2139" s="29">
        <f>VLOOKUP(Table2[[#This Row],[Visitor]],Table1[],2,FALSE)</f>
        <v>5</v>
      </c>
      <c r="K2139" s="29">
        <f>VLOOKUP(Table2[[#This Row],[Home]],Table1[],2,FALSE)</f>
        <v>13</v>
      </c>
      <c r="L2139" s="29">
        <f>VLOOKUP(Table2[[#This Row],[Visitor]],Table3[],2,FALSE)</f>
        <v>6</v>
      </c>
      <c r="M2139" s="29">
        <f>VLOOKUP(Table2[[#This Row],[Home]],Table3[],2,FALSE)</f>
        <v>8</v>
      </c>
      <c r="N2139" s="37"/>
      <c r="O2139" s="37"/>
      <c r="P2139" s="37"/>
      <c r="Q2139" s="37"/>
    </row>
    <row r="2140" spans="1:17" ht="25.5" customHeight="1">
      <c r="A2140" s="20" t="s">
        <v>384</v>
      </c>
      <c r="B2140" s="11" t="s">
        <v>21</v>
      </c>
      <c r="C2140" s="21" t="s">
        <v>13</v>
      </c>
      <c r="D2140" s="21">
        <v>129</v>
      </c>
      <c r="E2140" s="21" t="s">
        <v>27</v>
      </c>
      <c r="F2140" s="21">
        <v>120</v>
      </c>
      <c r="G2140" s="44"/>
      <c r="H2140" s="44"/>
      <c r="I2140" s="30">
        <v>15048</v>
      </c>
      <c r="J2140" s="29">
        <f>VLOOKUP(Table2[[#This Row],[Visitor]],Table1[],2,FALSE)</f>
        <v>20</v>
      </c>
      <c r="K2140" s="29">
        <f>VLOOKUP(Table2[[#This Row],[Home]],Table1[],2,FALSE)</f>
        <v>11</v>
      </c>
      <c r="L2140" s="29">
        <f>VLOOKUP(Table2[[#This Row],[Visitor]],Table3[],2,FALSE)</f>
        <v>20</v>
      </c>
      <c r="M2140" s="29">
        <f>VLOOKUP(Table2[[#This Row],[Home]],Table3[],2,FALSE)</f>
        <v>27</v>
      </c>
      <c r="N2140" s="37"/>
      <c r="O2140" s="37"/>
      <c r="P2140" s="37"/>
      <c r="Q2140" s="37"/>
    </row>
    <row r="2141" spans="1:17" ht="25.5" customHeight="1">
      <c r="A2141" s="20" t="s">
        <v>384</v>
      </c>
      <c r="B2141" s="11" t="s">
        <v>21</v>
      </c>
      <c r="C2141" s="21" t="s">
        <v>41</v>
      </c>
      <c r="D2141" s="21">
        <v>104</v>
      </c>
      <c r="E2141" s="21" t="s">
        <v>42</v>
      </c>
      <c r="F2141" s="21">
        <v>99</v>
      </c>
      <c r="G2141" s="44"/>
      <c r="H2141" s="44"/>
      <c r="I2141" s="30">
        <v>18886</v>
      </c>
      <c r="J2141" s="29">
        <f>VLOOKUP(Table2[[#This Row],[Visitor]],Table1[],2,FALSE)</f>
        <v>7</v>
      </c>
      <c r="K2141" s="29">
        <f>VLOOKUP(Table2[[#This Row],[Home]],Table1[],2,FALSE)</f>
        <v>25</v>
      </c>
      <c r="L2141" s="29">
        <f>VLOOKUP(Table2[[#This Row],[Visitor]],Table3[],2,FALSE)</f>
        <v>2</v>
      </c>
      <c r="M2141" s="29">
        <f>VLOOKUP(Table2[[#This Row],[Home]],Table3[],2,FALSE)</f>
        <v>22</v>
      </c>
      <c r="N2141" s="37"/>
      <c r="O2141" s="37"/>
      <c r="P2141" s="37"/>
      <c r="Q2141" s="37"/>
    </row>
    <row r="2142" spans="1:17" ht="25.5" customHeight="1">
      <c r="A2142" s="20" t="s">
        <v>384</v>
      </c>
      <c r="B2142" s="11" t="s">
        <v>23</v>
      </c>
      <c r="C2142" s="21" t="s">
        <v>44</v>
      </c>
      <c r="D2142" s="21">
        <v>123</v>
      </c>
      <c r="E2142" s="21" t="s">
        <v>5</v>
      </c>
      <c r="F2142" s="21">
        <v>112</v>
      </c>
      <c r="G2142" s="44"/>
      <c r="H2142" s="44"/>
      <c r="I2142" s="30">
        <v>18624</v>
      </c>
      <c r="J2142" s="29">
        <f>VLOOKUP(Table2[[#This Row],[Visitor]],Table1[],2,FALSE)</f>
        <v>6</v>
      </c>
      <c r="K2142" s="29">
        <f>VLOOKUP(Table2[[#This Row],[Home]],Table1[],2,FALSE)</f>
        <v>4</v>
      </c>
      <c r="L2142" s="29">
        <f>VLOOKUP(Table2[[#This Row],[Visitor]],Table3[],2,FALSE)</f>
        <v>18</v>
      </c>
      <c r="M2142" s="29">
        <f>VLOOKUP(Table2[[#This Row],[Home]],Table3[],2,FALSE)</f>
        <v>4</v>
      </c>
      <c r="N2142" s="37"/>
      <c r="O2142" s="37"/>
      <c r="P2142" s="37"/>
      <c r="Q2142" s="37"/>
    </row>
    <row r="2143" spans="1:17" ht="25.5" customHeight="1">
      <c r="A2143" s="20" t="s">
        <v>384</v>
      </c>
      <c r="B2143" s="11" t="s">
        <v>23</v>
      </c>
      <c r="C2143" s="21" t="s">
        <v>20</v>
      </c>
      <c r="D2143" s="21">
        <v>134</v>
      </c>
      <c r="E2143" s="21" t="s">
        <v>40</v>
      </c>
      <c r="F2143" s="21">
        <v>125</v>
      </c>
      <c r="G2143" s="44"/>
      <c r="H2143" s="44"/>
      <c r="I2143" s="30">
        <v>19942</v>
      </c>
      <c r="J2143" s="29">
        <f>VLOOKUP(Table2[[#This Row],[Visitor]],Table1[],2,FALSE)</f>
        <v>9</v>
      </c>
      <c r="K2143" s="29">
        <f>VLOOKUP(Table2[[#This Row],[Home]],Table1[],2,FALSE)</f>
        <v>15</v>
      </c>
      <c r="L2143" s="29">
        <f>VLOOKUP(Table2[[#This Row],[Visitor]],Table3[],2,FALSE)</f>
        <v>17</v>
      </c>
      <c r="M2143" s="29">
        <f>VLOOKUP(Table2[[#This Row],[Home]],Table3[],2,FALSE)</f>
        <v>24</v>
      </c>
      <c r="N2143" s="37"/>
      <c r="O2143" s="37"/>
      <c r="P2143" s="37"/>
      <c r="Q2143" s="37"/>
    </row>
    <row r="2144" spans="1:17" ht="25.5" customHeight="1">
      <c r="A2144" s="20" t="s">
        <v>384</v>
      </c>
      <c r="B2144" s="11" t="s">
        <v>23</v>
      </c>
      <c r="C2144" s="21" t="s">
        <v>24</v>
      </c>
      <c r="D2144" s="21">
        <v>90</v>
      </c>
      <c r="E2144" s="21" t="s">
        <v>25</v>
      </c>
      <c r="F2144" s="21">
        <v>99</v>
      </c>
      <c r="G2144" s="44"/>
      <c r="H2144" s="44"/>
      <c r="I2144" s="30">
        <v>16841</v>
      </c>
      <c r="J2144" s="29">
        <f>VLOOKUP(Table2[[#This Row],[Visitor]],Table1[],2,FALSE)</f>
        <v>21</v>
      </c>
      <c r="K2144" s="29">
        <f>VLOOKUP(Table2[[#This Row],[Home]],Table1[],2,FALSE)</f>
        <v>12</v>
      </c>
      <c r="L2144" s="29">
        <f>VLOOKUP(Table2[[#This Row],[Visitor]],Table3[],2,FALSE)</f>
        <v>9</v>
      </c>
      <c r="M2144" s="29">
        <f>VLOOKUP(Table2[[#This Row],[Home]],Table3[],2,FALSE)</f>
        <v>29</v>
      </c>
      <c r="N2144" s="37"/>
      <c r="O2144" s="37"/>
      <c r="P2144" s="37"/>
      <c r="Q2144" s="37"/>
    </row>
    <row r="2145" spans="1:17" ht="25.5" customHeight="1">
      <c r="A2145" s="20" t="s">
        <v>384</v>
      </c>
      <c r="B2145" s="11" t="s">
        <v>26</v>
      </c>
      <c r="C2145" s="21" t="s">
        <v>43</v>
      </c>
      <c r="D2145" s="21">
        <v>117</v>
      </c>
      <c r="E2145" s="21" t="s">
        <v>9</v>
      </c>
      <c r="F2145" s="21">
        <v>112</v>
      </c>
      <c r="G2145" s="44"/>
      <c r="H2145" s="44"/>
      <c r="I2145" s="30">
        <v>18061</v>
      </c>
      <c r="J2145" s="29">
        <f>VLOOKUP(Table2[[#This Row],[Visitor]],Table1[],2,FALSE)</f>
        <v>10</v>
      </c>
      <c r="K2145" s="29">
        <f>VLOOKUP(Table2[[#This Row],[Home]],Table1[],2,FALSE)</f>
        <v>3</v>
      </c>
      <c r="L2145" s="29">
        <f>VLOOKUP(Table2[[#This Row],[Visitor]],Table3[],2,FALSE)</f>
        <v>10</v>
      </c>
      <c r="M2145" s="29">
        <f>VLOOKUP(Table2[[#This Row],[Home]],Table3[],2,FALSE)</f>
        <v>1</v>
      </c>
      <c r="N2145" s="37"/>
      <c r="O2145" s="37"/>
      <c r="P2145" s="37"/>
      <c r="Q2145" s="37"/>
    </row>
    <row r="2146" spans="1:17" ht="25.5" customHeight="1">
      <c r="A2146" s="20" t="s">
        <v>384</v>
      </c>
      <c r="B2146" s="11" t="s">
        <v>29</v>
      </c>
      <c r="C2146" s="21" t="s">
        <v>18</v>
      </c>
      <c r="D2146" s="21">
        <v>103</v>
      </c>
      <c r="E2146" s="21" t="s">
        <v>22</v>
      </c>
      <c r="F2146" s="21">
        <v>83</v>
      </c>
      <c r="G2146" s="44"/>
      <c r="H2146" s="44"/>
      <c r="I2146" s="30">
        <v>17812</v>
      </c>
      <c r="J2146" s="29">
        <f>VLOOKUP(Table2[[#This Row],[Visitor]],Table1[],2,FALSE)</f>
        <v>26</v>
      </c>
      <c r="K2146" s="29">
        <f>VLOOKUP(Table2[[#This Row],[Home]],Table1[],2,FALSE)</f>
        <v>14</v>
      </c>
      <c r="L2146" s="29">
        <f>VLOOKUP(Table2[[#This Row],[Visitor]],Table3[],2,FALSE)</f>
        <v>26</v>
      </c>
      <c r="M2146" s="29">
        <f>VLOOKUP(Table2[[#This Row],[Home]],Table3[],2,FALSE)</f>
        <v>16</v>
      </c>
      <c r="N2146" s="37"/>
      <c r="O2146" s="37"/>
      <c r="P2146" s="37"/>
      <c r="Q2146" s="37"/>
    </row>
    <row r="2147" spans="1:17" ht="25.5" customHeight="1">
      <c r="A2147" s="20" t="s">
        <v>385</v>
      </c>
      <c r="B2147" s="11" t="s">
        <v>67</v>
      </c>
      <c r="C2147" s="21" t="s">
        <v>36</v>
      </c>
      <c r="D2147" s="21">
        <v>101</v>
      </c>
      <c r="E2147" s="21" t="s">
        <v>28</v>
      </c>
      <c r="F2147" s="21">
        <v>102</v>
      </c>
      <c r="G2147" s="44"/>
      <c r="H2147" s="44"/>
      <c r="I2147" s="30">
        <v>20340</v>
      </c>
      <c r="J2147" s="29">
        <f>VLOOKUP(Table2[[#This Row],[Visitor]],Table1[],2,FALSE)</f>
        <v>16</v>
      </c>
      <c r="K2147" s="29">
        <f>VLOOKUP(Table2[[#This Row],[Home]],Table1[],2,FALSE)</f>
        <v>22</v>
      </c>
      <c r="L2147" s="29">
        <f>VLOOKUP(Table2[[#This Row],[Visitor]],Table3[],2,FALSE)</f>
        <v>7</v>
      </c>
      <c r="M2147" s="29">
        <f>VLOOKUP(Table2[[#This Row],[Home]],Table3[],2,FALSE)</f>
        <v>28</v>
      </c>
      <c r="N2147" s="37"/>
      <c r="O2147" s="37"/>
      <c r="P2147" s="37"/>
      <c r="Q2147" s="37"/>
    </row>
    <row r="2148" spans="1:17" ht="25.5" customHeight="1">
      <c r="A2148" s="20" t="s">
        <v>385</v>
      </c>
      <c r="B2148" s="11" t="s">
        <v>49</v>
      </c>
      <c r="C2148" s="21" t="s">
        <v>45</v>
      </c>
      <c r="D2148" s="21">
        <v>120</v>
      </c>
      <c r="E2148" s="21" t="s">
        <v>19</v>
      </c>
      <c r="F2148" s="21">
        <v>143</v>
      </c>
      <c r="G2148" s="44"/>
      <c r="H2148" s="44"/>
      <c r="I2148" s="30">
        <v>20683</v>
      </c>
      <c r="J2148" s="29">
        <f>VLOOKUP(Table2[[#This Row],[Visitor]],Table1[],2,FALSE)</f>
        <v>28</v>
      </c>
      <c r="K2148" s="29">
        <f>VLOOKUP(Table2[[#This Row],[Home]],Table1[],2,FALSE)</f>
        <v>27</v>
      </c>
      <c r="L2148" s="29">
        <f>VLOOKUP(Table2[[#This Row],[Visitor]],Table3[],2,FALSE)</f>
        <v>21</v>
      </c>
      <c r="M2148" s="29">
        <f>VLOOKUP(Table2[[#This Row],[Home]],Table3[],2,FALSE)</f>
        <v>5</v>
      </c>
      <c r="N2148" s="37"/>
      <c r="O2148" s="37"/>
      <c r="P2148" s="37"/>
      <c r="Q2148" s="37"/>
    </row>
    <row r="2149" spans="1:17" ht="25.5" customHeight="1">
      <c r="A2149" s="20" t="s">
        <v>385</v>
      </c>
      <c r="B2149" s="11" t="s">
        <v>59</v>
      </c>
      <c r="C2149" s="21" t="s">
        <v>37</v>
      </c>
      <c r="D2149" s="21">
        <v>104</v>
      </c>
      <c r="E2149" s="21" t="s">
        <v>38</v>
      </c>
      <c r="F2149" s="21">
        <v>117</v>
      </c>
      <c r="G2149" s="44"/>
      <c r="H2149" s="44"/>
      <c r="I2149" s="30">
        <v>17583</v>
      </c>
      <c r="J2149" s="29">
        <f>VLOOKUP(Table2[[#This Row],[Visitor]],Table1[],2,FALSE)</f>
        <v>29</v>
      </c>
      <c r="K2149" s="29">
        <f>VLOOKUP(Table2[[#This Row],[Home]],Table1[],2,FALSE)</f>
        <v>23</v>
      </c>
      <c r="L2149" s="29">
        <f>VLOOKUP(Table2[[#This Row],[Visitor]],Table3[],2,FALSE)</f>
        <v>30</v>
      </c>
      <c r="M2149" s="29">
        <f>VLOOKUP(Table2[[#This Row],[Home]],Table3[],2,FALSE)</f>
        <v>25</v>
      </c>
      <c r="N2149" s="37"/>
      <c r="O2149" s="37"/>
      <c r="P2149" s="37"/>
      <c r="Q2149" s="37"/>
    </row>
    <row r="2150" spans="1:17" ht="25.5" customHeight="1">
      <c r="A2150" s="20" t="s">
        <v>385</v>
      </c>
      <c r="B2150" s="11" t="s">
        <v>21</v>
      </c>
      <c r="C2150" s="21" t="s">
        <v>18</v>
      </c>
      <c r="D2150" s="21">
        <v>124</v>
      </c>
      <c r="E2150" s="21" t="s">
        <v>27</v>
      </c>
      <c r="F2150" s="21">
        <v>108</v>
      </c>
      <c r="G2150" s="44"/>
      <c r="H2150" s="44"/>
      <c r="I2150" s="30">
        <v>13370</v>
      </c>
      <c r="J2150" s="29">
        <f>VLOOKUP(Table2[[#This Row],[Visitor]],Table1[],2,FALSE)</f>
        <v>26</v>
      </c>
      <c r="K2150" s="29">
        <f>VLOOKUP(Table2[[#This Row],[Home]],Table1[],2,FALSE)</f>
        <v>11</v>
      </c>
      <c r="L2150" s="29">
        <f>VLOOKUP(Table2[[#This Row],[Visitor]],Table3[],2,FALSE)</f>
        <v>26</v>
      </c>
      <c r="M2150" s="29">
        <f>VLOOKUP(Table2[[#This Row],[Home]],Table3[],2,FALSE)</f>
        <v>27</v>
      </c>
      <c r="N2150" s="37"/>
      <c r="O2150" s="37"/>
      <c r="P2150" s="37"/>
      <c r="Q2150" s="37"/>
    </row>
    <row r="2151" spans="1:17" ht="25.5" customHeight="1">
      <c r="A2151" s="20" t="s">
        <v>385</v>
      </c>
      <c r="B2151" s="11" t="s">
        <v>26</v>
      </c>
      <c r="C2151" s="21" t="s">
        <v>17</v>
      </c>
      <c r="D2151" s="21">
        <v>118</v>
      </c>
      <c r="E2151" s="21" t="s">
        <v>10</v>
      </c>
      <c r="F2151" s="21">
        <v>120</v>
      </c>
      <c r="G2151" s="44"/>
      <c r="H2151" s="44"/>
      <c r="I2151" s="30">
        <v>19596</v>
      </c>
      <c r="J2151" s="29">
        <f>VLOOKUP(Table2[[#This Row],[Visitor]],Table1[],2,FALSE)</f>
        <v>17</v>
      </c>
      <c r="K2151" s="29">
        <f>VLOOKUP(Table2[[#This Row],[Home]],Table1[],2,FALSE)</f>
        <v>1</v>
      </c>
      <c r="L2151" s="29">
        <f>VLOOKUP(Table2[[#This Row],[Visitor]],Table3[],2,FALSE)</f>
        <v>15</v>
      </c>
      <c r="M2151" s="29">
        <f>VLOOKUP(Table2[[#This Row],[Home]],Table3[],2,FALSE)</f>
        <v>3</v>
      </c>
      <c r="N2151" s="37"/>
      <c r="O2151" s="37"/>
      <c r="P2151" s="37"/>
      <c r="Q2151" s="37"/>
    </row>
    <row r="2152" spans="1:17" ht="25.5" customHeight="1">
      <c r="A2152" s="20" t="s">
        <v>386</v>
      </c>
      <c r="B2152" s="11" t="s">
        <v>12</v>
      </c>
      <c r="C2152" s="21" t="s">
        <v>42</v>
      </c>
      <c r="D2152" s="21">
        <v>104</v>
      </c>
      <c r="E2152" s="21" t="s">
        <v>6</v>
      </c>
      <c r="F2152" s="21">
        <v>107</v>
      </c>
      <c r="G2152" s="44"/>
      <c r="H2152" s="44"/>
      <c r="I2152" s="30">
        <v>19432</v>
      </c>
      <c r="J2152" s="29">
        <f>VLOOKUP(Table2[[#This Row],[Visitor]],Table1[],2,FALSE)</f>
        <v>25</v>
      </c>
      <c r="K2152" s="29">
        <f>VLOOKUP(Table2[[#This Row],[Home]],Table1[],2,FALSE)</f>
        <v>5</v>
      </c>
      <c r="L2152" s="29">
        <f>VLOOKUP(Table2[[#This Row],[Visitor]],Table3[],2,FALSE)</f>
        <v>22</v>
      </c>
      <c r="M2152" s="29">
        <f>VLOOKUP(Table2[[#This Row],[Home]],Table3[],2,FALSE)</f>
        <v>6</v>
      </c>
      <c r="N2152" s="37"/>
      <c r="O2152" s="37"/>
      <c r="P2152" s="37"/>
      <c r="Q2152" s="37"/>
    </row>
    <row r="2153" spans="1:17" ht="25.5" customHeight="1">
      <c r="A2153" s="20" t="s">
        <v>386</v>
      </c>
      <c r="B2153" s="11" t="s">
        <v>12</v>
      </c>
      <c r="C2153" s="21" t="s">
        <v>20</v>
      </c>
      <c r="D2153" s="21">
        <v>112</v>
      </c>
      <c r="E2153" s="21" t="s">
        <v>14</v>
      </c>
      <c r="F2153" s="21">
        <v>121</v>
      </c>
      <c r="G2153" s="44"/>
      <c r="H2153" s="44"/>
      <c r="I2153" s="30">
        <v>15246</v>
      </c>
      <c r="J2153" s="29">
        <f>VLOOKUP(Table2[[#This Row],[Visitor]],Table1[],2,FALSE)</f>
        <v>9</v>
      </c>
      <c r="K2153" s="29">
        <f>VLOOKUP(Table2[[#This Row],[Home]],Table1[],2,FALSE)</f>
        <v>19</v>
      </c>
      <c r="L2153" s="29">
        <f>VLOOKUP(Table2[[#This Row],[Visitor]],Table3[],2,FALSE)</f>
        <v>17</v>
      </c>
      <c r="M2153" s="29">
        <f>VLOOKUP(Table2[[#This Row],[Home]],Table3[],2,FALSE)</f>
        <v>19</v>
      </c>
      <c r="N2153" s="37"/>
      <c r="O2153" s="37"/>
      <c r="P2153" s="37"/>
      <c r="Q2153" s="37"/>
    </row>
    <row r="2154" spans="1:17" ht="25.5" customHeight="1">
      <c r="A2154" s="20" t="s">
        <v>386</v>
      </c>
      <c r="B2154" s="11" t="s">
        <v>12</v>
      </c>
      <c r="C2154" s="21" t="s">
        <v>13</v>
      </c>
      <c r="D2154" s="21">
        <v>90</v>
      </c>
      <c r="E2154" s="21" t="s">
        <v>16</v>
      </c>
      <c r="F2154" s="21">
        <v>99</v>
      </c>
      <c r="G2154" s="44"/>
      <c r="H2154" s="44"/>
      <c r="I2154" s="30">
        <v>15734</v>
      </c>
      <c r="J2154" s="29">
        <f>VLOOKUP(Table2[[#This Row],[Visitor]],Table1[],2,FALSE)</f>
        <v>20</v>
      </c>
      <c r="K2154" s="29">
        <f>VLOOKUP(Table2[[#This Row],[Home]],Table1[],2,FALSE)</f>
        <v>13</v>
      </c>
      <c r="L2154" s="29">
        <f>VLOOKUP(Table2[[#This Row],[Visitor]],Table3[],2,FALSE)</f>
        <v>20</v>
      </c>
      <c r="M2154" s="29">
        <f>VLOOKUP(Table2[[#This Row],[Home]],Table3[],2,FALSE)</f>
        <v>8</v>
      </c>
      <c r="N2154" s="37"/>
      <c r="O2154" s="37"/>
      <c r="P2154" s="37"/>
      <c r="Q2154" s="37"/>
    </row>
    <row r="2155" spans="1:17" ht="25.5" customHeight="1">
      <c r="A2155" s="20" t="s">
        <v>386</v>
      </c>
      <c r="B2155" s="11" t="s">
        <v>21</v>
      </c>
      <c r="C2155" s="21" t="s">
        <v>15</v>
      </c>
      <c r="D2155" s="21">
        <v>125</v>
      </c>
      <c r="E2155" s="21" t="s">
        <v>41</v>
      </c>
      <c r="F2155" s="21">
        <v>127</v>
      </c>
      <c r="G2155" s="44"/>
      <c r="H2155" s="44"/>
      <c r="I2155" s="30">
        <v>19800</v>
      </c>
      <c r="J2155" s="29">
        <f>VLOOKUP(Table2[[#This Row],[Visitor]],Table1[],2,FALSE)</f>
        <v>30</v>
      </c>
      <c r="K2155" s="29">
        <f>VLOOKUP(Table2[[#This Row],[Home]],Table1[],2,FALSE)</f>
        <v>7</v>
      </c>
      <c r="L2155" s="29">
        <f>VLOOKUP(Table2[[#This Row],[Visitor]],Table3[],2,FALSE)</f>
        <v>23</v>
      </c>
      <c r="M2155" s="29">
        <f>VLOOKUP(Table2[[#This Row],[Home]],Table3[],2,FALSE)</f>
        <v>2</v>
      </c>
      <c r="N2155" s="37"/>
      <c r="O2155" s="37"/>
      <c r="P2155" s="37"/>
      <c r="Q2155" s="37"/>
    </row>
    <row r="2156" spans="1:17" ht="25.5" customHeight="1">
      <c r="A2156" s="20" t="s">
        <v>386</v>
      </c>
      <c r="B2156" s="11" t="s">
        <v>23</v>
      </c>
      <c r="C2156" s="21" t="s">
        <v>22</v>
      </c>
      <c r="D2156" s="21">
        <v>112</v>
      </c>
      <c r="E2156" s="21" t="s">
        <v>40</v>
      </c>
      <c r="F2156" s="21">
        <v>99</v>
      </c>
      <c r="G2156" s="44"/>
      <c r="H2156" s="44"/>
      <c r="I2156" s="30">
        <v>18833</v>
      </c>
      <c r="J2156" s="29">
        <f>VLOOKUP(Table2[[#This Row],[Visitor]],Table1[],2,FALSE)</f>
        <v>14</v>
      </c>
      <c r="K2156" s="29">
        <f>VLOOKUP(Table2[[#This Row],[Home]],Table1[],2,FALSE)</f>
        <v>15</v>
      </c>
      <c r="L2156" s="29">
        <f>VLOOKUP(Table2[[#This Row],[Visitor]],Table3[],2,FALSE)</f>
        <v>16</v>
      </c>
      <c r="M2156" s="29">
        <f>VLOOKUP(Table2[[#This Row],[Home]],Table3[],2,FALSE)</f>
        <v>24</v>
      </c>
      <c r="N2156" s="37"/>
      <c r="O2156" s="37"/>
      <c r="P2156" s="37"/>
      <c r="Q2156" s="37"/>
    </row>
    <row r="2157" spans="1:17" ht="25.5" customHeight="1">
      <c r="A2157" s="20" t="s">
        <v>386</v>
      </c>
      <c r="B2157" s="11" t="s">
        <v>23</v>
      </c>
      <c r="C2157" s="21" t="s">
        <v>28</v>
      </c>
      <c r="D2157" s="21">
        <v>104</v>
      </c>
      <c r="E2157" s="21" t="s">
        <v>9</v>
      </c>
      <c r="F2157" s="21">
        <v>120</v>
      </c>
      <c r="G2157" s="44"/>
      <c r="H2157" s="44"/>
      <c r="I2157" s="30">
        <v>18055</v>
      </c>
      <c r="J2157" s="29">
        <f>VLOOKUP(Table2[[#This Row],[Visitor]],Table1[],2,FALSE)</f>
        <v>22</v>
      </c>
      <c r="K2157" s="29">
        <f>VLOOKUP(Table2[[#This Row],[Home]],Table1[],2,FALSE)</f>
        <v>3</v>
      </c>
      <c r="L2157" s="29">
        <f>VLOOKUP(Table2[[#This Row],[Visitor]],Table3[],2,FALSE)</f>
        <v>28</v>
      </c>
      <c r="M2157" s="29">
        <f>VLOOKUP(Table2[[#This Row],[Home]],Table3[],2,FALSE)</f>
        <v>1</v>
      </c>
      <c r="N2157" s="37"/>
      <c r="O2157" s="37"/>
      <c r="P2157" s="37"/>
      <c r="Q2157" s="37"/>
    </row>
    <row r="2158" spans="1:17" ht="25.5" customHeight="1">
      <c r="A2158" s="20" t="s">
        <v>386</v>
      </c>
      <c r="B2158" s="11" t="s">
        <v>23</v>
      </c>
      <c r="C2158" s="21" t="s">
        <v>44</v>
      </c>
      <c r="D2158" s="21">
        <v>120</v>
      </c>
      <c r="E2158" s="21" t="s">
        <v>33</v>
      </c>
      <c r="F2158" s="21">
        <v>130</v>
      </c>
      <c r="G2158" s="44"/>
      <c r="H2158" s="44"/>
      <c r="I2158" s="30">
        <v>13782</v>
      </c>
      <c r="J2158" s="29">
        <f>VLOOKUP(Table2[[#This Row],[Visitor]],Table1[],2,FALSE)</f>
        <v>6</v>
      </c>
      <c r="K2158" s="29">
        <f>VLOOKUP(Table2[[#This Row],[Home]],Table1[],2,FALSE)</f>
        <v>24</v>
      </c>
      <c r="L2158" s="29">
        <f>VLOOKUP(Table2[[#This Row],[Visitor]],Table3[],2,FALSE)</f>
        <v>18</v>
      </c>
      <c r="M2158" s="29">
        <f>VLOOKUP(Table2[[#This Row],[Home]],Table3[],2,FALSE)</f>
        <v>12</v>
      </c>
      <c r="N2158" s="37"/>
      <c r="O2158" s="37"/>
      <c r="P2158" s="37"/>
      <c r="Q2158" s="37"/>
    </row>
    <row r="2159" spans="1:17" ht="25.5" customHeight="1">
      <c r="A2159" s="20" t="s">
        <v>386</v>
      </c>
      <c r="B2159" s="11" t="s">
        <v>23</v>
      </c>
      <c r="C2159" s="21" t="s">
        <v>36</v>
      </c>
      <c r="D2159" s="21">
        <v>111</v>
      </c>
      <c r="E2159" s="21" t="s">
        <v>43</v>
      </c>
      <c r="F2159" s="21">
        <v>120</v>
      </c>
      <c r="G2159" s="44"/>
      <c r="H2159" s="44"/>
      <c r="I2159" s="30">
        <v>18203</v>
      </c>
      <c r="J2159" s="29">
        <f>VLOOKUP(Table2[[#This Row],[Visitor]],Table1[],2,FALSE)</f>
        <v>16</v>
      </c>
      <c r="K2159" s="29">
        <f>VLOOKUP(Table2[[#This Row],[Home]],Table1[],2,FALSE)</f>
        <v>10</v>
      </c>
      <c r="L2159" s="29">
        <f>VLOOKUP(Table2[[#This Row],[Visitor]],Table3[],2,FALSE)</f>
        <v>7</v>
      </c>
      <c r="M2159" s="29">
        <f>VLOOKUP(Table2[[#This Row],[Home]],Table3[],2,FALSE)</f>
        <v>10</v>
      </c>
      <c r="N2159" s="37"/>
      <c r="O2159" s="37"/>
      <c r="P2159" s="37"/>
      <c r="Q2159" s="37"/>
    </row>
    <row r="2160" spans="1:17" ht="25.5" customHeight="1">
      <c r="A2160" s="20" t="s">
        <v>386</v>
      </c>
      <c r="B2160" s="11" t="s">
        <v>29</v>
      </c>
      <c r="C2160" s="21" t="s">
        <v>17</v>
      </c>
      <c r="D2160" s="21">
        <v>87</v>
      </c>
      <c r="E2160" s="21" t="s">
        <v>30</v>
      </c>
      <c r="F2160" s="21">
        <v>103</v>
      </c>
      <c r="G2160" s="44"/>
      <c r="H2160" s="44"/>
      <c r="I2160" s="30">
        <v>18378</v>
      </c>
      <c r="J2160" s="29">
        <f>VLOOKUP(Table2[[#This Row],[Visitor]],Table1[],2,FALSE)</f>
        <v>17</v>
      </c>
      <c r="K2160" s="29">
        <f>VLOOKUP(Table2[[#This Row],[Home]],Table1[],2,FALSE)</f>
        <v>18</v>
      </c>
      <c r="L2160" s="29">
        <f>VLOOKUP(Table2[[#This Row],[Visitor]],Table3[],2,FALSE)</f>
        <v>15</v>
      </c>
      <c r="M2160" s="29">
        <f>VLOOKUP(Table2[[#This Row],[Home]],Table3[],2,FALSE)</f>
        <v>14</v>
      </c>
      <c r="N2160" s="37"/>
      <c r="O2160" s="37"/>
      <c r="P2160" s="37"/>
      <c r="Q2160" s="37"/>
    </row>
    <row r="2161" spans="1:17" ht="25.5" customHeight="1">
      <c r="A2161" s="20" t="s">
        <v>387</v>
      </c>
      <c r="B2161" s="11" t="s">
        <v>21</v>
      </c>
      <c r="C2161" s="21" t="s">
        <v>45</v>
      </c>
      <c r="D2161" s="21">
        <v>113</v>
      </c>
      <c r="E2161" s="21" t="s">
        <v>27</v>
      </c>
      <c r="F2161" s="21">
        <v>117</v>
      </c>
      <c r="G2161" s="44"/>
      <c r="H2161" s="44"/>
      <c r="I2161" s="30">
        <v>16824</v>
      </c>
      <c r="J2161" s="29">
        <f>VLOOKUP(Table2[[#This Row],[Visitor]],Table1[],2,FALSE)</f>
        <v>28</v>
      </c>
      <c r="K2161" s="29">
        <f>VLOOKUP(Table2[[#This Row],[Home]],Table1[],2,FALSE)</f>
        <v>11</v>
      </c>
      <c r="L2161" s="29">
        <f>VLOOKUP(Table2[[#This Row],[Visitor]],Table3[],2,FALSE)</f>
        <v>21</v>
      </c>
      <c r="M2161" s="29">
        <f>VLOOKUP(Table2[[#This Row],[Home]],Table3[],2,FALSE)</f>
        <v>27</v>
      </c>
      <c r="N2161" s="37"/>
      <c r="O2161" s="37"/>
      <c r="P2161" s="37"/>
      <c r="Q2161" s="37"/>
    </row>
    <row r="2162" spans="1:17" ht="25.5" customHeight="1">
      <c r="A2162" s="20" t="s">
        <v>387</v>
      </c>
      <c r="B2162" s="11" t="s">
        <v>23</v>
      </c>
      <c r="C2162" s="21" t="s">
        <v>34</v>
      </c>
      <c r="D2162" s="21">
        <v>108</v>
      </c>
      <c r="E2162" s="21" t="s">
        <v>25</v>
      </c>
      <c r="F2162" s="21">
        <v>107</v>
      </c>
      <c r="G2162" s="44"/>
      <c r="H2162" s="44"/>
      <c r="I2162" s="30">
        <v>13788</v>
      </c>
      <c r="J2162" s="29">
        <f>VLOOKUP(Table2[[#This Row],[Visitor]],Table1[],2,FALSE)</f>
        <v>2</v>
      </c>
      <c r="K2162" s="29">
        <f>VLOOKUP(Table2[[#This Row],[Home]],Table1[],2,FALSE)</f>
        <v>12</v>
      </c>
      <c r="L2162" s="29">
        <f>VLOOKUP(Table2[[#This Row],[Visitor]],Table3[],2,FALSE)</f>
        <v>13</v>
      </c>
      <c r="M2162" s="29">
        <f>VLOOKUP(Table2[[#This Row],[Home]],Table3[],2,FALSE)</f>
        <v>29</v>
      </c>
      <c r="N2162" s="37"/>
      <c r="O2162" s="37"/>
      <c r="P2162" s="37"/>
      <c r="Q2162" s="37"/>
    </row>
    <row r="2163" spans="1:17" ht="25.5" customHeight="1">
      <c r="A2163" s="20" t="s">
        <v>387</v>
      </c>
      <c r="B2163" s="11" t="s">
        <v>23</v>
      </c>
      <c r="C2163" s="21" t="s">
        <v>18</v>
      </c>
      <c r="D2163" s="21">
        <v>118</v>
      </c>
      <c r="E2163" s="21" t="s">
        <v>24</v>
      </c>
      <c r="F2163" s="21">
        <v>88</v>
      </c>
      <c r="G2163" s="44"/>
      <c r="H2163" s="44"/>
      <c r="I2163" s="30">
        <v>15733</v>
      </c>
      <c r="J2163" s="29">
        <f>VLOOKUP(Table2[[#This Row],[Visitor]],Table1[],2,FALSE)</f>
        <v>26</v>
      </c>
      <c r="K2163" s="29">
        <f>VLOOKUP(Table2[[#This Row],[Home]],Table1[],2,FALSE)</f>
        <v>21</v>
      </c>
      <c r="L2163" s="29">
        <f>VLOOKUP(Table2[[#This Row],[Visitor]],Table3[],2,FALSE)</f>
        <v>26</v>
      </c>
      <c r="M2163" s="29">
        <f>VLOOKUP(Table2[[#This Row],[Home]],Table3[],2,FALSE)</f>
        <v>9</v>
      </c>
      <c r="N2163" s="37"/>
      <c r="O2163" s="37"/>
      <c r="P2163" s="37"/>
      <c r="Q2163" s="37"/>
    </row>
    <row r="2164" spans="1:17" ht="25.5" customHeight="1">
      <c r="A2164" s="20" t="s">
        <v>387</v>
      </c>
      <c r="B2164" s="11" t="s">
        <v>23</v>
      </c>
      <c r="C2164" s="21" t="s">
        <v>5</v>
      </c>
      <c r="D2164" s="21">
        <v>112</v>
      </c>
      <c r="E2164" s="21" t="s">
        <v>19</v>
      </c>
      <c r="F2164" s="21">
        <v>109</v>
      </c>
      <c r="G2164" s="44"/>
      <c r="H2164" s="44"/>
      <c r="I2164" s="30">
        <v>20582</v>
      </c>
      <c r="J2164" s="29">
        <f>VLOOKUP(Table2[[#This Row],[Visitor]],Table1[],2,FALSE)</f>
        <v>4</v>
      </c>
      <c r="K2164" s="29">
        <f>VLOOKUP(Table2[[#This Row],[Home]],Table1[],2,FALSE)</f>
        <v>27</v>
      </c>
      <c r="L2164" s="29">
        <f>VLOOKUP(Table2[[#This Row],[Visitor]],Table3[],2,FALSE)</f>
        <v>4</v>
      </c>
      <c r="M2164" s="29">
        <f>VLOOKUP(Table2[[#This Row],[Home]],Table3[],2,FALSE)</f>
        <v>5</v>
      </c>
      <c r="N2164" s="37"/>
      <c r="O2164" s="37"/>
      <c r="P2164" s="37"/>
      <c r="Q2164" s="37"/>
    </row>
    <row r="2165" spans="1:17" ht="25.5" customHeight="1">
      <c r="A2165" s="20" t="s">
        <v>387</v>
      </c>
      <c r="B2165" s="11" t="s">
        <v>8</v>
      </c>
      <c r="C2165" s="21" t="s">
        <v>31</v>
      </c>
      <c r="D2165" s="21">
        <v>108</v>
      </c>
      <c r="E2165" s="21" t="s">
        <v>10</v>
      </c>
      <c r="F2165" s="21">
        <v>115</v>
      </c>
      <c r="G2165" s="44"/>
      <c r="H2165" s="44"/>
      <c r="I2165" s="30">
        <v>19596</v>
      </c>
      <c r="J2165" s="29">
        <f>VLOOKUP(Table2[[#This Row],[Visitor]],Table1[],2,FALSE)</f>
        <v>8</v>
      </c>
      <c r="K2165" s="29">
        <f>VLOOKUP(Table2[[#This Row],[Home]],Table1[],2,FALSE)</f>
        <v>1</v>
      </c>
      <c r="L2165" s="29">
        <f>VLOOKUP(Table2[[#This Row],[Visitor]],Table3[],2,FALSE)</f>
        <v>11</v>
      </c>
      <c r="M2165" s="29">
        <f>VLOOKUP(Table2[[#This Row],[Home]],Table3[],2,FALSE)</f>
        <v>3</v>
      </c>
      <c r="N2165" s="37"/>
      <c r="O2165" s="37"/>
      <c r="P2165" s="37"/>
      <c r="Q2165" s="37"/>
    </row>
    <row r="2166" spans="1:17" ht="25.5" customHeight="1">
      <c r="A2166" s="20" t="s">
        <v>388</v>
      </c>
      <c r="B2166" s="11" t="s">
        <v>12</v>
      </c>
      <c r="C2166" s="21" t="s">
        <v>15</v>
      </c>
      <c r="D2166" s="21">
        <v>148</v>
      </c>
      <c r="E2166" s="21" t="s">
        <v>6</v>
      </c>
      <c r="F2166" s="21">
        <v>139</v>
      </c>
      <c r="G2166" s="44"/>
      <c r="H2166" s="44"/>
      <c r="I2166" s="30">
        <v>17434</v>
      </c>
      <c r="J2166" s="29">
        <f>VLOOKUP(Table2[[#This Row],[Visitor]],Table1[],2,FALSE)</f>
        <v>30</v>
      </c>
      <c r="K2166" s="29">
        <f>VLOOKUP(Table2[[#This Row],[Home]],Table1[],2,FALSE)</f>
        <v>5</v>
      </c>
      <c r="L2166" s="29">
        <f>VLOOKUP(Table2[[#This Row],[Visitor]],Table3[],2,FALSE)</f>
        <v>23</v>
      </c>
      <c r="M2166" s="29">
        <f>VLOOKUP(Table2[[#This Row],[Home]],Table3[],2,FALSE)</f>
        <v>6</v>
      </c>
      <c r="N2166" s="37"/>
      <c r="O2166" s="37"/>
      <c r="P2166" s="37"/>
      <c r="Q2166" s="37"/>
    </row>
    <row r="2167" spans="1:17" ht="25.5" customHeight="1">
      <c r="A2167" s="20" t="s">
        <v>388</v>
      </c>
      <c r="B2167" s="11" t="s">
        <v>12</v>
      </c>
      <c r="C2167" s="21" t="s">
        <v>22</v>
      </c>
      <c r="D2167" s="21">
        <v>106</v>
      </c>
      <c r="E2167" s="21" t="s">
        <v>16</v>
      </c>
      <c r="F2167" s="21">
        <v>97</v>
      </c>
      <c r="G2167" s="44"/>
      <c r="H2167" s="44"/>
      <c r="I2167" s="30">
        <v>17311</v>
      </c>
      <c r="J2167" s="29">
        <f>VLOOKUP(Table2[[#This Row],[Visitor]],Table1[],2,FALSE)</f>
        <v>14</v>
      </c>
      <c r="K2167" s="29">
        <f>VLOOKUP(Table2[[#This Row],[Home]],Table1[],2,FALSE)</f>
        <v>13</v>
      </c>
      <c r="L2167" s="29">
        <f>VLOOKUP(Table2[[#This Row],[Visitor]],Table3[],2,FALSE)</f>
        <v>16</v>
      </c>
      <c r="M2167" s="29">
        <f>VLOOKUP(Table2[[#This Row],[Home]],Table3[],2,FALSE)</f>
        <v>8</v>
      </c>
      <c r="N2167" s="37"/>
      <c r="O2167" s="37"/>
      <c r="P2167" s="37"/>
      <c r="Q2167" s="37"/>
    </row>
    <row r="2168" spans="1:17" ht="25.5" customHeight="1">
      <c r="A2168" s="20" t="s">
        <v>388</v>
      </c>
      <c r="B2168" s="11" t="s">
        <v>21</v>
      </c>
      <c r="C2168" s="21" t="s">
        <v>14</v>
      </c>
      <c r="D2168" s="21">
        <v>110</v>
      </c>
      <c r="E2168" s="21" t="s">
        <v>5</v>
      </c>
      <c r="F2168" s="21">
        <v>118</v>
      </c>
      <c r="G2168" s="44"/>
      <c r="H2168" s="44"/>
      <c r="I2168" s="30">
        <v>18624</v>
      </c>
      <c r="J2168" s="29">
        <f>VLOOKUP(Table2[[#This Row],[Visitor]],Table1[],2,FALSE)</f>
        <v>19</v>
      </c>
      <c r="K2168" s="29">
        <f>VLOOKUP(Table2[[#This Row],[Home]],Table1[],2,FALSE)</f>
        <v>4</v>
      </c>
      <c r="L2168" s="29">
        <f>VLOOKUP(Table2[[#This Row],[Visitor]],Table3[],2,FALSE)</f>
        <v>19</v>
      </c>
      <c r="M2168" s="29">
        <f>VLOOKUP(Table2[[#This Row],[Home]],Table3[],2,FALSE)</f>
        <v>4</v>
      </c>
      <c r="N2168" s="37"/>
      <c r="O2168" s="37"/>
      <c r="P2168" s="37"/>
      <c r="Q2168" s="37"/>
    </row>
    <row r="2169" spans="1:17" ht="25.5" customHeight="1">
      <c r="A2169" s="20" t="s">
        <v>388</v>
      </c>
      <c r="B2169" s="11" t="s">
        <v>21</v>
      </c>
      <c r="C2169" s="21" t="s">
        <v>19</v>
      </c>
      <c r="D2169" s="21">
        <v>126</v>
      </c>
      <c r="E2169" s="21" t="s">
        <v>42</v>
      </c>
      <c r="F2169" s="21">
        <v>111</v>
      </c>
      <c r="G2169" s="44"/>
      <c r="H2169" s="44"/>
      <c r="I2169" s="30">
        <v>18983</v>
      </c>
      <c r="J2169" s="29">
        <f>VLOOKUP(Table2[[#This Row],[Visitor]],Table1[],2,FALSE)</f>
        <v>27</v>
      </c>
      <c r="K2169" s="29">
        <f>VLOOKUP(Table2[[#This Row],[Home]],Table1[],2,FALSE)</f>
        <v>25</v>
      </c>
      <c r="L2169" s="29">
        <f>VLOOKUP(Table2[[#This Row],[Visitor]],Table3[],2,FALSE)</f>
        <v>5</v>
      </c>
      <c r="M2169" s="29">
        <f>VLOOKUP(Table2[[#This Row],[Home]],Table3[],2,FALSE)</f>
        <v>22</v>
      </c>
      <c r="N2169" s="37"/>
      <c r="O2169" s="37"/>
      <c r="P2169" s="37"/>
      <c r="Q2169" s="37"/>
    </row>
    <row r="2170" spans="1:17" ht="25.5" customHeight="1">
      <c r="A2170" s="20" t="s">
        <v>388</v>
      </c>
      <c r="B2170" s="11" t="s">
        <v>21</v>
      </c>
      <c r="C2170" s="21" t="s">
        <v>20</v>
      </c>
      <c r="D2170" s="21">
        <v>120</v>
      </c>
      <c r="E2170" s="21" t="s">
        <v>41</v>
      </c>
      <c r="F2170" s="21">
        <v>129</v>
      </c>
      <c r="G2170" s="44"/>
      <c r="H2170" s="44"/>
      <c r="I2170" s="30">
        <v>19800</v>
      </c>
      <c r="J2170" s="29">
        <f>VLOOKUP(Table2[[#This Row],[Visitor]],Table1[],2,FALSE)</f>
        <v>9</v>
      </c>
      <c r="K2170" s="29">
        <f>VLOOKUP(Table2[[#This Row],[Home]],Table1[],2,FALSE)</f>
        <v>7</v>
      </c>
      <c r="L2170" s="29">
        <f>VLOOKUP(Table2[[#This Row],[Visitor]],Table3[],2,FALSE)</f>
        <v>17</v>
      </c>
      <c r="M2170" s="29">
        <f>VLOOKUP(Table2[[#This Row],[Home]],Table3[],2,FALSE)</f>
        <v>2</v>
      </c>
      <c r="N2170" s="37"/>
      <c r="O2170" s="37"/>
      <c r="P2170" s="37"/>
      <c r="Q2170" s="37"/>
    </row>
    <row r="2171" spans="1:17" ht="25.5" customHeight="1">
      <c r="A2171" s="20" t="s">
        <v>388</v>
      </c>
      <c r="B2171" s="11" t="s">
        <v>23</v>
      </c>
      <c r="C2171" s="21" t="s">
        <v>25</v>
      </c>
      <c r="D2171" s="21">
        <v>110</v>
      </c>
      <c r="E2171" s="21" t="s">
        <v>40</v>
      </c>
      <c r="F2171" s="21">
        <v>122</v>
      </c>
      <c r="G2171" s="44"/>
      <c r="H2171" s="44"/>
      <c r="I2171" s="30">
        <v>19114</v>
      </c>
      <c r="J2171" s="29">
        <f>VLOOKUP(Table2[[#This Row],[Visitor]],Table1[],2,FALSE)</f>
        <v>12</v>
      </c>
      <c r="K2171" s="29">
        <f>VLOOKUP(Table2[[#This Row],[Home]],Table1[],2,FALSE)</f>
        <v>15</v>
      </c>
      <c r="L2171" s="29">
        <f>VLOOKUP(Table2[[#This Row],[Visitor]],Table3[],2,FALSE)</f>
        <v>29</v>
      </c>
      <c r="M2171" s="29">
        <f>VLOOKUP(Table2[[#This Row],[Home]],Table3[],2,FALSE)</f>
        <v>24</v>
      </c>
      <c r="N2171" s="37"/>
      <c r="O2171" s="37"/>
      <c r="P2171" s="37"/>
      <c r="Q2171" s="37"/>
    </row>
    <row r="2172" spans="1:17" ht="25.5" customHeight="1">
      <c r="A2172" s="20" t="s">
        <v>388</v>
      </c>
      <c r="B2172" s="11" t="s">
        <v>23</v>
      </c>
      <c r="C2172" s="21" t="s">
        <v>9</v>
      </c>
      <c r="D2172" s="21">
        <v>111</v>
      </c>
      <c r="E2172" s="21" t="s">
        <v>33</v>
      </c>
      <c r="F2172" s="21">
        <v>121</v>
      </c>
      <c r="G2172" s="44"/>
      <c r="H2172" s="44"/>
      <c r="I2172" s="30">
        <v>15131</v>
      </c>
      <c r="J2172" s="29">
        <f>VLOOKUP(Table2[[#This Row],[Visitor]],Table1[],2,FALSE)</f>
        <v>3</v>
      </c>
      <c r="K2172" s="29">
        <f>VLOOKUP(Table2[[#This Row],[Home]],Table1[],2,FALSE)</f>
        <v>24</v>
      </c>
      <c r="L2172" s="29">
        <f>VLOOKUP(Table2[[#This Row],[Visitor]],Table3[],2,FALSE)</f>
        <v>1</v>
      </c>
      <c r="M2172" s="29">
        <f>VLOOKUP(Table2[[#This Row],[Home]],Table3[],2,FALSE)</f>
        <v>12</v>
      </c>
      <c r="N2172" s="37"/>
      <c r="O2172" s="37"/>
      <c r="P2172" s="37"/>
      <c r="Q2172" s="37"/>
    </row>
    <row r="2173" spans="1:17" ht="25.5" customHeight="1">
      <c r="A2173" s="20" t="s">
        <v>388</v>
      </c>
      <c r="B2173" s="11" t="s">
        <v>26</v>
      </c>
      <c r="C2173" s="21" t="s">
        <v>17</v>
      </c>
      <c r="D2173" s="21">
        <v>112</v>
      </c>
      <c r="E2173" s="21" t="s">
        <v>28</v>
      </c>
      <c r="F2173" s="21">
        <v>101</v>
      </c>
      <c r="G2173" s="44"/>
      <c r="H2173" s="44"/>
      <c r="I2173" s="30">
        <v>20364</v>
      </c>
      <c r="J2173" s="29">
        <f>VLOOKUP(Table2[[#This Row],[Visitor]],Table1[],2,FALSE)</f>
        <v>17</v>
      </c>
      <c r="K2173" s="29">
        <f>VLOOKUP(Table2[[#This Row],[Home]],Table1[],2,FALSE)</f>
        <v>22</v>
      </c>
      <c r="L2173" s="29">
        <f>VLOOKUP(Table2[[#This Row],[Visitor]],Table3[],2,FALSE)</f>
        <v>15</v>
      </c>
      <c r="M2173" s="29">
        <f>VLOOKUP(Table2[[#This Row],[Home]],Table3[],2,FALSE)</f>
        <v>28</v>
      </c>
      <c r="N2173" s="37"/>
      <c r="O2173" s="37"/>
      <c r="P2173" s="37"/>
      <c r="Q2173" s="37"/>
    </row>
    <row r="2174" spans="1:17" ht="25.5" customHeight="1">
      <c r="A2174" s="20" t="s">
        <v>388</v>
      </c>
      <c r="B2174" s="11" t="s">
        <v>29</v>
      </c>
      <c r="C2174" s="21" t="s">
        <v>38</v>
      </c>
      <c r="D2174" s="21">
        <v>118</v>
      </c>
      <c r="E2174" s="21" t="s">
        <v>30</v>
      </c>
      <c r="F2174" s="21">
        <v>120</v>
      </c>
      <c r="G2174" s="44"/>
      <c r="H2174" s="44"/>
      <c r="I2174" s="30">
        <v>17938</v>
      </c>
      <c r="J2174" s="29">
        <f>VLOOKUP(Table2[[#This Row],[Visitor]],Table1[],2,FALSE)</f>
        <v>23</v>
      </c>
      <c r="K2174" s="29">
        <f>VLOOKUP(Table2[[#This Row],[Home]],Table1[],2,FALSE)</f>
        <v>18</v>
      </c>
      <c r="L2174" s="29">
        <f>VLOOKUP(Table2[[#This Row],[Visitor]],Table3[],2,FALSE)</f>
        <v>25</v>
      </c>
      <c r="M2174" s="29">
        <f>VLOOKUP(Table2[[#This Row],[Home]],Table3[],2,FALSE)</f>
        <v>14</v>
      </c>
      <c r="N2174" s="37"/>
      <c r="O2174" s="37"/>
      <c r="P2174" s="37"/>
      <c r="Q2174" s="37"/>
    </row>
    <row r="2175" spans="1:17" ht="25.5" customHeight="1">
      <c r="A2175" s="20" t="s">
        <v>388</v>
      </c>
      <c r="B2175" s="11" t="s">
        <v>8</v>
      </c>
      <c r="C2175" s="21" t="s">
        <v>37</v>
      </c>
      <c r="D2175" s="21">
        <v>107</v>
      </c>
      <c r="E2175" s="21" t="s">
        <v>44</v>
      </c>
      <c r="F2175" s="21">
        <v>134</v>
      </c>
      <c r="G2175" s="44"/>
      <c r="H2175" s="44"/>
      <c r="I2175" s="30">
        <v>17703</v>
      </c>
      <c r="J2175" s="29">
        <f>VLOOKUP(Table2[[#This Row],[Visitor]],Table1[],2,FALSE)</f>
        <v>29</v>
      </c>
      <c r="K2175" s="29">
        <f>VLOOKUP(Table2[[#This Row],[Home]],Table1[],2,FALSE)</f>
        <v>6</v>
      </c>
      <c r="L2175" s="29">
        <f>VLOOKUP(Table2[[#This Row],[Visitor]],Table3[],2,FALSE)</f>
        <v>30</v>
      </c>
      <c r="M2175" s="29">
        <f>VLOOKUP(Table2[[#This Row],[Home]],Table3[],2,FALSE)</f>
        <v>18</v>
      </c>
      <c r="N2175" s="37"/>
      <c r="O2175" s="37"/>
      <c r="P2175" s="37"/>
      <c r="Q2175" s="37"/>
    </row>
    <row r="2176" spans="1:17" ht="25.5" customHeight="1">
      <c r="A2176" s="20" t="s">
        <v>388</v>
      </c>
      <c r="B2176" s="11" t="s">
        <v>8</v>
      </c>
      <c r="C2176" s="21" t="s">
        <v>10</v>
      </c>
      <c r="D2176" s="21">
        <v>107</v>
      </c>
      <c r="E2176" s="21" t="s">
        <v>36</v>
      </c>
      <c r="F2176" s="21">
        <v>129</v>
      </c>
      <c r="G2176" s="44"/>
      <c r="H2176" s="44"/>
      <c r="I2176" s="30">
        <v>19549</v>
      </c>
      <c r="J2176" s="29">
        <f>VLOOKUP(Table2[[#This Row],[Visitor]],Table1[],2,FALSE)</f>
        <v>1</v>
      </c>
      <c r="K2176" s="29">
        <f>VLOOKUP(Table2[[#This Row],[Home]],Table1[],2,FALSE)</f>
        <v>16</v>
      </c>
      <c r="L2176" s="29">
        <f>VLOOKUP(Table2[[#This Row],[Visitor]],Table3[],2,FALSE)</f>
        <v>3</v>
      </c>
      <c r="M2176" s="29">
        <f>VLOOKUP(Table2[[#This Row],[Home]],Table3[],2,FALSE)</f>
        <v>7</v>
      </c>
      <c r="N2176" s="37"/>
      <c r="O2176" s="37"/>
      <c r="P2176" s="37"/>
      <c r="Q2176" s="37"/>
    </row>
    <row r="2177" spans="1:17" ht="25.5" customHeight="1">
      <c r="A2177" s="20" t="s">
        <v>389</v>
      </c>
      <c r="B2177" s="11" t="s">
        <v>12</v>
      </c>
      <c r="C2177" s="21" t="s">
        <v>13</v>
      </c>
      <c r="D2177" s="21">
        <v>89</v>
      </c>
      <c r="E2177" s="21" t="s">
        <v>18</v>
      </c>
      <c r="F2177" s="21">
        <v>127</v>
      </c>
      <c r="G2177" s="44"/>
      <c r="H2177" s="44"/>
      <c r="I2177" s="30">
        <v>18846</v>
      </c>
      <c r="J2177" s="29">
        <f>VLOOKUP(Table2[[#This Row],[Visitor]],Table1[],2,FALSE)</f>
        <v>20</v>
      </c>
      <c r="K2177" s="29">
        <f>VLOOKUP(Table2[[#This Row],[Home]],Table1[],2,FALSE)</f>
        <v>26</v>
      </c>
      <c r="L2177" s="29">
        <f>VLOOKUP(Table2[[#This Row],[Visitor]],Table3[],2,FALSE)</f>
        <v>20</v>
      </c>
      <c r="M2177" s="29">
        <f>VLOOKUP(Table2[[#This Row],[Home]],Table3[],2,FALSE)</f>
        <v>26</v>
      </c>
      <c r="N2177" s="37"/>
      <c r="O2177" s="37"/>
      <c r="P2177" s="37"/>
      <c r="Q2177" s="37"/>
    </row>
    <row r="2178" spans="1:17" ht="25.5" customHeight="1">
      <c r="A2178" s="20" t="s">
        <v>389</v>
      </c>
      <c r="B2178" s="11" t="s">
        <v>21</v>
      </c>
      <c r="C2178" s="21" t="s">
        <v>42</v>
      </c>
      <c r="D2178" s="21">
        <v>106</v>
      </c>
      <c r="E2178" s="21" t="s">
        <v>27</v>
      </c>
      <c r="F2178" s="21">
        <v>91</v>
      </c>
      <c r="G2178" s="44"/>
      <c r="H2178" s="44"/>
      <c r="I2178" s="30">
        <v>14179</v>
      </c>
      <c r="J2178" s="29">
        <f>VLOOKUP(Table2[[#This Row],[Visitor]],Table1[],2,FALSE)</f>
        <v>25</v>
      </c>
      <c r="K2178" s="29">
        <f>VLOOKUP(Table2[[#This Row],[Home]],Table1[],2,FALSE)</f>
        <v>11</v>
      </c>
      <c r="L2178" s="29">
        <f>VLOOKUP(Table2[[#This Row],[Visitor]],Table3[],2,FALSE)</f>
        <v>22</v>
      </c>
      <c r="M2178" s="29">
        <f>VLOOKUP(Table2[[#This Row],[Home]],Table3[],2,FALSE)</f>
        <v>27</v>
      </c>
      <c r="N2178" s="37"/>
      <c r="O2178" s="37"/>
      <c r="P2178" s="37"/>
      <c r="Q2178" s="37"/>
    </row>
    <row r="2179" spans="1:17" ht="25.5" customHeight="1">
      <c r="A2179" s="20" t="s">
        <v>389</v>
      </c>
      <c r="B2179" s="11" t="s">
        <v>23</v>
      </c>
      <c r="C2179" s="21" t="s">
        <v>43</v>
      </c>
      <c r="D2179" s="21">
        <v>122</v>
      </c>
      <c r="E2179" s="21" t="s">
        <v>24</v>
      </c>
      <c r="F2179" s="21">
        <v>131</v>
      </c>
      <c r="G2179" s="44"/>
      <c r="H2179" s="44"/>
      <c r="I2179" s="30">
        <v>15686</v>
      </c>
      <c r="J2179" s="29">
        <f>VLOOKUP(Table2[[#This Row],[Visitor]],Table1[],2,FALSE)</f>
        <v>10</v>
      </c>
      <c r="K2179" s="29">
        <f>VLOOKUP(Table2[[#This Row],[Home]],Table1[],2,FALSE)</f>
        <v>21</v>
      </c>
      <c r="L2179" s="29">
        <f>VLOOKUP(Table2[[#This Row],[Visitor]],Table3[],2,FALSE)</f>
        <v>10</v>
      </c>
      <c r="M2179" s="29">
        <f>VLOOKUP(Table2[[#This Row],[Home]],Table3[],2,FALSE)</f>
        <v>9</v>
      </c>
      <c r="N2179" s="37"/>
      <c r="O2179" s="37"/>
      <c r="P2179" s="37"/>
      <c r="Q2179" s="37"/>
    </row>
    <row r="2180" spans="1:17" ht="25.5" customHeight="1">
      <c r="A2180" s="20" t="s">
        <v>390</v>
      </c>
      <c r="B2180" s="11" t="s">
        <v>12</v>
      </c>
      <c r="C2180" s="21" t="s">
        <v>37</v>
      </c>
      <c r="D2180" s="21">
        <v>98</v>
      </c>
      <c r="E2180" s="21" t="s">
        <v>6</v>
      </c>
      <c r="F2180" s="21">
        <v>111</v>
      </c>
      <c r="G2180" s="44"/>
      <c r="H2180" s="44"/>
      <c r="I2180" s="30">
        <v>19022</v>
      </c>
      <c r="J2180" s="29">
        <f>VLOOKUP(Table2[[#This Row],[Visitor]],Table1[],2,FALSE)</f>
        <v>29</v>
      </c>
      <c r="K2180" s="29">
        <f>VLOOKUP(Table2[[#This Row],[Home]],Table1[],2,FALSE)</f>
        <v>5</v>
      </c>
      <c r="L2180" s="29">
        <f>VLOOKUP(Table2[[#This Row],[Visitor]],Table3[],2,FALSE)</f>
        <v>30</v>
      </c>
      <c r="M2180" s="29">
        <f>VLOOKUP(Table2[[#This Row],[Home]],Table3[],2,FALSE)</f>
        <v>6</v>
      </c>
      <c r="N2180" s="37"/>
      <c r="O2180" s="37"/>
      <c r="P2180" s="37"/>
      <c r="Q2180" s="37"/>
    </row>
    <row r="2181" spans="1:17" ht="25.5" customHeight="1">
      <c r="A2181" s="20" t="s">
        <v>390</v>
      </c>
      <c r="B2181" s="11" t="s">
        <v>12</v>
      </c>
      <c r="C2181" s="21" t="s">
        <v>17</v>
      </c>
      <c r="D2181" s="21">
        <v>102</v>
      </c>
      <c r="E2181" s="21" t="s">
        <v>19</v>
      </c>
      <c r="F2181" s="21">
        <v>106</v>
      </c>
      <c r="G2181" s="44"/>
      <c r="H2181" s="44"/>
      <c r="I2181" s="30">
        <v>20505</v>
      </c>
      <c r="J2181" s="29">
        <f>VLOOKUP(Table2[[#This Row],[Visitor]],Table1[],2,FALSE)</f>
        <v>17</v>
      </c>
      <c r="K2181" s="29">
        <f>VLOOKUP(Table2[[#This Row],[Home]],Table1[],2,FALSE)</f>
        <v>27</v>
      </c>
      <c r="L2181" s="29">
        <f>VLOOKUP(Table2[[#This Row],[Visitor]],Table3[],2,FALSE)</f>
        <v>15</v>
      </c>
      <c r="M2181" s="29">
        <f>VLOOKUP(Table2[[#This Row],[Home]],Table3[],2,FALSE)</f>
        <v>5</v>
      </c>
      <c r="N2181" s="37"/>
      <c r="O2181" s="37"/>
      <c r="P2181" s="37"/>
      <c r="Q2181" s="37"/>
    </row>
    <row r="2182" spans="1:17" ht="25.5" customHeight="1">
      <c r="A2182" s="20" t="s">
        <v>390</v>
      </c>
      <c r="B2182" s="11" t="s">
        <v>21</v>
      </c>
      <c r="C2182" s="21" t="s">
        <v>36</v>
      </c>
      <c r="D2182" s="21">
        <v>113</v>
      </c>
      <c r="E2182" s="21" t="s">
        <v>15</v>
      </c>
      <c r="F2182" s="21">
        <v>99</v>
      </c>
      <c r="G2182" s="44"/>
      <c r="H2182" s="44"/>
      <c r="I2182" s="30">
        <v>17732</v>
      </c>
      <c r="J2182" s="29">
        <f>VLOOKUP(Table2[[#This Row],[Visitor]],Table1[],2,FALSE)</f>
        <v>16</v>
      </c>
      <c r="K2182" s="29">
        <f>VLOOKUP(Table2[[#This Row],[Home]],Table1[],2,FALSE)</f>
        <v>30</v>
      </c>
      <c r="L2182" s="29">
        <f>VLOOKUP(Table2[[#This Row],[Visitor]],Table3[],2,FALSE)</f>
        <v>7</v>
      </c>
      <c r="M2182" s="29">
        <f>VLOOKUP(Table2[[#This Row],[Home]],Table3[],2,FALSE)</f>
        <v>23</v>
      </c>
      <c r="N2182" s="37"/>
      <c r="O2182" s="37"/>
      <c r="P2182" s="37"/>
      <c r="Q2182" s="37"/>
    </row>
    <row r="2183" spans="1:17" ht="25.5" customHeight="1">
      <c r="A2183" s="20" t="s">
        <v>390</v>
      </c>
      <c r="B2183" s="11" t="s">
        <v>23</v>
      </c>
      <c r="C2183" s="21" t="s">
        <v>5</v>
      </c>
      <c r="D2183" s="21">
        <v>97</v>
      </c>
      <c r="E2183" s="21" t="s">
        <v>22</v>
      </c>
      <c r="F2183" s="21">
        <v>98</v>
      </c>
      <c r="G2183" s="44"/>
      <c r="H2183" s="44"/>
      <c r="I2183" s="30">
        <v>17926</v>
      </c>
      <c r="J2183" s="29">
        <f>VLOOKUP(Table2[[#This Row],[Visitor]],Table1[],2,FALSE)</f>
        <v>4</v>
      </c>
      <c r="K2183" s="29">
        <f>VLOOKUP(Table2[[#This Row],[Home]],Table1[],2,FALSE)</f>
        <v>14</v>
      </c>
      <c r="L2183" s="29">
        <f>VLOOKUP(Table2[[#This Row],[Visitor]],Table3[],2,FALSE)</f>
        <v>4</v>
      </c>
      <c r="M2183" s="29">
        <f>VLOOKUP(Table2[[#This Row],[Home]],Table3[],2,FALSE)</f>
        <v>16</v>
      </c>
      <c r="N2183" s="37"/>
      <c r="O2183" s="37"/>
      <c r="P2183" s="37"/>
      <c r="Q2183" s="37"/>
    </row>
    <row r="2184" spans="1:17" ht="25.5" customHeight="1">
      <c r="A2184" s="20" t="s">
        <v>390</v>
      </c>
      <c r="B2184" s="11" t="s">
        <v>8</v>
      </c>
      <c r="C2184" s="21" t="s">
        <v>38</v>
      </c>
      <c r="D2184" s="21">
        <v>123</v>
      </c>
      <c r="E2184" s="21" t="s">
        <v>10</v>
      </c>
      <c r="F2184" s="21">
        <v>125</v>
      </c>
      <c r="G2184" s="44"/>
      <c r="H2184" s="44"/>
      <c r="I2184" s="30">
        <v>19596</v>
      </c>
      <c r="J2184" s="29">
        <f>VLOOKUP(Table2[[#This Row],[Visitor]],Table1[],2,FALSE)</f>
        <v>23</v>
      </c>
      <c r="K2184" s="29">
        <f>VLOOKUP(Table2[[#This Row],[Home]],Table1[],2,FALSE)</f>
        <v>1</v>
      </c>
      <c r="L2184" s="29">
        <f>VLOOKUP(Table2[[#This Row],[Visitor]],Table3[],2,FALSE)</f>
        <v>25</v>
      </c>
      <c r="M2184" s="29">
        <f>VLOOKUP(Table2[[#This Row],[Home]],Table3[],2,FALSE)</f>
        <v>3</v>
      </c>
      <c r="N2184" s="37"/>
      <c r="O2184" s="37"/>
      <c r="P2184" s="37"/>
      <c r="Q2184" s="37"/>
    </row>
    <row r="2185" spans="1:17" ht="25.5" customHeight="1">
      <c r="A2185" s="20" t="s">
        <v>390</v>
      </c>
      <c r="B2185" s="11" t="s">
        <v>8</v>
      </c>
      <c r="C2185" s="21" t="s">
        <v>9</v>
      </c>
      <c r="D2185" s="21">
        <v>106</v>
      </c>
      <c r="E2185" s="21" t="s">
        <v>45</v>
      </c>
      <c r="F2185" s="21">
        <v>111</v>
      </c>
      <c r="G2185" s="44"/>
      <c r="H2185" s="44"/>
      <c r="I2185" s="30">
        <v>18997</v>
      </c>
      <c r="J2185" s="29">
        <f>VLOOKUP(Table2[[#This Row],[Visitor]],Table1[],2,FALSE)</f>
        <v>3</v>
      </c>
      <c r="K2185" s="29">
        <f>VLOOKUP(Table2[[#This Row],[Home]],Table1[],2,FALSE)</f>
        <v>28</v>
      </c>
      <c r="L2185" s="29">
        <f>VLOOKUP(Table2[[#This Row],[Visitor]],Table3[],2,FALSE)</f>
        <v>1</v>
      </c>
      <c r="M2185" s="29">
        <f>VLOOKUP(Table2[[#This Row],[Home]],Table3[],2,FALSE)</f>
        <v>21</v>
      </c>
      <c r="N2185" s="37"/>
      <c r="O2185" s="37"/>
      <c r="P2185" s="37"/>
      <c r="Q2185" s="37"/>
    </row>
    <row r="2186" spans="1:17" ht="25.5" customHeight="1">
      <c r="A2186" s="20" t="s">
        <v>391</v>
      </c>
      <c r="B2186" s="11" t="s">
        <v>12</v>
      </c>
      <c r="C2186" s="21" t="s">
        <v>20</v>
      </c>
      <c r="D2186" s="21">
        <v>110</v>
      </c>
      <c r="E2186" s="21" t="s">
        <v>13</v>
      </c>
      <c r="F2186" s="21">
        <v>123</v>
      </c>
      <c r="G2186" s="44"/>
      <c r="H2186" s="44"/>
      <c r="I2186" s="30">
        <v>15572</v>
      </c>
      <c r="J2186" s="29">
        <f>VLOOKUP(Table2[[#This Row],[Visitor]],Table1[],2,FALSE)</f>
        <v>9</v>
      </c>
      <c r="K2186" s="29">
        <f>VLOOKUP(Table2[[#This Row],[Home]],Table1[],2,FALSE)</f>
        <v>20</v>
      </c>
      <c r="L2186" s="29">
        <f>VLOOKUP(Table2[[#This Row],[Visitor]],Table3[],2,FALSE)</f>
        <v>17</v>
      </c>
      <c r="M2186" s="29">
        <f>VLOOKUP(Table2[[#This Row],[Home]],Table3[],2,FALSE)</f>
        <v>20</v>
      </c>
      <c r="N2186" s="37"/>
      <c r="O2186" s="37"/>
      <c r="P2186" s="37"/>
      <c r="Q2186" s="37"/>
    </row>
    <row r="2187" spans="1:17" ht="25.5" customHeight="1">
      <c r="A2187" s="20" t="s">
        <v>391</v>
      </c>
      <c r="B2187" s="11" t="s">
        <v>12</v>
      </c>
      <c r="C2187" s="21" t="s">
        <v>24</v>
      </c>
      <c r="D2187" s="21">
        <v>111</v>
      </c>
      <c r="E2187" s="21" t="s">
        <v>16</v>
      </c>
      <c r="F2187" s="21">
        <v>126</v>
      </c>
      <c r="G2187" s="44"/>
      <c r="H2187" s="44"/>
      <c r="I2187" s="30">
        <v>16962</v>
      </c>
      <c r="J2187" s="29">
        <f>VLOOKUP(Table2[[#This Row],[Visitor]],Table1[],2,FALSE)</f>
        <v>21</v>
      </c>
      <c r="K2187" s="29">
        <f>VLOOKUP(Table2[[#This Row],[Home]],Table1[],2,FALSE)</f>
        <v>13</v>
      </c>
      <c r="L2187" s="29">
        <f>VLOOKUP(Table2[[#This Row],[Visitor]],Table3[],2,FALSE)</f>
        <v>9</v>
      </c>
      <c r="M2187" s="29">
        <f>VLOOKUP(Table2[[#This Row],[Home]],Table3[],2,FALSE)</f>
        <v>8</v>
      </c>
      <c r="N2187" s="37"/>
      <c r="O2187" s="37"/>
      <c r="P2187" s="37"/>
      <c r="Q2187" s="37"/>
    </row>
    <row r="2188" spans="1:17" ht="25.5" customHeight="1">
      <c r="A2188" s="20" t="s">
        <v>391</v>
      </c>
      <c r="B2188" s="11" t="s">
        <v>12</v>
      </c>
      <c r="C2188" s="21" t="s">
        <v>40</v>
      </c>
      <c r="D2188" s="21">
        <v>110</v>
      </c>
      <c r="E2188" s="21" t="s">
        <v>18</v>
      </c>
      <c r="F2188" s="21">
        <v>109</v>
      </c>
      <c r="G2188" s="44"/>
      <c r="H2188" s="44"/>
      <c r="I2188" s="30">
        <v>18846</v>
      </c>
      <c r="J2188" s="29">
        <f>VLOOKUP(Table2[[#This Row],[Visitor]],Table1[],2,FALSE)</f>
        <v>15</v>
      </c>
      <c r="K2188" s="29">
        <f>VLOOKUP(Table2[[#This Row],[Home]],Table1[],2,FALSE)</f>
        <v>26</v>
      </c>
      <c r="L2188" s="29">
        <f>VLOOKUP(Table2[[#This Row],[Visitor]],Table3[],2,FALSE)</f>
        <v>24</v>
      </c>
      <c r="M2188" s="29">
        <f>VLOOKUP(Table2[[#This Row],[Home]],Table3[],2,FALSE)</f>
        <v>26</v>
      </c>
      <c r="N2188" s="37"/>
      <c r="O2188" s="37"/>
      <c r="P2188" s="37"/>
      <c r="Q2188" s="37"/>
    </row>
    <row r="2189" spans="1:17" ht="25.5" customHeight="1">
      <c r="A2189" s="20" t="s">
        <v>391</v>
      </c>
      <c r="B2189" s="11" t="s">
        <v>12</v>
      </c>
      <c r="C2189" s="21" t="s">
        <v>34</v>
      </c>
      <c r="D2189" s="21">
        <v>117</v>
      </c>
      <c r="E2189" s="21" t="s">
        <v>41</v>
      </c>
      <c r="F2189" s="21">
        <v>120</v>
      </c>
      <c r="G2189" s="44"/>
      <c r="H2189" s="44"/>
      <c r="I2189" s="30">
        <v>20058</v>
      </c>
      <c r="J2189" s="29">
        <f>VLOOKUP(Table2[[#This Row],[Visitor]],Table1[],2,FALSE)</f>
        <v>2</v>
      </c>
      <c r="K2189" s="29">
        <f>VLOOKUP(Table2[[#This Row],[Home]],Table1[],2,FALSE)</f>
        <v>7</v>
      </c>
      <c r="L2189" s="29">
        <f>VLOOKUP(Table2[[#This Row],[Visitor]],Table3[],2,FALSE)</f>
        <v>13</v>
      </c>
      <c r="M2189" s="29">
        <f>VLOOKUP(Table2[[#This Row],[Home]],Table3[],2,FALSE)</f>
        <v>2</v>
      </c>
      <c r="N2189" s="37"/>
      <c r="O2189" s="37"/>
      <c r="P2189" s="37"/>
      <c r="Q2189" s="37"/>
    </row>
    <row r="2190" spans="1:17" ht="25.5" customHeight="1">
      <c r="A2190" s="20" t="s">
        <v>391</v>
      </c>
      <c r="B2190" s="11" t="s">
        <v>21</v>
      </c>
      <c r="C2190" s="21" t="s">
        <v>14</v>
      </c>
      <c r="D2190" s="21">
        <v>125</v>
      </c>
      <c r="E2190" s="21" t="s">
        <v>27</v>
      </c>
      <c r="F2190" s="21">
        <v>122</v>
      </c>
      <c r="G2190" s="44"/>
      <c r="H2190" s="44"/>
      <c r="I2190" s="30">
        <v>14067</v>
      </c>
      <c r="J2190" s="29">
        <f>VLOOKUP(Table2[[#This Row],[Visitor]],Table1[],2,FALSE)</f>
        <v>19</v>
      </c>
      <c r="K2190" s="29">
        <f>VLOOKUP(Table2[[#This Row],[Home]],Table1[],2,FALSE)</f>
        <v>11</v>
      </c>
      <c r="L2190" s="29">
        <f>VLOOKUP(Table2[[#This Row],[Visitor]],Table3[],2,FALSE)</f>
        <v>19</v>
      </c>
      <c r="M2190" s="29">
        <f>VLOOKUP(Table2[[#This Row],[Home]],Table3[],2,FALSE)</f>
        <v>27</v>
      </c>
      <c r="N2190" s="37"/>
      <c r="O2190" s="37"/>
      <c r="P2190" s="37"/>
      <c r="Q2190" s="37"/>
    </row>
    <row r="2191" spans="1:17" ht="25.5" customHeight="1">
      <c r="A2191" s="20" t="s">
        <v>391</v>
      </c>
      <c r="B2191" s="11" t="s">
        <v>21</v>
      </c>
      <c r="C2191" s="21" t="s">
        <v>33</v>
      </c>
      <c r="D2191" s="21">
        <v>115</v>
      </c>
      <c r="E2191" s="21" t="s">
        <v>42</v>
      </c>
      <c r="F2191" s="21">
        <v>104</v>
      </c>
      <c r="G2191" s="44"/>
      <c r="H2191" s="44"/>
      <c r="I2191" s="30">
        <v>19096</v>
      </c>
      <c r="J2191" s="29">
        <f>VLOOKUP(Table2[[#This Row],[Visitor]],Table1[],2,FALSE)</f>
        <v>24</v>
      </c>
      <c r="K2191" s="29">
        <f>VLOOKUP(Table2[[#This Row],[Home]],Table1[],2,FALSE)</f>
        <v>25</v>
      </c>
      <c r="L2191" s="29">
        <f>VLOOKUP(Table2[[#This Row],[Visitor]],Table3[],2,FALSE)</f>
        <v>12</v>
      </c>
      <c r="M2191" s="29">
        <f>VLOOKUP(Table2[[#This Row],[Home]],Table3[],2,FALSE)</f>
        <v>22</v>
      </c>
      <c r="N2191" s="37"/>
      <c r="O2191" s="37"/>
      <c r="P2191" s="37"/>
      <c r="Q2191" s="37"/>
    </row>
    <row r="2192" spans="1:17" ht="25.5" customHeight="1">
      <c r="A2192" s="20" t="s">
        <v>391</v>
      </c>
      <c r="B2192" s="11" t="s">
        <v>23</v>
      </c>
      <c r="C2192" s="21" t="s">
        <v>44</v>
      </c>
      <c r="D2192" s="21">
        <v>112</v>
      </c>
      <c r="E2192" s="21" t="s">
        <v>25</v>
      </c>
      <c r="F2192" s="21">
        <v>106</v>
      </c>
      <c r="G2192" s="44"/>
      <c r="H2192" s="44"/>
      <c r="I2192" s="30">
        <v>16444</v>
      </c>
      <c r="J2192" s="29">
        <f>VLOOKUP(Table2[[#This Row],[Visitor]],Table1[],2,FALSE)</f>
        <v>6</v>
      </c>
      <c r="K2192" s="29">
        <f>VLOOKUP(Table2[[#This Row],[Home]],Table1[],2,FALSE)</f>
        <v>12</v>
      </c>
      <c r="L2192" s="29">
        <f>VLOOKUP(Table2[[#This Row],[Visitor]],Table3[],2,FALSE)</f>
        <v>18</v>
      </c>
      <c r="M2192" s="29">
        <f>VLOOKUP(Table2[[#This Row],[Home]],Table3[],2,FALSE)</f>
        <v>29</v>
      </c>
      <c r="N2192" s="37"/>
      <c r="O2192" s="37"/>
      <c r="P2192" s="37"/>
      <c r="Q2192" s="37"/>
    </row>
    <row r="2193" spans="1:17" ht="25.5" customHeight="1">
      <c r="A2193" s="20" t="s">
        <v>391</v>
      </c>
      <c r="B2193" s="11" t="s">
        <v>26</v>
      </c>
      <c r="C2193" s="21" t="s">
        <v>30</v>
      </c>
      <c r="D2193" s="21">
        <v>114</v>
      </c>
      <c r="E2193" s="21" t="s">
        <v>28</v>
      </c>
      <c r="F2193" s="21">
        <v>104</v>
      </c>
      <c r="G2193" s="44"/>
      <c r="H2193" s="44"/>
      <c r="I2193" s="30">
        <v>20382</v>
      </c>
      <c r="J2193" s="29">
        <f>VLOOKUP(Table2[[#This Row],[Visitor]],Table1[],2,FALSE)</f>
        <v>18</v>
      </c>
      <c r="K2193" s="29">
        <f>VLOOKUP(Table2[[#This Row],[Home]],Table1[],2,FALSE)</f>
        <v>22</v>
      </c>
      <c r="L2193" s="29">
        <f>VLOOKUP(Table2[[#This Row],[Visitor]],Table3[],2,FALSE)</f>
        <v>14</v>
      </c>
      <c r="M2193" s="29">
        <f>VLOOKUP(Table2[[#This Row],[Home]],Table3[],2,FALSE)</f>
        <v>28</v>
      </c>
      <c r="N2193" s="37"/>
      <c r="O2193" s="37"/>
      <c r="P2193" s="37"/>
      <c r="Q2193" s="37"/>
    </row>
    <row r="2194" spans="1:17" ht="25.5" customHeight="1">
      <c r="A2194" s="20" t="s">
        <v>391</v>
      </c>
      <c r="B2194" s="11" t="s">
        <v>32</v>
      </c>
      <c r="C2194" s="21" t="s">
        <v>31</v>
      </c>
      <c r="D2194" s="21">
        <v>147</v>
      </c>
      <c r="E2194" s="21" t="s">
        <v>43</v>
      </c>
      <c r="F2194" s="21">
        <v>148</v>
      </c>
      <c r="G2194" s="44"/>
      <c r="H2194" s="44"/>
      <c r="I2194" s="30">
        <v>18203</v>
      </c>
      <c r="J2194" s="29">
        <f>VLOOKUP(Table2[[#This Row],[Visitor]],Table1[],2,FALSE)</f>
        <v>8</v>
      </c>
      <c r="K2194" s="29">
        <f>VLOOKUP(Table2[[#This Row],[Home]],Table1[],2,FALSE)</f>
        <v>10</v>
      </c>
      <c r="L2194" s="29">
        <f>VLOOKUP(Table2[[#This Row],[Visitor]],Table3[],2,FALSE)</f>
        <v>11</v>
      </c>
      <c r="M2194" s="29">
        <f>VLOOKUP(Table2[[#This Row],[Home]],Table3[],2,FALSE)</f>
        <v>10</v>
      </c>
      <c r="N2194" s="37"/>
      <c r="O2194" s="37"/>
      <c r="P2194" s="37"/>
      <c r="Q2194" s="37"/>
    </row>
    <row r="2195" spans="1:17" ht="25.5" customHeight="1">
      <c r="A2195" s="20" t="s">
        <v>392</v>
      </c>
      <c r="B2195" s="11" t="s">
        <v>97</v>
      </c>
      <c r="C2195" s="21" t="s">
        <v>36</v>
      </c>
      <c r="D2195" s="21">
        <v>130</v>
      </c>
      <c r="E2195" s="21" t="s">
        <v>19</v>
      </c>
      <c r="F2195" s="21">
        <v>115</v>
      </c>
      <c r="G2195" s="44"/>
      <c r="H2195" s="44"/>
      <c r="I2195" s="30">
        <v>20619</v>
      </c>
      <c r="J2195" s="29">
        <f>VLOOKUP(Table2[[#This Row],[Visitor]],Table1[],2,FALSE)</f>
        <v>16</v>
      </c>
      <c r="K2195" s="29">
        <f>VLOOKUP(Table2[[#This Row],[Home]],Table1[],2,FALSE)</f>
        <v>27</v>
      </c>
      <c r="L2195" s="29">
        <f>VLOOKUP(Table2[[#This Row],[Visitor]],Table3[],2,FALSE)</f>
        <v>7</v>
      </c>
      <c r="M2195" s="29">
        <f>VLOOKUP(Table2[[#This Row],[Home]],Table3[],2,FALSE)</f>
        <v>5</v>
      </c>
      <c r="N2195" s="37"/>
      <c r="O2195" s="37"/>
      <c r="P2195" s="37"/>
      <c r="Q2195" s="37"/>
    </row>
    <row r="2196" spans="1:17" ht="25.5" customHeight="1">
      <c r="A2196" s="20" t="s">
        <v>392</v>
      </c>
      <c r="B2196" s="11" t="s">
        <v>12</v>
      </c>
      <c r="C2196" s="21" t="s">
        <v>37</v>
      </c>
      <c r="D2196" s="21">
        <v>112</v>
      </c>
      <c r="E2196" s="21" t="s">
        <v>27</v>
      </c>
      <c r="F2196" s="21">
        <v>120</v>
      </c>
      <c r="G2196" s="44"/>
      <c r="H2196" s="44"/>
      <c r="I2196" s="30">
        <v>15214</v>
      </c>
      <c r="J2196" s="29">
        <f>VLOOKUP(Table2[[#This Row],[Visitor]],Table1[],2,FALSE)</f>
        <v>29</v>
      </c>
      <c r="K2196" s="29">
        <f>VLOOKUP(Table2[[#This Row],[Home]],Table1[],2,FALSE)</f>
        <v>11</v>
      </c>
      <c r="L2196" s="29">
        <f>VLOOKUP(Table2[[#This Row],[Visitor]],Table3[],2,FALSE)</f>
        <v>30</v>
      </c>
      <c r="M2196" s="29">
        <f>VLOOKUP(Table2[[#This Row],[Home]],Table3[],2,FALSE)</f>
        <v>27</v>
      </c>
      <c r="N2196" s="37"/>
      <c r="O2196" s="37"/>
      <c r="P2196" s="37"/>
      <c r="Q2196" s="37"/>
    </row>
    <row r="2197" spans="1:17" ht="25.5" customHeight="1">
      <c r="A2197" s="20" t="s">
        <v>392</v>
      </c>
      <c r="B2197" s="11" t="s">
        <v>12</v>
      </c>
      <c r="C2197" s="21" t="s">
        <v>15</v>
      </c>
      <c r="D2197" s="21">
        <v>117</v>
      </c>
      <c r="E2197" s="21" t="s">
        <v>13</v>
      </c>
      <c r="F2197" s="21">
        <v>115</v>
      </c>
      <c r="G2197" s="44"/>
      <c r="H2197" s="44"/>
      <c r="I2197" s="30">
        <v>19158</v>
      </c>
      <c r="J2197" s="29">
        <f>VLOOKUP(Table2[[#This Row],[Visitor]],Table1[],2,FALSE)</f>
        <v>30</v>
      </c>
      <c r="K2197" s="29">
        <f>VLOOKUP(Table2[[#This Row],[Home]],Table1[],2,FALSE)</f>
        <v>20</v>
      </c>
      <c r="L2197" s="29">
        <f>VLOOKUP(Table2[[#This Row],[Visitor]],Table3[],2,FALSE)</f>
        <v>23</v>
      </c>
      <c r="M2197" s="29">
        <f>VLOOKUP(Table2[[#This Row],[Home]],Table3[],2,FALSE)</f>
        <v>20</v>
      </c>
      <c r="N2197" s="37"/>
      <c r="O2197" s="37"/>
      <c r="P2197" s="37"/>
      <c r="Q2197" s="37"/>
    </row>
    <row r="2198" spans="1:17" ht="25.5" customHeight="1">
      <c r="A2198" s="20" t="s">
        <v>392</v>
      </c>
      <c r="B2198" s="11" t="s">
        <v>12</v>
      </c>
      <c r="C2198" s="21" t="s">
        <v>25</v>
      </c>
      <c r="D2198" s="21">
        <v>107</v>
      </c>
      <c r="E2198" s="21" t="s">
        <v>6</v>
      </c>
      <c r="F2198" s="21">
        <v>112</v>
      </c>
      <c r="G2198" s="44"/>
      <c r="H2198" s="44"/>
      <c r="I2198" s="30">
        <v>19432</v>
      </c>
      <c r="J2198" s="29">
        <f>VLOOKUP(Table2[[#This Row],[Visitor]],Table1[],2,FALSE)</f>
        <v>12</v>
      </c>
      <c r="K2198" s="29">
        <f>VLOOKUP(Table2[[#This Row],[Home]],Table1[],2,FALSE)</f>
        <v>5</v>
      </c>
      <c r="L2198" s="29">
        <f>VLOOKUP(Table2[[#This Row],[Visitor]],Table3[],2,FALSE)</f>
        <v>29</v>
      </c>
      <c r="M2198" s="29">
        <f>VLOOKUP(Table2[[#This Row],[Home]],Table3[],2,FALSE)</f>
        <v>6</v>
      </c>
      <c r="N2198" s="37"/>
      <c r="O2198" s="37"/>
      <c r="P2198" s="37"/>
      <c r="Q2198" s="37"/>
    </row>
    <row r="2199" spans="1:17" ht="25.5" customHeight="1">
      <c r="A2199" s="20" t="s">
        <v>392</v>
      </c>
      <c r="B2199" s="11" t="s">
        <v>12</v>
      </c>
      <c r="C2199" s="21" t="s">
        <v>45</v>
      </c>
      <c r="D2199" s="21">
        <v>115</v>
      </c>
      <c r="E2199" s="21" t="s">
        <v>24</v>
      </c>
      <c r="F2199" s="21">
        <v>128</v>
      </c>
      <c r="G2199" s="44"/>
      <c r="H2199" s="44"/>
      <c r="I2199" s="30">
        <v>18626</v>
      </c>
      <c r="J2199" s="29">
        <f>VLOOKUP(Table2[[#This Row],[Visitor]],Table1[],2,FALSE)</f>
        <v>28</v>
      </c>
      <c r="K2199" s="29">
        <f>VLOOKUP(Table2[[#This Row],[Home]],Table1[],2,FALSE)</f>
        <v>21</v>
      </c>
      <c r="L2199" s="29">
        <f>VLOOKUP(Table2[[#This Row],[Visitor]],Table3[],2,FALSE)</f>
        <v>21</v>
      </c>
      <c r="M2199" s="29">
        <f>VLOOKUP(Table2[[#This Row],[Home]],Table3[],2,FALSE)</f>
        <v>9</v>
      </c>
      <c r="N2199" s="37"/>
      <c r="O2199" s="37"/>
      <c r="P2199" s="37"/>
      <c r="Q2199" s="37"/>
    </row>
    <row r="2200" spans="1:17" ht="25.5" customHeight="1">
      <c r="A2200" s="20" t="s">
        <v>392</v>
      </c>
      <c r="B2200" s="11" t="s">
        <v>12</v>
      </c>
      <c r="C2200" s="21" t="s">
        <v>16</v>
      </c>
      <c r="D2200" s="21">
        <v>119</v>
      </c>
      <c r="E2200" s="21" t="s">
        <v>20</v>
      </c>
      <c r="F2200" s="21">
        <v>112</v>
      </c>
      <c r="G2200" s="44"/>
      <c r="H2200" s="44"/>
      <c r="I2200" s="30">
        <v>19648</v>
      </c>
      <c r="J2200" s="29">
        <f>VLOOKUP(Table2[[#This Row],[Visitor]],Table1[],2,FALSE)</f>
        <v>13</v>
      </c>
      <c r="K2200" s="29">
        <f>VLOOKUP(Table2[[#This Row],[Home]],Table1[],2,FALSE)</f>
        <v>9</v>
      </c>
      <c r="L2200" s="29">
        <f>VLOOKUP(Table2[[#This Row],[Visitor]],Table3[],2,FALSE)</f>
        <v>8</v>
      </c>
      <c r="M2200" s="29">
        <f>VLOOKUP(Table2[[#This Row],[Home]],Table3[],2,FALSE)</f>
        <v>17</v>
      </c>
      <c r="N2200" s="37"/>
      <c r="O2200" s="37"/>
      <c r="P2200" s="37"/>
      <c r="Q2200" s="37"/>
    </row>
    <row r="2201" spans="1:17" ht="25.5" customHeight="1">
      <c r="A2201" s="20" t="s">
        <v>392</v>
      </c>
      <c r="B2201" s="11" t="s">
        <v>21</v>
      </c>
      <c r="C2201" s="21" t="s">
        <v>14</v>
      </c>
      <c r="D2201" s="21">
        <v>119</v>
      </c>
      <c r="E2201" s="21" t="s">
        <v>17</v>
      </c>
      <c r="F2201" s="21">
        <v>96</v>
      </c>
      <c r="G2201" s="44"/>
      <c r="H2201" s="44"/>
      <c r="I2201" s="30">
        <v>19600</v>
      </c>
      <c r="J2201" s="29">
        <f>VLOOKUP(Table2[[#This Row],[Visitor]],Table1[],2,FALSE)</f>
        <v>19</v>
      </c>
      <c r="K2201" s="29">
        <f>VLOOKUP(Table2[[#This Row],[Home]],Table1[],2,FALSE)</f>
        <v>17</v>
      </c>
      <c r="L2201" s="29">
        <f>VLOOKUP(Table2[[#This Row],[Visitor]],Table3[],2,FALSE)</f>
        <v>19</v>
      </c>
      <c r="M2201" s="29">
        <f>VLOOKUP(Table2[[#This Row],[Home]],Table3[],2,FALSE)</f>
        <v>15</v>
      </c>
      <c r="N2201" s="37"/>
      <c r="O2201" s="37"/>
      <c r="P2201" s="37"/>
      <c r="Q2201" s="37"/>
    </row>
    <row r="2202" spans="1:17" ht="25.5" customHeight="1">
      <c r="A2202" s="20" t="s">
        <v>392</v>
      </c>
      <c r="B2202" s="11" t="s">
        <v>23</v>
      </c>
      <c r="C2202" s="21" t="s">
        <v>5</v>
      </c>
      <c r="D2202" s="21">
        <v>116</v>
      </c>
      <c r="E2202" s="21" t="s">
        <v>40</v>
      </c>
      <c r="F2202" s="21">
        <v>126</v>
      </c>
      <c r="G2202" s="44"/>
      <c r="H2202" s="44"/>
      <c r="I2202" s="30">
        <v>21295</v>
      </c>
      <c r="J2202" s="29">
        <f>VLOOKUP(Table2[[#This Row],[Visitor]],Table1[],2,FALSE)</f>
        <v>4</v>
      </c>
      <c r="K2202" s="29">
        <f>VLOOKUP(Table2[[#This Row],[Home]],Table1[],2,FALSE)</f>
        <v>15</v>
      </c>
      <c r="L2202" s="29">
        <f>VLOOKUP(Table2[[#This Row],[Visitor]],Table3[],2,FALSE)</f>
        <v>4</v>
      </c>
      <c r="M2202" s="29">
        <f>VLOOKUP(Table2[[#This Row],[Home]],Table3[],2,FALSE)</f>
        <v>24</v>
      </c>
      <c r="N2202" s="37"/>
      <c r="O2202" s="37"/>
      <c r="P2202" s="37"/>
      <c r="Q2202" s="37"/>
    </row>
    <row r="2203" spans="1:17" ht="25.5" customHeight="1">
      <c r="A2203" s="20" t="s">
        <v>392</v>
      </c>
      <c r="B2203" s="11" t="s">
        <v>23</v>
      </c>
      <c r="C2203" s="21" t="s">
        <v>38</v>
      </c>
      <c r="D2203" s="21">
        <v>119</v>
      </c>
      <c r="E2203" s="21" t="s">
        <v>43</v>
      </c>
      <c r="F2203" s="21">
        <v>116</v>
      </c>
      <c r="G2203" s="44"/>
      <c r="H2203" s="44"/>
      <c r="I2203" s="30">
        <v>18203</v>
      </c>
      <c r="J2203" s="29">
        <f>VLOOKUP(Table2[[#This Row],[Visitor]],Table1[],2,FALSE)</f>
        <v>23</v>
      </c>
      <c r="K2203" s="29">
        <f>VLOOKUP(Table2[[#This Row],[Home]],Table1[],2,FALSE)</f>
        <v>10</v>
      </c>
      <c r="L2203" s="29">
        <f>VLOOKUP(Table2[[#This Row],[Visitor]],Table3[],2,FALSE)</f>
        <v>25</v>
      </c>
      <c r="M2203" s="29">
        <f>VLOOKUP(Table2[[#This Row],[Home]],Table3[],2,FALSE)</f>
        <v>10</v>
      </c>
      <c r="N2203" s="37"/>
      <c r="O2203" s="37"/>
      <c r="P2203" s="37"/>
      <c r="Q2203" s="37"/>
    </row>
    <row r="2204" spans="1:17" ht="25.5" customHeight="1">
      <c r="A2204" s="20" t="s">
        <v>392</v>
      </c>
      <c r="B2204" s="11" t="s">
        <v>26</v>
      </c>
      <c r="C2204" s="21" t="s">
        <v>9</v>
      </c>
      <c r="D2204" s="21">
        <v>118</v>
      </c>
      <c r="E2204" s="21" t="s">
        <v>10</v>
      </c>
      <c r="F2204" s="21">
        <v>112</v>
      </c>
      <c r="G2204" s="44"/>
      <c r="H2204" s="44"/>
      <c r="I2204" s="30">
        <v>19596</v>
      </c>
      <c r="J2204" s="29">
        <f>VLOOKUP(Table2[[#This Row],[Visitor]],Table1[],2,FALSE)</f>
        <v>3</v>
      </c>
      <c r="K2204" s="29">
        <f>VLOOKUP(Table2[[#This Row],[Home]],Table1[],2,FALSE)</f>
        <v>1</v>
      </c>
      <c r="L2204" s="29">
        <f>VLOOKUP(Table2[[#This Row],[Visitor]],Table3[],2,FALSE)</f>
        <v>1</v>
      </c>
      <c r="M2204" s="29">
        <f>VLOOKUP(Table2[[#This Row],[Home]],Table3[],2,FALSE)</f>
        <v>3</v>
      </c>
      <c r="N2204" s="37"/>
      <c r="O2204" s="37"/>
      <c r="P2204" s="37"/>
      <c r="Q2204" s="37"/>
    </row>
    <row r="2205" spans="1:17" ht="25.5" customHeight="1">
      <c r="A2205" s="20" t="s">
        <v>392</v>
      </c>
      <c r="B2205" s="11" t="s">
        <v>26</v>
      </c>
      <c r="C2205" s="21" t="s">
        <v>33</v>
      </c>
      <c r="D2205" s="21">
        <v>128</v>
      </c>
      <c r="E2205" s="21" t="s">
        <v>22</v>
      </c>
      <c r="F2205" s="21">
        <v>140</v>
      </c>
      <c r="G2205" s="44"/>
      <c r="H2205" s="44"/>
      <c r="I2205" s="30">
        <v>17972</v>
      </c>
      <c r="J2205" s="29">
        <f>VLOOKUP(Table2[[#This Row],[Visitor]],Table1[],2,FALSE)</f>
        <v>24</v>
      </c>
      <c r="K2205" s="29">
        <f>VLOOKUP(Table2[[#This Row],[Home]],Table1[],2,FALSE)</f>
        <v>14</v>
      </c>
      <c r="L2205" s="29">
        <f>VLOOKUP(Table2[[#This Row],[Visitor]],Table3[],2,FALSE)</f>
        <v>12</v>
      </c>
      <c r="M2205" s="29">
        <f>VLOOKUP(Table2[[#This Row],[Home]],Table3[],2,FALSE)</f>
        <v>16</v>
      </c>
      <c r="N2205" s="37"/>
      <c r="O2205" s="37"/>
      <c r="P2205" s="37"/>
      <c r="Q2205" s="37"/>
    </row>
    <row r="2206" spans="1:17" ht="25.5" customHeight="1">
      <c r="A2206" s="20" t="s">
        <v>392</v>
      </c>
      <c r="B2206" s="11" t="s">
        <v>35</v>
      </c>
      <c r="C2206" s="21" t="s">
        <v>28</v>
      </c>
      <c r="D2206" s="21">
        <v>109</v>
      </c>
      <c r="E2206" s="21" t="s">
        <v>31</v>
      </c>
      <c r="F2206" s="21">
        <v>125</v>
      </c>
      <c r="G2206" s="44"/>
      <c r="H2206" s="44"/>
      <c r="I2206" s="30">
        <v>18306</v>
      </c>
      <c r="J2206" s="29">
        <f>VLOOKUP(Table2[[#This Row],[Visitor]],Table1[],2,FALSE)</f>
        <v>22</v>
      </c>
      <c r="K2206" s="29">
        <f>VLOOKUP(Table2[[#This Row],[Home]],Table1[],2,FALSE)</f>
        <v>8</v>
      </c>
      <c r="L2206" s="29">
        <f>VLOOKUP(Table2[[#This Row],[Visitor]],Table3[],2,FALSE)</f>
        <v>28</v>
      </c>
      <c r="M2206" s="29">
        <f>VLOOKUP(Table2[[#This Row],[Home]],Table3[],2,FALSE)</f>
        <v>11</v>
      </c>
      <c r="N2206" s="37"/>
      <c r="O2206" s="37"/>
      <c r="P2206" s="37"/>
      <c r="Q2206" s="37"/>
    </row>
    <row r="2207" spans="1:17" ht="25.5" customHeight="1">
      <c r="A2207" s="20" t="s">
        <v>393</v>
      </c>
      <c r="B2207" s="11" t="s">
        <v>49</v>
      </c>
      <c r="C2207" s="21" t="s">
        <v>18</v>
      </c>
      <c r="D2207" s="21">
        <v>113</v>
      </c>
      <c r="E2207" s="21" t="s">
        <v>41</v>
      </c>
      <c r="F2207" s="21">
        <v>98</v>
      </c>
      <c r="G2207" s="44"/>
      <c r="H2207" s="44"/>
      <c r="I2207" s="30">
        <v>19800</v>
      </c>
      <c r="J2207" s="29">
        <f>VLOOKUP(Table2[[#This Row],[Visitor]],Table1[],2,FALSE)</f>
        <v>26</v>
      </c>
      <c r="K2207" s="29">
        <f>VLOOKUP(Table2[[#This Row],[Home]],Table1[],2,FALSE)</f>
        <v>7</v>
      </c>
      <c r="L2207" s="29">
        <f>VLOOKUP(Table2[[#This Row],[Visitor]],Table3[],2,FALSE)</f>
        <v>26</v>
      </c>
      <c r="M2207" s="29">
        <f>VLOOKUP(Table2[[#This Row],[Home]],Table3[],2,FALSE)</f>
        <v>2</v>
      </c>
      <c r="N2207" s="37"/>
      <c r="O2207" s="37"/>
      <c r="P2207" s="37"/>
      <c r="Q2207" s="37"/>
    </row>
    <row r="2208" spans="1:17" ht="25.5" customHeight="1">
      <c r="A2208" s="20" t="s">
        <v>393</v>
      </c>
      <c r="B2208" s="11" t="s">
        <v>83</v>
      </c>
      <c r="C2208" s="21" t="s">
        <v>44</v>
      </c>
      <c r="D2208" s="21">
        <v>96</v>
      </c>
      <c r="E2208" s="21" t="s">
        <v>30</v>
      </c>
      <c r="F2208" s="21">
        <v>123</v>
      </c>
      <c r="G2208" s="44"/>
      <c r="H2208" s="44"/>
      <c r="I2208" s="30">
        <v>19956</v>
      </c>
      <c r="J2208" s="29">
        <f>VLOOKUP(Table2[[#This Row],[Visitor]],Table1[],2,FALSE)</f>
        <v>6</v>
      </c>
      <c r="K2208" s="29">
        <f>VLOOKUP(Table2[[#This Row],[Home]],Table1[],2,FALSE)</f>
        <v>18</v>
      </c>
      <c r="L2208" s="29">
        <f>VLOOKUP(Table2[[#This Row],[Visitor]],Table3[],2,FALSE)</f>
        <v>18</v>
      </c>
      <c r="M2208" s="29">
        <f>VLOOKUP(Table2[[#This Row],[Home]],Table3[],2,FALSE)</f>
        <v>14</v>
      </c>
      <c r="N2208" s="37"/>
      <c r="O2208" s="37"/>
      <c r="P2208" s="37"/>
      <c r="Q2208" s="37"/>
    </row>
    <row r="2209" spans="1:17" ht="25.5" customHeight="1">
      <c r="A2209" s="20" t="s">
        <v>393</v>
      </c>
      <c r="B2209" s="11" t="s">
        <v>21</v>
      </c>
      <c r="C2209" s="21" t="s">
        <v>34</v>
      </c>
      <c r="D2209" s="21">
        <v>118</v>
      </c>
      <c r="E2209" s="21" t="s">
        <v>42</v>
      </c>
      <c r="F2209" s="21">
        <v>130</v>
      </c>
      <c r="G2209" s="44"/>
      <c r="H2209" s="44"/>
      <c r="I2209" s="30">
        <v>18019</v>
      </c>
      <c r="J2209" s="29">
        <f>VLOOKUP(Table2[[#This Row],[Visitor]],Table1[],2,FALSE)</f>
        <v>2</v>
      </c>
      <c r="K2209" s="29">
        <f>VLOOKUP(Table2[[#This Row],[Home]],Table1[],2,FALSE)</f>
        <v>25</v>
      </c>
      <c r="L2209" s="29">
        <f>VLOOKUP(Table2[[#This Row],[Visitor]],Table3[],2,FALSE)</f>
        <v>13</v>
      </c>
      <c r="M2209" s="29">
        <f>VLOOKUP(Table2[[#This Row],[Home]],Table3[],2,FALSE)</f>
        <v>22</v>
      </c>
      <c r="N2209" s="37"/>
      <c r="O2209" s="37"/>
      <c r="P2209" s="37"/>
      <c r="Q2209" s="37"/>
    </row>
    <row r="2210" spans="1:17" ht="25.5" customHeight="1">
      <c r="A2210" s="20" t="s">
        <v>394</v>
      </c>
      <c r="B2210" s="11" t="s">
        <v>12</v>
      </c>
      <c r="C2210" s="21" t="s">
        <v>10</v>
      </c>
      <c r="D2210" s="21">
        <v>121</v>
      </c>
      <c r="E2210" s="21" t="s">
        <v>13</v>
      </c>
      <c r="F2210" s="21">
        <v>110</v>
      </c>
      <c r="G2210" s="44"/>
      <c r="H2210" s="44"/>
      <c r="I2210" s="30">
        <v>19419</v>
      </c>
      <c r="J2210" s="29">
        <f>VLOOKUP(Table2[[#This Row],[Visitor]],Table1[],2,FALSE)</f>
        <v>1</v>
      </c>
      <c r="K2210" s="29">
        <f>VLOOKUP(Table2[[#This Row],[Home]],Table1[],2,FALSE)</f>
        <v>20</v>
      </c>
      <c r="L2210" s="29">
        <f>VLOOKUP(Table2[[#This Row],[Visitor]],Table3[],2,FALSE)</f>
        <v>3</v>
      </c>
      <c r="M2210" s="29">
        <f>VLOOKUP(Table2[[#This Row],[Home]],Table3[],2,FALSE)</f>
        <v>20</v>
      </c>
      <c r="N2210" s="37"/>
      <c r="O2210" s="37"/>
      <c r="P2210" s="37"/>
      <c r="Q2210" s="37"/>
    </row>
    <row r="2211" spans="1:17" ht="25.5" customHeight="1">
      <c r="A2211" s="20" t="s">
        <v>394</v>
      </c>
      <c r="B2211" s="11" t="s">
        <v>12</v>
      </c>
      <c r="C2211" s="21" t="s">
        <v>36</v>
      </c>
      <c r="D2211" s="21">
        <v>123</v>
      </c>
      <c r="E2211" s="21" t="s">
        <v>6</v>
      </c>
      <c r="F2211" s="21">
        <v>110</v>
      </c>
      <c r="G2211" s="44"/>
      <c r="H2211" s="44"/>
      <c r="I2211" s="30">
        <v>19432</v>
      </c>
      <c r="J2211" s="29">
        <f>VLOOKUP(Table2[[#This Row],[Visitor]],Table1[],2,FALSE)</f>
        <v>16</v>
      </c>
      <c r="K2211" s="29">
        <f>VLOOKUP(Table2[[#This Row],[Home]],Table1[],2,FALSE)</f>
        <v>5</v>
      </c>
      <c r="L2211" s="29">
        <f>VLOOKUP(Table2[[#This Row],[Visitor]],Table3[],2,FALSE)</f>
        <v>7</v>
      </c>
      <c r="M2211" s="29">
        <f>VLOOKUP(Table2[[#This Row],[Home]],Table3[],2,FALSE)</f>
        <v>6</v>
      </c>
      <c r="N2211" s="37"/>
      <c r="O2211" s="37"/>
      <c r="P2211" s="37"/>
      <c r="Q2211" s="37"/>
    </row>
    <row r="2212" spans="1:17" ht="25.5" customHeight="1">
      <c r="A2212" s="20" t="s">
        <v>394</v>
      </c>
      <c r="B2212" s="11" t="s">
        <v>12</v>
      </c>
      <c r="C2212" s="21" t="s">
        <v>16</v>
      </c>
      <c r="D2212" s="21">
        <v>109</v>
      </c>
      <c r="E2212" s="21" t="s">
        <v>14</v>
      </c>
      <c r="F2212" s="21">
        <v>113</v>
      </c>
      <c r="G2212" s="44"/>
      <c r="H2212" s="44"/>
      <c r="I2212" s="30">
        <v>15321</v>
      </c>
      <c r="J2212" s="29">
        <f>VLOOKUP(Table2[[#This Row],[Visitor]],Table1[],2,FALSE)</f>
        <v>13</v>
      </c>
      <c r="K2212" s="29">
        <f>VLOOKUP(Table2[[#This Row],[Home]],Table1[],2,FALSE)</f>
        <v>19</v>
      </c>
      <c r="L2212" s="29">
        <f>VLOOKUP(Table2[[#This Row],[Visitor]],Table3[],2,FALSE)</f>
        <v>8</v>
      </c>
      <c r="M2212" s="29">
        <f>VLOOKUP(Table2[[#This Row],[Home]],Table3[],2,FALSE)</f>
        <v>19</v>
      </c>
      <c r="N2212" s="37"/>
      <c r="O2212" s="37"/>
      <c r="P2212" s="37"/>
      <c r="Q2212" s="37"/>
    </row>
    <row r="2213" spans="1:17" ht="25.5" customHeight="1">
      <c r="A2213" s="20" t="s">
        <v>394</v>
      </c>
      <c r="B2213" s="11" t="s">
        <v>21</v>
      </c>
      <c r="C2213" s="21" t="s">
        <v>34</v>
      </c>
      <c r="D2213" s="21">
        <v>85</v>
      </c>
      <c r="E2213" s="21" t="s">
        <v>15</v>
      </c>
      <c r="F2213" s="21">
        <v>101</v>
      </c>
      <c r="G2213" s="44"/>
      <c r="H2213" s="44"/>
      <c r="I2213" s="30">
        <v>13479</v>
      </c>
      <c r="J2213" s="29">
        <f>VLOOKUP(Table2[[#This Row],[Visitor]],Table1[],2,FALSE)</f>
        <v>2</v>
      </c>
      <c r="K2213" s="29">
        <f>VLOOKUP(Table2[[#This Row],[Home]],Table1[],2,FALSE)</f>
        <v>30</v>
      </c>
      <c r="L2213" s="29">
        <f>VLOOKUP(Table2[[#This Row],[Visitor]],Table3[],2,FALSE)</f>
        <v>13</v>
      </c>
      <c r="M2213" s="29">
        <f>VLOOKUP(Table2[[#This Row],[Home]],Table3[],2,FALSE)</f>
        <v>23</v>
      </c>
      <c r="N2213" s="37"/>
      <c r="O2213" s="37"/>
      <c r="P2213" s="37"/>
      <c r="Q2213" s="37"/>
    </row>
    <row r="2214" spans="1:17" ht="25.5" customHeight="1">
      <c r="A2214" s="20" t="s">
        <v>394</v>
      </c>
      <c r="B2214" s="11" t="s">
        <v>21</v>
      </c>
      <c r="C2214" s="21" t="s">
        <v>37</v>
      </c>
      <c r="D2214" s="21">
        <v>124</v>
      </c>
      <c r="E2214" s="21" t="s">
        <v>17</v>
      </c>
      <c r="F2214" s="21">
        <v>121</v>
      </c>
      <c r="G2214" s="44"/>
      <c r="H2214" s="44"/>
      <c r="I2214" s="30">
        <v>19600</v>
      </c>
      <c r="J2214" s="29">
        <f>VLOOKUP(Table2[[#This Row],[Visitor]],Table1[],2,FALSE)</f>
        <v>29</v>
      </c>
      <c r="K2214" s="29">
        <f>VLOOKUP(Table2[[#This Row],[Home]],Table1[],2,FALSE)</f>
        <v>17</v>
      </c>
      <c r="L2214" s="29">
        <f>VLOOKUP(Table2[[#This Row],[Visitor]],Table3[],2,FALSE)</f>
        <v>30</v>
      </c>
      <c r="M2214" s="29">
        <f>VLOOKUP(Table2[[#This Row],[Home]],Table3[],2,FALSE)</f>
        <v>15</v>
      </c>
      <c r="N2214" s="37"/>
      <c r="O2214" s="37"/>
      <c r="P2214" s="37"/>
      <c r="Q2214" s="37"/>
    </row>
    <row r="2215" spans="1:17" ht="25.5" customHeight="1">
      <c r="A2215" s="20" t="s">
        <v>394</v>
      </c>
      <c r="B2215" s="11" t="s">
        <v>23</v>
      </c>
      <c r="C2215" s="21" t="s">
        <v>22</v>
      </c>
      <c r="D2215" s="21">
        <v>117</v>
      </c>
      <c r="E2215" s="21" t="s">
        <v>40</v>
      </c>
      <c r="F2215" s="21">
        <v>106</v>
      </c>
      <c r="G2215" s="44"/>
      <c r="H2215" s="44"/>
      <c r="I2215" s="30">
        <v>20936</v>
      </c>
      <c r="J2215" s="29">
        <f>VLOOKUP(Table2[[#This Row],[Visitor]],Table1[],2,FALSE)</f>
        <v>14</v>
      </c>
      <c r="K2215" s="29">
        <f>VLOOKUP(Table2[[#This Row],[Home]],Table1[],2,FALSE)</f>
        <v>15</v>
      </c>
      <c r="L2215" s="29">
        <f>VLOOKUP(Table2[[#This Row],[Visitor]],Table3[],2,FALSE)</f>
        <v>16</v>
      </c>
      <c r="M2215" s="29">
        <f>VLOOKUP(Table2[[#This Row],[Home]],Table3[],2,FALSE)</f>
        <v>24</v>
      </c>
      <c r="N2215" s="37"/>
      <c r="O2215" s="37"/>
      <c r="P2215" s="37"/>
      <c r="Q2215" s="37"/>
    </row>
    <row r="2216" spans="1:17" ht="25.5" customHeight="1">
      <c r="A2216" s="20" t="s">
        <v>394</v>
      </c>
      <c r="B2216" s="11" t="s">
        <v>23</v>
      </c>
      <c r="C2216" s="21" t="s">
        <v>27</v>
      </c>
      <c r="D2216" s="21">
        <v>111</v>
      </c>
      <c r="E2216" s="21" t="s">
        <v>9</v>
      </c>
      <c r="F2216" s="21">
        <v>119</v>
      </c>
      <c r="G2216" s="44"/>
      <c r="H2216" s="44"/>
      <c r="I2216" s="30">
        <v>18055</v>
      </c>
      <c r="J2216" s="29">
        <f>VLOOKUP(Table2[[#This Row],[Visitor]],Table1[],2,FALSE)</f>
        <v>11</v>
      </c>
      <c r="K2216" s="29">
        <f>VLOOKUP(Table2[[#This Row],[Home]],Table1[],2,FALSE)</f>
        <v>3</v>
      </c>
      <c r="L2216" s="29">
        <f>VLOOKUP(Table2[[#This Row],[Visitor]],Table3[],2,FALSE)</f>
        <v>27</v>
      </c>
      <c r="M2216" s="29">
        <f>VLOOKUP(Table2[[#This Row],[Home]],Table3[],2,FALSE)</f>
        <v>1</v>
      </c>
      <c r="N2216" s="37"/>
      <c r="O2216" s="37"/>
      <c r="P2216" s="37"/>
      <c r="Q2216" s="37"/>
    </row>
    <row r="2217" spans="1:17" ht="25.5" customHeight="1">
      <c r="A2217" s="20" t="s">
        <v>394</v>
      </c>
      <c r="B2217" s="11" t="s">
        <v>23</v>
      </c>
      <c r="C2217" s="21" t="s">
        <v>45</v>
      </c>
      <c r="D2217" s="21">
        <v>105</v>
      </c>
      <c r="E2217" s="21" t="s">
        <v>25</v>
      </c>
      <c r="F2217" s="21">
        <v>110</v>
      </c>
      <c r="G2217" s="44"/>
      <c r="H2217" s="44"/>
      <c r="I2217" s="30">
        <v>17794</v>
      </c>
      <c r="J2217" s="29">
        <f>VLOOKUP(Table2[[#This Row],[Visitor]],Table1[],2,FALSE)</f>
        <v>28</v>
      </c>
      <c r="K2217" s="29">
        <f>VLOOKUP(Table2[[#This Row],[Home]],Table1[],2,FALSE)</f>
        <v>12</v>
      </c>
      <c r="L2217" s="29">
        <f>VLOOKUP(Table2[[#This Row],[Visitor]],Table3[],2,FALSE)</f>
        <v>21</v>
      </c>
      <c r="M2217" s="29">
        <f>VLOOKUP(Table2[[#This Row],[Home]],Table3[],2,FALSE)</f>
        <v>29</v>
      </c>
      <c r="N2217" s="37"/>
      <c r="O2217" s="37"/>
      <c r="P2217" s="37"/>
      <c r="Q2217" s="37"/>
    </row>
    <row r="2218" spans="1:17" ht="25.5" customHeight="1">
      <c r="A2218" s="20" t="s">
        <v>394</v>
      </c>
      <c r="B2218" s="11" t="s">
        <v>23</v>
      </c>
      <c r="C2218" s="21" t="s">
        <v>38</v>
      </c>
      <c r="D2218" s="21">
        <v>105</v>
      </c>
      <c r="E2218" s="21" t="s">
        <v>33</v>
      </c>
      <c r="F2218" s="21">
        <v>112</v>
      </c>
      <c r="G2218" s="44"/>
      <c r="H2218" s="44"/>
      <c r="I2218" s="30">
        <v>13691</v>
      </c>
      <c r="J2218" s="29">
        <f>VLOOKUP(Table2[[#This Row],[Visitor]],Table1[],2,FALSE)</f>
        <v>23</v>
      </c>
      <c r="K2218" s="29">
        <f>VLOOKUP(Table2[[#This Row],[Home]],Table1[],2,FALSE)</f>
        <v>24</v>
      </c>
      <c r="L2218" s="29">
        <f>VLOOKUP(Table2[[#This Row],[Visitor]],Table3[],2,FALSE)</f>
        <v>25</v>
      </c>
      <c r="M2218" s="29">
        <f>VLOOKUP(Table2[[#This Row],[Home]],Table3[],2,FALSE)</f>
        <v>12</v>
      </c>
      <c r="N2218" s="37"/>
      <c r="O2218" s="37"/>
      <c r="P2218" s="37"/>
      <c r="Q2218" s="37"/>
    </row>
    <row r="2219" spans="1:17" ht="25.5" customHeight="1">
      <c r="A2219" s="20" t="s">
        <v>394</v>
      </c>
      <c r="B2219" s="11" t="s">
        <v>23</v>
      </c>
      <c r="C2219" s="21" t="s">
        <v>19</v>
      </c>
      <c r="D2219" s="21">
        <v>111</v>
      </c>
      <c r="E2219" s="21" t="s">
        <v>24</v>
      </c>
      <c r="F2219" s="21">
        <v>110</v>
      </c>
      <c r="G2219" s="44"/>
      <c r="H2219" s="44"/>
      <c r="I2219" s="30">
        <v>17194</v>
      </c>
      <c r="J2219" s="29">
        <f>VLOOKUP(Table2[[#This Row],[Visitor]],Table1[],2,FALSE)</f>
        <v>27</v>
      </c>
      <c r="K2219" s="29">
        <f>VLOOKUP(Table2[[#This Row],[Home]],Table1[],2,FALSE)</f>
        <v>21</v>
      </c>
      <c r="L2219" s="29">
        <f>VLOOKUP(Table2[[#This Row],[Visitor]],Table3[],2,FALSE)</f>
        <v>5</v>
      </c>
      <c r="M2219" s="29">
        <f>VLOOKUP(Table2[[#This Row],[Home]],Table3[],2,FALSE)</f>
        <v>9</v>
      </c>
      <c r="N2219" s="37"/>
      <c r="O2219" s="37"/>
      <c r="P2219" s="37"/>
      <c r="Q2219" s="37"/>
    </row>
    <row r="2220" spans="1:17" ht="25.5" customHeight="1">
      <c r="A2220" s="20" t="s">
        <v>394</v>
      </c>
      <c r="B2220" s="11" t="s">
        <v>8</v>
      </c>
      <c r="C2220" s="21" t="s">
        <v>28</v>
      </c>
      <c r="D2220" s="21">
        <v>112</v>
      </c>
      <c r="E2220" s="21" t="s">
        <v>44</v>
      </c>
      <c r="F2220" s="21">
        <v>121</v>
      </c>
      <c r="G2220" s="44"/>
      <c r="H2220" s="44"/>
      <c r="I2220" s="30">
        <v>19068</v>
      </c>
      <c r="J2220" s="29">
        <f>VLOOKUP(Table2[[#This Row],[Visitor]],Table1[],2,FALSE)</f>
        <v>22</v>
      </c>
      <c r="K2220" s="29">
        <f>VLOOKUP(Table2[[#This Row],[Home]],Table1[],2,FALSE)</f>
        <v>6</v>
      </c>
      <c r="L2220" s="29">
        <f>VLOOKUP(Table2[[#This Row],[Visitor]],Table3[],2,FALSE)</f>
        <v>28</v>
      </c>
      <c r="M2220" s="29">
        <f>VLOOKUP(Table2[[#This Row],[Home]],Table3[],2,FALSE)</f>
        <v>18</v>
      </c>
      <c r="N2220" s="37"/>
      <c r="O2220" s="37"/>
      <c r="P2220" s="37"/>
      <c r="Q2220" s="37"/>
    </row>
    <row r="2221" spans="1:17" ht="25.5" customHeight="1">
      <c r="A2221" s="20" t="s">
        <v>395</v>
      </c>
      <c r="B2221" s="11" t="s">
        <v>21</v>
      </c>
      <c r="C2221" s="21" t="s">
        <v>18</v>
      </c>
      <c r="D2221" s="21">
        <v>103</v>
      </c>
      <c r="E2221" s="21" t="s">
        <v>42</v>
      </c>
      <c r="F2221" s="21">
        <v>108</v>
      </c>
      <c r="G2221" s="44"/>
      <c r="H2221" s="44"/>
      <c r="I2221" s="30">
        <v>17833</v>
      </c>
      <c r="J2221" s="29">
        <f>VLOOKUP(Table2[[#This Row],[Visitor]],Table1[],2,FALSE)</f>
        <v>26</v>
      </c>
      <c r="K2221" s="29">
        <f>VLOOKUP(Table2[[#This Row],[Home]],Table1[],2,FALSE)</f>
        <v>25</v>
      </c>
      <c r="L2221" s="29">
        <f>VLOOKUP(Table2[[#This Row],[Visitor]],Table3[],2,FALSE)</f>
        <v>26</v>
      </c>
      <c r="M2221" s="29">
        <f>VLOOKUP(Table2[[#This Row],[Home]],Table3[],2,FALSE)</f>
        <v>22</v>
      </c>
      <c r="N2221" s="37"/>
      <c r="O2221" s="37"/>
      <c r="P2221" s="37"/>
      <c r="Q2221" s="37"/>
    </row>
    <row r="2222" spans="1:17" ht="25.5" customHeight="1">
      <c r="A2222" s="20" t="s">
        <v>395</v>
      </c>
      <c r="B2222" s="11" t="s">
        <v>23</v>
      </c>
      <c r="C2222" s="21" t="s">
        <v>5</v>
      </c>
      <c r="D2222" s="21">
        <v>95</v>
      </c>
      <c r="E2222" s="21" t="s">
        <v>41</v>
      </c>
      <c r="F2222" s="21">
        <v>118</v>
      </c>
      <c r="G2222" s="44"/>
      <c r="H2222" s="44"/>
      <c r="I2222" s="30">
        <v>19800</v>
      </c>
      <c r="J2222" s="29">
        <f>VLOOKUP(Table2[[#This Row],[Visitor]],Table1[],2,FALSE)</f>
        <v>4</v>
      </c>
      <c r="K2222" s="29">
        <f>VLOOKUP(Table2[[#This Row],[Home]],Table1[],2,FALSE)</f>
        <v>7</v>
      </c>
      <c r="L2222" s="29">
        <f>VLOOKUP(Table2[[#This Row],[Visitor]],Table3[],2,FALSE)</f>
        <v>4</v>
      </c>
      <c r="M2222" s="29">
        <f>VLOOKUP(Table2[[#This Row],[Home]],Table3[],2,FALSE)</f>
        <v>2</v>
      </c>
      <c r="N2222" s="37"/>
      <c r="O2222" s="37"/>
      <c r="P2222" s="37"/>
      <c r="Q2222" s="37"/>
    </row>
    <row r="2223" spans="1:17" ht="25.5" customHeight="1">
      <c r="A2223" s="20" t="s">
        <v>395</v>
      </c>
      <c r="B2223" s="11" t="s">
        <v>8</v>
      </c>
      <c r="C2223" s="21" t="s">
        <v>43</v>
      </c>
      <c r="D2223" s="21">
        <v>112</v>
      </c>
      <c r="E2223" s="21" t="s">
        <v>30</v>
      </c>
      <c r="F2223" s="21">
        <v>121</v>
      </c>
      <c r="G2223" s="44"/>
      <c r="H2223" s="44"/>
      <c r="I2223" s="30">
        <v>18378</v>
      </c>
      <c r="J2223" s="29">
        <f>VLOOKUP(Table2[[#This Row],[Visitor]],Table1[],2,FALSE)</f>
        <v>10</v>
      </c>
      <c r="K2223" s="29">
        <f>VLOOKUP(Table2[[#This Row],[Home]],Table1[],2,FALSE)</f>
        <v>18</v>
      </c>
      <c r="L2223" s="29">
        <f>VLOOKUP(Table2[[#This Row],[Visitor]],Table3[],2,FALSE)</f>
        <v>10</v>
      </c>
      <c r="M2223" s="29">
        <f>VLOOKUP(Table2[[#This Row],[Home]],Table3[],2,FALSE)</f>
        <v>14</v>
      </c>
      <c r="N2223" s="37"/>
      <c r="O2223" s="37"/>
      <c r="P2223" s="37"/>
      <c r="Q2223" s="37"/>
    </row>
    <row r="2224" spans="1:17" ht="25.5" customHeight="1">
      <c r="A2224" s="20" t="s">
        <v>396</v>
      </c>
      <c r="B2224" s="11" t="s">
        <v>12</v>
      </c>
      <c r="C2224" s="21" t="s">
        <v>9</v>
      </c>
      <c r="D2224" s="21">
        <v>118</v>
      </c>
      <c r="E2224" s="21" t="s">
        <v>13</v>
      </c>
      <c r="F2224" s="21">
        <v>113</v>
      </c>
      <c r="G2224" s="44"/>
      <c r="H2224" s="44"/>
      <c r="I2224" s="30">
        <v>17903</v>
      </c>
      <c r="J2224" s="29">
        <f>VLOOKUP(Table2[[#This Row],[Visitor]],Table1[],2,FALSE)</f>
        <v>3</v>
      </c>
      <c r="K2224" s="29">
        <f>VLOOKUP(Table2[[#This Row],[Home]],Table1[],2,FALSE)</f>
        <v>20</v>
      </c>
      <c r="L2224" s="29">
        <f>VLOOKUP(Table2[[#This Row],[Visitor]],Table3[],2,FALSE)</f>
        <v>1</v>
      </c>
      <c r="M2224" s="29">
        <f>VLOOKUP(Table2[[#This Row],[Home]],Table3[],2,FALSE)</f>
        <v>20</v>
      </c>
      <c r="N2224" s="37"/>
      <c r="O2224" s="37"/>
      <c r="P2224" s="37"/>
      <c r="Q2224" s="37"/>
    </row>
    <row r="2225" spans="1:17" ht="25.5" customHeight="1">
      <c r="A2225" s="20" t="s">
        <v>396</v>
      </c>
      <c r="B2225" s="11" t="s">
        <v>21</v>
      </c>
      <c r="C2225" s="21" t="s">
        <v>33</v>
      </c>
      <c r="D2225" s="21">
        <v>123</v>
      </c>
      <c r="E2225" s="21" t="s">
        <v>27</v>
      </c>
      <c r="F2225" s="21">
        <v>131</v>
      </c>
      <c r="G2225" s="44"/>
      <c r="H2225" s="44"/>
      <c r="I2225" s="30">
        <v>14101</v>
      </c>
      <c r="J2225" s="29">
        <f>VLOOKUP(Table2[[#This Row],[Visitor]],Table1[],2,FALSE)</f>
        <v>24</v>
      </c>
      <c r="K2225" s="29">
        <f>VLOOKUP(Table2[[#This Row],[Home]],Table1[],2,FALSE)</f>
        <v>11</v>
      </c>
      <c r="L2225" s="29">
        <f>VLOOKUP(Table2[[#This Row],[Visitor]],Table3[],2,FALSE)</f>
        <v>12</v>
      </c>
      <c r="M2225" s="29">
        <f>VLOOKUP(Table2[[#This Row],[Home]],Table3[],2,FALSE)</f>
        <v>27</v>
      </c>
      <c r="N2225" s="37"/>
      <c r="O2225" s="37"/>
      <c r="P2225" s="37"/>
      <c r="Q2225" s="37"/>
    </row>
    <row r="2226" spans="1:17" ht="25.5" customHeight="1">
      <c r="A2226" s="20" t="s">
        <v>396</v>
      </c>
      <c r="B2226" s="11" t="s">
        <v>21</v>
      </c>
      <c r="C2226" s="21" t="s">
        <v>20</v>
      </c>
      <c r="D2226" s="21">
        <v>125</v>
      </c>
      <c r="E2226" s="21" t="s">
        <v>15</v>
      </c>
      <c r="F2226" s="21">
        <v>116</v>
      </c>
      <c r="G2226" s="44"/>
      <c r="H2226" s="44"/>
      <c r="I2226" s="30">
        <v>13683</v>
      </c>
      <c r="J2226" s="29">
        <f>VLOOKUP(Table2[[#This Row],[Visitor]],Table1[],2,FALSE)</f>
        <v>9</v>
      </c>
      <c r="K2226" s="29">
        <f>VLOOKUP(Table2[[#This Row],[Home]],Table1[],2,FALSE)</f>
        <v>30</v>
      </c>
      <c r="L2226" s="29">
        <f>VLOOKUP(Table2[[#This Row],[Visitor]],Table3[],2,FALSE)</f>
        <v>17</v>
      </c>
      <c r="M2226" s="29">
        <f>VLOOKUP(Table2[[#This Row],[Home]],Table3[],2,FALSE)</f>
        <v>23</v>
      </c>
      <c r="N2226" s="37"/>
      <c r="O2226" s="37"/>
      <c r="P2226" s="37"/>
      <c r="Q2226" s="37"/>
    </row>
    <row r="2227" spans="1:17" ht="25.5" customHeight="1">
      <c r="A2227" s="20" t="s">
        <v>396</v>
      </c>
      <c r="B2227" s="11" t="s">
        <v>21</v>
      </c>
      <c r="C2227" s="21" t="s">
        <v>10</v>
      </c>
      <c r="D2227" s="21">
        <v>125</v>
      </c>
      <c r="E2227" s="21" t="s">
        <v>17</v>
      </c>
      <c r="F2227" s="21">
        <v>126</v>
      </c>
      <c r="G2227" s="44"/>
      <c r="H2227" s="44"/>
      <c r="I2227" s="30">
        <v>19647</v>
      </c>
      <c r="J2227" s="29">
        <f>VLOOKUP(Table2[[#This Row],[Visitor]],Table1[],2,FALSE)</f>
        <v>1</v>
      </c>
      <c r="K2227" s="29">
        <f>VLOOKUP(Table2[[#This Row],[Home]],Table1[],2,FALSE)</f>
        <v>17</v>
      </c>
      <c r="L2227" s="29">
        <f>VLOOKUP(Table2[[#This Row],[Visitor]],Table3[],2,FALSE)</f>
        <v>3</v>
      </c>
      <c r="M2227" s="29">
        <f>VLOOKUP(Table2[[#This Row],[Home]],Table3[],2,FALSE)</f>
        <v>15</v>
      </c>
      <c r="N2227" s="37"/>
      <c r="O2227" s="37"/>
      <c r="P2227" s="37"/>
      <c r="Q2227" s="37"/>
    </row>
    <row r="2228" spans="1:17" ht="25.5" customHeight="1">
      <c r="A2228" s="20" t="s">
        <v>396</v>
      </c>
      <c r="B2228" s="11" t="s">
        <v>23</v>
      </c>
      <c r="C2228" s="21" t="s">
        <v>36</v>
      </c>
      <c r="D2228" s="21">
        <v>97</v>
      </c>
      <c r="E2228" s="21" t="s">
        <v>5</v>
      </c>
      <c r="F2228" s="21">
        <v>92</v>
      </c>
      <c r="G2228" s="44"/>
      <c r="H2228" s="44"/>
      <c r="I2228" s="30">
        <v>18624</v>
      </c>
      <c r="J2228" s="29">
        <f>VLOOKUP(Table2[[#This Row],[Visitor]],Table1[],2,FALSE)</f>
        <v>16</v>
      </c>
      <c r="K2228" s="29">
        <f>VLOOKUP(Table2[[#This Row],[Home]],Table1[],2,FALSE)</f>
        <v>4</v>
      </c>
      <c r="L2228" s="29">
        <f>VLOOKUP(Table2[[#This Row],[Visitor]],Table3[],2,FALSE)</f>
        <v>7</v>
      </c>
      <c r="M2228" s="29">
        <f>VLOOKUP(Table2[[#This Row],[Home]],Table3[],2,FALSE)</f>
        <v>4</v>
      </c>
      <c r="N2228" s="37"/>
      <c r="O2228" s="37"/>
      <c r="P2228" s="37"/>
      <c r="Q2228" s="37"/>
    </row>
    <row r="2229" spans="1:17" ht="25.5" customHeight="1">
      <c r="A2229" s="20" t="s">
        <v>396</v>
      </c>
      <c r="B2229" s="11" t="s">
        <v>23</v>
      </c>
      <c r="C2229" s="21" t="s">
        <v>40</v>
      </c>
      <c r="D2229" s="21">
        <v>109</v>
      </c>
      <c r="E2229" s="21" t="s">
        <v>25</v>
      </c>
      <c r="F2229" s="21">
        <v>107</v>
      </c>
      <c r="G2229" s="44"/>
      <c r="H2229" s="44"/>
      <c r="I2229" s="30">
        <v>13711</v>
      </c>
      <c r="J2229" s="29">
        <f>VLOOKUP(Table2[[#This Row],[Visitor]],Table1[],2,FALSE)</f>
        <v>15</v>
      </c>
      <c r="K2229" s="29">
        <f>VLOOKUP(Table2[[#This Row],[Home]],Table1[],2,FALSE)</f>
        <v>12</v>
      </c>
      <c r="L2229" s="29">
        <f>VLOOKUP(Table2[[#This Row],[Visitor]],Table3[],2,FALSE)</f>
        <v>24</v>
      </c>
      <c r="M2229" s="29">
        <f>VLOOKUP(Table2[[#This Row],[Home]],Table3[],2,FALSE)</f>
        <v>29</v>
      </c>
      <c r="N2229" s="37"/>
      <c r="O2229" s="37"/>
      <c r="P2229" s="37"/>
      <c r="Q2229" s="37"/>
    </row>
    <row r="2230" spans="1:17" ht="25.5" customHeight="1">
      <c r="A2230" s="20" t="s">
        <v>396</v>
      </c>
      <c r="B2230" s="11" t="s">
        <v>26</v>
      </c>
      <c r="C2230" s="21" t="s">
        <v>16</v>
      </c>
      <c r="D2230" s="21">
        <v>101</v>
      </c>
      <c r="E2230" s="21" t="s">
        <v>28</v>
      </c>
      <c r="F2230" s="21">
        <v>110</v>
      </c>
      <c r="G2230" s="44"/>
      <c r="H2230" s="44"/>
      <c r="I2230" s="30">
        <v>19978</v>
      </c>
      <c r="J2230" s="29">
        <f>VLOOKUP(Table2[[#This Row],[Visitor]],Table1[],2,FALSE)</f>
        <v>13</v>
      </c>
      <c r="K2230" s="29">
        <f>VLOOKUP(Table2[[#This Row],[Home]],Table1[],2,FALSE)</f>
        <v>22</v>
      </c>
      <c r="L2230" s="29">
        <f>VLOOKUP(Table2[[#This Row],[Visitor]],Table3[],2,FALSE)</f>
        <v>8</v>
      </c>
      <c r="M2230" s="29">
        <f>VLOOKUP(Table2[[#This Row],[Home]],Table3[],2,FALSE)</f>
        <v>28</v>
      </c>
      <c r="N2230" s="37"/>
      <c r="O2230" s="37"/>
      <c r="P2230" s="37"/>
      <c r="Q2230" s="37"/>
    </row>
    <row r="2231" spans="1:17" ht="25.5" customHeight="1">
      <c r="A2231" s="20" t="s">
        <v>396</v>
      </c>
      <c r="B2231" s="11" t="s">
        <v>26</v>
      </c>
      <c r="C2231" s="21" t="s">
        <v>14</v>
      </c>
      <c r="D2231" s="21">
        <v>93</v>
      </c>
      <c r="E2231" s="21" t="s">
        <v>34</v>
      </c>
      <c r="F2231" s="21">
        <v>105</v>
      </c>
      <c r="G2231" s="44"/>
      <c r="H2231" s="44"/>
      <c r="I2231" s="30">
        <v>18354</v>
      </c>
      <c r="J2231" s="29">
        <f>VLOOKUP(Table2[[#This Row],[Visitor]],Table1[],2,FALSE)</f>
        <v>19</v>
      </c>
      <c r="K2231" s="29">
        <f>VLOOKUP(Table2[[#This Row],[Home]],Table1[],2,FALSE)</f>
        <v>2</v>
      </c>
      <c r="L2231" s="29">
        <f>VLOOKUP(Table2[[#This Row],[Visitor]],Table3[],2,FALSE)</f>
        <v>19</v>
      </c>
      <c r="M2231" s="29">
        <f>VLOOKUP(Table2[[#This Row],[Home]],Table3[],2,FALSE)</f>
        <v>13</v>
      </c>
      <c r="N2231" s="37"/>
      <c r="O2231" s="37"/>
      <c r="P2231" s="37"/>
      <c r="Q2231" s="37"/>
    </row>
    <row r="2232" spans="1:17" ht="25.5" customHeight="1">
      <c r="A2232" s="20" t="s">
        <v>396</v>
      </c>
      <c r="B2232" s="11" t="s">
        <v>29</v>
      </c>
      <c r="C2232" s="21" t="s">
        <v>44</v>
      </c>
      <c r="D2232" s="21">
        <v>105</v>
      </c>
      <c r="E2232" s="21" t="s">
        <v>31</v>
      </c>
      <c r="F2232" s="21">
        <v>111</v>
      </c>
      <c r="G2232" s="44"/>
      <c r="H2232" s="44"/>
      <c r="I2232" s="30">
        <v>18306</v>
      </c>
      <c r="J2232" s="29">
        <f>VLOOKUP(Table2[[#This Row],[Visitor]],Table1[],2,FALSE)</f>
        <v>6</v>
      </c>
      <c r="K2232" s="29">
        <f>VLOOKUP(Table2[[#This Row],[Home]],Table1[],2,FALSE)</f>
        <v>8</v>
      </c>
      <c r="L2232" s="29">
        <f>VLOOKUP(Table2[[#This Row],[Visitor]],Table3[],2,FALSE)</f>
        <v>18</v>
      </c>
      <c r="M2232" s="29">
        <f>VLOOKUP(Table2[[#This Row],[Home]],Table3[],2,FALSE)</f>
        <v>11</v>
      </c>
      <c r="N2232" s="37"/>
      <c r="O2232" s="37"/>
      <c r="P2232" s="37"/>
      <c r="Q2232" s="37"/>
    </row>
    <row r="2233" spans="1:17" ht="25.5" customHeight="1">
      <c r="A2233" s="20" t="s">
        <v>396</v>
      </c>
      <c r="B2233" s="11" t="s">
        <v>35</v>
      </c>
      <c r="C2233" s="21" t="s">
        <v>22</v>
      </c>
      <c r="D2233" s="21">
        <v>141</v>
      </c>
      <c r="E2233" s="21" t="s">
        <v>38</v>
      </c>
      <c r="F2233" s="21">
        <v>140</v>
      </c>
      <c r="G2233" s="44"/>
      <c r="H2233" s="44"/>
      <c r="I2233" s="30">
        <v>17583</v>
      </c>
      <c r="J2233" s="29">
        <f>VLOOKUP(Table2[[#This Row],[Visitor]],Table1[],2,FALSE)</f>
        <v>14</v>
      </c>
      <c r="K2233" s="29">
        <f>VLOOKUP(Table2[[#This Row],[Home]],Table1[],2,FALSE)</f>
        <v>23</v>
      </c>
      <c r="L2233" s="29">
        <f>VLOOKUP(Table2[[#This Row],[Visitor]],Table3[],2,FALSE)</f>
        <v>16</v>
      </c>
      <c r="M2233" s="29">
        <f>VLOOKUP(Table2[[#This Row],[Home]],Table3[],2,FALSE)</f>
        <v>25</v>
      </c>
      <c r="N2233" s="37"/>
      <c r="O2233" s="37"/>
      <c r="P2233" s="37"/>
      <c r="Q2233" s="37"/>
    </row>
    <row r="2234" spans="1:17" ht="25.5" customHeight="1">
      <c r="A2234" s="20" t="s">
        <v>396</v>
      </c>
      <c r="B2234" s="11" t="s">
        <v>8</v>
      </c>
      <c r="C2234" s="21" t="s">
        <v>24</v>
      </c>
      <c r="D2234" s="21">
        <v>119</v>
      </c>
      <c r="E2234" s="21" t="s">
        <v>45</v>
      </c>
      <c r="F2234" s="21">
        <v>125</v>
      </c>
      <c r="G2234" s="44"/>
      <c r="H2234" s="44"/>
      <c r="I2234" s="30">
        <v>18997</v>
      </c>
      <c r="J2234" s="29">
        <f>VLOOKUP(Table2[[#This Row],[Visitor]],Table1[],2,FALSE)</f>
        <v>21</v>
      </c>
      <c r="K2234" s="29">
        <f>VLOOKUP(Table2[[#This Row],[Home]],Table1[],2,FALSE)</f>
        <v>28</v>
      </c>
      <c r="L2234" s="29">
        <f>VLOOKUP(Table2[[#This Row],[Visitor]],Table3[],2,FALSE)</f>
        <v>9</v>
      </c>
      <c r="M2234" s="29">
        <f>VLOOKUP(Table2[[#This Row],[Home]],Table3[],2,FALSE)</f>
        <v>21</v>
      </c>
      <c r="N2234" s="37"/>
      <c r="O2234" s="37"/>
      <c r="P2234" s="37"/>
      <c r="Q2234" s="37"/>
    </row>
    <row r="2235" spans="1:17" ht="25.5" customHeight="1">
      <c r="A2235" s="20" t="s">
        <v>397</v>
      </c>
      <c r="B2235" s="11" t="s">
        <v>12</v>
      </c>
      <c r="C2235" s="21" t="s">
        <v>33</v>
      </c>
      <c r="D2235" s="21">
        <v>115</v>
      </c>
      <c r="E2235" s="21" t="s">
        <v>16</v>
      </c>
      <c r="F2235" s="21">
        <v>122</v>
      </c>
      <c r="G2235" s="44"/>
      <c r="H2235" s="44"/>
      <c r="I2235" s="30">
        <v>17003</v>
      </c>
      <c r="J2235" s="29">
        <f>VLOOKUP(Table2[[#This Row],[Visitor]],Table1[],2,FALSE)</f>
        <v>24</v>
      </c>
      <c r="K2235" s="29">
        <f>VLOOKUP(Table2[[#This Row],[Home]],Table1[],2,FALSE)</f>
        <v>13</v>
      </c>
      <c r="L2235" s="29">
        <f>VLOOKUP(Table2[[#This Row],[Visitor]],Table3[],2,FALSE)</f>
        <v>12</v>
      </c>
      <c r="M2235" s="29">
        <f>VLOOKUP(Table2[[#This Row],[Home]],Table3[],2,FALSE)</f>
        <v>8</v>
      </c>
      <c r="N2235" s="37"/>
      <c r="O2235" s="37"/>
      <c r="P2235" s="37"/>
      <c r="Q2235" s="37"/>
    </row>
    <row r="2236" spans="1:17" ht="25.5" customHeight="1">
      <c r="A2236" s="20" t="s">
        <v>397</v>
      </c>
      <c r="B2236" s="11" t="s">
        <v>12</v>
      </c>
      <c r="C2236" s="21" t="s">
        <v>10</v>
      </c>
      <c r="D2236" s="21">
        <v>96</v>
      </c>
      <c r="E2236" s="21" t="s">
        <v>18</v>
      </c>
      <c r="F2236" s="21">
        <v>103</v>
      </c>
      <c r="G2236" s="44"/>
      <c r="H2236" s="44"/>
      <c r="I2236" s="30">
        <v>18846</v>
      </c>
      <c r="J2236" s="29">
        <f>VLOOKUP(Table2[[#This Row],[Visitor]],Table1[],2,FALSE)</f>
        <v>1</v>
      </c>
      <c r="K2236" s="29">
        <f>VLOOKUP(Table2[[#This Row],[Home]],Table1[],2,FALSE)</f>
        <v>26</v>
      </c>
      <c r="L2236" s="29">
        <f>VLOOKUP(Table2[[#This Row],[Visitor]],Table3[],2,FALSE)</f>
        <v>3</v>
      </c>
      <c r="M2236" s="29">
        <f>VLOOKUP(Table2[[#This Row],[Home]],Table3[],2,FALSE)</f>
        <v>26</v>
      </c>
      <c r="N2236" s="37"/>
      <c r="O2236" s="37"/>
      <c r="P2236" s="37"/>
      <c r="Q2236" s="37"/>
    </row>
    <row r="2237" spans="1:17" ht="25.5" customHeight="1">
      <c r="A2237" s="20" t="s">
        <v>397</v>
      </c>
      <c r="B2237" s="11" t="s">
        <v>21</v>
      </c>
      <c r="C2237" s="21" t="s">
        <v>6</v>
      </c>
      <c r="D2237" s="21">
        <v>125</v>
      </c>
      <c r="E2237" s="21" t="s">
        <v>42</v>
      </c>
      <c r="F2237" s="21">
        <v>118</v>
      </c>
      <c r="G2237" s="44"/>
      <c r="H2237" s="44"/>
      <c r="I2237" s="30">
        <v>17573</v>
      </c>
      <c r="J2237" s="29">
        <f>VLOOKUP(Table2[[#This Row],[Visitor]],Table1[],2,FALSE)</f>
        <v>5</v>
      </c>
      <c r="K2237" s="29">
        <f>VLOOKUP(Table2[[#This Row],[Home]],Table1[],2,FALSE)</f>
        <v>25</v>
      </c>
      <c r="L2237" s="29">
        <f>VLOOKUP(Table2[[#This Row],[Visitor]],Table3[],2,FALSE)</f>
        <v>6</v>
      </c>
      <c r="M2237" s="29">
        <f>VLOOKUP(Table2[[#This Row],[Home]],Table3[],2,FALSE)</f>
        <v>22</v>
      </c>
      <c r="N2237" s="37"/>
      <c r="O2237" s="37"/>
      <c r="P2237" s="37"/>
      <c r="Q2237" s="37"/>
    </row>
    <row r="2238" spans="1:17" ht="25.5" customHeight="1">
      <c r="A2238" s="20" t="s">
        <v>397</v>
      </c>
      <c r="B2238" s="11" t="s">
        <v>23</v>
      </c>
      <c r="C2238" s="21" t="s">
        <v>17</v>
      </c>
      <c r="D2238" s="21">
        <v>118</v>
      </c>
      <c r="E2238" s="21" t="s">
        <v>9</v>
      </c>
      <c r="F2238" s="21">
        <v>121</v>
      </c>
      <c r="G2238" s="44"/>
      <c r="H2238" s="44"/>
      <c r="I2238" s="30">
        <v>18119</v>
      </c>
      <c r="J2238" s="29">
        <f>VLOOKUP(Table2[[#This Row],[Visitor]],Table1[],2,FALSE)</f>
        <v>17</v>
      </c>
      <c r="K2238" s="29">
        <f>VLOOKUP(Table2[[#This Row],[Home]],Table1[],2,FALSE)</f>
        <v>3</v>
      </c>
      <c r="L2238" s="29">
        <f>VLOOKUP(Table2[[#This Row],[Visitor]],Table3[],2,FALSE)</f>
        <v>15</v>
      </c>
      <c r="M2238" s="29">
        <f>VLOOKUP(Table2[[#This Row],[Home]],Table3[],2,FALSE)</f>
        <v>1</v>
      </c>
      <c r="N2238" s="37"/>
      <c r="O2238" s="37"/>
      <c r="P2238" s="37"/>
      <c r="Q2238" s="37"/>
    </row>
    <row r="2239" spans="1:17" ht="25.5" customHeight="1">
      <c r="A2239" s="20" t="s">
        <v>397</v>
      </c>
      <c r="B2239" s="11" t="s">
        <v>23</v>
      </c>
      <c r="C2239" s="21" t="s">
        <v>19</v>
      </c>
      <c r="D2239" s="21">
        <v>108</v>
      </c>
      <c r="E2239" s="21" t="s">
        <v>43</v>
      </c>
      <c r="F2239" s="21">
        <v>104</v>
      </c>
      <c r="G2239" s="44"/>
      <c r="H2239" s="44"/>
      <c r="I2239" s="30">
        <v>18203</v>
      </c>
      <c r="J2239" s="29">
        <f>VLOOKUP(Table2[[#This Row],[Visitor]],Table1[],2,FALSE)</f>
        <v>27</v>
      </c>
      <c r="K2239" s="29">
        <f>VLOOKUP(Table2[[#This Row],[Home]],Table1[],2,FALSE)</f>
        <v>10</v>
      </c>
      <c r="L2239" s="29">
        <f>VLOOKUP(Table2[[#This Row],[Visitor]],Table3[],2,FALSE)</f>
        <v>5</v>
      </c>
      <c r="M2239" s="29">
        <f>VLOOKUP(Table2[[#This Row],[Home]],Table3[],2,FALSE)</f>
        <v>10</v>
      </c>
      <c r="N2239" s="37"/>
      <c r="O2239" s="37"/>
      <c r="P2239" s="37"/>
      <c r="Q2239" s="37"/>
    </row>
    <row r="2240" spans="1:17" ht="25.5" customHeight="1">
      <c r="A2240" s="20" t="s">
        <v>397</v>
      </c>
      <c r="B2240" s="11" t="s">
        <v>8</v>
      </c>
      <c r="C2240" s="21" t="s">
        <v>31</v>
      </c>
      <c r="D2240" s="21">
        <v>111</v>
      </c>
      <c r="E2240" s="21" t="s">
        <v>30</v>
      </c>
      <c r="F2240" s="21">
        <v>104</v>
      </c>
      <c r="G2240" s="44"/>
      <c r="H2240" s="44"/>
      <c r="I2240" s="30">
        <v>19520</v>
      </c>
      <c r="J2240" s="29">
        <f>VLOOKUP(Table2[[#This Row],[Visitor]],Table1[],2,FALSE)</f>
        <v>8</v>
      </c>
      <c r="K2240" s="29">
        <f>VLOOKUP(Table2[[#This Row],[Home]],Table1[],2,FALSE)</f>
        <v>18</v>
      </c>
      <c r="L2240" s="29">
        <f>VLOOKUP(Table2[[#This Row],[Visitor]],Table3[],2,FALSE)</f>
        <v>11</v>
      </c>
      <c r="M2240" s="29">
        <f>VLOOKUP(Table2[[#This Row],[Home]],Table3[],2,FALSE)</f>
        <v>14</v>
      </c>
      <c r="N2240" s="37"/>
      <c r="O2240" s="37"/>
      <c r="P2240" s="37"/>
      <c r="Q2240" s="37"/>
    </row>
    <row r="2241" spans="1:17" ht="25.5" customHeight="1">
      <c r="A2241" s="22" t="s">
        <v>398</v>
      </c>
      <c r="B2241" s="11" t="s">
        <v>21</v>
      </c>
      <c r="C2241" s="23" t="s">
        <v>40</v>
      </c>
      <c r="D2241" s="23">
        <v>168</v>
      </c>
      <c r="E2241" s="23" t="s">
        <v>27</v>
      </c>
      <c r="F2241" s="23">
        <v>161</v>
      </c>
      <c r="G2241" s="44"/>
      <c r="H2241" s="44"/>
      <c r="I2241" s="30">
        <v>15267</v>
      </c>
      <c r="J2241" s="29">
        <f>VLOOKUP(Table2[[#This Row],[Visitor]],Table1[],2,FALSE)</f>
        <v>15</v>
      </c>
      <c r="K2241" s="29">
        <f>VLOOKUP(Table2[[#This Row],[Home]],Table1[],2,FALSE)</f>
        <v>11</v>
      </c>
      <c r="L2241" s="29">
        <f>VLOOKUP(Table2[[#This Row],[Visitor]],Table3[],2,FALSE)</f>
        <v>24</v>
      </c>
      <c r="M2241" s="29">
        <f>VLOOKUP(Table2[[#This Row],[Home]],Table3[],2,FALSE)</f>
        <v>27</v>
      </c>
      <c r="N2241" s="37"/>
      <c r="O2241" s="37"/>
      <c r="P2241" s="37"/>
      <c r="Q2241" s="37"/>
    </row>
    <row r="2242" spans="1:17" ht="25.5" customHeight="1">
      <c r="A2242" s="22" t="s">
        <v>398</v>
      </c>
      <c r="B2242" s="11" t="s">
        <v>21</v>
      </c>
      <c r="C2242" s="23" t="s">
        <v>13</v>
      </c>
      <c r="D2242" s="23">
        <v>123</v>
      </c>
      <c r="E2242" s="23" t="s">
        <v>15</v>
      </c>
      <c r="F2242" s="23">
        <v>112</v>
      </c>
      <c r="G2242" s="44"/>
      <c r="H2242" s="44"/>
      <c r="I2242" s="30">
        <v>15578</v>
      </c>
      <c r="J2242" s="29">
        <f>VLOOKUP(Table2[[#This Row],[Visitor]],Table1[],2,FALSE)</f>
        <v>20</v>
      </c>
      <c r="K2242" s="29">
        <f>VLOOKUP(Table2[[#This Row],[Home]],Table1[],2,FALSE)</f>
        <v>30</v>
      </c>
      <c r="L2242" s="29">
        <f>VLOOKUP(Table2[[#This Row],[Visitor]],Table3[],2,FALSE)</f>
        <v>20</v>
      </c>
      <c r="M2242" s="29">
        <f>VLOOKUP(Table2[[#This Row],[Home]],Table3[],2,FALSE)</f>
        <v>23</v>
      </c>
      <c r="N2242" s="37"/>
      <c r="O2242" s="37"/>
      <c r="P2242" s="37"/>
      <c r="Q2242" s="37"/>
    </row>
    <row r="2243" spans="1:17" ht="25.5" customHeight="1">
      <c r="A2243" s="22" t="s">
        <v>398</v>
      </c>
      <c r="B2243" s="11" t="s">
        <v>23</v>
      </c>
      <c r="C2243" s="23" t="s">
        <v>20</v>
      </c>
      <c r="D2243" s="23">
        <v>96</v>
      </c>
      <c r="E2243" s="23" t="s">
        <v>5</v>
      </c>
      <c r="F2243" s="23">
        <v>107</v>
      </c>
      <c r="G2243" s="44"/>
      <c r="H2243" s="44"/>
      <c r="I2243" s="30">
        <v>18624</v>
      </c>
      <c r="J2243" s="29">
        <f>VLOOKUP(Table2[[#This Row],[Visitor]],Table1[],2,FALSE)</f>
        <v>9</v>
      </c>
      <c r="K2243" s="29">
        <f>VLOOKUP(Table2[[#This Row],[Home]],Table1[],2,FALSE)</f>
        <v>4</v>
      </c>
      <c r="L2243" s="29">
        <f>VLOOKUP(Table2[[#This Row],[Visitor]],Table3[],2,FALSE)</f>
        <v>17</v>
      </c>
      <c r="M2243" s="29">
        <f>VLOOKUP(Table2[[#This Row],[Home]],Table3[],2,FALSE)</f>
        <v>4</v>
      </c>
      <c r="N2243" s="37"/>
      <c r="O2243" s="37"/>
      <c r="P2243" s="37"/>
      <c r="Q2243" s="37"/>
    </row>
    <row r="2244" spans="1:17" ht="25.5" customHeight="1">
      <c r="A2244" s="22" t="s">
        <v>398</v>
      </c>
      <c r="B2244" s="11" t="s">
        <v>23</v>
      </c>
      <c r="C2244" s="23" t="s">
        <v>36</v>
      </c>
      <c r="D2244" s="23">
        <v>117</v>
      </c>
      <c r="E2244" s="23" t="s">
        <v>41</v>
      </c>
      <c r="F2244" s="23">
        <v>119</v>
      </c>
      <c r="G2244" s="44"/>
      <c r="H2244" s="44"/>
      <c r="I2244" s="30">
        <v>19800</v>
      </c>
      <c r="J2244" s="29">
        <f>VLOOKUP(Table2[[#This Row],[Visitor]],Table1[],2,FALSE)</f>
        <v>16</v>
      </c>
      <c r="K2244" s="29">
        <f>VLOOKUP(Table2[[#This Row],[Home]],Table1[],2,FALSE)</f>
        <v>7</v>
      </c>
      <c r="L2244" s="29">
        <f>VLOOKUP(Table2[[#This Row],[Visitor]],Table3[],2,FALSE)</f>
        <v>7</v>
      </c>
      <c r="M2244" s="29">
        <f>VLOOKUP(Table2[[#This Row],[Home]],Table3[],2,FALSE)</f>
        <v>2</v>
      </c>
      <c r="N2244" s="37"/>
      <c r="O2244" s="37"/>
      <c r="P2244" s="37"/>
      <c r="Q2244" s="37"/>
    </row>
    <row r="2245" spans="1:17" ht="25.5" customHeight="1">
      <c r="A2245" s="22" t="s">
        <v>398</v>
      </c>
      <c r="B2245" s="11" t="s">
        <v>29</v>
      </c>
      <c r="C2245" s="23" t="s">
        <v>24</v>
      </c>
      <c r="D2245" s="23">
        <v>130</v>
      </c>
      <c r="E2245" s="23" t="s">
        <v>37</v>
      </c>
      <c r="F2245" s="23">
        <v>116</v>
      </c>
      <c r="G2245" s="44"/>
      <c r="H2245" s="44"/>
      <c r="I2245" s="30">
        <v>14123</v>
      </c>
      <c r="J2245" s="29">
        <f>VLOOKUP(Table2[[#This Row],[Visitor]],Table1[],2,FALSE)</f>
        <v>21</v>
      </c>
      <c r="K2245" s="29">
        <f>VLOOKUP(Table2[[#This Row],[Home]],Table1[],2,FALSE)</f>
        <v>29</v>
      </c>
      <c r="L2245" s="29">
        <f>VLOOKUP(Table2[[#This Row],[Visitor]],Table3[],2,FALSE)</f>
        <v>9</v>
      </c>
      <c r="M2245" s="29">
        <f>VLOOKUP(Table2[[#This Row],[Home]],Table3[],2,FALSE)</f>
        <v>30</v>
      </c>
      <c r="N2245" s="37"/>
      <c r="O2245" s="37"/>
      <c r="P2245" s="37"/>
      <c r="Q2245" s="37"/>
    </row>
    <row r="2246" spans="1:17" ht="25.5" customHeight="1">
      <c r="A2246" s="22" t="s">
        <v>398</v>
      </c>
      <c r="B2246" s="11" t="s">
        <v>35</v>
      </c>
      <c r="C2246" s="23" t="s">
        <v>44</v>
      </c>
      <c r="D2246" s="23">
        <v>116</v>
      </c>
      <c r="E2246" s="23" t="s">
        <v>38</v>
      </c>
      <c r="F2246" s="23">
        <v>109</v>
      </c>
      <c r="G2246" s="44"/>
      <c r="H2246" s="44"/>
      <c r="I2246" s="30">
        <v>17583</v>
      </c>
      <c r="J2246" s="29">
        <f>VLOOKUP(Table2[[#This Row],[Visitor]],Table1[],2,FALSE)</f>
        <v>6</v>
      </c>
      <c r="K2246" s="29">
        <f>VLOOKUP(Table2[[#This Row],[Home]],Table1[],2,FALSE)</f>
        <v>23</v>
      </c>
      <c r="L2246" s="29">
        <f>VLOOKUP(Table2[[#This Row],[Visitor]],Table3[],2,FALSE)</f>
        <v>18</v>
      </c>
      <c r="M2246" s="29">
        <f>VLOOKUP(Table2[[#This Row],[Home]],Table3[],2,FALSE)</f>
        <v>25</v>
      </c>
      <c r="N2246" s="37"/>
      <c r="O2246" s="37"/>
      <c r="P2246" s="37"/>
      <c r="Q2246" s="37"/>
    </row>
    <row r="2247" spans="1:17" ht="25.5" customHeight="1">
      <c r="A2247" s="22" t="s">
        <v>398</v>
      </c>
      <c r="B2247" s="11" t="s">
        <v>8</v>
      </c>
      <c r="C2247" s="23" t="s">
        <v>22</v>
      </c>
      <c r="D2247" s="23">
        <v>131</v>
      </c>
      <c r="E2247" s="23" t="s">
        <v>45</v>
      </c>
      <c r="F2247" s="23">
        <v>120</v>
      </c>
      <c r="G2247" s="44"/>
      <c r="H2247" s="44"/>
      <c r="I2247" s="30">
        <v>18997</v>
      </c>
      <c r="J2247" s="29">
        <f>VLOOKUP(Table2[[#This Row],[Visitor]],Table1[],2,FALSE)</f>
        <v>14</v>
      </c>
      <c r="K2247" s="29">
        <f>VLOOKUP(Table2[[#This Row],[Home]],Table1[],2,FALSE)</f>
        <v>28</v>
      </c>
      <c r="L2247" s="29">
        <f>VLOOKUP(Table2[[#This Row],[Visitor]],Table3[],2,FALSE)</f>
        <v>16</v>
      </c>
      <c r="M2247" s="29">
        <f>VLOOKUP(Table2[[#This Row],[Home]],Table3[],2,FALSE)</f>
        <v>21</v>
      </c>
      <c r="N2247" s="37"/>
      <c r="O2247" s="37"/>
      <c r="P2247" s="37"/>
      <c r="Q2247" s="37"/>
    </row>
    <row r="2248" spans="1:17" ht="25.5" customHeight="1">
      <c r="A2248" s="22" t="s">
        <v>399</v>
      </c>
      <c r="B2248" s="11" t="s">
        <v>83</v>
      </c>
      <c r="C2248" s="23" t="s">
        <v>14</v>
      </c>
      <c r="D2248" s="23">
        <v>129</v>
      </c>
      <c r="E2248" s="23" t="s">
        <v>6</v>
      </c>
      <c r="F2248" s="23">
        <v>93</v>
      </c>
      <c r="G2248" s="44"/>
      <c r="H2248" s="44"/>
      <c r="I2248" s="30">
        <v>19432</v>
      </c>
      <c r="J2248" s="29">
        <f>VLOOKUP(Table2[[#This Row],[Visitor]],Table1[],2,FALSE)</f>
        <v>19</v>
      </c>
      <c r="K2248" s="29">
        <f>VLOOKUP(Table2[[#This Row],[Home]],Table1[],2,FALSE)</f>
        <v>5</v>
      </c>
      <c r="L2248" s="29">
        <f>VLOOKUP(Table2[[#This Row],[Visitor]],Table3[],2,FALSE)</f>
        <v>19</v>
      </c>
      <c r="M2248" s="29">
        <f>VLOOKUP(Table2[[#This Row],[Home]],Table3[],2,FALSE)</f>
        <v>6</v>
      </c>
      <c r="N2248" s="37"/>
      <c r="O2248" s="37"/>
      <c r="P2248" s="37"/>
      <c r="Q2248" s="37"/>
    </row>
    <row r="2249" spans="1:17" ht="25.5" customHeight="1">
      <c r="A2249" s="22" t="s">
        <v>399</v>
      </c>
      <c r="B2249" s="11" t="s">
        <v>12</v>
      </c>
      <c r="C2249" s="23" t="s">
        <v>18</v>
      </c>
      <c r="D2249" s="23">
        <v>117</v>
      </c>
      <c r="E2249" s="23" t="s">
        <v>16</v>
      </c>
      <c r="F2249" s="23">
        <v>112</v>
      </c>
      <c r="G2249" s="44"/>
      <c r="H2249" s="44"/>
      <c r="I2249" s="30">
        <v>17923</v>
      </c>
      <c r="J2249" s="29">
        <f>VLOOKUP(Table2[[#This Row],[Visitor]],Table1[],2,FALSE)</f>
        <v>26</v>
      </c>
      <c r="K2249" s="29">
        <f>VLOOKUP(Table2[[#This Row],[Home]],Table1[],2,FALSE)</f>
        <v>13</v>
      </c>
      <c r="L2249" s="29">
        <f>VLOOKUP(Table2[[#This Row],[Visitor]],Table3[],2,FALSE)</f>
        <v>26</v>
      </c>
      <c r="M2249" s="29">
        <f>VLOOKUP(Table2[[#This Row],[Home]],Table3[],2,FALSE)</f>
        <v>8</v>
      </c>
      <c r="N2249" s="37"/>
      <c r="O2249" s="37"/>
      <c r="P2249" s="37"/>
      <c r="Q2249" s="37"/>
    </row>
    <row r="2250" spans="1:17" ht="25.5" customHeight="1">
      <c r="A2250" s="22" t="s">
        <v>399</v>
      </c>
      <c r="B2250" s="11" t="s">
        <v>21</v>
      </c>
      <c r="C2250" s="23" t="s">
        <v>15</v>
      </c>
      <c r="D2250" s="23">
        <v>88</v>
      </c>
      <c r="E2250" s="23" t="s">
        <v>17</v>
      </c>
      <c r="F2250" s="23">
        <v>117</v>
      </c>
      <c r="G2250" s="44"/>
      <c r="H2250" s="44"/>
      <c r="I2250" s="30">
        <v>19600</v>
      </c>
      <c r="J2250" s="29">
        <f>VLOOKUP(Table2[[#This Row],[Visitor]],Table1[],2,FALSE)</f>
        <v>30</v>
      </c>
      <c r="K2250" s="29">
        <f>VLOOKUP(Table2[[#This Row],[Home]],Table1[],2,FALSE)</f>
        <v>17</v>
      </c>
      <c r="L2250" s="29">
        <f>VLOOKUP(Table2[[#This Row],[Visitor]],Table3[],2,FALSE)</f>
        <v>23</v>
      </c>
      <c r="M2250" s="29">
        <f>VLOOKUP(Table2[[#This Row],[Home]],Table3[],2,FALSE)</f>
        <v>15</v>
      </c>
      <c r="N2250" s="37"/>
      <c r="O2250" s="37"/>
      <c r="P2250" s="37"/>
      <c r="Q2250" s="37"/>
    </row>
    <row r="2251" spans="1:17" ht="25.5" customHeight="1">
      <c r="A2251" s="22" t="s">
        <v>399</v>
      </c>
      <c r="B2251" s="11" t="s">
        <v>26</v>
      </c>
      <c r="C2251" s="23" t="s">
        <v>25</v>
      </c>
      <c r="D2251" s="23">
        <v>111</v>
      </c>
      <c r="E2251" s="23" t="s">
        <v>28</v>
      </c>
      <c r="F2251" s="23">
        <v>81</v>
      </c>
      <c r="G2251" s="44"/>
      <c r="H2251" s="44"/>
      <c r="I2251" s="30">
        <v>20233</v>
      </c>
      <c r="J2251" s="29">
        <f>VLOOKUP(Table2[[#This Row],[Visitor]],Table1[],2,FALSE)</f>
        <v>12</v>
      </c>
      <c r="K2251" s="29">
        <f>VLOOKUP(Table2[[#This Row],[Home]],Table1[],2,FALSE)</f>
        <v>22</v>
      </c>
      <c r="L2251" s="29">
        <f>VLOOKUP(Table2[[#This Row],[Visitor]],Table3[],2,FALSE)</f>
        <v>29</v>
      </c>
      <c r="M2251" s="29">
        <f>VLOOKUP(Table2[[#This Row],[Home]],Table3[],2,FALSE)</f>
        <v>28</v>
      </c>
      <c r="N2251" s="37"/>
      <c r="O2251" s="37"/>
      <c r="P2251" s="37"/>
      <c r="Q2251" s="37"/>
    </row>
    <row r="2252" spans="1:17" ht="25.5" customHeight="1">
      <c r="A2252" s="22" t="s">
        <v>399</v>
      </c>
      <c r="B2252" s="11" t="s">
        <v>26</v>
      </c>
      <c r="C2252" s="23" t="s">
        <v>10</v>
      </c>
      <c r="D2252" s="23">
        <v>120</v>
      </c>
      <c r="E2252" s="23" t="s">
        <v>19</v>
      </c>
      <c r="F2252" s="23">
        <v>117</v>
      </c>
      <c r="G2252" s="44"/>
      <c r="H2252" s="44"/>
      <c r="I2252" s="30">
        <v>20624</v>
      </c>
      <c r="J2252" s="29">
        <f>VLOOKUP(Table2[[#This Row],[Visitor]],Table1[],2,FALSE)</f>
        <v>1</v>
      </c>
      <c r="K2252" s="29">
        <f>VLOOKUP(Table2[[#This Row],[Home]],Table1[],2,FALSE)</f>
        <v>27</v>
      </c>
      <c r="L2252" s="29">
        <f>VLOOKUP(Table2[[#This Row],[Visitor]],Table3[],2,FALSE)</f>
        <v>3</v>
      </c>
      <c r="M2252" s="29">
        <f>VLOOKUP(Table2[[#This Row],[Home]],Table3[],2,FALSE)</f>
        <v>5</v>
      </c>
      <c r="N2252" s="37"/>
      <c r="O2252" s="37"/>
      <c r="P2252" s="37"/>
      <c r="Q2252" s="37"/>
    </row>
    <row r="2253" spans="1:17" ht="25.5" customHeight="1">
      <c r="A2253" s="22" t="s">
        <v>399</v>
      </c>
      <c r="B2253" s="11" t="s">
        <v>26</v>
      </c>
      <c r="C2253" s="23" t="s">
        <v>43</v>
      </c>
      <c r="D2253" s="23">
        <v>102</v>
      </c>
      <c r="E2253" s="23" t="s">
        <v>34</v>
      </c>
      <c r="F2253" s="23">
        <v>116</v>
      </c>
      <c r="G2253" s="44"/>
      <c r="H2253" s="44"/>
      <c r="I2253" s="30">
        <v>18439</v>
      </c>
      <c r="J2253" s="29">
        <f>VLOOKUP(Table2[[#This Row],[Visitor]],Table1[],2,FALSE)</f>
        <v>10</v>
      </c>
      <c r="K2253" s="29">
        <f>VLOOKUP(Table2[[#This Row],[Home]],Table1[],2,FALSE)</f>
        <v>2</v>
      </c>
      <c r="L2253" s="29">
        <f>VLOOKUP(Table2[[#This Row],[Visitor]],Table3[],2,FALSE)</f>
        <v>10</v>
      </c>
      <c r="M2253" s="29">
        <f>VLOOKUP(Table2[[#This Row],[Home]],Table3[],2,FALSE)</f>
        <v>13</v>
      </c>
      <c r="N2253" s="37"/>
      <c r="O2253" s="37"/>
      <c r="P2253" s="37"/>
      <c r="Q2253" s="37"/>
    </row>
    <row r="2254" spans="1:17" ht="25.5" customHeight="1">
      <c r="A2254" s="22" t="s">
        <v>399</v>
      </c>
      <c r="B2254" s="11" t="s">
        <v>29</v>
      </c>
      <c r="C2254" s="23" t="s">
        <v>24</v>
      </c>
      <c r="D2254" s="23">
        <v>120</v>
      </c>
      <c r="E2254" s="23" t="s">
        <v>30</v>
      </c>
      <c r="F2254" s="23">
        <v>112</v>
      </c>
      <c r="G2254" s="44"/>
      <c r="H2254" s="44"/>
      <c r="I2254" s="30">
        <v>19978</v>
      </c>
      <c r="J2254" s="29">
        <f>VLOOKUP(Table2[[#This Row],[Visitor]],Table1[],2,FALSE)</f>
        <v>21</v>
      </c>
      <c r="K2254" s="29">
        <f>VLOOKUP(Table2[[#This Row],[Home]],Table1[],2,FALSE)</f>
        <v>18</v>
      </c>
      <c r="L2254" s="29">
        <f>VLOOKUP(Table2[[#This Row],[Visitor]],Table3[],2,FALSE)</f>
        <v>9</v>
      </c>
      <c r="M2254" s="29">
        <f>VLOOKUP(Table2[[#This Row],[Home]],Table3[],2,FALSE)</f>
        <v>14</v>
      </c>
      <c r="N2254" s="37"/>
      <c r="O2254" s="37"/>
      <c r="P2254" s="37"/>
      <c r="Q2254" s="37"/>
    </row>
    <row r="2255" spans="1:17" ht="25.5" customHeight="1">
      <c r="A2255" s="22" t="s">
        <v>399</v>
      </c>
      <c r="B2255" s="11" t="s">
        <v>29</v>
      </c>
      <c r="C2255" s="23" t="s">
        <v>45</v>
      </c>
      <c r="D2255" s="23">
        <v>109</v>
      </c>
      <c r="E2255" s="23" t="s">
        <v>37</v>
      </c>
      <c r="F2255" s="23">
        <v>118</v>
      </c>
      <c r="G2255" s="44"/>
      <c r="H2255" s="44"/>
      <c r="I2255" s="30">
        <v>18055</v>
      </c>
      <c r="J2255" s="29">
        <f>VLOOKUP(Table2[[#This Row],[Visitor]],Table1[],2,FALSE)</f>
        <v>28</v>
      </c>
      <c r="K2255" s="29">
        <f>VLOOKUP(Table2[[#This Row],[Home]],Table1[],2,FALSE)</f>
        <v>29</v>
      </c>
      <c r="L2255" s="29">
        <f>VLOOKUP(Table2[[#This Row],[Visitor]],Table3[],2,FALSE)</f>
        <v>21</v>
      </c>
      <c r="M2255" s="29">
        <f>VLOOKUP(Table2[[#This Row],[Home]],Table3[],2,FALSE)</f>
        <v>30</v>
      </c>
      <c r="N2255" s="37"/>
      <c r="O2255" s="37"/>
      <c r="P2255" s="37"/>
      <c r="Q2255" s="37"/>
    </row>
    <row r="2256" spans="1:17" ht="25.5" customHeight="1">
      <c r="A2256" s="22" t="s">
        <v>399</v>
      </c>
      <c r="B2256" s="11" t="s">
        <v>29</v>
      </c>
      <c r="C2256" s="23" t="s">
        <v>22</v>
      </c>
      <c r="D2256" s="23">
        <v>111</v>
      </c>
      <c r="E2256" s="23" t="s">
        <v>31</v>
      </c>
      <c r="F2256" s="23">
        <v>115</v>
      </c>
      <c r="G2256" s="44"/>
      <c r="H2256" s="44"/>
      <c r="I2256" s="30">
        <v>18306</v>
      </c>
      <c r="J2256" s="29">
        <f>VLOOKUP(Table2[[#This Row],[Visitor]],Table1[],2,FALSE)</f>
        <v>14</v>
      </c>
      <c r="K2256" s="29">
        <f>VLOOKUP(Table2[[#This Row],[Home]],Table1[],2,FALSE)</f>
        <v>8</v>
      </c>
      <c r="L2256" s="29">
        <f>VLOOKUP(Table2[[#This Row],[Visitor]],Table3[],2,FALSE)</f>
        <v>16</v>
      </c>
      <c r="M2256" s="29">
        <f>VLOOKUP(Table2[[#This Row],[Home]],Table3[],2,FALSE)</f>
        <v>11</v>
      </c>
      <c r="N2256" s="37"/>
      <c r="O2256" s="37"/>
      <c r="P2256" s="37"/>
      <c r="Q2256" s="37"/>
    </row>
    <row r="2257" spans="1:17" ht="25.5" customHeight="1">
      <c r="A2257" s="22" t="s">
        <v>400</v>
      </c>
      <c r="B2257" s="11" t="s">
        <v>97</v>
      </c>
      <c r="C2257" s="23" t="s">
        <v>36</v>
      </c>
      <c r="D2257" s="23">
        <v>118</v>
      </c>
      <c r="E2257" s="23" t="s">
        <v>13</v>
      </c>
      <c r="F2257" s="23">
        <v>108</v>
      </c>
      <c r="G2257" s="44"/>
      <c r="H2257" s="44"/>
      <c r="I2257" s="30">
        <v>18355</v>
      </c>
      <c r="J2257" s="29">
        <f>VLOOKUP(Table2[[#This Row],[Visitor]],Table1[],2,FALSE)</f>
        <v>16</v>
      </c>
      <c r="K2257" s="29">
        <f>VLOOKUP(Table2[[#This Row],[Home]],Table1[],2,FALSE)</f>
        <v>20</v>
      </c>
      <c r="L2257" s="29">
        <f>VLOOKUP(Table2[[#This Row],[Visitor]],Table3[],2,FALSE)</f>
        <v>7</v>
      </c>
      <c r="M2257" s="29">
        <f>VLOOKUP(Table2[[#This Row],[Home]],Table3[],2,FALSE)</f>
        <v>20</v>
      </c>
      <c r="N2257" s="37"/>
      <c r="O2257" s="37"/>
      <c r="P2257" s="37"/>
      <c r="Q2257" s="37"/>
    </row>
    <row r="2258" spans="1:17" ht="25.5" customHeight="1">
      <c r="A2258" s="22" t="s">
        <v>400</v>
      </c>
      <c r="B2258" s="11" t="s">
        <v>49</v>
      </c>
      <c r="C2258" s="23" t="s">
        <v>9</v>
      </c>
      <c r="D2258" s="23">
        <v>115</v>
      </c>
      <c r="E2258" s="23" t="s">
        <v>5</v>
      </c>
      <c r="F2258" s="23">
        <v>104</v>
      </c>
      <c r="G2258" s="44"/>
      <c r="H2258" s="44"/>
      <c r="I2258" s="30">
        <v>18624</v>
      </c>
      <c r="J2258" s="29">
        <f>VLOOKUP(Table2[[#This Row],[Visitor]],Table1[],2,FALSE)</f>
        <v>3</v>
      </c>
      <c r="K2258" s="29">
        <f>VLOOKUP(Table2[[#This Row],[Home]],Table1[],2,FALSE)</f>
        <v>4</v>
      </c>
      <c r="L2258" s="29">
        <f>VLOOKUP(Table2[[#This Row],[Visitor]],Table3[],2,FALSE)</f>
        <v>1</v>
      </c>
      <c r="M2258" s="29">
        <f>VLOOKUP(Table2[[#This Row],[Home]],Table3[],2,FALSE)</f>
        <v>4</v>
      </c>
      <c r="N2258" s="37"/>
      <c r="O2258" s="37"/>
      <c r="P2258" s="37"/>
      <c r="Q2258" s="37"/>
    </row>
    <row r="2259" spans="1:17" ht="25.5" customHeight="1">
      <c r="A2259" s="22" t="s">
        <v>400</v>
      </c>
      <c r="B2259" s="11" t="s">
        <v>49</v>
      </c>
      <c r="C2259" s="23" t="s">
        <v>27</v>
      </c>
      <c r="D2259" s="23">
        <v>123</v>
      </c>
      <c r="E2259" s="23" t="s">
        <v>40</v>
      </c>
      <c r="F2259" s="23">
        <v>118</v>
      </c>
      <c r="G2259" s="44"/>
      <c r="H2259" s="44"/>
      <c r="I2259" s="30">
        <v>20526</v>
      </c>
      <c r="J2259" s="29">
        <f>VLOOKUP(Table2[[#This Row],[Visitor]],Table1[],2,FALSE)</f>
        <v>11</v>
      </c>
      <c r="K2259" s="29">
        <f>VLOOKUP(Table2[[#This Row],[Home]],Table1[],2,FALSE)</f>
        <v>15</v>
      </c>
      <c r="L2259" s="29">
        <f>VLOOKUP(Table2[[#This Row],[Visitor]],Table3[],2,FALSE)</f>
        <v>27</v>
      </c>
      <c r="M2259" s="29">
        <f>VLOOKUP(Table2[[#This Row],[Home]],Table3[],2,FALSE)</f>
        <v>24</v>
      </c>
      <c r="N2259" s="37"/>
      <c r="O2259" s="37"/>
      <c r="P2259" s="37"/>
      <c r="Q2259" s="37"/>
    </row>
    <row r="2260" spans="1:17" ht="25.5" customHeight="1">
      <c r="A2260" s="22" t="s">
        <v>400</v>
      </c>
      <c r="B2260" s="11" t="s">
        <v>49</v>
      </c>
      <c r="C2260" s="23" t="s">
        <v>42</v>
      </c>
      <c r="D2260" s="23">
        <v>107</v>
      </c>
      <c r="E2260" s="23" t="s">
        <v>44</v>
      </c>
      <c r="F2260" s="23">
        <v>128</v>
      </c>
      <c r="G2260" s="44"/>
      <c r="H2260" s="44"/>
      <c r="I2260" s="30">
        <v>19068</v>
      </c>
      <c r="J2260" s="29">
        <f>VLOOKUP(Table2[[#This Row],[Visitor]],Table1[],2,FALSE)</f>
        <v>25</v>
      </c>
      <c r="K2260" s="29">
        <f>VLOOKUP(Table2[[#This Row],[Home]],Table1[],2,FALSE)</f>
        <v>6</v>
      </c>
      <c r="L2260" s="29">
        <f>VLOOKUP(Table2[[#This Row],[Visitor]],Table3[],2,FALSE)</f>
        <v>22</v>
      </c>
      <c r="M2260" s="29">
        <f>VLOOKUP(Table2[[#This Row],[Home]],Table3[],2,FALSE)</f>
        <v>18</v>
      </c>
      <c r="N2260" s="37"/>
      <c r="O2260" s="37"/>
      <c r="P2260" s="37"/>
      <c r="Q2260" s="37"/>
    </row>
    <row r="2261" spans="1:17" ht="25.5" customHeight="1">
      <c r="A2261" s="22" t="s">
        <v>400</v>
      </c>
      <c r="B2261" s="11" t="s">
        <v>59</v>
      </c>
      <c r="C2261" s="23" t="s">
        <v>18</v>
      </c>
      <c r="D2261" s="23">
        <v>93</v>
      </c>
      <c r="E2261" s="23" t="s">
        <v>6</v>
      </c>
      <c r="F2261" s="23">
        <v>107</v>
      </c>
      <c r="G2261" s="44"/>
      <c r="H2261" s="44"/>
      <c r="I2261" s="30">
        <v>19432</v>
      </c>
      <c r="J2261" s="29">
        <f>VLOOKUP(Table2[[#This Row],[Visitor]],Table1[],2,FALSE)</f>
        <v>26</v>
      </c>
      <c r="K2261" s="29">
        <f>VLOOKUP(Table2[[#This Row],[Home]],Table1[],2,FALSE)</f>
        <v>5</v>
      </c>
      <c r="L2261" s="29">
        <f>VLOOKUP(Table2[[#This Row],[Visitor]],Table3[],2,FALSE)</f>
        <v>26</v>
      </c>
      <c r="M2261" s="29">
        <f>VLOOKUP(Table2[[#This Row],[Home]],Table3[],2,FALSE)</f>
        <v>6</v>
      </c>
      <c r="N2261" s="37"/>
      <c r="O2261" s="37"/>
      <c r="P2261" s="37"/>
      <c r="Q2261" s="37"/>
    </row>
    <row r="2262" spans="1:17" ht="25.5" customHeight="1">
      <c r="A2262" s="22" t="s">
        <v>400</v>
      </c>
      <c r="B2262" s="11" t="s">
        <v>59</v>
      </c>
      <c r="C2262" s="23" t="s">
        <v>41</v>
      </c>
      <c r="D2262" s="23">
        <v>107</v>
      </c>
      <c r="E2262" s="23" t="s">
        <v>14</v>
      </c>
      <c r="F2262" s="23">
        <v>112</v>
      </c>
      <c r="G2262" s="44"/>
      <c r="H2262" s="44"/>
      <c r="I2262" s="30">
        <v>19161</v>
      </c>
      <c r="J2262" s="29">
        <f>VLOOKUP(Table2[[#This Row],[Visitor]],Table1[],2,FALSE)</f>
        <v>7</v>
      </c>
      <c r="K2262" s="29">
        <f>VLOOKUP(Table2[[#This Row],[Home]],Table1[],2,FALSE)</f>
        <v>19</v>
      </c>
      <c r="L2262" s="29">
        <f>VLOOKUP(Table2[[#This Row],[Visitor]],Table3[],2,FALSE)</f>
        <v>2</v>
      </c>
      <c r="M2262" s="29">
        <f>VLOOKUP(Table2[[#This Row],[Home]],Table3[],2,FALSE)</f>
        <v>19</v>
      </c>
      <c r="N2262" s="37"/>
      <c r="O2262" s="37"/>
      <c r="P2262" s="37"/>
      <c r="Q2262" s="37"/>
    </row>
    <row r="2263" spans="1:17" ht="25.5" customHeight="1">
      <c r="A2263" s="22" t="s">
        <v>400</v>
      </c>
      <c r="B2263" s="11" t="s">
        <v>59</v>
      </c>
      <c r="C2263" s="23" t="s">
        <v>33</v>
      </c>
      <c r="D2263" s="23">
        <v>121</v>
      </c>
      <c r="E2263" s="23" t="s">
        <v>20</v>
      </c>
      <c r="F2263" s="23">
        <v>135</v>
      </c>
      <c r="G2263" s="44"/>
      <c r="H2263" s="44"/>
      <c r="I2263" s="30">
        <v>17869</v>
      </c>
      <c r="J2263" s="29">
        <f>VLOOKUP(Table2[[#This Row],[Visitor]],Table1[],2,FALSE)</f>
        <v>24</v>
      </c>
      <c r="K2263" s="29">
        <f>VLOOKUP(Table2[[#This Row],[Home]],Table1[],2,FALSE)</f>
        <v>9</v>
      </c>
      <c r="L2263" s="29">
        <f>VLOOKUP(Table2[[#This Row],[Visitor]],Table3[],2,FALSE)</f>
        <v>12</v>
      </c>
      <c r="M2263" s="29">
        <f>VLOOKUP(Table2[[#This Row],[Home]],Table3[],2,FALSE)</f>
        <v>17</v>
      </c>
      <c r="N2263" s="37"/>
      <c r="O2263" s="37"/>
      <c r="P2263" s="37"/>
      <c r="Q2263" s="37"/>
    </row>
    <row r="2264" spans="1:17" ht="25.5" customHeight="1">
      <c r="A2264" s="22" t="s">
        <v>400</v>
      </c>
      <c r="B2264" s="11" t="s">
        <v>12</v>
      </c>
      <c r="C2264" s="23" t="s">
        <v>25</v>
      </c>
      <c r="D2264" s="23">
        <v>95</v>
      </c>
      <c r="E2264" s="23" t="s">
        <v>43</v>
      </c>
      <c r="F2264" s="23">
        <v>99</v>
      </c>
      <c r="G2264" s="44"/>
      <c r="H2264" s="44"/>
      <c r="I2264" s="30">
        <v>18203</v>
      </c>
      <c r="J2264" s="29">
        <f>VLOOKUP(Table2[[#This Row],[Visitor]],Table1[],2,FALSE)</f>
        <v>12</v>
      </c>
      <c r="K2264" s="29">
        <f>VLOOKUP(Table2[[#This Row],[Home]],Table1[],2,FALSE)</f>
        <v>10</v>
      </c>
      <c r="L2264" s="29">
        <f>VLOOKUP(Table2[[#This Row],[Visitor]],Table3[],2,FALSE)</f>
        <v>29</v>
      </c>
      <c r="M2264" s="29">
        <f>VLOOKUP(Table2[[#This Row],[Home]],Table3[],2,FALSE)</f>
        <v>10</v>
      </c>
      <c r="N2264" s="37"/>
      <c r="O2264" s="37"/>
      <c r="P2264" s="37"/>
      <c r="Q2264" s="37"/>
    </row>
    <row r="2265" spans="1:17" ht="25.5" customHeight="1">
      <c r="A2265" s="22" t="s">
        <v>401</v>
      </c>
      <c r="B2265" s="11" t="s">
        <v>21</v>
      </c>
      <c r="C2265" s="23" t="s">
        <v>28</v>
      </c>
      <c r="D2265" s="23">
        <v>88</v>
      </c>
      <c r="E2265" s="23" t="s">
        <v>15</v>
      </c>
      <c r="F2265" s="23">
        <v>127</v>
      </c>
      <c r="G2265" s="44"/>
      <c r="H2265" s="44"/>
      <c r="I2265" s="30">
        <v>17064</v>
      </c>
      <c r="J2265" s="29">
        <f>VLOOKUP(Table2[[#This Row],[Visitor]],Table1[],2,FALSE)</f>
        <v>22</v>
      </c>
      <c r="K2265" s="29">
        <f>VLOOKUP(Table2[[#This Row],[Home]],Table1[],2,FALSE)</f>
        <v>30</v>
      </c>
      <c r="L2265" s="29">
        <f>VLOOKUP(Table2[[#This Row],[Visitor]],Table3[],2,FALSE)</f>
        <v>28</v>
      </c>
      <c r="M2265" s="29">
        <f>VLOOKUP(Table2[[#This Row],[Home]],Table3[],2,FALSE)</f>
        <v>23</v>
      </c>
      <c r="N2265" s="37"/>
      <c r="O2265" s="37"/>
      <c r="P2265" s="37"/>
      <c r="Q2265" s="37"/>
    </row>
    <row r="2266" spans="1:17" ht="25.5" customHeight="1">
      <c r="A2266" s="22" t="s">
        <v>401</v>
      </c>
      <c r="B2266" s="11" t="s">
        <v>21</v>
      </c>
      <c r="C2266" s="23" t="s">
        <v>27</v>
      </c>
      <c r="D2266" s="23">
        <v>113</v>
      </c>
      <c r="E2266" s="23" t="s">
        <v>17</v>
      </c>
      <c r="F2266" s="23">
        <v>114</v>
      </c>
      <c r="G2266" s="44"/>
      <c r="H2266" s="44"/>
      <c r="I2266" s="30">
        <v>19600</v>
      </c>
      <c r="J2266" s="29">
        <f>VLOOKUP(Table2[[#This Row],[Visitor]],Table1[],2,FALSE)</f>
        <v>11</v>
      </c>
      <c r="K2266" s="29">
        <f>VLOOKUP(Table2[[#This Row],[Home]],Table1[],2,FALSE)</f>
        <v>17</v>
      </c>
      <c r="L2266" s="29">
        <f>VLOOKUP(Table2[[#This Row],[Visitor]],Table3[],2,FALSE)</f>
        <v>27</v>
      </c>
      <c r="M2266" s="29">
        <f>VLOOKUP(Table2[[#This Row],[Home]],Table3[],2,FALSE)</f>
        <v>15</v>
      </c>
      <c r="N2266" s="37"/>
      <c r="O2266" s="37"/>
      <c r="P2266" s="37"/>
      <c r="Q2266" s="37"/>
    </row>
    <row r="2267" spans="1:17" ht="25.5" customHeight="1">
      <c r="A2267" s="22" t="s">
        <v>401</v>
      </c>
      <c r="B2267" s="11" t="s">
        <v>26</v>
      </c>
      <c r="C2267" s="23" t="s">
        <v>30</v>
      </c>
      <c r="D2267" s="23">
        <v>103</v>
      </c>
      <c r="E2267" s="23" t="s">
        <v>34</v>
      </c>
      <c r="F2267" s="23">
        <v>104</v>
      </c>
      <c r="G2267" s="44"/>
      <c r="H2267" s="44"/>
      <c r="I2267" s="30">
        <v>18354</v>
      </c>
      <c r="J2267" s="29">
        <f>VLOOKUP(Table2[[#This Row],[Visitor]],Table1[],2,FALSE)</f>
        <v>18</v>
      </c>
      <c r="K2267" s="29">
        <f>VLOOKUP(Table2[[#This Row],[Home]],Table1[],2,FALSE)</f>
        <v>2</v>
      </c>
      <c r="L2267" s="29">
        <f>VLOOKUP(Table2[[#This Row],[Visitor]],Table3[],2,FALSE)</f>
        <v>14</v>
      </c>
      <c r="M2267" s="29">
        <f>VLOOKUP(Table2[[#This Row],[Home]],Table3[],2,FALSE)</f>
        <v>13</v>
      </c>
      <c r="N2267" s="37"/>
      <c r="O2267" s="37"/>
      <c r="P2267" s="37"/>
      <c r="Q2267" s="37"/>
    </row>
    <row r="2268" spans="1:17" ht="25.5" customHeight="1">
      <c r="A2268" s="22" t="s">
        <v>401</v>
      </c>
      <c r="B2268" s="11" t="s">
        <v>29</v>
      </c>
      <c r="C2268" s="23" t="s">
        <v>22</v>
      </c>
      <c r="D2268" s="23">
        <v>105</v>
      </c>
      <c r="E2268" s="23" t="s">
        <v>37</v>
      </c>
      <c r="F2268" s="23">
        <v>114</v>
      </c>
      <c r="G2268" s="44"/>
      <c r="H2268" s="44"/>
      <c r="I2268" s="30">
        <v>18055</v>
      </c>
      <c r="J2268" s="29">
        <f>VLOOKUP(Table2[[#This Row],[Visitor]],Table1[],2,FALSE)</f>
        <v>14</v>
      </c>
      <c r="K2268" s="29">
        <f>VLOOKUP(Table2[[#This Row],[Home]],Table1[],2,FALSE)</f>
        <v>29</v>
      </c>
      <c r="L2268" s="29">
        <f>VLOOKUP(Table2[[#This Row],[Visitor]],Table3[],2,FALSE)</f>
        <v>16</v>
      </c>
      <c r="M2268" s="29">
        <f>VLOOKUP(Table2[[#This Row],[Home]],Table3[],2,FALSE)</f>
        <v>30</v>
      </c>
      <c r="N2268" s="37"/>
      <c r="O2268" s="37"/>
      <c r="P2268" s="37"/>
      <c r="Q2268" s="37"/>
    </row>
    <row r="2269" spans="1:17" ht="25.5" customHeight="1">
      <c r="A2269" s="22" t="s">
        <v>401</v>
      </c>
      <c r="B2269" s="11" t="s">
        <v>29</v>
      </c>
      <c r="C2269" s="23" t="s">
        <v>24</v>
      </c>
      <c r="D2269" s="23">
        <v>115</v>
      </c>
      <c r="E2269" s="23" t="s">
        <v>31</v>
      </c>
      <c r="F2269" s="23">
        <v>112</v>
      </c>
      <c r="G2269" s="44"/>
      <c r="H2269" s="44"/>
      <c r="I2269" s="30">
        <v>18306</v>
      </c>
      <c r="J2269" s="29">
        <f>VLOOKUP(Table2[[#This Row],[Visitor]],Table1[],2,FALSE)</f>
        <v>21</v>
      </c>
      <c r="K2269" s="29">
        <f>VLOOKUP(Table2[[#This Row],[Home]],Table1[],2,FALSE)</f>
        <v>8</v>
      </c>
      <c r="L2269" s="29">
        <f>VLOOKUP(Table2[[#This Row],[Visitor]],Table3[],2,FALSE)</f>
        <v>9</v>
      </c>
      <c r="M2269" s="29">
        <f>VLOOKUP(Table2[[#This Row],[Home]],Table3[],2,FALSE)</f>
        <v>11</v>
      </c>
      <c r="N2269" s="37"/>
      <c r="O2269" s="37"/>
      <c r="P2269" s="37"/>
      <c r="Q2269" s="37"/>
    </row>
    <row r="2270" spans="1:17" ht="25.5" customHeight="1">
      <c r="A2270" s="22" t="s">
        <v>401</v>
      </c>
      <c r="B2270" s="11" t="s">
        <v>35</v>
      </c>
      <c r="C2270" s="23" t="s">
        <v>42</v>
      </c>
      <c r="D2270" s="23">
        <v>108</v>
      </c>
      <c r="E2270" s="23" t="s">
        <v>38</v>
      </c>
      <c r="F2270" s="23">
        <v>115</v>
      </c>
      <c r="G2270" s="44"/>
      <c r="H2270" s="44"/>
      <c r="I2270" s="30">
        <v>17034</v>
      </c>
      <c r="J2270" s="29">
        <f>VLOOKUP(Table2[[#This Row],[Visitor]],Table1[],2,FALSE)</f>
        <v>25</v>
      </c>
      <c r="K2270" s="29">
        <f>VLOOKUP(Table2[[#This Row],[Home]],Table1[],2,FALSE)</f>
        <v>23</v>
      </c>
      <c r="L2270" s="29">
        <f>VLOOKUP(Table2[[#This Row],[Visitor]],Table3[],2,FALSE)</f>
        <v>22</v>
      </c>
      <c r="M2270" s="29">
        <f>VLOOKUP(Table2[[#This Row],[Home]],Table3[],2,FALSE)</f>
        <v>25</v>
      </c>
      <c r="N2270" s="37"/>
      <c r="O2270" s="37"/>
      <c r="P2270" s="37"/>
      <c r="Q2270" s="37"/>
    </row>
    <row r="2271" spans="1:17" ht="25.5" customHeight="1">
      <c r="A2271" s="22" t="s">
        <v>401</v>
      </c>
      <c r="B2271" s="11" t="s">
        <v>8</v>
      </c>
      <c r="C2271" s="23" t="s">
        <v>44</v>
      </c>
      <c r="D2271" s="23">
        <v>113</v>
      </c>
      <c r="E2271" s="23" t="s">
        <v>45</v>
      </c>
      <c r="F2271" s="23">
        <v>105</v>
      </c>
      <c r="G2271" s="44"/>
      <c r="H2271" s="44"/>
      <c r="I2271" s="30">
        <v>18997</v>
      </c>
      <c r="J2271" s="29">
        <f>VLOOKUP(Table2[[#This Row],[Visitor]],Table1[],2,FALSE)</f>
        <v>6</v>
      </c>
      <c r="K2271" s="29">
        <f>VLOOKUP(Table2[[#This Row],[Home]],Table1[],2,FALSE)</f>
        <v>28</v>
      </c>
      <c r="L2271" s="29">
        <f>VLOOKUP(Table2[[#This Row],[Visitor]],Table3[],2,FALSE)</f>
        <v>18</v>
      </c>
      <c r="M2271" s="29">
        <f>VLOOKUP(Table2[[#This Row],[Home]],Table3[],2,FALSE)</f>
        <v>21</v>
      </c>
      <c r="N2271" s="37"/>
      <c r="O2271" s="37"/>
      <c r="P2271" s="37"/>
      <c r="Q2271" s="37"/>
    </row>
    <row r="2272" spans="1:17" ht="25.5" customHeight="1">
      <c r="A2272" s="22" t="s">
        <v>402</v>
      </c>
      <c r="B2272" s="11" t="s">
        <v>12</v>
      </c>
      <c r="C2272" s="23" t="s">
        <v>40</v>
      </c>
      <c r="D2272" s="23">
        <v>96</v>
      </c>
      <c r="E2272" s="23" t="s">
        <v>16</v>
      </c>
      <c r="F2272" s="23">
        <v>105</v>
      </c>
      <c r="G2272" s="44"/>
      <c r="H2272" s="44"/>
      <c r="I2272" s="30">
        <v>15753</v>
      </c>
      <c r="J2272" s="29">
        <f>VLOOKUP(Table2[[#This Row],[Visitor]],Table1[],2,FALSE)</f>
        <v>15</v>
      </c>
      <c r="K2272" s="29">
        <f>VLOOKUP(Table2[[#This Row],[Home]],Table1[],2,FALSE)</f>
        <v>13</v>
      </c>
      <c r="L2272" s="29">
        <f>VLOOKUP(Table2[[#This Row],[Visitor]],Table3[],2,FALSE)</f>
        <v>24</v>
      </c>
      <c r="M2272" s="29">
        <f>VLOOKUP(Table2[[#This Row],[Home]],Table3[],2,FALSE)</f>
        <v>8</v>
      </c>
      <c r="N2272" s="37"/>
      <c r="O2272" s="37"/>
      <c r="P2272" s="37"/>
      <c r="Q2272" s="37"/>
    </row>
    <row r="2273" spans="1:17" ht="25.5" customHeight="1">
      <c r="A2273" s="22" t="s">
        <v>402</v>
      </c>
      <c r="B2273" s="11" t="s">
        <v>12</v>
      </c>
      <c r="C2273" s="23" t="s">
        <v>18</v>
      </c>
      <c r="D2273" s="23">
        <v>106</v>
      </c>
      <c r="E2273" s="23" t="s">
        <v>19</v>
      </c>
      <c r="F2273" s="23">
        <v>114</v>
      </c>
      <c r="G2273" s="44"/>
      <c r="H2273" s="44"/>
      <c r="I2273" s="30">
        <v>20379</v>
      </c>
      <c r="J2273" s="29">
        <f>VLOOKUP(Table2[[#This Row],[Visitor]],Table1[],2,FALSE)</f>
        <v>26</v>
      </c>
      <c r="K2273" s="29">
        <f>VLOOKUP(Table2[[#This Row],[Home]],Table1[],2,FALSE)</f>
        <v>27</v>
      </c>
      <c r="L2273" s="29">
        <f>VLOOKUP(Table2[[#This Row],[Visitor]],Table3[],2,FALSE)</f>
        <v>26</v>
      </c>
      <c r="M2273" s="29">
        <f>VLOOKUP(Table2[[#This Row],[Home]],Table3[],2,FALSE)</f>
        <v>5</v>
      </c>
      <c r="N2273" s="37"/>
      <c r="O2273" s="37"/>
      <c r="P2273" s="37"/>
      <c r="Q2273" s="37"/>
    </row>
    <row r="2274" spans="1:17" ht="25.5" customHeight="1">
      <c r="A2274" s="22" t="s">
        <v>402</v>
      </c>
      <c r="B2274" s="11" t="s">
        <v>23</v>
      </c>
      <c r="C2274" s="23" t="s">
        <v>36</v>
      </c>
      <c r="D2274" s="23">
        <v>111</v>
      </c>
      <c r="E2274" s="23" t="s">
        <v>25</v>
      </c>
      <c r="F2274" s="23">
        <v>120</v>
      </c>
      <c r="G2274" s="44"/>
      <c r="H2274" s="44"/>
      <c r="I2274" s="30">
        <v>13801</v>
      </c>
      <c r="J2274" s="29">
        <f>VLOOKUP(Table2[[#This Row],[Visitor]],Table1[],2,FALSE)</f>
        <v>16</v>
      </c>
      <c r="K2274" s="29">
        <f>VLOOKUP(Table2[[#This Row],[Home]],Table1[],2,FALSE)</f>
        <v>12</v>
      </c>
      <c r="L2274" s="29">
        <f>VLOOKUP(Table2[[#This Row],[Visitor]],Table3[],2,FALSE)</f>
        <v>7</v>
      </c>
      <c r="M2274" s="29">
        <f>VLOOKUP(Table2[[#This Row],[Home]],Table3[],2,FALSE)</f>
        <v>29</v>
      </c>
      <c r="N2274" s="37"/>
      <c r="O2274" s="37"/>
      <c r="P2274" s="37"/>
      <c r="Q2274" s="37"/>
    </row>
    <row r="2275" spans="1:17" ht="25.5" customHeight="1">
      <c r="A2275" s="22" t="s">
        <v>402</v>
      </c>
      <c r="B2275" s="11" t="s">
        <v>23</v>
      </c>
      <c r="C2275" s="23" t="s">
        <v>43</v>
      </c>
      <c r="D2275" s="23">
        <v>120</v>
      </c>
      <c r="E2275" s="23" t="s">
        <v>33</v>
      </c>
      <c r="F2275" s="23">
        <v>131</v>
      </c>
      <c r="G2275" s="44"/>
      <c r="H2275" s="44"/>
      <c r="I2275" s="30">
        <v>15728</v>
      </c>
      <c r="J2275" s="29">
        <f>VLOOKUP(Table2[[#This Row],[Visitor]],Table1[],2,FALSE)</f>
        <v>10</v>
      </c>
      <c r="K2275" s="29">
        <f>VLOOKUP(Table2[[#This Row],[Home]],Table1[],2,FALSE)</f>
        <v>24</v>
      </c>
      <c r="L2275" s="29">
        <f>VLOOKUP(Table2[[#This Row],[Visitor]],Table3[],2,FALSE)</f>
        <v>10</v>
      </c>
      <c r="M2275" s="29">
        <f>VLOOKUP(Table2[[#This Row],[Home]],Table3[],2,FALSE)</f>
        <v>12</v>
      </c>
      <c r="N2275" s="37"/>
      <c r="O2275" s="37"/>
      <c r="P2275" s="37"/>
      <c r="Q2275" s="37"/>
    </row>
    <row r="2276" spans="1:17" ht="25.5" customHeight="1">
      <c r="A2276" s="22" t="s">
        <v>402</v>
      </c>
      <c r="B2276" s="11" t="s">
        <v>23</v>
      </c>
      <c r="C2276" s="23" t="s">
        <v>9</v>
      </c>
      <c r="D2276" s="23">
        <v>107</v>
      </c>
      <c r="E2276" s="23" t="s">
        <v>41</v>
      </c>
      <c r="F2276" s="23">
        <v>95</v>
      </c>
      <c r="G2276" s="44"/>
      <c r="H2276" s="44"/>
      <c r="I2276" s="30">
        <v>19800</v>
      </c>
      <c r="J2276" s="29">
        <f>VLOOKUP(Table2[[#This Row],[Visitor]],Table1[],2,FALSE)</f>
        <v>3</v>
      </c>
      <c r="K2276" s="29">
        <f>VLOOKUP(Table2[[#This Row],[Home]],Table1[],2,FALSE)</f>
        <v>7</v>
      </c>
      <c r="L2276" s="29">
        <f>VLOOKUP(Table2[[#This Row],[Visitor]],Table3[],2,FALSE)</f>
        <v>1</v>
      </c>
      <c r="M2276" s="29">
        <f>VLOOKUP(Table2[[#This Row],[Home]],Table3[],2,FALSE)</f>
        <v>2</v>
      </c>
      <c r="N2276" s="37"/>
      <c r="O2276" s="37"/>
      <c r="P2276" s="37"/>
      <c r="Q2276" s="37"/>
    </row>
    <row r="2277" spans="1:17" ht="25.5" customHeight="1">
      <c r="A2277" s="22" t="s">
        <v>402</v>
      </c>
      <c r="B2277" s="11" t="s">
        <v>8</v>
      </c>
      <c r="C2277" s="23" t="s">
        <v>5</v>
      </c>
      <c r="D2277" s="23">
        <v>128</v>
      </c>
      <c r="E2277" s="23" t="s">
        <v>10</v>
      </c>
      <c r="F2277" s="23">
        <v>95</v>
      </c>
      <c r="G2277" s="44"/>
      <c r="H2277" s="44"/>
      <c r="I2277" s="30">
        <v>19596</v>
      </c>
      <c r="J2277" s="29">
        <f>VLOOKUP(Table2[[#This Row],[Visitor]],Table1[],2,FALSE)</f>
        <v>4</v>
      </c>
      <c r="K2277" s="29">
        <f>VLOOKUP(Table2[[#This Row],[Home]],Table1[],2,FALSE)</f>
        <v>1</v>
      </c>
      <c r="L2277" s="29">
        <f>VLOOKUP(Table2[[#This Row],[Visitor]],Table3[],2,FALSE)</f>
        <v>4</v>
      </c>
      <c r="M2277" s="29">
        <f>VLOOKUP(Table2[[#This Row],[Home]],Table3[],2,FALSE)</f>
        <v>3</v>
      </c>
      <c r="N2277" s="37"/>
      <c r="O2277" s="37"/>
      <c r="P2277" s="37"/>
      <c r="Q2277" s="37"/>
    </row>
    <row r="2278" spans="1:17" ht="25.5" customHeight="1">
      <c r="A2278" s="22" t="s">
        <v>403</v>
      </c>
      <c r="B2278" s="11" t="s">
        <v>12</v>
      </c>
      <c r="C2278" s="23" t="s">
        <v>17</v>
      </c>
      <c r="D2278" s="23">
        <v>91</v>
      </c>
      <c r="E2278" s="23" t="s">
        <v>13</v>
      </c>
      <c r="F2278" s="23">
        <v>84</v>
      </c>
      <c r="G2278" s="44"/>
      <c r="H2278" s="44"/>
      <c r="I2278" s="30">
        <v>18137</v>
      </c>
      <c r="J2278" s="29">
        <f>VLOOKUP(Table2[[#This Row],[Visitor]],Table1[],2,FALSE)</f>
        <v>17</v>
      </c>
      <c r="K2278" s="29">
        <f>VLOOKUP(Table2[[#This Row],[Home]],Table1[],2,FALSE)</f>
        <v>20</v>
      </c>
      <c r="L2278" s="29">
        <f>VLOOKUP(Table2[[#This Row],[Visitor]],Table3[],2,FALSE)</f>
        <v>15</v>
      </c>
      <c r="M2278" s="29">
        <f>VLOOKUP(Table2[[#This Row],[Home]],Table3[],2,FALSE)</f>
        <v>20</v>
      </c>
      <c r="N2278" s="37"/>
      <c r="O2278" s="37"/>
      <c r="P2278" s="37"/>
      <c r="Q2278" s="37"/>
    </row>
    <row r="2279" spans="1:17" ht="25.5" customHeight="1">
      <c r="A2279" s="22" t="s">
        <v>403</v>
      </c>
      <c r="B2279" s="11" t="s">
        <v>12</v>
      </c>
      <c r="C2279" s="23" t="s">
        <v>33</v>
      </c>
      <c r="D2279" s="23">
        <v>114</v>
      </c>
      <c r="E2279" s="23" t="s">
        <v>14</v>
      </c>
      <c r="F2279" s="23">
        <v>131</v>
      </c>
      <c r="G2279" s="44"/>
      <c r="H2279" s="44"/>
      <c r="I2279" s="30">
        <v>15240</v>
      </c>
      <c r="J2279" s="29">
        <f>VLOOKUP(Table2[[#This Row],[Visitor]],Table1[],2,FALSE)</f>
        <v>24</v>
      </c>
      <c r="K2279" s="29">
        <f>VLOOKUP(Table2[[#This Row],[Home]],Table1[],2,FALSE)</f>
        <v>19</v>
      </c>
      <c r="L2279" s="29">
        <f>VLOOKUP(Table2[[#This Row],[Visitor]],Table3[],2,FALSE)</f>
        <v>12</v>
      </c>
      <c r="M2279" s="29">
        <f>VLOOKUP(Table2[[#This Row],[Home]],Table3[],2,FALSE)</f>
        <v>19</v>
      </c>
      <c r="N2279" s="37"/>
      <c r="O2279" s="37"/>
      <c r="P2279" s="37"/>
      <c r="Q2279" s="37"/>
    </row>
    <row r="2280" spans="1:17" ht="25.5" customHeight="1">
      <c r="A2280" s="22" t="s">
        <v>403</v>
      </c>
      <c r="B2280" s="11" t="s">
        <v>12</v>
      </c>
      <c r="C2280" s="23" t="s">
        <v>28</v>
      </c>
      <c r="D2280" s="23">
        <v>123</v>
      </c>
      <c r="E2280" s="23" t="s">
        <v>20</v>
      </c>
      <c r="F2280" s="23">
        <v>132</v>
      </c>
      <c r="G2280" s="44"/>
      <c r="H2280" s="44"/>
      <c r="I2280" s="30">
        <v>16867</v>
      </c>
      <c r="J2280" s="29">
        <f>VLOOKUP(Table2[[#This Row],[Visitor]],Table1[],2,FALSE)</f>
        <v>22</v>
      </c>
      <c r="K2280" s="29">
        <f>VLOOKUP(Table2[[#This Row],[Home]],Table1[],2,FALSE)</f>
        <v>9</v>
      </c>
      <c r="L2280" s="29">
        <f>VLOOKUP(Table2[[#This Row],[Visitor]],Table3[],2,FALSE)</f>
        <v>28</v>
      </c>
      <c r="M2280" s="29">
        <f>VLOOKUP(Table2[[#This Row],[Home]],Table3[],2,FALSE)</f>
        <v>17</v>
      </c>
      <c r="N2280" s="37"/>
      <c r="O2280" s="37"/>
      <c r="P2280" s="37"/>
      <c r="Q2280" s="37"/>
    </row>
    <row r="2281" spans="1:17" ht="25.5" customHeight="1">
      <c r="A2281" s="22" t="s">
        <v>403</v>
      </c>
      <c r="B2281" s="11" t="s">
        <v>21</v>
      </c>
      <c r="C2281" s="23" t="s">
        <v>34</v>
      </c>
      <c r="D2281" s="23">
        <v>111</v>
      </c>
      <c r="E2281" s="23" t="s">
        <v>27</v>
      </c>
      <c r="F2281" s="23">
        <v>104</v>
      </c>
      <c r="G2281" s="44"/>
      <c r="H2281" s="44"/>
      <c r="I2281" s="30">
        <v>15208</v>
      </c>
      <c r="J2281" s="29">
        <f>VLOOKUP(Table2[[#This Row],[Visitor]],Table1[],2,FALSE)</f>
        <v>2</v>
      </c>
      <c r="K2281" s="29">
        <f>VLOOKUP(Table2[[#This Row],[Home]],Table1[],2,FALSE)</f>
        <v>11</v>
      </c>
      <c r="L2281" s="29">
        <f>VLOOKUP(Table2[[#This Row],[Visitor]],Table3[],2,FALSE)</f>
        <v>13</v>
      </c>
      <c r="M2281" s="29">
        <f>VLOOKUP(Table2[[#This Row],[Home]],Table3[],2,FALSE)</f>
        <v>27</v>
      </c>
      <c r="N2281" s="37"/>
      <c r="O2281" s="37"/>
      <c r="P2281" s="37"/>
      <c r="Q2281" s="37"/>
    </row>
    <row r="2282" spans="1:17" ht="25.5" customHeight="1">
      <c r="A2282" s="22" t="s">
        <v>403</v>
      </c>
      <c r="B2282" s="11" t="s">
        <v>21</v>
      </c>
      <c r="C2282" s="23" t="s">
        <v>6</v>
      </c>
      <c r="D2282" s="23">
        <v>107</v>
      </c>
      <c r="E2282" s="23" t="s">
        <v>15</v>
      </c>
      <c r="F2282" s="23">
        <v>113</v>
      </c>
      <c r="G2282" s="44"/>
      <c r="H2282" s="44"/>
      <c r="I2282" s="30">
        <v>14177</v>
      </c>
      <c r="J2282" s="29">
        <f>VLOOKUP(Table2[[#This Row],[Visitor]],Table1[],2,FALSE)</f>
        <v>5</v>
      </c>
      <c r="K2282" s="29">
        <f>VLOOKUP(Table2[[#This Row],[Home]],Table1[],2,FALSE)</f>
        <v>30</v>
      </c>
      <c r="L2282" s="29">
        <f>VLOOKUP(Table2[[#This Row],[Visitor]],Table3[],2,FALSE)</f>
        <v>6</v>
      </c>
      <c r="M2282" s="29">
        <f>VLOOKUP(Table2[[#This Row],[Home]],Table3[],2,FALSE)</f>
        <v>23</v>
      </c>
      <c r="N2282" s="37"/>
      <c r="O2282" s="37"/>
      <c r="P2282" s="37"/>
      <c r="Q2282" s="37"/>
    </row>
    <row r="2283" spans="1:17" ht="25.5" customHeight="1">
      <c r="A2283" s="22" t="s">
        <v>403</v>
      </c>
      <c r="B2283" s="11" t="s">
        <v>23</v>
      </c>
      <c r="C2283" s="23" t="s">
        <v>19</v>
      </c>
      <c r="D2283" s="23">
        <v>107</v>
      </c>
      <c r="E2283" s="23" t="s">
        <v>40</v>
      </c>
      <c r="F2283" s="23">
        <v>108</v>
      </c>
      <c r="G2283" s="44"/>
      <c r="H2283" s="44"/>
      <c r="I2283" s="30">
        <v>19927</v>
      </c>
      <c r="J2283" s="29">
        <f>VLOOKUP(Table2[[#This Row],[Visitor]],Table1[],2,FALSE)</f>
        <v>27</v>
      </c>
      <c r="K2283" s="29">
        <f>VLOOKUP(Table2[[#This Row],[Home]],Table1[],2,FALSE)</f>
        <v>15</v>
      </c>
      <c r="L2283" s="29">
        <f>VLOOKUP(Table2[[#This Row],[Visitor]],Table3[],2,FALSE)</f>
        <v>5</v>
      </c>
      <c r="M2283" s="29">
        <f>VLOOKUP(Table2[[#This Row],[Home]],Table3[],2,FALSE)</f>
        <v>24</v>
      </c>
      <c r="N2283" s="37"/>
      <c r="O2283" s="37"/>
      <c r="P2283" s="37"/>
      <c r="Q2283" s="37"/>
    </row>
    <row r="2284" spans="1:17" ht="25.5" customHeight="1">
      <c r="A2284" s="22" t="s">
        <v>403</v>
      </c>
      <c r="B2284" s="11" t="s">
        <v>23</v>
      </c>
      <c r="C2284" s="23" t="s">
        <v>31</v>
      </c>
      <c r="D2284" s="23">
        <v>114</v>
      </c>
      <c r="E2284" s="23" t="s">
        <v>24</v>
      </c>
      <c r="F2284" s="23">
        <v>104</v>
      </c>
      <c r="G2284" s="44"/>
      <c r="H2284" s="44"/>
      <c r="I2284" s="30">
        <v>14681</v>
      </c>
      <c r="J2284" s="29">
        <f>VLOOKUP(Table2[[#This Row],[Visitor]],Table1[],2,FALSE)</f>
        <v>8</v>
      </c>
      <c r="K2284" s="29">
        <f>VLOOKUP(Table2[[#This Row],[Home]],Table1[],2,FALSE)</f>
        <v>21</v>
      </c>
      <c r="L2284" s="29">
        <f>VLOOKUP(Table2[[#This Row],[Visitor]],Table3[],2,FALSE)</f>
        <v>11</v>
      </c>
      <c r="M2284" s="29">
        <f>VLOOKUP(Table2[[#This Row],[Home]],Table3[],2,FALSE)</f>
        <v>9</v>
      </c>
      <c r="N2284" s="37"/>
      <c r="O2284" s="37"/>
      <c r="P2284" s="37"/>
      <c r="Q2284" s="37"/>
    </row>
    <row r="2285" spans="1:17" ht="25.5" customHeight="1">
      <c r="A2285" s="22" t="s">
        <v>403</v>
      </c>
      <c r="B2285" s="11" t="s">
        <v>29</v>
      </c>
      <c r="C2285" s="23" t="s">
        <v>42</v>
      </c>
      <c r="D2285" s="23">
        <v>96</v>
      </c>
      <c r="E2285" s="23" t="s">
        <v>37</v>
      </c>
      <c r="F2285" s="23">
        <v>107</v>
      </c>
      <c r="G2285" s="44"/>
      <c r="H2285" s="44"/>
      <c r="I2285" s="30">
        <v>14427</v>
      </c>
      <c r="J2285" s="29">
        <f>VLOOKUP(Table2[[#This Row],[Visitor]],Table1[],2,FALSE)</f>
        <v>25</v>
      </c>
      <c r="K2285" s="29">
        <f>VLOOKUP(Table2[[#This Row],[Home]],Table1[],2,FALSE)</f>
        <v>29</v>
      </c>
      <c r="L2285" s="29">
        <f>VLOOKUP(Table2[[#This Row],[Visitor]],Table3[],2,FALSE)</f>
        <v>22</v>
      </c>
      <c r="M2285" s="29">
        <f>VLOOKUP(Table2[[#This Row],[Home]],Table3[],2,FALSE)</f>
        <v>30</v>
      </c>
      <c r="N2285" s="37"/>
      <c r="O2285" s="37"/>
      <c r="P2285" s="37"/>
      <c r="Q2285" s="37"/>
    </row>
    <row r="2286" spans="1:17" ht="25.5" customHeight="1">
      <c r="A2286" s="22" t="s">
        <v>403</v>
      </c>
      <c r="B2286" s="11" t="s">
        <v>35</v>
      </c>
      <c r="C2286" s="23" t="s">
        <v>5</v>
      </c>
      <c r="D2286" s="23">
        <v>111</v>
      </c>
      <c r="E2286" s="23" t="s">
        <v>38</v>
      </c>
      <c r="F2286" s="23">
        <v>109</v>
      </c>
      <c r="G2286" s="44"/>
      <c r="H2286" s="44"/>
      <c r="I2286" s="30">
        <v>17583</v>
      </c>
      <c r="J2286" s="29">
        <f>VLOOKUP(Table2[[#This Row],[Visitor]],Table1[],2,FALSE)</f>
        <v>4</v>
      </c>
      <c r="K2286" s="29">
        <f>VLOOKUP(Table2[[#This Row],[Home]],Table1[],2,FALSE)</f>
        <v>23</v>
      </c>
      <c r="L2286" s="29">
        <f>VLOOKUP(Table2[[#This Row],[Visitor]],Table3[],2,FALSE)</f>
        <v>4</v>
      </c>
      <c r="M2286" s="29">
        <f>VLOOKUP(Table2[[#This Row],[Home]],Table3[],2,FALSE)</f>
        <v>25</v>
      </c>
      <c r="N2286" s="37"/>
      <c r="O2286" s="37"/>
      <c r="P2286" s="37"/>
      <c r="Q2286" s="37"/>
    </row>
    <row r="2287" spans="1:17" ht="25.5" customHeight="1">
      <c r="A2287" s="22" t="s">
        <v>403</v>
      </c>
      <c r="B2287" s="11" t="s">
        <v>8</v>
      </c>
      <c r="C2287" s="23" t="s">
        <v>30</v>
      </c>
      <c r="D2287" s="23">
        <v>115</v>
      </c>
      <c r="E2287" s="23" t="s">
        <v>45</v>
      </c>
      <c r="F2287" s="23">
        <v>99</v>
      </c>
      <c r="G2287" s="44"/>
      <c r="H2287" s="44"/>
      <c r="I2287" s="30">
        <v>18997</v>
      </c>
      <c r="J2287" s="29">
        <f>VLOOKUP(Table2[[#This Row],[Visitor]],Table1[],2,FALSE)</f>
        <v>18</v>
      </c>
      <c r="K2287" s="29">
        <f>VLOOKUP(Table2[[#This Row],[Home]],Table1[],2,FALSE)</f>
        <v>28</v>
      </c>
      <c r="L2287" s="29">
        <f>VLOOKUP(Table2[[#This Row],[Visitor]],Table3[],2,FALSE)</f>
        <v>14</v>
      </c>
      <c r="M2287" s="29">
        <f>VLOOKUP(Table2[[#This Row],[Home]],Table3[],2,FALSE)</f>
        <v>21</v>
      </c>
      <c r="N2287" s="37"/>
      <c r="O2287" s="37"/>
      <c r="P2287" s="37"/>
      <c r="Q2287" s="37"/>
    </row>
    <row r="2288" spans="1:17" ht="25.5" customHeight="1">
      <c r="A2288" s="22" t="s">
        <v>404</v>
      </c>
      <c r="B2288" s="11" t="s">
        <v>23</v>
      </c>
      <c r="C2288" s="23" t="s">
        <v>16</v>
      </c>
      <c r="D2288" s="23">
        <v>98</v>
      </c>
      <c r="E2288" s="23" t="s">
        <v>22</v>
      </c>
      <c r="F2288" s="23">
        <v>117</v>
      </c>
      <c r="G2288" s="44"/>
      <c r="H2288" s="44"/>
      <c r="I2288" s="30">
        <v>17884</v>
      </c>
      <c r="J2288" s="29">
        <f>VLOOKUP(Table2[[#This Row],[Visitor]],Table1[],2,FALSE)</f>
        <v>13</v>
      </c>
      <c r="K2288" s="29">
        <f>VLOOKUP(Table2[[#This Row],[Home]],Table1[],2,FALSE)</f>
        <v>14</v>
      </c>
      <c r="L2288" s="29">
        <f>VLOOKUP(Table2[[#This Row],[Visitor]],Table3[],2,FALSE)</f>
        <v>8</v>
      </c>
      <c r="M2288" s="29">
        <f>VLOOKUP(Table2[[#This Row],[Home]],Table3[],2,FALSE)</f>
        <v>16</v>
      </c>
      <c r="N2288" s="37"/>
      <c r="O2288" s="37"/>
      <c r="P2288" s="37"/>
      <c r="Q2288" s="37"/>
    </row>
    <row r="2289" spans="1:17" ht="25.5" customHeight="1">
      <c r="A2289" s="22" t="s">
        <v>404</v>
      </c>
      <c r="B2289" s="11" t="s">
        <v>8</v>
      </c>
      <c r="C2289" s="23" t="s">
        <v>43</v>
      </c>
      <c r="D2289" s="23">
        <v>129</v>
      </c>
      <c r="E2289" s="23" t="s">
        <v>36</v>
      </c>
      <c r="F2289" s="23">
        <v>121</v>
      </c>
      <c r="G2289" s="44"/>
      <c r="H2289" s="44"/>
      <c r="I2289" s="30">
        <v>20037</v>
      </c>
      <c r="J2289" s="29">
        <f>VLOOKUP(Table2[[#This Row],[Visitor]],Table1[],2,FALSE)</f>
        <v>10</v>
      </c>
      <c r="K2289" s="29">
        <f>VLOOKUP(Table2[[#This Row],[Home]],Table1[],2,FALSE)</f>
        <v>16</v>
      </c>
      <c r="L2289" s="29">
        <f>VLOOKUP(Table2[[#This Row],[Visitor]],Table3[],2,FALSE)</f>
        <v>10</v>
      </c>
      <c r="M2289" s="29">
        <f>VLOOKUP(Table2[[#This Row],[Home]],Table3[],2,FALSE)</f>
        <v>7</v>
      </c>
      <c r="N2289" s="37"/>
      <c r="O2289" s="37"/>
      <c r="P2289" s="37"/>
      <c r="Q2289" s="37"/>
    </row>
    <row r="2290" spans="1:17" ht="25.5" customHeight="1">
      <c r="A2290" s="22" t="s">
        <v>405</v>
      </c>
      <c r="B2290" s="11" t="s">
        <v>12</v>
      </c>
      <c r="C2290" s="23" t="s">
        <v>20</v>
      </c>
      <c r="D2290" s="23">
        <v>111</v>
      </c>
      <c r="E2290" s="23" t="s">
        <v>13</v>
      </c>
      <c r="F2290" s="23">
        <v>112</v>
      </c>
      <c r="G2290" s="44"/>
      <c r="H2290" s="44"/>
      <c r="I2290" s="30">
        <v>18144</v>
      </c>
      <c r="J2290" s="29">
        <f>VLOOKUP(Table2[[#This Row],[Visitor]],Table1[],2,FALSE)</f>
        <v>9</v>
      </c>
      <c r="K2290" s="29">
        <f>VLOOKUP(Table2[[#This Row],[Home]],Table1[],2,FALSE)</f>
        <v>20</v>
      </c>
      <c r="L2290" s="29">
        <f>VLOOKUP(Table2[[#This Row],[Visitor]],Table3[],2,FALSE)</f>
        <v>17</v>
      </c>
      <c r="M2290" s="29">
        <f>VLOOKUP(Table2[[#This Row],[Home]],Table3[],2,FALSE)</f>
        <v>20</v>
      </c>
      <c r="N2290" s="37"/>
      <c r="O2290" s="37"/>
      <c r="P2290" s="37"/>
      <c r="Q2290" s="37"/>
    </row>
    <row r="2291" spans="1:17" ht="25.5" customHeight="1">
      <c r="A2291" s="22" t="s">
        <v>405</v>
      </c>
      <c r="B2291" s="11" t="s">
        <v>12</v>
      </c>
      <c r="C2291" s="23" t="s">
        <v>28</v>
      </c>
      <c r="D2291" s="23">
        <v>106</v>
      </c>
      <c r="E2291" s="23" t="s">
        <v>18</v>
      </c>
      <c r="F2291" s="23">
        <v>111</v>
      </c>
      <c r="G2291" s="44"/>
      <c r="H2291" s="44"/>
      <c r="I2291" s="30">
        <v>19196</v>
      </c>
      <c r="J2291" s="29">
        <f>VLOOKUP(Table2[[#This Row],[Visitor]],Table1[],2,FALSE)</f>
        <v>22</v>
      </c>
      <c r="K2291" s="29">
        <f>VLOOKUP(Table2[[#This Row],[Home]],Table1[],2,FALSE)</f>
        <v>26</v>
      </c>
      <c r="L2291" s="29">
        <f>VLOOKUP(Table2[[#This Row],[Visitor]],Table3[],2,FALSE)</f>
        <v>28</v>
      </c>
      <c r="M2291" s="29">
        <f>VLOOKUP(Table2[[#This Row],[Home]],Table3[],2,FALSE)</f>
        <v>26</v>
      </c>
      <c r="N2291" s="37"/>
      <c r="O2291" s="37"/>
      <c r="P2291" s="37"/>
      <c r="Q2291" s="37"/>
    </row>
    <row r="2292" spans="1:17" ht="25.5" customHeight="1">
      <c r="A2292" s="22" t="s">
        <v>405</v>
      </c>
      <c r="B2292" s="11" t="s">
        <v>23</v>
      </c>
      <c r="C2292" s="23" t="s">
        <v>14</v>
      </c>
      <c r="D2292" s="23">
        <v>112</v>
      </c>
      <c r="E2292" s="23" t="s">
        <v>40</v>
      </c>
      <c r="F2292" s="23">
        <v>104</v>
      </c>
      <c r="G2292" s="44"/>
      <c r="H2292" s="44"/>
      <c r="I2292" s="30">
        <v>21048</v>
      </c>
      <c r="J2292" s="29">
        <f>VLOOKUP(Table2[[#This Row],[Visitor]],Table1[],2,FALSE)</f>
        <v>19</v>
      </c>
      <c r="K2292" s="29">
        <f>VLOOKUP(Table2[[#This Row],[Home]],Table1[],2,FALSE)</f>
        <v>15</v>
      </c>
      <c r="L2292" s="29">
        <f>VLOOKUP(Table2[[#This Row],[Visitor]],Table3[],2,FALSE)</f>
        <v>19</v>
      </c>
      <c r="M2292" s="29">
        <f>VLOOKUP(Table2[[#This Row],[Home]],Table3[],2,FALSE)</f>
        <v>24</v>
      </c>
      <c r="N2292" s="37"/>
      <c r="O2292" s="37"/>
      <c r="P2292" s="37"/>
      <c r="Q2292" s="37"/>
    </row>
    <row r="2293" spans="1:17" ht="25.5" customHeight="1">
      <c r="A2293" s="22" t="s">
        <v>405</v>
      </c>
      <c r="B2293" s="11" t="s">
        <v>23</v>
      </c>
      <c r="C2293" s="23" t="s">
        <v>19</v>
      </c>
      <c r="D2293" s="23">
        <v>91</v>
      </c>
      <c r="E2293" s="23" t="s">
        <v>9</v>
      </c>
      <c r="F2293" s="23">
        <v>107</v>
      </c>
      <c r="G2293" s="44"/>
      <c r="H2293" s="44"/>
      <c r="I2293" s="30">
        <v>18055</v>
      </c>
      <c r="J2293" s="29">
        <f>VLOOKUP(Table2[[#This Row],[Visitor]],Table1[],2,FALSE)</f>
        <v>27</v>
      </c>
      <c r="K2293" s="29">
        <f>VLOOKUP(Table2[[#This Row],[Home]],Table1[],2,FALSE)</f>
        <v>3</v>
      </c>
      <c r="L2293" s="29">
        <f>VLOOKUP(Table2[[#This Row],[Visitor]],Table3[],2,FALSE)</f>
        <v>5</v>
      </c>
      <c r="M2293" s="29">
        <f>VLOOKUP(Table2[[#This Row],[Home]],Table3[],2,FALSE)</f>
        <v>1</v>
      </c>
      <c r="N2293" s="37"/>
      <c r="O2293" s="37"/>
      <c r="P2293" s="37"/>
      <c r="Q2293" s="37"/>
    </row>
    <row r="2294" spans="1:17" ht="25.5" customHeight="1">
      <c r="A2294" s="22" t="s">
        <v>405</v>
      </c>
      <c r="B2294" s="11" t="s">
        <v>23</v>
      </c>
      <c r="C2294" s="23" t="s">
        <v>31</v>
      </c>
      <c r="D2294" s="23">
        <v>104</v>
      </c>
      <c r="E2294" s="23" t="s">
        <v>25</v>
      </c>
      <c r="F2294" s="23">
        <v>114</v>
      </c>
      <c r="G2294" s="44"/>
      <c r="H2294" s="44"/>
      <c r="I2294" s="30">
        <v>15407</v>
      </c>
      <c r="J2294" s="29">
        <f>VLOOKUP(Table2[[#This Row],[Visitor]],Table1[],2,FALSE)</f>
        <v>8</v>
      </c>
      <c r="K2294" s="29">
        <f>VLOOKUP(Table2[[#This Row],[Home]],Table1[],2,FALSE)</f>
        <v>12</v>
      </c>
      <c r="L2294" s="29">
        <f>VLOOKUP(Table2[[#This Row],[Visitor]],Table3[],2,FALSE)</f>
        <v>11</v>
      </c>
      <c r="M2294" s="29">
        <f>VLOOKUP(Table2[[#This Row],[Home]],Table3[],2,FALSE)</f>
        <v>29</v>
      </c>
      <c r="N2294" s="37"/>
      <c r="O2294" s="37"/>
      <c r="P2294" s="37"/>
      <c r="Q2294" s="37"/>
    </row>
    <row r="2295" spans="1:17" ht="25.5" customHeight="1">
      <c r="A2295" s="22" t="s">
        <v>405</v>
      </c>
      <c r="B2295" s="11" t="s">
        <v>23</v>
      </c>
      <c r="C2295" s="23" t="s">
        <v>6</v>
      </c>
      <c r="D2295" s="23">
        <v>110</v>
      </c>
      <c r="E2295" s="23" t="s">
        <v>17</v>
      </c>
      <c r="F2295" s="23">
        <v>126</v>
      </c>
      <c r="G2295" s="44"/>
      <c r="H2295" s="44"/>
      <c r="I2295" s="30">
        <v>19600</v>
      </c>
      <c r="J2295" s="29">
        <f>VLOOKUP(Table2[[#This Row],[Visitor]],Table1[],2,FALSE)</f>
        <v>5</v>
      </c>
      <c r="K2295" s="29">
        <f>VLOOKUP(Table2[[#This Row],[Home]],Table1[],2,FALSE)</f>
        <v>17</v>
      </c>
      <c r="L2295" s="29">
        <f>VLOOKUP(Table2[[#This Row],[Visitor]],Table3[],2,FALSE)</f>
        <v>6</v>
      </c>
      <c r="M2295" s="29">
        <f>VLOOKUP(Table2[[#This Row],[Home]],Table3[],2,FALSE)</f>
        <v>15</v>
      </c>
      <c r="N2295" s="37"/>
      <c r="O2295" s="37"/>
      <c r="P2295" s="37"/>
      <c r="Q2295" s="37"/>
    </row>
    <row r="2296" spans="1:17" ht="25.5" customHeight="1">
      <c r="A2296" s="22" t="s">
        <v>405</v>
      </c>
      <c r="B2296" s="11" t="s">
        <v>23</v>
      </c>
      <c r="C2296" s="23" t="s">
        <v>41</v>
      </c>
      <c r="D2296" s="23">
        <v>127</v>
      </c>
      <c r="E2296" s="23" t="s">
        <v>24</v>
      </c>
      <c r="F2296" s="23">
        <v>104</v>
      </c>
      <c r="G2296" s="44"/>
      <c r="H2296" s="44"/>
      <c r="I2296" s="30">
        <v>17325</v>
      </c>
      <c r="J2296" s="29">
        <f>VLOOKUP(Table2[[#This Row],[Visitor]],Table1[],2,FALSE)</f>
        <v>7</v>
      </c>
      <c r="K2296" s="29">
        <f>VLOOKUP(Table2[[#This Row],[Home]],Table1[],2,FALSE)</f>
        <v>21</v>
      </c>
      <c r="L2296" s="29">
        <f>VLOOKUP(Table2[[#This Row],[Visitor]],Table3[],2,FALSE)</f>
        <v>2</v>
      </c>
      <c r="M2296" s="29">
        <f>VLOOKUP(Table2[[#This Row],[Home]],Table3[],2,FALSE)</f>
        <v>9</v>
      </c>
      <c r="N2296" s="37"/>
      <c r="O2296" s="37"/>
      <c r="P2296" s="37"/>
      <c r="Q2296" s="37"/>
    </row>
    <row r="2297" spans="1:17" ht="25.5" customHeight="1">
      <c r="A2297" s="22" t="s">
        <v>405</v>
      </c>
      <c r="B2297" s="11" t="s">
        <v>8</v>
      </c>
      <c r="C2297" s="23" t="s">
        <v>30</v>
      </c>
      <c r="D2297" s="23">
        <v>105</v>
      </c>
      <c r="E2297" s="23" t="s">
        <v>10</v>
      </c>
      <c r="F2297" s="23">
        <v>122</v>
      </c>
      <c r="G2297" s="44"/>
      <c r="H2297" s="44"/>
      <c r="I2297" s="30">
        <v>19596</v>
      </c>
      <c r="J2297" s="29">
        <f>VLOOKUP(Table2[[#This Row],[Visitor]],Table1[],2,FALSE)</f>
        <v>18</v>
      </c>
      <c r="K2297" s="29">
        <f>VLOOKUP(Table2[[#This Row],[Home]],Table1[],2,FALSE)</f>
        <v>1</v>
      </c>
      <c r="L2297" s="29">
        <f>VLOOKUP(Table2[[#This Row],[Visitor]],Table3[],2,FALSE)</f>
        <v>14</v>
      </c>
      <c r="M2297" s="29">
        <f>VLOOKUP(Table2[[#This Row],[Home]],Table3[],2,FALSE)</f>
        <v>3</v>
      </c>
      <c r="N2297" s="37"/>
      <c r="O2297" s="37"/>
      <c r="P2297" s="37"/>
      <c r="Q2297" s="37"/>
    </row>
    <row r="2298" spans="1:17" ht="25.5" customHeight="1">
      <c r="A2298" s="22" t="s">
        <v>405</v>
      </c>
      <c r="B2298" s="11" t="s">
        <v>8</v>
      </c>
      <c r="C2298" s="23" t="s">
        <v>43</v>
      </c>
      <c r="D2298" s="23">
        <v>110</v>
      </c>
      <c r="E2298" s="23" t="s">
        <v>44</v>
      </c>
      <c r="F2298" s="23">
        <v>118</v>
      </c>
      <c r="G2298" s="44"/>
      <c r="H2298" s="44"/>
      <c r="I2298" s="30">
        <v>17915</v>
      </c>
      <c r="J2298" s="29">
        <f>VLOOKUP(Table2[[#This Row],[Visitor]],Table1[],2,FALSE)</f>
        <v>10</v>
      </c>
      <c r="K2298" s="29">
        <f>VLOOKUP(Table2[[#This Row],[Home]],Table1[],2,FALSE)</f>
        <v>6</v>
      </c>
      <c r="L2298" s="29">
        <f>VLOOKUP(Table2[[#This Row],[Visitor]],Table3[],2,FALSE)</f>
        <v>10</v>
      </c>
      <c r="M2298" s="29">
        <f>VLOOKUP(Table2[[#This Row],[Home]],Table3[],2,FALSE)</f>
        <v>18</v>
      </c>
      <c r="N2298" s="37"/>
      <c r="O2298" s="37"/>
      <c r="P2298" s="37"/>
      <c r="Q2298" s="37"/>
    </row>
    <row r="2299" spans="1:17" ht="25.5" customHeight="1">
      <c r="A2299" s="22" t="s">
        <v>406</v>
      </c>
      <c r="B2299" s="11" t="s">
        <v>88</v>
      </c>
      <c r="C2299" s="23" t="s">
        <v>38</v>
      </c>
      <c r="D2299" s="23">
        <v>102</v>
      </c>
      <c r="E2299" s="23" t="s">
        <v>42</v>
      </c>
      <c r="F2299" s="23">
        <v>94</v>
      </c>
      <c r="G2299" s="44"/>
      <c r="H2299" s="44"/>
      <c r="I2299" s="30">
        <v>19812</v>
      </c>
      <c r="J2299" s="29">
        <f>VLOOKUP(Table2[[#This Row],[Visitor]],Table1[],2,FALSE)</f>
        <v>23</v>
      </c>
      <c r="K2299" s="29">
        <f>VLOOKUP(Table2[[#This Row],[Home]],Table1[],2,FALSE)</f>
        <v>25</v>
      </c>
      <c r="L2299" s="29">
        <f>VLOOKUP(Table2[[#This Row],[Visitor]],Table3[],2,FALSE)</f>
        <v>25</v>
      </c>
      <c r="M2299" s="29">
        <f>VLOOKUP(Table2[[#This Row],[Home]],Table3[],2,FALSE)</f>
        <v>22</v>
      </c>
      <c r="N2299" s="37"/>
      <c r="O2299" s="37"/>
      <c r="P2299" s="37"/>
      <c r="Q2299" s="37"/>
    </row>
    <row r="2300" spans="1:17" ht="25.5" customHeight="1">
      <c r="A2300" s="22" t="s">
        <v>406</v>
      </c>
      <c r="B2300" s="11" t="s">
        <v>12</v>
      </c>
      <c r="C2300" s="23" t="s">
        <v>15</v>
      </c>
      <c r="D2300" s="23">
        <v>114</v>
      </c>
      <c r="E2300" s="23" t="s">
        <v>27</v>
      </c>
      <c r="F2300" s="23">
        <v>112</v>
      </c>
      <c r="G2300" s="44"/>
      <c r="H2300" s="44"/>
      <c r="I2300" s="30">
        <v>16527</v>
      </c>
      <c r="J2300" s="29">
        <f>VLOOKUP(Table2[[#This Row],[Visitor]],Table1[],2,FALSE)</f>
        <v>30</v>
      </c>
      <c r="K2300" s="29">
        <f>VLOOKUP(Table2[[#This Row],[Home]],Table1[],2,FALSE)</f>
        <v>11</v>
      </c>
      <c r="L2300" s="29">
        <f>VLOOKUP(Table2[[#This Row],[Visitor]],Table3[],2,FALSE)</f>
        <v>23</v>
      </c>
      <c r="M2300" s="29">
        <f>VLOOKUP(Table2[[#This Row],[Home]],Table3[],2,FALSE)</f>
        <v>27</v>
      </c>
      <c r="N2300" s="37"/>
      <c r="O2300" s="37"/>
      <c r="P2300" s="37"/>
      <c r="Q2300" s="37"/>
    </row>
    <row r="2301" spans="1:17" ht="25.5" customHeight="1">
      <c r="A2301" s="22" t="s">
        <v>406</v>
      </c>
      <c r="B2301" s="11" t="s">
        <v>23</v>
      </c>
      <c r="C2301" s="23" t="s">
        <v>20</v>
      </c>
      <c r="D2301" s="23">
        <v>130</v>
      </c>
      <c r="E2301" s="23" t="s">
        <v>33</v>
      </c>
      <c r="F2301" s="23">
        <v>135</v>
      </c>
      <c r="G2301" s="44"/>
      <c r="H2301" s="44"/>
      <c r="I2301" s="30">
        <v>14381</v>
      </c>
      <c r="J2301" s="29">
        <f>VLOOKUP(Table2[[#This Row],[Visitor]],Table1[],2,FALSE)</f>
        <v>9</v>
      </c>
      <c r="K2301" s="29">
        <f>VLOOKUP(Table2[[#This Row],[Home]],Table1[],2,FALSE)</f>
        <v>24</v>
      </c>
      <c r="L2301" s="29">
        <f>VLOOKUP(Table2[[#This Row],[Visitor]],Table3[],2,FALSE)</f>
        <v>17</v>
      </c>
      <c r="M2301" s="29">
        <f>VLOOKUP(Table2[[#This Row],[Home]],Table3[],2,FALSE)</f>
        <v>12</v>
      </c>
      <c r="N2301" s="37"/>
      <c r="O2301" s="37"/>
      <c r="P2301" s="37"/>
      <c r="Q2301" s="37"/>
    </row>
    <row r="2302" spans="1:17" ht="25.5" customHeight="1">
      <c r="A2302" s="22" t="s">
        <v>406</v>
      </c>
      <c r="B2302" s="11" t="s">
        <v>26</v>
      </c>
      <c r="C2302" s="23" t="s">
        <v>5</v>
      </c>
      <c r="D2302" s="23">
        <v>120</v>
      </c>
      <c r="E2302" s="23" t="s">
        <v>45</v>
      </c>
      <c r="F2302" s="23">
        <v>107</v>
      </c>
      <c r="G2302" s="44"/>
      <c r="H2302" s="44"/>
      <c r="I2302" s="30">
        <v>18997</v>
      </c>
      <c r="J2302" s="29">
        <f>VLOOKUP(Table2[[#This Row],[Visitor]],Table1[],2,FALSE)</f>
        <v>4</v>
      </c>
      <c r="K2302" s="29">
        <f>VLOOKUP(Table2[[#This Row],[Home]],Table1[],2,FALSE)</f>
        <v>28</v>
      </c>
      <c r="L2302" s="29">
        <f>VLOOKUP(Table2[[#This Row],[Visitor]],Table3[],2,FALSE)</f>
        <v>4</v>
      </c>
      <c r="M2302" s="29">
        <f>VLOOKUP(Table2[[#This Row],[Home]],Table3[],2,FALSE)</f>
        <v>21</v>
      </c>
      <c r="N2302" s="37"/>
      <c r="O2302" s="37"/>
      <c r="P2302" s="37"/>
      <c r="Q2302" s="37"/>
    </row>
    <row r="2303" spans="1:17" ht="25.5" customHeight="1">
      <c r="A2303" s="22" t="s">
        <v>406</v>
      </c>
      <c r="B2303" s="11" t="s">
        <v>29</v>
      </c>
      <c r="C2303" s="23" t="s">
        <v>13</v>
      </c>
      <c r="D2303" s="23">
        <v>114</v>
      </c>
      <c r="E2303" s="23" t="s">
        <v>22</v>
      </c>
      <c r="F2303" s="23">
        <v>131</v>
      </c>
      <c r="G2303" s="44"/>
      <c r="H2303" s="44"/>
      <c r="I2303" s="30">
        <v>17996</v>
      </c>
      <c r="J2303" s="29">
        <f>VLOOKUP(Table2[[#This Row],[Visitor]],Table1[],2,FALSE)</f>
        <v>20</v>
      </c>
      <c r="K2303" s="29">
        <f>VLOOKUP(Table2[[#This Row],[Home]],Table1[],2,FALSE)</f>
        <v>14</v>
      </c>
      <c r="L2303" s="29">
        <f>VLOOKUP(Table2[[#This Row],[Visitor]],Table3[],2,FALSE)</f>
        <v>20</v>
      </c>
      <c r="M2303" s="29">
        <f>VLOOKUP(Table2[[#This Row],[Home]],Table3[],2,FALSE)</f>
        <v>16</v>
      </c>
      <c r="N2303" s="37"/>
      <c r="O2303" s="37"/>
      <c r="P2303" s="37"/>
      <c r="Q2303" s="37"/>
    </row>
    <row r="2304" spans="1:17" ht="25.5" customHeight="1">
      <c r="A2304" s="22" t="s">
        <v>406</v>
      </c>
      <c r="B2304" s="11" t="s">
        <v>35</v>
      </c>
      <c r="C2304" s="23" t="s">
        <v>37</v>
      </c>
      <c r="D2304" s="23">
        <v>120</v>
      </c>
      <c r="E2304" s="23" t="s">
        <v>36</v>
      </c>
      <c r="F2304" s="23">
        <v>127</v>
      </c>
      <c r="G2304" s="44"/>
      <c r="H2304" s="44"/>
      <c r="I2304" s="30">
        <v>19851</v>
      </c>
      <c r="J2304" s="29">
        <f>VLOOKUP(Table2[[#This Row],[Visitor]],Table1[],2,FALSE)</f>
        <v>29</v>
      </c>
      <c r="K2304" s="29">
        <f>VLOOKUP(Table2[[#This Row],[Home]],Table1[],2,FALSE)</f>
        <v>16</v>
      </c>
      <c r="L2304" s="29">
        <f>VLOOKUP(Table2[[#This Row],[Visitor]],Table3[],2,FALSE)</f>
        <v>30</v>
      </c>
      <c r="M2304" s="29">
        <f>VLOOKUP(Table2[[#This Row],[Home]],Table3[],2,FALSE)</f>
        <v>7</v>
      </c>
      <c r="N2304" s="37"/>
      <c r="O2304" s="37"/>
      <c r="P2304" s="37"/>
      <c r="Q2304" s="37"/>
    </row>
    <row r="2305" spans="1:17" ht="25.5" customHeight="1">
      <c r="A2305" s="22" t="s">
        <v>407</v>
      </c>
      <c r="B2305" s="11" t="s">
        <v>88</v>
      </c>
      <c r="C2305" s="23" t="s">
        <v>40</v>
      </c>
      <c r="D2305" s="23">
        <v>108</v>
      </c>
      <c r="E2305" s="23" t="s">
        <v>14</v>
      </c>
      <c r="F2305" s="23">
        <v>131</v>
      </c>
      <c r="G2305" s="44"/>
      <c r="H2305" s="44"/>
      <c r="I2305" s="30">
        <v>19356</v>
      </c>
      <c r="J2305" s="29">
        <f>VLOOKUP(Table2[[#This Row],[Visitor]],Table1[],2,FALSE)</f>
        <v>15</v>
      </c>
      <c r="K2305" s="29">
        <f>VLOOKUP(Table2[[#This Row],[Home]],Table1[],2,FALSE)</f>
        <v>19</v>
      </c>
      <c r="L2305" s="29">
        <f>VLOOKUP(Table2[[#This Row],[Visitor]],Table3[],2,FALSE)</f>
        <v>24</v>
      </c>
      <c r="M2305" s="29">
        <f>VLOOKUP(Table2[[#This Row],[Home]],Table3[],2,FALSE)</f>
        <v>19</v>
      </c>
      <c r="N2305" s="37"/>
      <c r="O2305" s="37"/>
      <c r="P2305" s="37"/>
      <c r="Q2305" s="37"/>
    </row>
    <row r="2306" spans="1:17" ht="25.5" customHeight="1">
      <c r="A2306" s="22" t="s">
        <v>407</v>
      </c>
      <c r="B2306" s="11" t="s">
        <v>49</v>
      </c>
      <c r="C2306" s="23" t="s">
        <v>41</v>
      </c>
      <c r="D2306" s="23">
        <v>125</v>
      </c>
      <c r="E2306" s="23" t="s">
        <v>17</v>
      </c>
      <c r="F2306" s="23">
        <v>104</v>
      </c>
      <c r="G2306" s="44"/>
      <c r="H2306" s="44"/>
      <c r="I2306" s="30">
        <v>19600</v>
      </c>
      <c r="J2306" s="29">
        <f>VLOOKUP(Table2[[#This Row],[Visitor]],Table1[],2,FALSE)</f>
        <v>7</v>
      </c>
      <c r="K2306" s="29">
        <f>VLOOKUP(Table2[[#This Row],[Home]],Table1[],2,FALSE)</f>
        <v>17</v>
      </c>
      <c r="L2306" s="29">
        <f>VLOOKUP(Table2[[#This Row],[Visitor]],Table3[],2,FALSE)</f>
        <v>2</v>
      </c>
      <c r="M2306" s="29">
        <f>VLOOKUP(Table2[[#This Row],[Home]],Table3[],2,FALSE)</f>
        <v>15</v>
      </c>
      <c r="N2306" s="37"/>
      <c r="O2306" s="37"/>
      <c r="P2306" s="37"/>
      <c r="Q2306" s="37"/>
    </row>
    <row r="2307" spans="1:17" ht="25.5" customHeight="1">
      <c r="A2307" s="22" t="s">
        <v>407</v>
      </c>
      <c r="B2307" s="11" t="s">
        <v>49</v>
      </c>
      <c r="C2307" s="23" t="s">
        <v>16</v>
      </c>
      <c r="D2307" s="23">
        <v>89</v>
      </c>
      <c r="E2307" s="23" t="s">
        <v>19</v>
      </c>
      <c r="F2307" s="23">
        <v>106</v>
      </c>
      <c r="G2307" s="44"/>
      <c r="H2307" s="44"/>
      <c r="I2307" s="30">
        <v>20636</v>
      </c>
      <c r="J2307" s="29">
        <f>VLOOKUP(Table2[[#This Row],[Visitor]],Table1[],2,FALSE)</f>
        <v>13</v>
      </c>
      <c r="K2307" s="29">
        <f>VLOOKUP(Table2[[#This Row],[Home]],Table1[],2,FALSE)</f>
        <v>27</v>
      </c>
      <c r="L2307" s="29">
        <f>VLOOKUP(Table2[[#This Row],[Visitor]],Table3[],2,FALSE)</f>
        <v>8</v>
      </c>
      <c r="M2307" s="29">
        <f>VLOOKUP(Table2[[#This Row],[Home]],Table3[],2,FALSE)</f>
        <v>5</v>
      </c>
      <c r="N2307" s="37"/>
      <c r="O2307" s="37"/>
      <c r="P2307" s="37"/>
      <c r="Q2307" s="37"/>
    </row>
    <row r="2308" spans="1:17" ht="25.5" customHeight="1">
      <c r="A2308" s="22" t="s">
        <v>407</v>
      </c>
      <c r="B2308" s="11" t="s">
        <v>59</v>
      </c>
      <c r="C2308" s="23" t="s">
        <v>24</v>
      </c>
      <c r="D2308" s="23">
        <v>116</v>
      </c>
      <c r="E2308" s="23" t="s">
        <v>27</v>
      </c>
      <c r="F2308" s="23">
        <v>128</v>
      </c>
      <c r="G2308" s="44"/>
      <c r="H2308" s="44"/>
      <c r="I2308" s="30">
        <v>14337</v>
      </c>
      <c r="J2308" s="29">
        <f>VLOOKUP(Table2[[#This Row],[Visitor]],Table1[],2,FALSE)</f>
        <v>21</v>
      </c>
      <c r="K2308" s="29">
        <f>VLOOKUP(Table2[[#This Row],[Home]],Table1[],2,FALSE)</f>
        <v>11</v>
      </c>
      <c r="L2308" s="29">
        <f>VLOOKUP(Table2[[#This Row],[Visitor]],Table3[],2,FALSE)</f>
        <v>9</v>
      </c>
      <c r="M2308" s="29">
        <f>VLOOKUP(Table2[[#This Row],[Home]],Table3[],2,FALSE)</f>
        <v>27</v>
      </c>
      <c r="N2308" s="37"/>
      <c r="O2308" s="37"/>
      <c r="P2308" s="37"/>
      <c r="Q2308" s="37"/>
    </row>
    <row r="2309" spans="1:17" ht="25.5" customHeight="1">
      <c r="A2309" s="22" t="s">
        <v>407</v>
      </c>
      <c r="B2309" s="11" t="s">
        <v>59</v>
      </c>
      <c r="C2309" s="23" t="s">
        <v>18</v>
      </c>
      <c r="D2309" s="23">
        <v>97</v>
      </c>
      <c r="E2309" s="23" t="s">
        <v>25</v>
      </c>
      <c r="F2309" s="23">
        <v>105</v>
      </c>
      <c r="G2309" s="44"/>
      <c r="H2309" s="44"/>
      <c r="I2309" s="30">
        <v>16627</v>
      </c>
      <c r="J2309" s="29">
        <f>VLOOKUP(Table2[[#This Row],[Visitor]],Table1[],2,FALSE)</f>
        <v>26</v>
      </c>
      <c r="K2309" s="29">
        <f>VLOOKUP(Table2[[#This Row],[Home]],Table1[],2,FALSE)</f>
        <v>12</v>
      </c>
      <c r="L2309" s="29">
        <f>VLOOKUP(Table2[[#This Row],[Visitor]],Table3[],2,FALSE)</f>
        <v>26</v>
      </c>
      <c r="M2309" s="29">
        <f>VLOOKUP(Table2[[#This Row],[Home]],Table3[],2,FALSE)</f>
        <v>29</v>
      </c>
      <c r="N2309" s="37"/>
      <c r="O2309" s="37"/>
      <c r="P2309" s="37"/>
      <c r="Q2309" s="37"/>
    </row>
    <row r="2310" spans="1:17" ht="25.5" customHeight="1">
      <c r="A2310" s="22" t="s">
        <v>407</v>
      </c>
      <c r="B2310" s="11" t="s">
        <v>12</v>
      </c>
      <c r="C2310" s="23" t="s">
        <v>9</v>
      </c>
      <c r="D2310" s="23">
        <v>94</v>
      </c>
      <c r="E2310" s="23" t="s">
        <v>28</v>
      </c>
      <c r="F2310" s="23">
        <v>93</v>
      </c>
      <c r="G2310" s="44"/>
      <c r="H2310" s="44"/>
      <c r="I2310" s="30">
        <v>20423</v>
      </c>
      <c r="J2310" s="29">
        <f>VLOOKUP(Table2[[#This Row],[Visitor]],Table1[],2,FALSE)</f>
        <v>3</v>
      </c>
      <c r="K2310" s="29">
        <f>VLOOKUP(Table2[[#This Row],[Home]],Table1[],2,FALSE)</f>
        <v>22</v>
      </c>
      <c r="L2310" s="29">
        <f>VLOOKUP(Table2[[#This Row],[Visitor]],Table3[],2,FALSE)</f>
        <v>1</v>
      </c>
      <c r="M2310" s="29">
        <f>VLOOKUP(Table2[[#This Row],[Home]],Table3[],2,FALSE)</f>
        <v>28</v>
      </c>
      <c r="N2310" s="37"/>
      <c r="O2310" s="37"/>
      <c r="P2310" s="37"/>
      <c r="Q2310" s="37"/>
    </row>
    <row r="2311" spans="1:17" ht="25.5" customHeight="1">
      <c r="A2311" s="22" t="s">
        <v>407</v>
      </c>
      <c r="B2311" s="11" t="s">
        <v>23</v>
      </c>
      <c r="C2311" s="23" t="s">
        <v>42</v>
      </c>
      <c r="D2311" s="23">
        <v>92</v>
      </c>
      <c r="E2311" s="23" t="s">
        <v>33</v>
      </c>
      <c r="F2311" s="23">
        <v>103</v>
      </c>
      <c r="G2311" s="44"/>
      <c r="H2311" s="44"/>
      <c r="I2311" s="30">
        <v>13806</v>
      </c>
      <c r="J2311" s="29">
        <f>VLOOKUP(Table2[[#This Row],[Visitor]],Table1[],2,FALSE)</f>
        <v>25</v>
      </c>
      <c r="K2311" s="29">
        <f>VLOOKUP(Table2[[#This Row],[Home]],Table1[],2,FALSE)</f>
        <v>24</v>
      </c>
      <c r="L2311" s="29">
        <f>VLOOKUP(Table2[[#This Row],[Visitor]],Table3[],2,FALSE)</f>
        <v>22</v>
      </c>
      <c r="M2311" s="29">
        <f>VLOOKUP(Table2[[#This Row],[Home]],Table3[],2,FALSE)</f>
        <v>12</v>
      </c>
      <c r="N2311" s="37"/>
      <c r="O2311" s="37"/>
      <c r="P2311" s="37"/>
      <c r="Q2311" s="37"/>
    </row>
    <row r="2312" spans="1:17" ht="25.5" customHeight="1">
      <c r="A2312" s="22" t="s">
        <v>407</v>
      </c>
      <c r="B2312" s="11" t="s">
        <v>23</v>
      </c>
      <c r="C2312" s="23" t="s">
        <v>22</v>
      </c>
      <c r="D2312" s="23">
        <v>114</v>
      </c>
      <c r="E2312" s="23" t="s">
        <v>34</v>
      </c>
      <c r="F2312" s="23">
        <v>121</v>
      </c>
      <c r="G2312" s="44"/>
      <c r="H2312" s="44"/>
      <c r="I2312" s="30">
        <v>18594</v>
      </c>
      <c r="J2312" s="29">
        <f>VLOOKUP(Table2[[#This Row],[Visitor]],Table1[],2,FALSE)</f>
        <v>14</v>
      </c>
      <c r="K2312" s="29">
        <f>VLOOKUP(Table2[[#This Row],[Home]],Table1[],2,FALSE)</f>
        <v>2</v>
      </c>
      <c r="L2312" s="29">
        <f>VLOOKUP(Table2[[#This Row],[Visitor]],Table3[],2,FALSE)</f>
        <v>16</v>
      </c>
      <c r="M2312" s="29">
        <f>VLOOKUP(Table2[[#This Row],[Home]],Table3[],2,FALSE)</f>
        <v>13</v>
      </c>
      <c r="N2312" s="37"/>
      <c r="O2312" s="37"/>
      <c r="P2312" s="37"/>
      <c r="Q2312" s="37"/>
    </row>
    <row r="2313" spans="1:17" ht="25.5" customHeight="1">
      <c r="A2313" s="22" t="s">
        <v>407</v>
      </c>
      <c r="B2313" s="11" t="s">
        <v>26</v>
      </c>
      <c r="C2313" s="23" t="s">
        <v>37</v>
      </c>
      <c r="D2313" s="23">
        <v>115</v>
      </c>
      <c r="E2313" s="23" t="s">
        <v>10</v>
      </c>
      <c r="F2313" s="23">
        <v>111</v>
      </c>
      <c r="G2313" s="44"/>
      <c r="H2313" s="44"/>
      <c r="I2313" s="30">
        <v>19596</v>
      </c>
      <c r="J2313" s="29">
        <f>VLOOKUP(Table2[[#This Row],[Visitor]],Table1[],2,FALSE)</f>
        <v>29</v>
      </c>
      <c r="K2313" s="29">
        <f>VLOOKUP(Table2[[#This Row],[Home]],Table1[],2,FALSE)</f>
        <v>1</v>
      </c>
      <c r="L2313" s="29">
        <f>VLOOKUP(Table2[[#This Row],[Visitor]],Table3[],2,FALSE)</f>
        <v>30</v>
      </c>
      <c r="M2313" s="29">
        <f>VLOOKUP(Table2[[#This Row],[Home]],Table3[],2,FALSE)</f>
        <v>3</v>
      </c>
      <c r="N2313" s="37"/>
      <c r="O2313" s="37"/>
      <c r="P2313" s="37"/>
      <c r="Q2313" s="37"/>
    </row>
    <row r="2314" spans="1:17" ht="25.5" customHeight="1">
      <c r="A2314" s="22" t="s">
        <v>408</v>
      </c>
      <c r="B2314" s="11" t="s">
        <v>12</v>
      </c>
      <c r="C2314" s="23" t="s">
        <v>41</v>
      </c>
      <c r="D2314" s="23">
        <v>101</v>
      </c>
      <c r="E2314" s="23" t="s">
        <v>6</v>
      </c>
      <c r="F2314" s="23">
        <v>126</v>
      </c>
      <c r="G2314" s="44"/>
      <c r="H2314" s="44"/>
      <c r="I2314" s="30">
        <v>19432</v>
      </c>
      <c r="J2314" s="29">
        <f>VLOOKUP(Table2[[#This Row],[Visitor]],Table1[],2,FALSE)</f>
        <v>7</v>
      </c>
      <c r="K2314" s="29">
        <f>VLOOKUP(Table2[[#This Row],[Home]],Table1[],2,FALSE)</f>
        <v>5</v>
      </c>
      <c r="L2314" s="29">
        <f>VLOOKUP(Table2[[#This Row],[Visitor]],Table3[],2,FALSE)</f>
        <v>2</v>
      </c>
      <c r="M2314" s="29">
        <f>VLOOKUP(Table2[[#This Row],[Home]],Table3[],2,FALSE)</f>
        <v>6</v>
      </c>
      <c r="N2314" s="37"/>
      <c r="O2314" s="37"/>
      <c r="P2314" s="37"/>
      <c r="Q2314" s="37"/>
    </row>
    <row r="2315" spans="1:17" ht="25.5" customHeight="1">
      <c r="A2315" s="22" t="s">
        <v>408</v>
      </c>
      <c r="B2315" s="11" t="s">
        <v>12</v>
      </c>
      <c r="C2315" s="23" t="s">
        <v>38</v>
      </c>
      <c r="D2315" s="23">
        <v>115</v>
      </c>
      <c r="E2315" s="23" t="s">
        <v>20</v>
      </c>
      <c r="F2315" s="23">
        <v>121</v>
      </c>
      <c r="G2315" s="44"/>
      <c r="H2315" s="44"/>
      <c r="I2315" s="30">
        <v>15012</v>
      </c>
      <c r="J2315" s="29">
        <f>VLOOKUP(Table2[[#This Row],[Visitor]],Table1[],2,FALSE)</f>
        <v>23</v>
      </c>
      <c r="K2315" s="29">
        <f>VLOOKUP(Table2[[#This Row],[Home]],Table1[],2,FALSE)</f>
        <v>9</v>
      </c>
      <c r="L2315" s="29">
        <f>VLOOKUP(Table2[[#This Row],[Visitor]],Table3[],2,FALSE)</f>
        <v>25</v>
      </c>
      <c r="M2315" s="29">
        <f>VLOOKUP(Table2[[#This Row],[Home]],Table3[],2,FALSE)</f>
        <v>17</v>
      </c>
      <c r="N2315" s="37"/>
      <c r="O2315" s="37"/>
      <c r="P2315" s="37"/>
      <c r="Q2315" s="37"/>
    </row>
    <row r="2316" spans="1:17" ht="25.5" customHeight="1">
      <c r="A2316" s="22" t="s">
        <v>408</v>
      </c>
      <c r="B2316" s="11" t="s">
        <v>21</v>
      </c>
      <c r="C2316" s="23" t="s">
        <v>14</v>
      </c>
      <c r="D2316" s="23">
        <v>75</v>
      </c>
      <c r="E2316" s="23" t="s">
        <v>15</v>
      </c>
      <c r="F2316" s="23">
        <v>103</v>
      </c>
      <c r="G2316" s="44"/>
      <c r="H2316" s="44"/>
      <c r="I2316" s="30">
        <v>17732</v>
      </c>
      <c r="J2316" s="29">
        <f>VLOOKUP(Table2[[#This Row],[Visitor]],Table1[],2,FALSE)</f>
        <v>19</v>
      </c>
      <c r="K2316" s="29">
        <f>VLOOKUP(Table2[[#This Row],[Home]],Table1[],2,FALSE)</f>
        <v>30</v>
      </c>
      <c r="L2316" s="29">
        <f>VLOOKUP(Table2[[#This Row],[Visitor]],Table3[],2,FALSE)</f>
        <v>19</v>
      </c>
      <c r="M2316" s="29">
        <f>VLOOKUP(Table2[[#This Row],[Home]],Table3[],2,FALSE)</f>
        <v>23</v>
      </c>
      <c r="N2316" s="37"/>
      <c r="O2316" s="37"/>
      <c r="P2316" s="37"/>
      <c r="Q2316" s="37"/>
    </row>
    <row r="2317" spans="1:17" ht="25.5" customHeight="1">
      <c r="A2317" s="22" t="s">
        <v>408</v>
      </c>
      <c r="B2317" s="11" t="s">
        <v>23</v>
      </c>
      <c r="C2317" s="23" t="s">
        <v>13</v>
      </c>
      <c r="D2317" s="23">
        <v>106</v>
      </c>
      <c r="E2317" s="23" t="s">
        <v>9</v>
      </c>
      <c r="F2317" s="23">
        <v>118</v>
      </c>
      <c r="G2317" s="44"/>
      <c r="H2317" s="44"/>
      <c r="I2317" s="30">
        <v>18055</v>
      </c>
      <c r="J2317" s="29">
        <f>VLOOKUP(Table2[[#This Row],[Visitor]],Table1[],2,FALSE)</f>
        <v>20</v>
      </c>
      <c r="K2317" s="29">
        <f>VLOOKUP(Table2[[#This Row],[Home]],Table1[],2,FALSE)</f>
        <v>3</v>
      </c>
      <c r="L2317" s="29">
        <f>VLOOKUP(Table2[[#This Row],[Visitor]],Table3[],2,FALSE)</f>
        <v>20</v>
      </c>
      <c r="M2317" s="29">
        <f>VLOOKUP(Table2[[#This Row],[Home]],Table3[],2,FALSE)</f>
        <v>1</v>
      </c>
      <c r="N2317" s="37"/>
      <c r="O2317" s="37"/>
      <c r="P2317" s="37"/>
      <c r="Q2317" s="37"/>
    </row>
    <row r="2318" spans="1:17" ht="25.5" customHeight="1">
      <c r="A2318" s="22" t="s">
        <v>408</v>
      </c>
      <c r="B2318" s="11" t="s">
        <v>29</v>
      </c>
      <c r="C2318" s="23" t="s">
        <v>43</v>
      </c>
      <c r="D2318" s="23">
        <v>98</v>
      </c>
      <c r="E2318" s="23" t="s">
        <v>31</v>
      </c>
      <c r="F2318" s="23">
        <v>89</v>
      </c>
      <c r="G2318" s="44"/>
      <c r="H2318" s="44"/>
      <c r="I2318" s="30">
        <v>18306</v>
      </c>
      <c r="J2318" s="29">
        <f>VLOOKUP(Table2[[#This Row],[Visitor]],Table1[],2,FALSE)</f>
        <v>10</v>
      </c>
      <c r="K2318" s="29">
        <f>VLOOKUP(Table2[[#This Row],[Home]],Table1[],2,FALSE)</f>
        <v>8</v>
      </c>
      <c r="L2318" s="29">
        <f>VLOOKUP(Table2[[#This Row],[Visitor]],Table3[],2,FALSE)</f>
        <v>10</v>
      </c>
      <c r="M2318" s="29">
        <f>VLOOKUP(Table2[[#This Row],[Home]],Table3[],2,FALSE)</f>
        <v>11</v>
      </c>
      <c r="N2318" s="37"/>
      <c r="O2318" s="37"/>
      <c r="P2318" s="37"/>
      <c r="Q2318" s="37"/>
    </row>
    <row r="2319" spans="1:17" ht="25.5" customHeight="1">
      <c r="A2319" s="22" t="s">
        <v>408</v>
      </c>
      <c r="B2319" s="11" t="s">
        <v>8</v>
      </c>
      <c r="C2319" s="23" t="s">
        <v>5</v>
      </c>
      <c r="D2319" s="23">
        <v>115</v>
      </c>
      <c r="E2319" s="23" t="s">
        <v>44</v>
      </c>
      <c r="F2319" s="23">
        <v>140</v>
      </c>
      <c r="G2319" s="44"/>
      <c r="H2319" s="44"/>
      <c r="I2319" s="30">
        <v>19068</v>
      </c>
      <c r="J2319" s="29">
        <f>VLOOKUP(Table2[[#This Row],[Visitor]],Table1[],2,FALSE)</f>
        <v>4</v>
      </c>
      <c r="K2319" s="29">
        <f>VLOOKUP(Table2[[#This Row],[Home]],Table1[],2,FALSE)</f>
        <v>6</v>
      </c>
      <c r="L2319" s="29">
        <f>VLOOKUP(Table2[[#This Row],[Visitor]],Table3[],2,FALSE)</f>
        <v>4</v>
      </c>
      <c r="M2319" s="29">
        <f>VLOOKUP(Table2[[#This Row],[Home]],Table3[],2,FALSE)</f>
        <v>18</v>
      </c>
      <c r="N2319" s="37"/>
      <c r="O2319" s="37"/>
      <c r="P2319" s="37"/>
      <c r="Q2319" s="37"/>
    </row>
    <row r="2320" spans="1:17" ht="25.5" customHeight="1">
      <c r="A2320" s="22" t="s">
        <v>409</v>
      </c>
      <c r="B2320" s="11" t="s">
        <v>12</v>
      </c>
      <c r="C2320" s="23" t="s">
        <v>42</v>
      </c>
      <c r="D2320" s="23">
        <v>98</v>
      </c>
      <c r="E2320" s="23" t="s">
        <v>16</v>
      </c>
      <c r="F2320" s="23">
        <v>103</v>
      </c>
      <c r="G2320" s="44"/>
      <c r="H2320" s="44"/>
      <c r="I2320" s="30">
        <v>16679</v>
      </c>
      <c r="J2320" s="29">
        <f>VLOOKUP(Table2[[#This Row],[Visitor]],Table1[],2,FALSE)</f>
        <v>25</v>
      </c>
      <c r="K2320" s="29">
        <f>VLOOKUP(Table2[[#This Row],[Home]],Table1[],2,FALSE)</f>
        <v>13</v>
      </c>
      <c r="L2320" s="29">
        <f>VLOOKUP(Table2[[#This Row],[Visitor]],Table3[],2,FALSE)</f>
        <v>22</v>
      </c>
      <c r="M2320" s="29">
        <f>VLOOKUP(Table2[[#This Row],[Home]],Table3[],2,FALSE)</f>
        <v>8</v>
      </c>
      <c r="N2320" s="37"/>
      <c r="O2320" s="37"/>
      <c r="P2320" s="37"/>
      <c r="Q2320" s="37"/>
    </row>
    <row r="2321" spans="1:17" ht="25.5" customHeight="1">
      <c r="A2321" s="22" t="s">
        <v>409</v>
      </c>
      <c r="B2321" s="11" t="s">
        <v>12</v>
      </c>
      <c r="C2321" s="23" t="s">
        <v>6</v>
      </c>
      <c r="D2321" s="23">
        <v>99</v>
      </c>
      <c r="E2321" s="23" t="s">
        <v>19</v>
      </c>
      <c r="F2321" s="23">
        <v>106</v>
      </c>
      <c r="G2321" s="44"/>
      <c r="H2321" s="44"/>
      <c r="I2321" s="30">
        <v>20420</v>
      </c>
      <c r="J2321" s="29">
        <f>VLOOKUP(Table2[[#This Row],[Visitor]],Table1[],2,FALSE)</f>
        <v>5</v>
      </c>
      <c r="K2321" s="29">
        <f>VLOOKUP(Table2[[#This Row],[Home]],Table1[],2,FALSE)</f>
        <v>27</v>
      </c>
      <c r="L2321" s="29">
        <f>VLOOKUP(Table2[[#This Row],[Visitor]],Table3[],2,FALSE)</f>
        <v>6</v>
      </c>
      <c r="M2321" s="29">
        <f>VLOOKUP(Table2[[#This Row],[Home]],Table3[],2,FALSE)</f>
        <v>5</v>
      </c>
      <c r="N2321" s="37"/>
      <c r="O2321" s="37"/>
      <c r="P2321" s="37"/>
      <c r="Q2321" s="37"/>
    </row>
    <row r="2322" spans="1:17" ht="25.5" customHeight="1">
      <c r="A2322" s="22" t="s">
        <v>409</v>
      </c>
      <c r="B2322" s="11" t="s">
        <v>23</v>
      </c>
      <c r="C2322" s="23" t="s">
        <v>45</v>
      </c>
      <c r="D2322" s="23">
        <v>123</v>
      </c>
      <c r="E2322" s="23" t="s">
        <v>40</v>
      </c>
      <c r="F2322" s="23">
        <v>107</v>
      </c>
      <c r="G2322" s="44"/>
      <c r="H2322" s="44"/>
      <c r="I2322" s="30">
        <v>21359</v>
      </c>
      <c r="J2322" s="29">
        <f>VLOOKUP(Table2[[#This Row],[Visitor]],Table1[],2,FALSE)</f>
        <v>28</v>
      </c>
      <c r="K2322" s="29">
        <f>VLOOKUP(Table2[[#This Row],[Home]],Table1[],2,FALSE)</f>
        <v>15</v>
      </c>
      <c r="L2322" s="29">
        <f>VLOOKUP(Table2[[#This Row],[Visitor]],Table3[],2,FALSE)</f>
        <v>21</v>
      </c>
      <c r="M2322" s="29">
        <f>VLOOKUP(Table2[[#This Row],[Home]],Table3[],2,FALSE)</f>
        <v>24</v>
      </c>
      <c r="N2322" s="37"/>
      <c r="O2322" s="37"/>
      <c r="P2322" s="37"/>
      <c r="Q2322" s="37"/>
    </row>
    <row r="2323" spans="1:17" ht="25.5" customHeight="1">
      <c r="A2323" s="22" t="s">
        <v>409</v>
      </c>
      <c r="B2323" s="11" t="s">
        <v>23</v>
      </c>
      <c r="C2323" s="23" t="s">
        <v>34</v>
      </c>
      <c r="D2323" s="23">
        <v>112</v>
      </c>
      <c r="E2323" s="23" t="s">
        <v>28</v>
      </c>
      <c r="F2323" s="23">
        <v>105</v>
      </c>
      <c r="G2323" s="44"/>
      <c r="H2323" s="44"/>
      <c r="I2323" s="30">
        <v>20366</v>
      </c>
      <c r="J2323" s="29">
        <f>VLOOKUP(Table2[[#This Row],[Visitor]],Table1[],2,FALSE)</f>
        <v>2</v>
      </c>
      <c r="K2323" s="29">
        <f>VLOOKUP(Table2[[#This Row],[Home]],Table1[],2,FALSE)</f>
        <v>22</v>
      </c>
      <c r="L2323" s="29">
        <f>VLOOKUP(Table2[[#This Row],[Visitor]],Table3[],2,FALSE)</f>
        <v>13</v>
      </c>
      <c r="M2323" s="29">
        <f>VLOOKUP(Table2[[#This Row],[Home]],Table3[],2,FALSE)</f>
        <v>28</v>
      </c>
      <c r="N2323" s="37"/>
      <c r="O2323" s="37"/>
      <c r="P2323" s="37"/>
      <c r="Q2323" s="37"/>
    </row>
    <row r="2324" spans="1:17" ht="25.5" customHeight="1">
      <c r="A2324" s="22" t="s">
        <v>409</v>
      </c>
      <c r="B2324" s="11" t="s">
        <v>23</v>
      </c>
      <c r="C2324" s="23" t="s">
        <v>22</v>
      </c>
      <c r="D2324" s="23">
        <v>130</v>
      </c>
      <c r="E2324" s="23" t="s">
        <v>24</v>
      </c>
      <c r="F2324" s="23">
        <v>113</v>
      </c>
      <c r="G2324" s="44"/>
      <c r="H2324" s="44"/>
      <c r="I2324" s="30">
        <v>15562</v>
      </c>
      <c r="J2324" s="29">
        <f>VLOOKUP(Table2[[#This Row],[Visitor]],Table1[],2,FALSE)</f>
        <v>14</v>
      </c>
      <c r="K2324" s="29">
        <f>VLOOKUP(Table2[[#This Row],[Home]],Table1[],2,FALSE)</f>
        <v>21</v>
      </c>
      <c r="L2324" s="29">
        <f>VLOOKUP(Table2[[#This Row],[Visitor]],Table3[],2,FALSE)</f>
        <v>16</v>
      </c>
      <c r="M2324" s="29">
        <f>VLOOKUP(Table2[[#This Row],[Home]],Table3[],2,FALSE)</f>
        <v>9</v>
      </c>
      <c r="N2324" s="37"/>
      <c r="O2324" s="37"/>
      <c r="P2324" s="37"/>
      <c r="Q2324" s="37"/>
    </row>
    <row r="2325" spans="1:17" ht="25.5" customHeight="1">
      <c r="A2325" s="22" t="s">
        <v>409</v>
      </c>
      <c r="B2325" s="11" t="s">
        <v>8</v>
      </c>
      <c r="C2325" s="23" t="s">
        <v>33</v>
      </c>
      <c r="D2325" s="23">
        <v>107</v>
      </c>
      <c r="E2325" s="23" t="s">
        <v>30</v>
      </c>
      <c r="F2325" s="23">
        <v>133</v>
      </c>
      <c r="G2325" s="44"/>
      <c r="H2325" s="44"/>
      <c r="I2325" s="30">
        <v>16874</v>
      </c>
      <c r="J2325" s="29">
        <f>VLOOKUP(Table2[[#This Row],[Visitor]],Table1[],2,FALSE)</f>
        <v>24</v>
      </c>
      <c r="K2325" s="29">
        <f>VLOOKUP(Table2[[#This Row],[Home]],Table1[],2,FALSE)</f>
        <v>18</v>
      </c>
      <c r="L2325" s="29">
        <f>VLOOKUP(Table2[[#This Row],[Visitor]],Table3[],2,FALSE)</f>
        <v>12</v>
      </c>
      <c r="M2325" s="29">
        <f>VLOOKUP(Table2[[#This Row],[Home]],Table3[],2,FALSE)</f>
        <v>14</v>
      </c>
      <c r="N2325" s="37"/>
      <c r="O2325" s="37"/>
      <c r="P2325" s="37"/>
      <c r="Q2325" s="37"/>
    </row>
    <row r="2326" spans="1:17" ht="25.5" customHeight="1">
      <c r="A2326" s="22" t="s">
        <v>409</v>
      </c>
      <c r="B2326" s="11" t="s">
        <v>8</v>
      </c>
      <c r="C2326" s="23" t="s">
        <v>36</v>
      </c>
      <c r="D2326" s="23">
        <v>125</v>
      </c>
      <c r="E2326" s="23" t="s">
        <v>44</v>
      </c>
      <c r="F2326" s="23">
        <v>104</v>
      </c>
      <c r="G2326" s="44"/>
      <c r="H2326" s="44"/>
      <c r="I2326" s="30">
        <v>16686</v>
      </c>
      <c r="J2326" s="29">
        <f>VLOOKUP(Table2[[#This Row],[Visitor]],Table1[],2,FALSE)</f>
        <v>16</v>
      </c>
      <c r="K2326" s="29">
        <f>VLOOKUP(Table2[[#This Row],[Home]],Table1[],2,FALSE)</f>
        <v>6</v>
      </c>
      <c r="L2326" s="29">
        <f>VLOOKUP(Table2[[#This Row],[Visitor]],Table3[],2,FALSE)</f>
        <v>7</v>
      </c>
      <c r="M2326" s="29">
        <f>VLOOKUP(Table2[[#This Row],[Home]],Table3[],2,FALSE)</f>
        <v>18</v>
      </c>
      <c r="N2326" s="37"/>
      <c r="O2326" s="37"/>
      <c r="P2326" s="37"/>
      <c r="Q2326" s="37"/>
    </row>
    <row r="2327" spans="1:17" ht="25.5" customHeight="1">
      <c r="A2327" s="22" t="s">
        <v>410</v>
      </c>
      <c r="B2327" s="11" t="s">
        <v>12</v>
      </c>
      <c r="C2327" s="23" t="s">
        <v>15</v>
      </c>
      <c r="D2327" s="23">
        <v>96</v>
      </c>
      <c r="E2327" s="23" t="s">
        <v>43</v>
      </c>
      <c r="F2327" s="23">
        <v>108</v>
      </c>
      <c r="G2327" s="44"/>
      <c r="H2327" s="44"/>
      <c r="I2327" s="30">
        <v>18203</v>
      </c>
      <c r="J2327" s="29">
        <f>VLOOKUP(Table2[[#This Row],[Visitor]],Table1[],2,FALSE)</f>
        <v>30</v>
      </c>
      <c r="K2327" s="29">
        <f>VLOOKUP(Table2[[#This Row],[Home]],Table1[],2,FALSE)</f>
        <v>10</v>
      </c>
      <c r="L2327" s="29">
        <f>VLOOKUP(Table2[[#This Row],[Visitor]],Table3[],2,FALSE)</f>
        <v>23</v>
      </c>
      <c r="M2327" s="29">
        <f>VLOOKUP(Table2[[#This Row],[Home]],Table3[],2,FALSE)</f>
        <v>10</v>
      </c>
      <c r="N2327" s="37"/>
      <c r="O2327" s="37"/>
      <c r="P2327" s="37"/>
      <c r="Q2327" s="37"/>
    </row>
    <row r="2328" spans="1:17" ht="25.5" customHeight="1">
      <c r="A2328" s="22" t="s">
        <v>410</v>
      </c>
      <c r="B2328" s="11" t="s">
        <v>12</v>
      </c>
      <c r="C2328" s="23" t="s">
        <v>18</v>
      </c>
      <c r="D2328" s="23">
        <v>90</v>
      </c>
      <c r="E2328" s="23" t="s">
        <v>20</v>
      </c>
      <c r="F2328" s="23">
        <v>100</v>
      </c>
      <c r="G2328" s="44"/>
      <c r="H2328" s="44"/>
      <c r="I2328" s="30">
        <v>15107</v>
      </c>
      <c r="J2328" s="29">
        <f>VLOOKUP(Table2[[#This Row],[Visitor]],Table1[],2,FALSE)</f>
        <v>26</v>
      </c>
      <c r="K2328" s="29">
        <f>VLOOKUP(Table2[[#This Row],[Home]],Table1[],2,FALSE)</f>
        <v>9</v>
      </c>
      <c r="L2328" s="29">
        <f>VLOOKUP(Table2[[#This Row],[Visitor]],Table3[],2,FALSE)</f>
        <v>26</v>
      </c>
      <c r="M2328" s="29">
        <f>VLOOKUP(Table2[[#This Row],[Home]],Table3[],2,FALSE)</f>
        <v>17</v>
      </c>
      <c r="N2328" s="37"/>
      <c r="O2328" s="37"/>
      <c r="P2328" s="37"/>
      <c r="Q2328" s="37"/>
    </row>
    <row r="2329" spans="1:17" ht="25.5" customHeight="1">
      <c r="A2329" s="22" t="s">
        <v>410</v>
      </c>
      <c r="B2329" s="11" t="s">
        <v>21</v>
      </c>
      <c r="C2329" s="23" t="s">
        <v>25</v>
      </c>
      <c r="D2329" s="23">
        <v>111</v>
      </c>
      <c r="E2329" s="23" t="s">
        <v>27</v>
      </c>
      <c r="F2329" s="23">
        <v>132</v>
      </c>
      <c r="G2329" s="44"/>
      <c r="H2329" s="44"/>
      <c r="I2329" s="30">
        <v>15169</v>
      </c>
      <c r="J2329" s="29">
        <f>VLOOKUP(Table2[[#This Row],[Visitor]],Table1[],2,FALSE)</f>
        <v>12</v>
      </c>
      <c r="K2329" s="29">
        <f>VLOOKUP(Table2[[#This Row],[Home]],Table1[],2,FALSE)</f>
        <v>11</v>
      </c>
      <c r="L2329" s="29">
        <f>VLOOKUP(Table2[[#This Row],[Visitor]],Table3[],2,FALSE)</f>
        <v>29</v>
      </c>
      <c r="M2329" s="29">
        <f>VLOOKUP(Table2[[#This Row],[Home]],Table3[],2,FALSE)</f>
        <v>27</v>
      </c>
      <c r="N2329" s="37"/>
      <c r="O2329" s="37"/>
      <c r="P2329" s="37"/>
      <c r="Q2329" s="37"/>
    </row>
    <row r="2330" spans="1:17" ht="25.5" customHeight="1">
      <c r="A2330" s="22" t="s">
        <v>410</v>
      </c>
      <c r="B2330" s="11" t="s">
        <v>21</v>
      </c>
      <c r="C2330" s="23" t="s">
        <v>14</v>
      </c>
      <c r="D2330" s="23">
        <v>74</v>
      </c>
      <c r="E2330" s="23" t="s">
        <v>17</v>
      </c>
      <c r="F2330" s="23">
        <v>108</v>
      </c>
      <c r="G2330" s="44"/>
      <c r="H2330" s="44"/>
      <c r="I2330" s="30">
        <v>19600</v>
      </c>
      <c r="J2330" s="29">
        <f>VLOOKUP(Table2[[#This Row],[Visitor]],Table1[],2,FALSE)</f>
        <v>19</v>
      </c>
      <c r="K2330" s="29">
        <f>VLOOKUP(Table2[[#This Row],[Home]],Table1[],2,FALSE)</f>
        <v>17</v>
      </c>
      <c r="L2330" s="29">
        <f>VLOOKUP(Table2[[#This Row],[Visitor]],Table3[],2,FALSE)</f>
        <v>19</v>
      </c>
      <c r="M2330" s="29">
        <f>VLOOKUP(Table2[[#This Row],[Home]],Table3[],2,FALSE)</f>
        <v>15</v>
      </c>
      <c r="N2330" s="37"/>
      <c r="O2330" s="37"/>
      <c r="P2330" s="37"/>
      <c r="Q2330" s="37"/>
    </row>
    <row r="2331" spans="1:17" ht="25.5" customHeight="1">
      <c r="A2331" s="22" t="s">
        <v>410</v>
      </c>
      <c r="B2331" s="11" t="s">
        <v>32</v>
      </c>
      <c r="C2331" s="23" t="s">
        <v>10</v>
      </c>
      <c r="D2331" s="23">
        <v>106</v>
      </c>
      <c r="E2331" s="23" t="s">
        <v>9</v>
      </c>
      <c r="F2331" s="23">
        <v>104</v>
      </c>
      <c r="G2331" s="44"/>
      <c r="H2331" s="44"/>
      <c r="I2331" s="30">
        <v>18122</v>
      </c>
      <c r="J2331" s="29">
        <f>VLOOKUP(Table2[[#This Row],[Visitor]],Table1[],2,FALSE)</f>
        <v>1</v>
      </c>
      <c r="K2331" s="29">
        <f>VLOOKUP(Table2[[#This Row],[Home]],Table1[],2,FALSE)</f>
        <v>3</v>
      </c>
      <c r="L2331" s="29">
        <f>VLOOKUP(Table2[[#This Row],[Visitor]],Table3[],2,FALSE)</f>
        <v>3</v>
      </c>
      <c r="M2331" s="29">
        <f>VLOOKUP(Table2[[#This Row],[Home]],Table3[],2,FALSE)</f>
        <v>1</v>
      </c>
      <c r="N2331" s="37"/>
      <c r="O2331" s="37"/>
      <c r="P2331" s="37"/>
      <c r="Q2331" s="37"/>
    </row>
    <row r="2332" spans="1:17" ht="25.5" customHeight="1">
      <c r="A2332" s="22" t="s">
        <v>410</v>
      </c>
      <c r="B2332" s="11" t="s">
        <v>35</v>
      </c>
      <c r="C2332" s="23" t="s">
        <v>31</v>
      </c>
      <c r="D2332" s="23">
        <v>114</v>
      </c>
      <c r="E2332" s="23" t="s">
        <v>37</v>
      </c>
      <c r="F2332" s="23">
        <v>97</v>
      </c>
      <c r="G2332" s="44"/>
      <c r="H2332" s="44"/>
      <c r="I2332" s="30">
        <v>18055</v>
      </c>
      <c r="J2332" s="29">
        <f>VLOOKUP(Table2[[#This Row],[Visitor]],Table1[],2,FALSE)</f>
        <v>8</v>
      </c>
      <c r="K2332" s="29">
        <f>VLOOKUP(Table2[[#This Row],[Home]],Table1[],2,FALSE)</f>
        <v>29</v>
      </c>
      <c r="L2332" s="29">
        <f>VLOOKUP(Table2[[#This Row],[Visitor]],Table3[],2,FALSE)</f>
        <v>11</v>
      </c>
      <c r="M2332" s="29">
        <f>VLOOKUP(Table2[[#This Row],[Home]],Table3[],2,FALSE)</f>
        <v>30</v>
      </c>
      <c r="N2332" s="37"/>
      <c r="O2332" s="37"/>
      <c r="P2332" s="37"/>
      <c r="Q2332" s="37"/>
    </row>
    <row r="2333" spans="1:17" ht="25.5" customHeight="1">
      <c r="A2333" s="22" t="s">
        <v>411</v>
      </c>
      <c r="B2333" s="11" t="s">
        <v>12</v>
      </c>
      <c r="C2333" s="23" t="s">
        <v>43</v>
      </c>
      <c r="D2333" s="23">
        <v>106</v>
      </c>
      <c r="E2333" s="23" t="s">
        <v>16</v>
      </c>
      <c r="F2333" s="23">
        <v>108</v>
      </c>
      <c r="G2333" s="44"/>
      <c r="H2333" s="44"/>
      <c r="I2333" s="30">
        <v>16656</v>
      </c>
      <c r="J2333" s="29">
        <f>VLOOKUP(Table2[[#This Row],[Visitor]],Table1[],2,FALSE)</f>
        <v>10</v>
      </c>
      <c r="K2333" s="29">
        <f>VLOOKUP(Table2[[#This Row],[Home]],Table1[],2,FALSE)</f>
        <v>13</v>
      </c>
      <c r="L2333" s="29">
        <f>VLOOKUP(Table2[[#This Row],[Visitor]],Table3[],2,FALSE)</f>
        <v>10</v>
      </c>
      <c r="M2333" s="29">
        <f>VLOOKUP(Table2[[#This Row],[Home]],Table3[],2,FALSE)</f>
        <v>8</v>
      </c>
      <c r="N2333" s="37"/>
      <c r="O2333" s="37"/>
      <c r="P2333" s="37"/>
      <c r="Q2333" s="37"/>
    </row>
    <row r="2334" spans="1:17" ht="25.5" customHeight="1">
      <c r="A2334" s="22" t="s">
        <v>411</v>
      </c>
      <c r="B2334" s="11" t="s">
        <v>12</v>
      </c>
      <c r="C2334" s="23" t="s">
        <v>6</v>
      </c>
      <c r="D2334" s="23">
        <v>91</v>
      </c>
      <c r="E2334" s="23" t="s">
        <v>18</v>
      </c>
      <c r="F2334" s="23">
        <v>120</v>
      </c>
      <c r="G2334" s="44"/>
      <c r="H2334" s="44"/>
      <c r="I2334" s="30">
        <v>18091</v>
      </c>
      <c r="J2334" s="29">
        <f>VLOOKUP(Table2[[#This Row],[Visitor]],Table1[],2,FALSE)</f>
        <v>5</v>
      </c>
      <c r="K2334" s="29">
        <f>VLOOKUP(Table2[[#This Row],[Home]],Table1[],2,FALSE)</f>
        <v>26</v>
      </c>
      <c r="L2334" s="29">
        <f>VLOOKUP(Table2[[#This Row],[Visitor]],Table3[],2,FALSE)</f>
        <v>6</v>
      </c>
      <c r="M2334" s="29">
        <f>VLOOKUP(Table2[[#This Row],[Home]],Table3[],2,FALSE)</f>
        <v>26</v>
      </c>
      <c r="N2334" s="37"/>
      <c r="O2334" s="37"/>
      <c r="P2334" s="37"/>
      <c r="Q2334" s="37"/>
    </row>
    <row r="2335" spans="1:17" ht="25.5" customHeight="1">
      <c r="A2335" s="22" t="s">
        <v>411</v>
      </c>
      <c r="B2335" s="11" t="s">
        <v>21</v>
      </c>
      <c r="C2335" s="23" t="s">
        <v>38</v>
      </c>
      <c r="D2335" s="23">
        <v>120</v>
      </c>
      <c r="E2335" s="23" t="s">
        <v>5</v>
      </c>
      <c r="F2335" s="23">
        <v>126</v>
      </c>
      <c r="G2335" s="44"/>
      <c r="H2335" s="44"/>
      <c r="I2335" s="30">
        <v>18624</v>
      </c>
      <c r="J2335" s="29">
        <f>VLOOKUP(Table2[[#This Row],[Visitor]],Table1[],2,FALSE)</f>
        <v>23</v>
      </c>
      <c r="K2335" s="29">
        <f>VLOOKUP(Table2[[#This Row],[Home]],Table1[],2,FALSE)</f>
        <v>4</v>
      </c>
      <c r="L2335" s="29">
        <f>VLOOKUP(Table2[[#This Row],[Visitor]],Table3[],2,FALSE)</f>
        <v>25</v>
      </c>
      <c r="M2335" s="29">
        <f>VLOOKUP(Table2[[#This Row],[Home]],Table3[],2,FALSE)</f>
        <v>4</v>
      </c>
      <c r="N2335" s="37"/>
      <c r="O2335" s="37"/>
      <c r="P2335" s="37"/>
      <c r="Q2335" s="37"/>
    </row>
    <row r="2336" spans="1:17" ht="25.5" customHeight="1">
      <c r="A2336" s="22" t="s">
        <v>411</v>
      </c>
      <c r="B2336" s="11" t="s">
        <v>23</v>
      </c>
      <c r="C2336" s="23" t="s">
        <v>45</v>
      </c>
      <c r="D2336" s="23">
        <v>98</v>
      </c>
      <c r="E2336" s="23" t="s">
        <v>41</v>
      </c>
      <c r="F2336" s="23">
        <v>111</v>
      </c>
      <c r="G2336" s="44"/>
      <c r="H2336" s="44"/>
      <c r="I2336" s="30">
        <v>19962</v>
      </c>
      <c r="J2336" s="29">
        <f>VLOOKUP(Table2[[#This Row],[Visitor]],Table1[],2,FALSE)</f>
        <v>28</v>
      </c>
      <c r="K2336" s="29">
        <f>VLOOKUP(Table2[[#This Row],[Home]],Table1[],2,FALSE)</f>
        <v>7</v>
      </c>
      <c r="L2336" s="29">
        <f>VLOOKUP(Table2[[#This Row],[Visitor]],Table3[],2,FALSE)</f>
        <v>21</v>
      </c>
      <c r="M2336" s="29">
        <f>VLOOKUP(Table2[[#This Row],[Home]],Table3[],2,FALSE)</f>
        <v>2</v>
      </c>
      <c r="N2336" s="37"/>
      <c r="O2336" s="37"/>
      <c r="P2336" s="37"/>
      <c r="Q2336" s="37"/>
    </row>
    <row r="2337" spans="1:17" ht="25.5" customHeight="1">
      <c r="A2337" s="22" t="s">
        <v>411</v>
      </c>
      <c r="B2337" s="11" t="s">
        <v>29</v>
      </c>
      <c r="C2337" s="23" t="s">
        <v>33</v>
      </c>
      <c r="D2337" s="23">
        <v>100</v>
      </c>
      <c r="E2337" s="23" t="s">
        <v>31</v>
      </c>
      <c r="F2337" s="23">
        <v>120</v>
      </c>
      <c r="G2337" s="44"/>
      <c r="H2337" s="44"/>
      <c r="I2337" s="30">
        <v>18306</v>
      </c>
      <c r="J2337" s="29">
        <f>VLOOKUP(Table2[[#This Row],[Visitor]],Table1[],2,FALSE)</f>
        <v>24</v>
      </c>
      <c r="K2337" s="29">
        <f>VLOOKUP(Table2[[#This Row],[Home]],Table1[],2,FALSE)</f>
        <v>8</v>
      </c>
      <c r="L2337" s="29">
        <f>VLOOKUP(Table2[[#This Row],[Visitor]],Table3[],2,FALSE)</f>
        <v>12</v>
      </c>
      <c r="M2337" s="29">
        <f>VLOOKUP(Table2[[#This Row],[Home]],Table3[],2,FALSE)</f>
        <v>11</v>
      </c>
      <c r="N2337" s="37"/>
      <c r="O2337" s="37"/>
      <c r="P2337" s="37"/>
      <c r="Q2337" s="37"/>
    </row>
    <row r="2338" spans="1:17" ht="25.5" customHeight="1">
      <c r="A2338" s="22" t="s">
        <v>411</v>
      </c>
      <c r="B2338" s="11" t="s">
        <v>8</v>
      </c>
      <c r="C2338" s="23" t="s">
        <v>28</v>
      </c>
      <c r="D2338" s="23">
        <v>99</v>
      </c>
      <c r="E2338" s="23" t="s">
        <v>30</v>
      </c>
      <c r="F2338" s="23">
        <v>100</v>
      </c>
      <c r="G2338" s="44"/>
      <c r="H2338" s="44"/>
      <c r="I2338" s="30">
        <v>19520</v>
      </c>
      <c r="J2338" s="29">
        <f>VLOOKUP(Table2[[#This Row],[Visitor]],Table1[],2,FALSE)</f>
        <v>22</v>
      </c>
      <c r="K2338" s="29">
        <f>VLOOKUP(Table2[[#This Row],[Home]],Table1[],2,FALSE)</f>
        <v>18</v>
      </c>
      <c r="L2338" s="29">
        <f>VLOOKUP(Table2[[#This Row],[Visitor]],Table3[],2,FALSE)</f>
        <v>28</v>
      </c>
      <c r="M2338" s="29">
        <f>VLOOKUP(Table2[[#This Row],[Home]],Table3[],2,FALSE)</f>
        <v>14</v>
      </c>
      <c r="N2338" s="37"/>
      <c r="O2338" s="37"/>
      <c r="P2338" s="37"/>
      <c r="Q2338" s="37"/>
    </row>
    <row r="2339" spans="1:17" ht="25.5" customHeight="1">
      <c r="A2339" s="22" t="s">
        <v>412</v>
      </c>
      <c r="B2339" s="11" t="s">
        <v>12</v>
      </c>
      <c r="C2339" s="23" t="s">
        <v>45</v>
      </c>
      <c r="D2339" s="23">
        <v>97</v>
      </c>
      <c r="E2339" s="23" t="s">
        <v>14</v>
      </c>
      <c r="F2339" s="23">
        <v>111</v>
      </c>
      <c r="G2339" s="44"/>
      <c r="H2339" s="44"/>
      <c r="I2339" s="30">
        <v>20768</v>
      </c>
      <c r="J2339" s="29">
        <f>VLOOKUP(Table2[[#This Row],[Visitor]],Table1[],2,FALSE)</f>
        <v>28</v>
      </c>
      <c r="K2339" s="29">
        <f>VLOOKUP(Table2[[#This Row],[Home]],Table1[],2,FALSE)</f>
        <v>19</v>
      </c>
      <c r="L2339" s="29">
        <f>VLOOKUP(Table2[[#This Row],[Visitor]],Table3[],2,FALSE)</f>
        <v>21</v>
      </c>
      <c r="M2339" s="29">
        <f>VLOOKUP(Table2[[#This Row],[Home]],Table3[],2,FALSE)</f>
        <v>19</v>
      </c>
      <c r="N2339" s="37"/>
      <c r="O2339" s="37"/>
      <c r="P2339" s="37"/>
      <c r="Q2339" s="37"/>
    </row>
    <row r="2340" spans="1:17" ht="25.5" customHeight="1">
      <c r="A2340" s="22" t="s">
        <v>412</v>
      </c>
      <c r="B2340" s="11" t="s">
        <v>12</v>
      </c>
      <c r="C2340" s="23" t="s">
        <v>38</v>
      </c>
      <c r="D2340" s="23">
        <v>114</v>
      </c>
      <c r="E2340" s="23" t="s">
        <v>19</v>
      </c>
      <c r="F2340" s="23">
        <v>123</v>
      </c>
      <c r="G2340" s="44"/>
      <c r="H2340" s="44"/>
      <c r="I2340" s="30">
        <v>20704</v>
      </c>
      <c r="J2340" s="29">
        <f>VLOOKUP(Table2[[#This Row],[Visitor]],Table1[],2,FALSE)</f>
        <v>23</v>
      </c>
      <c r="K2340" s="29">
        <f>VLOOKUP(Table2[[#This Row],[Home]],Table1[],2,FALSE)</f>
        <v>27</v>
      </c>
      <c r="L2340" s="29">
        <f>VLOOKUP(Table2[[#This Row],[Visitor]],Table3[],2,FALSE)</f>
        <v>25</v>
      </c>
      <c r="M2340" s="29">
        <f>VLOOKUP(Table2[[#This Row],[Home]],Table3[],2,FALSE)</f>
        <v>5</v>
      </c>
      <c r="N2340" s="37"/>
      <c r="O2340" s="37"/>
      <c r="P2340" s="37"/>
      <c r="Q2340" s="37"/>
    </row>
    <row r="2341" spans="1:17" ht="25.5" customHeight="1">
      <c r="A2341" s="22" t="s">
        <v>412</v>
      </c>
      <c r="B2341" s="11" t="s">
        <v>12</v>
      </c>
      <c r="C2341" s="23" t="s">
        <v>13</v>
      </c>
      <c r="D2341" s="23">
        <v>116</v>
      </c>
      <c r="E2341" s="23" t="s">
        <v>20</v>
      </c>
      <c r="F2341" s="23">
        <v>110</v>
      </c>
      <c r="G2341" s="44"/>
      <c r="H2341" s="44"/>
      <c r="I2341" s="30">
        <v>19520</v>
      </c>
      <c r="J2341" s="29">
        <f>VLOOKUP(Table2[[#This Row],[Visitor]],Table1[],2,FALSE)</f>
        <v>20</v>
      </c>
      <c r="K2341" s="29">
        <f>VLOOKUP(Table2[[#This Row],[Home]],Table1[],2,FALSE)</f>
        <v>9</v>
      </c>
      <c r="L2341" s="29">
        <f>VLOOKUP(Table2[[#This Row],[Visitor]],Table3[],2,FALSE)</f>
        <v>20</v>
      </c>
      <c r="M2341" s="29">
        <f>VLOOKUP(Table2[[#This Row],[Home]],Table3[],2,FALSE)</f>
        <v>17</v>
      </c>
      <c r="N2341" s="37"/>
      <c r="O2341" s="37"/>
      <c r="P2341" s="37"/>
      <c r="Q2341" s="37"/>
    </row>
    <row r="2342" spans="1:17" ht="25.5" customHeight="1">
      <c r="A2342" s="22" t="s">
        <v>412</v>
      </c>
      <c r="B2342" s="11" t="s">
        <v>23</v>
      </c>
      <c r="C2342" s="23" t="s">
        <v>37</v>
      </c>
      <c r="D2342" s="23">
        <v>102</v>
      </c>
      <c r="E2342" s="23" t="s">
        <v>9</v>
      </c>
      <c r="F2342" s="23">
        <v>108</v>
      </c>
      <c r="G2342" s="44"/>
      <c r="H2342" s="44"/>
      <c r="I2342" s="30">
        <v>18055</v>
      </c>
      <c r="J2342" s="29">
        <f>VLOOKUP(Table2[[#This Row],[Visitor]],Table1[],2,FALSE)</f>
        <v>29</v>
      </c>
      <c r="K2342" s="29">
        <f>VLOOKUP(Table2[[#This Row],[Home]],Table1[],2,FALSE)</f>
        <v>3</v>
      </c>
      <c r="L2342" s="29">
        <f>VLOOKUP(Table2[[#This Row],[Visitor]],Table3[],2,FALSE)</f>
        <v>30</v>
      </c>
      <c r="M2342" s="29">
        <f>VLOOKUP(Table2[[#This Row],[Home]],Table3[],2,FALSE)</f>
        <v>1</v>
      </c>
      <c r="N2342" s="37"/>
      <c r="O2342" s="37"/>
      <c r="P2342" s="37"/>
      <c r="Q2342" s="37"/>
    </row>
    <row r="2343" spans="1:17" ht="25.5" customHeight="1">
      <c r="A2343" s="22" t="s">
        <v>412</v>
      </c>
      <c r="B2343" s="11" t="s">
        <v>23</v>
      </c>
      <c r="C2343" s="23" t="s">
        <v>22</v>
      </c>
      <c r="D2343" s="23">
        <v>113</v>
      </c>
      <c r="E2343" s="23" t="s">
        <v>17</v>
      </c>
      <c r="F2343" s="23">
        <v>98</v>
      </c>
      <c r="G2343" s="44"/>
      <c r="H2343" s="44"/>
      <c r="I2343" s="30">
        <v>19600</v>
      </c>
      <c r="J2343" s="29">
        <f>VLOOKUP(Table2[[#This Row],[Visitor]],Table1[],2,FALSE)</f>
        <v>14</v>
      </c>
      <c r="K2343" s="29">
        <f>VLOOKUP(Table2[[#This Row],[Home]],Table1[],2,FALSE)</f>
        <v>17</v>
      </c>
      <c r="L2343" s="29">
        <f>VLOOKUP(Table2[[#This Row],[Visitor]],Table3[],2,FALSE)</f>
        <v>16</v>
      </c>
      <c r="M2343" s="29">
        <f>VLOOKUP(Table2[[#This Row],[Home]],Table3[],2,FALSE)</f>
        <v>15</v>
      </c>
      <c r="N2343" s="37"/>
      <c r="O2343" s="37"/>
      <c r="P2343" s="37"/>
      <c r="Q2343" s="37"/>
    </row>
    <row r="2344" spans="1:17" ht="25.5" customHeight="1">
      <c r="A2344" s="22" t="s">
        <v>412</v>
      </c>
      <c r="B2344" s="11" t="s">
        <v>23</v>
      </c>
      <c r="C2344" s="23" t="s">
        <v>36</v>
      </c>
      <c r="D2344" s="23">
        <v>122</v>
      </c>
      <c r="E2344" s="23" t="s">
        <v>24</v>
      </c>
      <c r="F2344" s="23">
        <v>110</v>
      </c>
      <c r="G2344" s="44"/>
      <c r="H2344" s="44"/>
      <c r="I2344" s="30">
        <v>16117</v>
      </c>
      <c r="J2344" s="29">
        <f>VLOOKUP(Table2[[#This Row],[Visitor]],Table1[],2,FALSE)</f>
        <v>16</v>
      </c>
      <c r="K2344" s="29">
        <f>VLOOKUP(Table2[[#This Row],[Home]],Table1[],2,FALSE)</f>
        <v>21</v>
      </c>
      <c r="L2344" s="29">
        <f>VLOOKUP(Table2[[#This Row],[Visitor]],Table3[],2,FALSE)</f>
        <v>7</v>
      </c>
      <c r="M2344" s="29">
        <f>VLOOKUP(Table2[[#This Row],[Home]],Table3[],2,FALSE)</f>
        <v>9</v>
      </c>
      <c r="N2344" s="37"/>
      <c r="O2344" s="37"/>
      <c r="P2344" s="37"/>
      <c r="Q2344" s="37"/>
    </row>
    <row r="2345" spans="1:17" ht="25.5" customHeight="1">
      <c r="A2345" s="22" t="s">
        <v>412</v>
      </c>
      <c r="B2345" s="11" t="s">
        <v>26</v>
      </c>
      <c r="C2345" s="23" t="s">
        <v>42</v>
      </c>
      <c r="D2345" s="23">
        <v>83</v>
      </c>
      <c r="E2345" s="23" t="s">
        <v>34</v>
      </c>
      <c r="F2345" s="23">
        <v>109</v>
      </c>
      <c r="G2345" s="44"/>
      <c r="H2345" s="44"/>
      <c r="I2345" s="30">
        <v>18354</v>
      </c>
      <c r="J2345" s="29">
        <f>VLOOKUP(Table2[[#This Row],[Visitor]],Table1[],2,FALSE)</f>
        <v>25</v>
      </c>
      <c r="K2345" s="29">
        <f>VLOOKUP(Table2[[#This Row],[Home]],Table1[],2,FALSE)</f>
        <v>2</v>
      </c>
      <c r="L2345" s="29">
        <f>VLOOKUP(Table2[[#This Row],[Visitor]],Table3[],2,FALSE)</f>
        <v>22</v>
      </c>
      <c r="M2345" s="29">
        <f>VLOOKUP(Table2[[#This Row],[Home]],Table3[],2,FALSE)</f>
        <v>13</v>
      </c>
      <c r="N2345" s="37"/>
      <c r="O2345" s="37"/>
      <c r="P2345" s="37"/>
      <c r="Q2345" s="37"/>
    </row>
    <row r="2346" spans="1:17" ht="25.5" customHeight="1">
      <c r="A2346" s="22" t="s">
        <v>412</v>
      </c>
      <c r="B2346" s="11" t="s">
        <v>8</v>
      </c>
      <c r="C2346" s="23" t="s">
        <v>40</v>
      </c>
      <c r="D2346" s="23">
        <v>121</v>
      </c>
      <c r="E2346" s="23" t="s">
        <v>44</v>
      </c>
      <c r="F2346" s="23">
        <v>128</v>
      </c>
      <c r="G2346" s="44"/>
      <c r="H2346" s="44"/>
      <c r="I2346" s="30">
        <v>17404</v>
      </c>
      <c r="J2346" s="29">
        <f>VLOOKUP(Table2[[#This Row],[Visitor]],Table1[],2,FALSE)</f>
        <v>15</v>
      </c>
      <c r="K2346" s="29">
        <f>VLOOKUP(Table2[[#This Row],[Home]],Table1[],2,FALSE)</f>
        <v>6</v>
      </c>
      <c r="L2346" s="29">
        <f>VLOOKUP(Table2[[#This Row],[Visitor]],Table3[],2,FALSE)</f>
        <v>24</v>
      </c>
      <c r="M2346" s="29">
        <f>VLOOKUP(Table2[[#This Row],[Home]],Table3[],2,FALSE)</f>
        <v>18</v>
      </c>
      <c r="N2346" s="37"/>
      <c r="O2346" s="37"/>
      <c r="P2346" s="37"/>
      <c r="Q2346" s="37"/>
    </row>
    <row r="2347" spans="1:17" ht="25.5" customHeight="1">
      <c r="A2347" s="22" t="s">
        <v>413</v>
      </c>
      <c r="B2347" s="11" t="s">
        <v>144</v>
      </c>
      <c r="C2347" s="23" t="s">
        <v>27</v>
      </c>
      <c r="D2347" s="23">
        <v>120</v>
      </c>
      <c r="E2347" s="23" t="s">
        <v>5</v>
      </c>
      <c r="F2347" s="23">
        <v>129</v>
      </c>
      <c r="G2347" s="44"/>
      <c r="H2347" s="44"/>
      <c r="I2347" s="30">
        <v>18624</v>
      </c>
      <c r="J2347" s="29">
        <f>VLOOKUP(Table2[[#This Row],[Visitor]],Table1[],2,FALSE)</f>
        <v>11</v>
      </c>
      <c r="K2347" s="29">
        <f>VLOOKUP(Table2[[#This Row],[Home]],Table1[],2,FALSE)</f>
        <v>4</v>
      </c>
      <c r="L2347" s="29">
        <f>VLOOKUP(Table2[[#This Row],[Visitor]],Table3[],2,FALSE)</f>
        <v>27</v>
      </c>
      <c r="M2347" s="29">
        <f>VLOOKUP(Table2[[#This Row],[Home]],Table3[],2,FALSE)</f>
        <v>4</v>
      </c>
      <c r="N2347" s="37"/>
      <c r="O2347" s="37"/>
      <c r="P2347" s="37"/>
      <c r="Q2347" s="37"/>
    </row>
    <row r="2348" spans="1:17" ht="25.5" customHeight="1">
      <c r="A2348" s="22" t="s">
        <v>413</v>
      </c>
      <c r="B2348" s="11" t="s">
        <v>12</v>
      </c>
      <c r="C2348" s="23" t="s">
        <v>37</v>
      </c>
      <c r="D2348" s="23">
        <v>138</v>
      </c>
      <c r="E2348" s="23" t="s">
        <v>24</v>
      </c>
      <c r="F2348" s="23">
        <v>136</v>
      </c>
      <c r="G2348" s="44"/>
      <c r="H2348" s="44"/>
      <c r="I2348" s="30">
        <v>17641</v>
      </c>
      <c r="J2348" s="29">
        <f>VLOOKUP(Table2[[#This Row],[Visitor]],Table1[],2,FALSE)</f>
        <v>29</v>
      </c>
      <c r="K2348" s="29">
        <f>VLOOKUP(Table2[[#This Row],[Home]],Table1[],2,FALSE)</f>
        <v>21</v>
      </c>
      <c r="L2348" s="29">
        <f>VLOOKUP(Table2[[#This Row],[Visitor]],Table3[],2,FALSE)</f>
        <v>30</v>
      </c>
      <c r="M2348" s="29">
        <f>VLOOKUP(Table2[[#This Row],[Home]],Table3[],2,FALSE)</f>
        <v>9</v>
      </c>
      <c r="N2348" s="37"/>
      <c r="O2348" s="37"/>
      <c r="P2348" s="37"/>
      <c r="Q2348" s="37"/>
    </row>
    <row r="2349" spans="1:17" ht="25.5" customHeight="1">
      <c r="A2349" s="22" t="s">
        <v>413</v>
      </c>
      <c r="B2349" s="11" t="s">
        <v>12</v>
      </c>
      <c r="C2349" s="23" t="s">
        <v>25</v>
      </c>
      <c r="D2349" s="23">
        <v>128</v>
      </c>
      <c r="E2349" s="23" t="s">
        <v>20</v>
      </c>
      <c r="F2349" s="23">
        <v>135</v>
      </c>
      <c r="G2349" s="44"/>
      <c r="H2349" s="44"/>
      <c r="I2349" s="30">
        <v>19750</v>
      </c>
      <c r="J2349" s="29">
        <f>VLOOKUP(Table2[[#This Row],[Visitor]],Table1[],2,FALSE)</f>
        <v>12</v>
      </c>
      <c r="K2349" s="29">
        <f>VLOOKUP(Table2[[#This Row],[Home]],Table1[],2,FALSE)</f>
        <v>9</v>
      </c>
      <c r="L2349" s="29">
        <f>VLOOKUP(Table2[[#This Row],[Visitor]],Table3[],2,FALSE)</f>
        <v>29</v>
      </c>
      <c r="M2349" s="29">
        <f>VLOOKUP(Table2[[#This Row],[Home]],Table3[],2,FALSE)</f>
        <v>17</v>
      </c>
      <c r="N2349" s="37"/>
      <c r="O2349" s="37"/>
      <c r="P2349" s="37"/>
      <c r="Q2349" s="37"/>
    </row>
    <row r="2350" spans="1:17" ht="25.5" customHeight="1">
      <c r="A2350" s="22" t="s">
        <v>413</v>
      </c>
      <c r="B2350" s="11" t="s">
        <v>26</v>
      </c>
      <c r="C2350" s="23" t="s">
        <v>6</v>
      </c>
      <c r="D2350" s="23">
        <v>116</v>
      </c>
      <c r="E2350" s="23" t="s">
        <v>28</v>
      </c>
      <c r="F2350" s="23">
        <v>121</v>
      </c>
      <c r="G2350" s="44"/>
      <c r="H2350" s="44"/>
      <c r="I2350" s="30">
        <v>20347</v>
      </c>
      <c r="J2350" s="29">
        <f>VLOOKUP(Table2[[#This Row],[Visitor]],Table1[],2,FALSE)</f>
        <v>5</v>
      </c>
      <c r="K2350" s="29">
        <f>VLOOKUP(Table2[[#This Row],[Home]],Table1[],2,FALSE)</f>
        <v>22</v>
      </c>
      <c r="L2350" s="29">
        <f>VLOOKUP(Table2[[#This Row],[Visitor]],Table3[],2,FALSE)</f>
        <v>6</v>
      </c>
      <c r="M2350" s="29">
        <f>VLOOKUP(Table2[[#This Row],[Home]],Table3[],2,FALSE)</f>
        <v>28</v>
      </c>
      <c r="N2350" s="37"/>
      <c r="O2350" s="37"/>
      <c r="P2350" s="37"/>
      <c r="Q2350" s="37"/>
    </row>
    <row r="2351" spans="1:17" ht="25.5" customHeight="1">
      <c r="A2351" s="22" t="s">
        <v>413</v>
      </c>
      <c r="B2351" s="11" t="s">
        <v>26</v>
      </c>
      <c r="C2351" s="23" t="s">
        <v>10</v>
      </c>
      <c r="D2351" s="23">
        <v>110</v>
      </c>
      <c r="E2351" s="23" t="s">
        <v>43</v>
      </c>
      <c r="F2351" s="23">
        <v>88</v>
      </c>
      <c r="G2351" s="44"/>
      <c r="H2351" s="44"/>
      <c r="I2351" s="30">
        <v>18203</v>
      </c>
      <c r="J2351" s="29">
        <f>VLOOKUP(Table2[[#This Row],[Visitor]],Table1[],2,FALSE)</f>
        <v>1</v>
      </c>
      <c r="K2351" s="29">
        <f>VLOOKUP(Table2[[#This Row],[Home]],Table1[],2,FALSE)</f>
        <v>10</v>
      </c>
      <c r="L2351" s="29">
        <f>VLOOKUP(Table2[[#This Row],[Visitor]],Table3[],2,FALSE)</f>
        <v>3</v>
      </c>
      <c r="M2351" s="29">
        <f>VLOOKUP(Table2[[#This Row],[Home]],Table3[],2,FALSE)</f>
        <v>10</v>
      </c>
      <c r="N2351" s="37"/>
      <c r="O2351" s="37"/>
      <c r="P2351" s="37"/>
      <c r="Q2351" s="37"/>
    </row>
    <row r="2352" spans="1:17" ht="25.5" customHeight="1">
      <c r="A2352" s="22" t="s">
        <v>413</v>
      </c>
      <c r="B2352" s="11" t="s">
        <v>26</v>
      </c>
      <c r="C2352" s="23" t="s">
        <v>36</v>
      </c>
      <c r="D2352" s="23">
        <v>103</v>
      </c>
      <c r="E2352" s="23" t="s">
        <v>34</v>
      </c>
      <c r="F2352" s="23">
        <v>108</v>
      </c>
      <c r="G2352" s="44"/>
      <c r="H2352" s="44"/>
      <c r="I2352" s="30">
        <v>18354</v>
      </c>
      <c r="J2352" s="29">
        <f>VLOOKUP(Table2[[#This Row],[Visitor]],Table1[],2,FALSE)</f>
        <v>16</v>
      </c>
      <c r="K2352" s="29">
        <f>VLOOKUP(Table2[[#This Row],[Home]],Table1[],2,FALSE)</f>
        <v>2</v>
      </c>
      <c r="L2352" s="29">
        <f>VLOOKUP(Table2[[#This Row],[Visitor]],Table3[],2,FALSE)</f>
        <v>7</v>
      </c>
      <c r="M2352" s="29">
        <f>VLOOKUP(Table2[[#This Row],[Home]],Table3[],2,FALSE)</f>
        <v>13</v>
      </c>
      <c r="N2352" s="37"/>
      <c r="O2352" s="37"/>
      <c r="P2352" s="37"/>
      <c r="Q2352" s="37"/>
    </row>
    <row r="2353" spans="1:17" ht="25.5" customHeight="1">
      <c r="A2353" s="22" t="s">
        <v>413</v>
      </c>
      <c r="B2353" s="11" t="s">
        <v>29</v>
      </c>
      <c r="C2353" s="23" t="s">
        <v>16</v>
      </c>
      <c r="D2353" s="23">
        <v>100</v>
      </c>
      <c r="E2353" s="23" t="s">
        <v>30</v>
      </c>
      <c r="F2353" s="23">
        <v>102</v>
      </c>
      <c r="G2353" s="44"/>
      <c r="H2353" s="44"/>
      <c r="I2353" s="30">
        <v>19856</v>
      </c>
      <c r="J2353" s="29">
        <f>VLOOKUP(Table2[[#This Row],[Visitor]],Table1[],2,FALSE)</f>
        <v>13</v>
      </c>
      <c r="K2353" s="29">
        <f>VLOOKUP(Table2[[#This Row],[Home]],Table1[],2,FALSE)</f>
        <v>18</v>
      </c>
      <c r="L2353" s="29">
        <f>VLOOKUP(Table2[[#This Row],[Visitor]],Table3[],2,FALSE)</f>
        <v>8</v>
      </c>
      <c r="M2353" s="29">
        <f>VLOOKUP(Table2[[#This Row],[Home]],Table3[],2,FALSE)</f>
        <v>14</v>
      </c>
      <c r="N2353" s="37"/>
      <c r="O2353" s="37"/>
      <c r="P2353" s="37"/>
      <c r="Q2353" s="37"/>
    </row>
    <row r="2354" spans="1:17" ht="25.5" customHeight="1">
      <c r="A2354" s="22" t="s">
        <v>413</v>
      </c>
      <c r="B2354" s="11" t="s">
        <v>29</v>
      </c>
      <c r="C2354" s="23" t="s">
        <v>15</v>
      </c>
      <c r="D2354" s="23">
        <v>98</v>
      </c>
      <c r="E2354" s="23" t="s">
        <v>31</v>
      </c>
      <c r="F2354" s="23">
        <v>114</v>
      </c>
      <c r="G2354" s="44"/>
      <c r="H2354" s="44"/>
      <c r="I2354" s="30">
        <v>18306</v>
      </c>
      <c r="J2354" s="29">
        <f>VLOOKUP(Table2[[#This Row],[Visitor]],Table1[],2,FALSE)</f>
        <v>30</v>
      </c>
      <c r="K2354" s="29">
        <f>VLOOKUP(Table2[[#This Row],[Home]],Table1[],2,FALSE)</f>
        <v>8</v>
      </c>
      <c r="L2354" s="29">
        <f>VLOOKUP(Table2[[#This Row],[Visitor]],Table3[],2,FALSE)</f>
        <v>23</v>
      </c>
      <c r="M2354" s="29">
        <f>VLOOKUP(Table2[[#This Row],[Home]],Table3[],2,FALSE)</f>
        <v>11</v>
      </c>
      <c r="N2354" s="37"/>
      <c r="O2354" s="37"/>
      <c r="P2354" s="37"/>
      <c r="Q2354" s="37"/>
    </row>
    <row r="2355" spans="1:17" ht="25.5" customHeight="1">
      <c r="A2355" s="22" t="s">
        <v>414</v>
      </c>
      <c r="B2355" s="11" t="s">
        <v>88</v>
      </c>
      <c r="C2355" s="23" t="s">
        <v>45</v>
      </c>
      <c r="D2355" s="23">
        <v>123</v>
      </c>
      <c r="E2355" s="23" t="s">
        <v>42</v>
      </c>
      <c r="F2355" s="23">
        <v>124</v>
      </c>
      <c r="G2355" s="44"/>
      <c r="H2355" s="44"/>
      <c r="I2355" s="30">
        <v>19812</v>
      </c>
      <c r="J2355" s="29">
        <f>VLOOKUP(Table2[[#This Row],[Visitor]],Table1[],2,FALSE)</f>
        <v>28</v>
      </c>
      <c r="K2355" s="29">
        <f>VLOOKUP(Table2[[#This Row],[Home]],Table1[],2,FALSE)</f>
        <v>25</v>
      </c>
      <c r="L2355" s="29">
        <f>VLOOKUP(Table2[[#This Row],[Visitor]],Table3[],2,FALSE)</f>
        <v>21</v>
      </c>
      <c r="M2355" s="29">
        <f>VLOOKUP(Table2[[#This Row],[Home]],Table3[],2,FALSE)</f>
        <v>22</v>
      </c>
      <c r="N2355" s="37"/>
      <c r="O2355" s="37"/>
      <c r="P2355" s="37"/>
      <c r="Q2355" s="37"/>
    </row>
    <row r="2356" spans="1:17" ht="25.5" customHeight="1">
      <c r="A2356" s="22" t="s">
        <v>414</v>
      </c>
      <c r="B2356" s="11" t="s">
        <v>97</v>
      </c>
      <c r="C2356" s="23" t="s">
        <v>13</v>
      </c>
      <c r="D2356" s="23">
        <v>75</v>
      </c>
      <c r="E2356" s="23" t="s">
        <v>17</v>
      </c>
      <c r="F2356" s="23">
        <v>93</v>
      </c>
      <c r="G2356" s="44"/>
      <c r="H2356" s="44"/>
      <c r="I2356" s="30">
        <v>19600</v>
      </c>
      <c r="J2356" s="29">
        <f>VLOOKUP(Table2[[#This Row],[Visitor]],Table1[],2,FALSE)</f>
        <v>20</v>
      </c>
      <c r="K2356" s="29">
        <f>VLOOKUP(Table2[[#This Row],[Home]],Table1[],2,FALSE)</f>
        <v>17</v>
      </c>
      <c r="L2356" s="29">
        <f>VLOOKUP(Table2[[#This Row],[Visitor]],Table3[],2,FALSE)</f>
        <v>20</v>
      </c>
      <c r="M2356" s="29">
        <f>VLOOKUP(Table2[[#This Row],[Home]],Table3[],2,FALSE)</f>
        <v>15</v>
      </c>
      <c r="N2356" s="37"/>
      <c r="O2356" s="37"/>
      <c r="P2356" s="37"/>
      <c r="Q2356" s="37"/>
    </row>
    <row r="2357" spans="1:17" ht="25.5" customHeight="1">
      <c r="A2357" s="22" t="s">
        <v>414</v>
      </c>
      <c r="B2357" s="11" t="s">
        <v>49</v>
      </c>
      <c r="C2357" s="23" t="s">
        <v>19</v>
      </c>
      <c r="D2357" s="23">
        <v>130</v>
      </c>
      <c r="E2357" s="23" t="s">
        <v>22</v>
      </c>
      <c r="F2357" s="23">
        <v>125</v>
      </c>
      <c r="G2357" s="44"/>
      <c r="H2357" s="44"/>
      <c r="I2357" s="30">
        <v>18148</v>
      </c>
      <c r="J2357" s="29">
        <f>VLOOKUP(Table2[[#This Row],[Visitor]],Table1[],2,FALSE)</f>
        <v>27</v>
      </c>
      <c r="K2357" s="29">
        <f>VLOOKUP(Table2[[#This Row],[Home]],Table1[],2,FALSE)</f>
        <v>14</v>
      </c>
      <c r="L2357" s="29">
        <f>VLOOKUP(Table2[[#This Row],[Visitor]],Table3[],2,FALSE)</f>
        <v>5</v>
      </c>
      <c r="M2357" s="29">
        <f>VLOOKUP(Table2[[#This Row],[Home]],Table3[],2,FALSE)</f>
        <v>16</v>
      </c>
      <c r="N2357" s="37"/>
      <c r="O2357" s="37"/>
      <c r="P2357" s="37"/>
      <c r="Q2357" s="37"/>
    </row>
    <row r="2358" spans="1:17" ht="25.5" customHeight="1">
      <c r="A2358" s="22" t="s">
        <v>414</v>
      </c>
      <c r="B2358" s="11" t="s">
        <v>75</v>
      </c>
      <c r="C2358" s="23" t="s">
        <v>41</v>
      </c>
      <c r="D2358" s="23">
        <v>107</v>
      </c>
      <c r="E2358" s="23" t="s">
        <v>14</v>
      </c>
      <c r="F2358" s="23">
        <v>110</v>
      </c>
      <c r="G2358" s="44"/>
      <c r="H2358" s="44"/>
      <c r="I2358" s="30">
        <v>19277</v>
      </c>
      <c r="J2358" s="29">
        <f>VLOOKUP(Table2[[#This Row],[Visitor]],Table1[],2,FALSE)</f>
        <v>7</v>
      </c>
      <c r="K2358" s="29">
        <f>VLOOKUP(Table2[[#This Row],[Home]],Table1[],2,FALSE)</f>
        <v>19</v>
      </c>
      <c r="L2358" s="29">
        <f>VLOOKUP(Table2[[#This Row],[Visitor]],Table3[],2,FALSE)</f>
        <v>2</v>
      </c>
      <c r="M2358" s="29">
        <f>VLOOKUP(Table2[[#This Row],[Home]],Table3[],2,FALSE)</f>
        <v>19</v>
      </c>
      <c r="N2358" s="37"/>
      <c r="O2358" s="37"/>
      <c r="P2358" s="37"/>
      <c r="Q2358" s="37"/>
    </row>
    <row r="2359" spans="1:17" ht="25.5" customHeight="1">
      <c r="A2359" s="22" t="s">
        <v>414</v>
      </c>
      <c r="B2359" s="11" t="s">
        <v>59</v>
      </c>
      <c r="C2359" s="23" t="s">
        <v>27</v>
      </c>
      <c r="D2359" s="23">
        <v>91</v>
      </c>
      <c r="E2359" s="23" t="s">
        <v>18</v>
      </c>
      <c r="F2359" s="23">
        <v>101</v>
      </c>
      <c r="G2359" s="44"/>
      <c r="H2359" s="44"/>
      <c r="I2359" s="30">
        <v>18045</v>
      </c>
      <c r="J2359" s="29">
        <f>VLOOKUP(Table2[[#This Row],[Visitor]],Table1[],2,FALSE)</f>
        <v>11</v>
      </c>
      <c r="K2359" s="29">
        <f>VLOOKUP(Table2[[#This Row],[Home]],Table1[],2,FALSE)</f>
        <v>26</v>
      </c>
      <c r="L2359" s="29">
        <f>VLOOKUP(Table2[[#This Row],[Visitor]],Table3[],2,FALSE)</f>
        <v>27</v>
      </c>
      <c r="M2359" s="29">
        <f>VLOOKUP(Table2[[#This Row],[Home]],Table3[],2,FALSE)</f>
        <v>26</v>
      </c>
      <c r="N2359" s="37"/>
      <c r="O2359" s="37"/>
      <c r="P2359" s="37"/>
      <c r="Q2359" s="37"/>
    </row>
    <row r="2360" spans="1:17" ht="25.5" customHeight="1">
      <c r="A2360" s="22" t="s">
        <v>414</v>
      </c>
      <c r="B2360" s="11" t="s">
        <v>59</v>
      </c>
      <c r="C2360" s="23" t="s">
        <v>40</v>
      </c>
      <c r="D2360" s="23">
        <v>102</v>
      </c>
      <c r="E2360" s="23" t="s">
        <v>38</v>
      </c>
      <c r="F2360" s="23">
        <v>129</v>
      </c>
      <c r="G2360" s="44"/>
      <c r="H2360" s="44"/>
      <c r="I2360" s="30">
        <v>17583</v>
      </c>
      <c r="J2360" s="29">
        <f>VLOOKUP(Table2[[#This Row],[Visitor]],Table1[],2,FALSE)</f>
        <v>15</v>
      </c>
      <c r="K2360" s="29">
        <f>VLOOKUP(Table2[[#This Row],[Home]],Table1[],2,FALSE)</f>
        <v>23</v>
      </c>
      <c r="L2360" s="29">
        <f>VLOOKUP(Table2[[#This Row],[Visitor]],Table3[],2,FALSE)</f>
        <v>24</v>
      </c>
      <c r="M2360" s="29">
        <f>VLOOKUP(Table2[[#This Row],[Home]],Table3[],2,FALSE)</f>
        <v>25</v>
      </c>
      <c r="N2360" s="37"/>
      <c r="O2360" s="37"/>
      <c r="P2360" s="37"/>
      <c r="Q2360" s="37"/>
    </row>
    <row r="2361" spans="1:17" ht="25.5" customHeight="1">
      <c r="A2361" s="22" t="s">
        <v>414</v>
      </c>
      <c r="B2361" s="11" t="s">
        <v>29</v>
      </c>
      <c r="C2361" s="23" t="s">
        <v>33</v>
      </c>
      <c r="D2361" s="23">
        <v>102</v>
      </c>
      <c r="E2361" s="23" t="s">
        <v>9</v>
      </c>
      <c r="F2361" s="23">
        <v>117</v>
      </c>
      <c r="G2361" s="44"/>
      <c r="H2361" s="44"/>
      <c r="I2361" s="30">
        <v>18055</v>
      </c>
      <c r="J2361" s="29">
        <f>VLOOKUP(Table2[[#This Row],[Visitor]],Table1[],2,FALSE)</f>
        <v>24</v>
      </c>
      <c r="K2361" s="29">
        <f>VLOOKUP(Table2[[#This Row],[Home]],Table1[],2,FALSE)</f>
        <v>3</v>
      </c>
      <c r="L2361" s="29">
        <f>VLOOKUP(Table2[[#This Row],[Visitor]],Table3[],2,FALSE)</f>
        <v>12</v>
      </c>
      <c r="M2361" s="29">
        <f>VLOOKUP(Table2[[#This Row],[Home]],Table3[],2,FALSE)</f>
        <v>1</v>
      </c>
      <c r="N2361" s="37"/>
      <c r="O2361" s="37"/>
      <c r="P2361" s="37"/>
      <c r="Q2361" s="37"/>
    </row>
    <row r="2362" spans="1:17" ht="25.5" customHeight="1">
      <c r="A2362" s="22" t="s">
        <v>414</v>
      </c>
      <c r="B2362" s="11" t="s">
        <v>29</v>
      </c>
      <c r="C2362" s="23" t="s">
        <v>15</v>
      </c>
      <c r="D2362" s="23">
        <v>116</v>
      </c>
      <c r="E2362" s="23" t="s">
        <v>44</v>
      </c>
      <c r="F2362" s="23">
        <v>119</v>
      </c>
      <c r="G2362" s="44"/>
      <c r="H2362" s="44"/>
      <c r="I2362" s="30">
        <v>17247</v>
      </c>
      <c r="J2362" s="29">
        <f>VLOOKUP(Table2[[#This Row],[Visitor]],Table1[],2,FALSE)</f>
        <v>30</v>
      </c>
      <c r="K2362" s="29">
        <f>VLOOKUP(Table2[[#This Row],[Home]],Table1[],2,FALSE)</f>
        <v>6</v>
      </c>
      <c r="L2362" s="29">
        <f>VLOOKUP(Table2[[#This Row],[Visitor]],Table3[],2,FALSE)</f>
        <v>23</v>
      </c>
      <c r="M2362" s="29">
        <f>VLOOKUP(Table2[[#This Row],[Home]],Table3[],2,FALSE)</f>
        <v>18</v>
      </c>
      <c r="N2362" s="37"/>
      <c r="O2362" s="37"/>
      <c r="P2362" s="37"/>
      <c r="Q2362" s="37"/>
    </row>
    <row r="2363" spans="1:17" ht="25.5" customHeight="1">
      <c r="A2363" s="22" t="s">
        <v>415</v>
      </c>
      <c r="B2363" s="11" t="s">
        <v>12</v>
      </c>
      <c r="C2363" s="23" t="s">
        <v>14</v>
      </c>
      <c r="D2363" s="23">
        <v>119</v>
      </c>
      <c r="E2363" s="23" t="s">
        <v>6</v>
      </c>
      <c r="F2363" s="23">
        <v>126</v>
      </c>
      <c r="G2363" s="44"/>
      <c r="H2363" s="44"/>
      <c r="I2363" s="30">
        <v>18465</v>
      </c>
      <c r="J2363" s="29">
        <f>VLOOKUP(Table2[[#This Row],[Visitor]],Table1[],2,FALSE)</f>
        <v>19</v>
      </c>
      <c r="K2363" s="29">
        <f>VLOOKUP(Table2[[#This Row],[Home]],Table1[],2,FALSE)</f>
        <v>5</v>
      </c>
      <c r="L2363" s="29">
        <f>VLOOKUP(Table2[[#This Row],[Visitor]],Table3[],2,FALSE)</f>
        <v>19</v>
      </c>
      <c r="M2363" s="29">
        <f>VLOOKUP(Table2[[#This Row],[Home]],Table3[],2,FALSE)</f>
        <v>6</v>
      </c>
      <c r="N2363" s="37"/>
      <c r="O2363" s="37"/>
      <c r="P2363" s="37"/>
      <c r="Q2363" s="37"/>
    </row>
    <row r="2364" spans="1:17" ht="25.5" customHeight="1">
      <c r="A2364" s="22" t="s">
        <v>415</v>
      </c>
      <c r="B2364" s="11" t="s">
        <v>12</v>
      </c>
      <c r="C2364" s="23" t="s">
        <v>31</v>
      </c>
      <c r="D2364" s="23">
        <v>116</v>
      </c>
      <c r="E2364" s="23" t="s">
        <v>20</v>
      </c>
      <c r="F2364" s="23">
        <v>95</v>
      </c>
      <c r="G2364" s="44"/>
      <c r="H2364" s="44"/>
      <c r="I2364" s="30">
        <v>15637</v>
      </c>
      <c r="J2364" s="29">
        <f>VLOOKUP(Table2[[#This Row],[Visitor]],Table1[],2,FALSE)</f>
        <v>8</v>
      </c>
      <c r="K2364" s="29">
        <f>VLOOKUP(Table2[[#This Row],[Home]],Table1[],2,FALSE)</f>
        <v>9</v>
      </c>
      <c r="L2364" s="29">
        <f>VLOOKUP(Table2[[#This Row],[Visitor]],Table3[],2,FALSE)</f>
        <v>11</v>
      </c>
      <c r="M2364" s="29">
        <f>VLOOKUP(Table2[[#This Row],[Home]],Table3[],2,FALSE)</f>
        <v>17</v>
      </c>
      <c r="N2364" s="37"/>
      <c r="O2364" s="37"/>
      <c r="P2364" s="37"/>
      <c r="Q2364" s="37"/>
    </row>
    <row r="2365" spans="1:17" ht="25.5" customHeight="1">
      <c r="A2365" s="22" t="s">
        <v>415</v>
      </c>
      <c r="B2365" s="11" t="s">
        <v>21</v>
      </c>
      <c r="C2365" s="23" t="s">
        <v>30</v>
      </c>
      <c r="D2365" s="23">
        <v>114</v>
      </c>
      <c r="E2365" s="23" t="s">
        <v>5</v>
      </c>
      <c r="F2365" s="23">
        <v>105</v>
      </c>
      <c r="G2365" s="44"/>
      <c r="H2365" s="44"/>
      <c r="I2365" s="30">
        <v>18624</v>
      </c>
      <c r="J2365" s="29">
        <f>VLOOKUP(Table2[[#This Row],[Visitor]],Table1[],2,FALSE)</f>
        <v>18</v>
      </c>
      <c r="K2365" s="29">
        <f>VLOOKUP(Table2[[#This Row],[Home]],Table1[],2,FALSE)</f>
        <v>4</v>
      </c>
      <c r="L2365" s="29">
        <f>VLOOKUP(Table2[[#This Row],[Visitor]],Table3[],2,FALSE)</f>
        <v>14</v>
      </c>
      <c r="M2365" s="29">
        <f>VLOOKUP(Table2[[#This Row],[Home]],Table3[],2,FALSE)</f>
        <v>4</v>
      </c>
      <c r="N2365" s="37"/>
      <c r="O2365" s="37"/>
      <c r="P2365" s="37"/>
      <c r="Q2365" s="37"/>
    </row>
    <row r="2366" spans="1:17" ht="25.5" customHeight="1">
      <c r="A2366" s="22" t="s">
        <v>415</v>
      </c>
      <c r="B2366" s="11" t="s">
        <v>21</v>
      </c>
      <c r="C2366" s="23" t="s">
        <v>42</v>
      </c>
      <c r="D2366" s="23">
        <v>92</v>
      </c>
      <c r="E2366" s="23" t="s">
        <v>41</v>
      </c>
      <c r="F2366" s="23">
        <v>128</v>
      </c>
      <c r="G2366" s="44"/>
      <c r="H2366" s="44"/>
      <c r="I2366" s="30">
        <v>19800</v>
      </c>
      <c r="J2366" s="29">
        <f>VLOOKUP(Table2[[#This Row],[Visitor]],Table1[],2,FALSE)</f>
        <v>25</v>
      </c>
      <c r="K2366" s="29">
        <f>VLOOKUP(Table2[[#This Row],[Home]],Table1[],2,FALSE)</f>
        <v>7</v>
      </c>
      <c r="L2366" s="29">
        <f>VLOOKUP(Table2[[#This Row],[Visitor]],Table3[],2,FALSE)</f>
        <v>22</v>
      </c>
      <c r="M2366" s="29">
        <f>VLOOKUP(Table2[[#This Row],[Home]],Table3[],2,FALSE)</f>
        <v>2</v>
      </c>
      <c r="N2366" s="37"/>
      <c r="O2366" s="37"/>
      <c r="P2366" s="37"/>
      <c r="Q2366" s="37"/>
    </row>
    <row r="2367" spans="1:17" ht="25.5" customHeight="1">
      <c r="A2367" s="22" t="s">
        <v>415</v>
      </c>
      <c r="B2367" s="11" t="s">
        <v>23</v>
      </c>
      <c r="C2367" s="23" t="s">
        <v>17</v>
      </c>
      <c r="D2367" s="23">
        <v>116</v>
      </c>
      <c r="E2367" s="23" t="s">
        <v>43</v>
      </c>
      <c r="F2367" s="23">
        <v>107</v>
      </c>
      <c r="G2367" s="44"/>
      <c r="H2367" s="44"/>
      <c r="I2367" s="30">
        <v>18203</v>
      </c>
      <c r="J2367" s="29">
        <f>VLOOKUP(Table2[[#This Row],[Visitor]],Table1[],2,FALSE)</f>
        <v>17</v>
      </c>
      <c r="K2367" s="29">
        <f>VLOOKUP(Table2[[#This Row],[Home]],Table1[],2,FALSE)</f>
        <v>10</v>
      </c>
      <c r="L2367" s="29">
        <f>VLOOKUP(Table2[[#This Row],[Visitor]],Table3[],2,FALSE)</f>
        <v>15</v>
      </c>
      <c r="M2367" s="29">
        <f>VLOOKUP(Table2[[#This Row],[Home]],Table3[],2,FALSE)</f>
        <v>10</v>
      </c>
      <c r="N2367" s="37"/>
      <c r="O2367" s="37"/>
      <c r="P2367" s="37"/>
      <c r="Q2367" s="37"/>
    </row>
    <row r="2368" spans="1:17" ht="25.5" customHeight="1">
      <c r="A2368" s="22" t="s">
        <v>415</v>
      </c>
      <c r="B2368" s="11" t="s">
        <v>23</v>
      </c>
      <c r="C2368" s="23" t="s">
        <v>10</v>
      </c>
      <c r="D2368" s="23">
        <v>105</v>
      </c>
      <c r="E2368" s="23" t="s">
        <v>34</v>
      </c>
      <c r="F2368" s="23">
        <v>111</v>
      </c>
      <c r="G2368" s="44"/>
      <c r="H2368" s="44"/>
      <c r="I2368" s="30">
        <v>18354</v>
      </c>
      <c r="J2368" s="29">
        <f>VLOOKUP(Table2[[#This Row],[Visitor]],Table1[],2,FALSE)</f>
        <v>1</v>
      </c>
      <c r="K2368" s="29">
        <f>VLOOKUP(Table2[[#This Row],[Home]],Table1[],2,FALSE)</f>
        <v>2</v>
      </c>
      <c r="L2368" s="29">
        <f>VLOOKUP(Table2[[#This Row],[Visitor]],Table3[],2,FALSE)</f>
        <v>3</v>
      </c>
      <c r="M2368" s="29">
        <f>VLOOKUP(Table2[[#This Row],[Home]],Table3[],2,FALSE)</f>
        <v>13</v>
      </c>
      <c r="N2368" s="37"/>
      <c r="O2368" s="37"/>
      <c r="P2368" s="37"/>
      <c r="Q2368" s="37"/>
    </row>
    <row r="2369" spans="1:17" ht="25.5" customHeight="1">
      <c r="A2369" s="22" t="s">
        <v>415</v>
      </c>
      <c r="B2369" s="11" t="s">
        <v>26</v>
      </c>
      <c r="C2369" s="23" t="s">
        <v>24</v>
      </c>
      <c r="D2369" s="23">
        <v>129</v>
      </c>
      <c r="E2369" s="23" t="s">
        <v>28</v>
      </c>
      <c r="F2369" s="23">
        <v>125</v>
      </c>
      <c r="G2369" s="44"/>
      <c r="H2369" s="44"/>
      <c r="I2369" s="30">
        <v>20276</v>
      </c>
      <c r="J2369" s="29">
        <f>VLOOKUP(Table2[[#This Row],[Visitor]],Table1[],2,FALSE)</f>
        <v>21</v>
      </c>
      <c r="K2369" s="29">
        <f>VLOOKUP(Table2[[#This Row],[Home]],Table1[],2,FALSE)</f>
        <v>22</v>
      </c>
      <c r="L2369" s="29">
        <f>VLOOKUP(Table2[[#This Row],[Visitor]],Table3[],2,FALSE)</f>
        <v>9</v>
      </c>
      <c r="M2369" s="29">
        <f>VLOOKUP(Table2[[#This Row],[Home]],Table3[],2,FALSE)</f>
        <v>28</v>
      </c>
      <c r="N2369" s="37"/>
      <c r="O2369" s="37"/>
      <c r="P2369" s="37"/>
      <c r="Q2369" s="37"/>
    </row>
    <row r="2370" spans="1:17" ht="25.5" customHeight="1">
      <c r="A2370" s="22" t="s">
        <v>415</v>
      </c>
      <c r="B2370" s="11" t="s">
        <v>35</v>
      </c>
      <c r="C2370" s="23" t="s">
        <v>40</v>
      </c>
      <c r="D2370" s="23">
        <v>116</v>
      </c>
      <c r="E2370" s="23" t="s">
        <v>37</v>
      </c>
      <c r="F2370" s="23">
        <v>101</v>
      </c>
      <c r="G2370" s="44"/>
      <c r="H2370" s="44"/>
      <c r="I2370" s="30">
        <v>15879</v>
      </c>
      <c r="J2370" s="29">
        <f>VLOOKUP(Table2[[#This Row],[Visitor]],Table1[],2,FALSE)</f>
        <v>15</v>
      </c>
      <c r="K2370" s="29">
        <f>VLOOKUP(Table2[[#This Row],[Home]],Table1[],2,FALSE)</f>
        <v>29</v>
      </c>
      <c r="L2370" s="29">
        <f>VLOOKUP(Table2[[#This Row],[Visitor]],Table3[],2,FALSE)</f>
        <v>24</v>
      </c>
      <c r="M2370" s="29">
        <f>VLOOKUP(Table2[[#This Row],[Home]],Table3[],2,FALSE)</f>
        <v>30</v>
      </c>
      <c r="N2370" s="37"/>
      <c r="O2370" s="37"/>
      <c r="P2370" s="37"/>
      <c r="Q2370" s="37"/>
    </row>
    <row r="2371" spans="1:17" ht="25.5" customHeight="1">
      <c r="A2371" s="22" t="s">
        <v>415</v>
      </c>
      <c r="B2371" s="11" t="s">
        <v>8</v>
      </c>
      <c r="C2371" s="23" t="s">
        <v>16</v>
      </c>
      <c r="D2371" s="23">
        <v>98</v>
      </c>
      <c r="E2371" s="23" t="s">
        <v>36</v>
      </c>
      <c r="F2371" s="23">
        <v>106</v>
      </c>
      <c r="G2371" s="44"/>
      <c r="H2371" s="44"/>
      <c r="I2371" s="30">
        <v>19393</v>
      </c>
      <c r="J2371" s="29">
        <f>VLOOKUP(Table2[[#This Row],[Visitor]],Table1[],2,FALSE)</f>
        <v>13</v>
      </c>
      <c r="K2371" s="29">
        <f>VLOOKUP(Table2[[#This Row],[Home]],Table1[],2,FALSE)</f>
        <v>16</v>
      </c>
      <c r="L2371" s="29">
        <f>VLOOKUP(Table2[[#This Row],[Visitor]],Table3[],2,FALSE)</f>
        <v>8</v>
      </c>
      <c r="M2371" s="29">
        <f>VLOOKUP(Table2[[#This Row],[Home]],Table3[],2,FALSE)</f>
        <v>7</v>
      </c>
      <c r="N2371" s="37"/>
      <c r="O2371" s="37"/>
      <c r="P2371" s="37"/>
      <c r="Q2371" s="37"/>
    </row>
    <row r="2372" spans="1:17" ht="25.5" customHeight="1">
      <c r="A2372" s="22" t="s">
        <v>416</v>
      </c>
      <c r="B2372" s="11" t="s">
        <v>12</v>
      </c>
      <c r="C2372" s="23" t="s">
        <v>19</v>
      </c>
      <c r="D2372" s="23">
        <v>118</v>
      </c>
      <c r="E2372" s="23" t="s">
        <v>13</v>
      </c>
      <c r="F2372" s="23">
        <v>114</v>
      </c>
      <c r="G2372" s="44"/>
      <c r="H2372" s="44"/>
      <c r="I2372" s="30">
        <v>16411</v>
      </c>
      <c r="J2372" s="29">
        <f>VLOOKUP(Table2[[#This Row],[Visitor]],Table1[],2,FALSE)</f>
        <v>27</v>
      </c>
      <c r="K2372" s="29">
        <f>VLOOKUP(Table2[[#This Row],[Home]],Table1[],2,FALSE)</f>
        <v>20</v>
      </c>
      <c r="L2372" s="29">
        <f>VLOOKUP(Table2[[#This Row],[Visitor]],Table3[],2,FALSE)</f>
        <v>5</v>
      </c>
      <c r="M2372" s="29">
        <f>VLOOKUP(Table2[[#This Row],[Home]],Table3[],2,FALSE)</f>
        <v>20</v>
      </c>
      <c r="N2372" s="37"/>
      <c r="O2372" s="37"/>
      <c r="P2372" s="37"/>
      <c r="Q2372" s="37"/>
    </row>
    <row r="2373" spans="1:17" ht="25.5" customHeight="1">
      <c r="A2373" s="22" t="s">
        <v>416</v>
      </c>
      <c r="B2373" s="11" t="s">
        <v>21</v>
      </c>
      <c r="C2373" s="23" t="s">
        <v>9</v>
      </c>
      <c r="D2373" s="23">
        <v>121</v>
      </c>
      <c r="E2373" s="23" t="s">
        <v>27</v>
      </c>
      <c r="F2373" s="23">
        <v>105</v>
      </c>
      <c r="G2373" s="44"/>
      <c r="H2373" s="44"/>
      <c r="I2373" s="30">
        <v>16293</v>
      </c>
      <c r="J2373" s="29">
        <f>VLOOKUP(Table2[[#This Row],[Visitor]],Table1[],2,FALSE)</f>
        <v>3</v>
      </c>
      <c r="K2373" s="29">
        <f>VLOOKUP(Table2[[#This Row],[Home]],Table1[],2,FALSE)</f>
        <v>11</v>
      </c>
      <c r="L2373" s="29">
        <f>VLOOKUP(Table2[[#This Row],[Visitor]],Table3[],2,FALSE)</f>
        <v>1</v>
      </c>
      <c r="M2373" s="29">
        <f>VLOOKUP(Table2[[#This Row],[Home]],Table3[],2,FALSE)</f>
        <v>27</v>
      </c>
      <c r="N2373" s="37"/>
      <c r="O2373" s="37"/>
      <c r="P2373" s="37"/>
      <c r="Q2373" s="37"/>
    </row>
    <row r="2374" spans="1:17" ht="25.5" customHeight="1">
      <c r="A2374" s="22" t="s">
        <v>416</v>
      </c>
      <c r="B2374" s="11" t="s">
        <v>23</v>
      </c>
      <c r="C2374" s="23" t="s">
        <v>45</v>
      </c>
      <c r="D2374" s="23">
        <v>101</v>
      </c>
      <c r="E2374" s="23" t="s">
        <v>22</v>
      </c>
      <c r="F2374" s="23">
        <v>115</v>
      </c>
      <c r="G2374" s="44"/>
      <c r="H2374" s="44"/>
      <c r="I2374" s="30">
        <v>17879</v>
      </c>
      <c r="J2374" s="29">
        <f>VLOOKUP(Table2[[#This Row],[Visitor]],Table1[],2,FALSE)</f>
        <v>28</v>
      </c>
      <c r="K2374" s="29">
        <f>VLOOKUP(Table2[[#This Row],[Home]],Table1[],2,FALSE)</f>
        <v>14</v>
      </c>
      <c r="L2374" s="29">
        <f>VLOOKUP(Table2[[#This Row],[Visitor]],Table3[],2,FALSE)</f>
        <v>21</v>
      </c>
      <c r="M2374" s="29">
        <f>VLOOKUP(Table2[[#This Row],[Home]],Table3[],2,FALSE)</f>
        <v>16</v>
      </c>
      <c r="N2374" s="37"/>
      <c r="O2374" s="37"/>
      <c r="P2374" s="37"/>
      <c r="Q2374" s="37"/>
    </row>
    <row r="2375" spans="1:17" ht="25.5" customHeight="1">
      <c r="A2375" s="22" t="s">
        <v>416</v>
      </c>
      <c r="B2375" s="11" t="s">
        <v>23</v>
      </c>
      <c r="C2375" s="23" t="s">
        <v>10</v>
      </c>
      <c r="D2375" s="23">
        <v>117</v>
      </c>
      <c r="E2375" s="23" t="s">
        <v>33</v>
      </c>
      <c r="F2375" s="23">
        <v>107</v>
      </c>
      <c r="G2375" s="44"/>
      <c r="H2375" s="44"/>
      <c r="I2375" s="30">
        <v>17964</v>
      </c>
      <c r="J2375" s="29">
        <f>VLOOKUP(Table2[[#This Row],[Visitor]],Table1[],2,FALSE)</f>
        <v>1</v>
      </c>
      <c r="K2375" s="29">
        <f>VLOOKUP(Table2[[#This Row],[Home]],Table1[],2,FALSE)</f>
        <v>24</v>
      </c>
      <c r="L2375" s="29">
        <f>VLOOKUP(Table2[[#This Row],[Visitor]],Table3[],2,FALSE)</f>
        <v>3</v>
      </c>
      <c r="M2375" s="29">
        <f>VLOOKUP(Table2[[#This Row],[Home]],Table3[],2,FALSE)</f>
        <v>12</v>
      </c>
      <c r="N2375" s="37"/>
      <c r="O2375" s="37"/>
      <c r="P2375" s="37"/>
      <c r="Q2375" s="37"/>
    </row>
    <row r="2376" spans="1:17" ht="25.5" customHeight="1">
      <c r="A2376" s="22" t="s">
        <v>416</v>
      </c>
      <c r="B2376" s="11" t="s">
        <v>35</v>
      </c>
      <c r="C2376" s="23" t="s">
        <v>15</v>
      </c>
      <c r="D2376" s="23">
        <v>123</v>
      </c>
      <c r="E2376" s="23" t="s">
        <v>38</v>
      </c>
      <c r="F2376" s="23">
        <v>121</v>
      </c>
      <c r="G2376" s="44"/>
      <c r="H2376" s="44"/>
      <c r="I2376" s="30">
        <v>17583</v>
      </c>
      <c r="J2376" s="29">
        <f>VLOOKUP(Table2[[#This Row],[Visitor]],Table1[],2,FALSE)</f>
        <v>30</v>
      </c>
      <c r="K2376" s="29">
        <f>VLOOKUP(Table2[[#This Row],[Home]],Table1[],2,FALSE)</f>
        <v>23</v>
      </c>
      <c r="L2376" s="29">
        <f>VLOOKUP(Table2[[#This Row],[Visitor]],Table3[],2,FALSE)</f>
        <v>23</v>
      </c>
      <c r="M2376" s="29">
        <f>VLOOKUP(Table2[[#This Row],[Home]],Table3[],2,FALSE)</f>
        <v>25</v>
      </c>
      <c r="N2376" s="37"/>
      <c r="O2376" s="37"/>
      <c r="P2376" s="37"/>
      <c r="Q2376" s="37"/>
    </row>
    <row r="2377" spans="1:17" ht="25.5" customHeight="1">
      <c r="A2377" s="22" t="s">
        <v>416</v>
      </c>
      <c r="B2377" s="11" t="s">
        <v>8</v>
      </c>
      <c r="C2377" s="23" t="s">
        <v>16</v>
      </c>
      <c r="D2377" s="23">
        <v>109</v>
      </c>
      <c r="E2377" s="23" t="s">
        <v>44</v>
      </c>
      <c r="F2377" s="23">
        <v>115</v>
      </c>
      <c r="G2377" s="44"/>
      <c r="H2377" s="44"/>
      <c r="I2377" s="30">
        <v>16043</v>
      </c>
      <c r="J2377" s="29">
        <f>VLOOKUP(Table2[[#This Row],[Visitor]],Table1[],2,FALSE)</f>
        <v>13</v>
      </c>
      <c r="K2377" s="29">
        <f>VLOOKUP(Table2[[#This Row],[Home]],Table1[],2,FALSE)</f>
        <v>6</v>
      </c>
      <c r="L2377" s="29">
        <f>VLOOKUP(Table2[[#This Row],[Visitor]],Table3[],2,FALSE)</f>
        <v>8</v>
      </c>
      <c r="M2377" s="29">
        <f>VLOOKUP(Table2[[#This Row],[Home]],Table3[],2,FALSE)</f>
        <v>18</v>
      </c>
      <c r="N2377" s="37"/>
      <c r="O2377" s="37"/>
      <c r="P2377" s="37"/>
      <c r="Q2377" s="37"/>
    </row>
    <row r="2378" spans="1:17" ht="25.5" customHeight="1">
      <c r="A2378" s="22" t="s">
        <v>417</v>
      </c>
      <c r="B2378" s="11" t="s">
        <v>12</v>
      </c>
      <c r="C2378" s="23" t="s">
        <v>22</v>
      </c>
      <c r="D2378" s="23">
        <v>102</v>
      </c>
      <c r="E2378" s="23" t="s">
        <v>6</v>
      </c>
      <c r="F2378" s="23">
        <v>107</v>
      </c>
      <c r="G2378" s="44"/>
      <c r="H2378" s="44"/>
      <c r="I2378" s="30">
        <v>19432</v>
      </c>
      <c r="J2378" s="29">
        <f>VLOOKUP(Table2[[#This Row],[Visitor]],Table1[],2,FALSE)</f>
        <v>14</v>
      </c>
      <c r="K2378" s="29">
        <f>VLOOKUP(Table2[[#This Row],[Home]],Table1[],2,FALSE)</f>
        <v>5</v>
      </c>
      <c r="L2378" s="29">
        <f>VLOOKUP(Table2[[#This Row],[Visitor]],Table3[],2,FALSE)</f>
        <v>16</v>
      </c>
      <c r="M2378" s="29">
        <f>VLOOKUP(Table2[[#This Row],[Home]],Table3[],2,FALSE)</f>
        <v>6</v>
      </c>
      <c r="N2378" s="37"/>
      <c r="O2378" s="37"/>
      <c r="P2378" s="37"/>
      <c r="Q2378" s="37"/>
    </row>
    <row r="2379" spans="1:17" ht="25.5" customHeight="1">
      <c r="A2379" s="22" t="s">
        <v>417</v>
      </c>
      <c r="B2379" s="11" t="s">
        <v>12</v>
      </c>
      <c r="C2379" s="23" t="s">
        <v>24</v>
      </c>
      <c r="D2379" s="23">
        <v>96</v>
      </c>
      <c r="E2379" s="23" t="s">
        <v>18</v>
      </c>
      <c r="F2379" s="23">
        <v>119</v>
      </c>
      <c r="G2379" s="44"/>
      <c r="H2379" s="44"/>
      <c r="I2379" s="30">
        <v>17005</v>
      </c>
      <c r="J2379" s="29">
        <f>VLOOKUP(Table2[[#This Row],[Visitor]],Table1[],2,FALSE)</f>
        <v>21</v>
      </c>
      <c r="K2379" s="29">
        <f>VLOOKUP(Table2[[#This Row],[Home]],Table1[],2,FALSE)</f>
        <v>26</v>
      </c>
      <c r="L2379" s="29">
        <f>VLOOKUP(Table2[[#This Row],[Visitor]],Table3[],2,FALSE)</f>
        <v>9</v>
      </c>
      <c r="M2379" s="29">
        <f>VLOOKUP(Table2[[#This Row],[Home]],Table3[],2,FALSE)</f>
        <v>26</v>
      </c>
      <c r="N2379" s="37"/>
      <c r="O2379" s="37"/>
      <c r="P2379" s="37"/>
      <c r="Q2379" s="37"/>
    </row>
    <row r="2380" spans="1:17" ht="25.5" customHeight="1">
      <c r="A2380" s="22" t="s">
        <v>417</v>
      </c>
      <c r="B2380" s="11" t="s">
        <v>12</v>
      </c>
      <c r="C2380" s="23" t="s">
        <v>5</v>
      </c>
      <c r="D2380" s="23">
        <v>115</v>
      </c>
      <c r="E2380" s="23" t="s">
        <v>19</v>
      </c>
      <c r="F2380" s="23">
        <v>118</v>
      </c>
      <c r="G2380" s="44"/>
      <c r="H2380" s="44"/>
      <c r="I2380" s="30">
        <v>20606</v>
      </c>
      <c r="J2380" s="29">
        <f>VLOOKUP(Table2[[#This Row],[Visitor]],Table1[],2,FALSE)</f>
        <v>4</v>
      </c>
      <c r="K2380" s="29">
        <f>VLOOKUP(Table2[[#This Row],[Home]],Table1[],2,FALSE)</f>
        <v>27</v>
      </c>
      <c r="L2380" s="29">
        <f>VLOOKUP(Table2[[#This Row],[Visitor]],Table3[],2,FALSE)</f>
        <v>4</v>
      </c>
      <c r="M2380" s="29">
        <f>VLOOKUP(Table2[[#This Row],[Home]],Table3[],2,FALSE)</f>
        <v>5</v>
      </c>
      <c r="N2380" s="37"/>
      <c r="O2380" s="37"/>
      <c r="P2380" s="37"/>
      <c r="Q2380" s="37"/>
    </row>
    <row r="2381" spans="1:17" ht="25.5" customHeight="1">
      <c r="A2381" s="22" t="s">
        <v>417</v>
      </c>
      <c r="B2381" s="11" t="s">
        <v>21</v>
      </c>
      <c r="C2381" s="23" t="s">
        <v>31</v>
      </c>
      <c r="D2381" s="23">
        <v>137</v>
      </c>
      <c r="E2381" s="23" t="s">
        <v>42</v>
      </c>
      <c r="F2381" s="23">
        <v>116</v>
      </c>
      <c r="G2381" s="44"/>
      <c r="H2381" s="44"/>
      <c r="I2381" s="30">
        <v>18530</v>
      </c>
      <c r="J2381" s="29">
        <f>VLOOKUP(Table2[[#This Row],[Visitor]],Table1[],2,FALSE)</f>
        <v>8</v>
      </c>
      <c r="K2381" s="29">
        <f>VLOOKUP(Table2[[#This Row],[Home]],Table1[],2,FALSE)</f>
        <v>25</v>
      </c>
      <c r="L2381" s="29">
        <f>VLOOKUP(Table2[[#This Row],[Visitor]],Table3[],2,FALSE)</f>
        <v>11</v>
      </c>
      <c r="M2381" s="29">
        <f>VLOOKUP(Table2[[#This Row],[Home]],Table3[],2,FALSE)</f>
        <v>22</v>
      </c>
      <c r="N2381" s="37"/>
      <c r="O2381" s="37"/>
      <c r="P2381" s="37"/>
      <c r="Q2381" s="37"/>
    </row>
    <row r="2382" spans="1:17" ht="25.5" customHeight="1">
      <c r="A2382" s="22" t="s">
        <v>417</v>
      </c>
      <c r="B2382" s="11" t="s">
        <v>23</v>
      </c>
      <c r="C2382" s="23" t="s">
        <v>20</v>
      </c>
      <c r="D2382" s="23">
        <v>120</v>
      </c>
      <c r="E2382" s="23" t="s">
        <v>40</v>
      </c>
      <c r="F2382" s="23">
        <v>126</v>
      </c>
      <c r="G2382" s="44"/>
      <c r="H2382" s="44"/>
      <c r="I2382" s="30">
        <v>19470</v>
      </c>
      <c r="J2382" s="29">
        <f>VLOOKUP(Table2[[#This Row],[Visitor]],Table1[],2,FALSE)</f>
        <v>9</v>
      </c>
      <c r="K2382" s="29">
        <f>VLOOKUP(Table2[[#This Row],[Home]],Table1[],2,FALSE)</f>
        <v>15</v>
      </c>
      <c r="L2382" s="29">
        <f>VLOOKUP(Table2[[#This Row],[Visitor]],Table3[],2,FALSE)</f>
        <v>17</v>
      </c>
      <c r="M2382" s="29">
        <f>VLOOKUP(Table2[[#This Row],[Home]],Table3[],2,FALSE)</f>
        <v>24</v>
      </c>
      <c r="N2382" s="37"/>
      <c r="O2382" s="37"/>
      <c r="P2382" s="37"/>
      <c r="Q2382" s="37"/>
    </row>
    <row r="2383" spans="1:17" ht="25.5" customHeight="1">
      <c r="A2383" s="22" t="s">
        <v>417</v>
      </c>
      <c r="B2383" s="11" t="s">
        <v>23</v>
      </c>
      <c r="C2383" s="23" t="s">
        <v>9</v>
      </c>
      <c r="D2383" s="23">
        <v>125</v>
      </c>
      <c r="E2383" s="23" t="s">
        <v>25</v>
      </c>
      <c r="F2383" s="23">
        <v>126</v>
      </c>
      <c r="G2383" s="44"/>
      <c r="H2383" s="44"/>
      <c r="I2383" s="30">
        <v>16691</v>
      </c>
      <c r="J2383" s="29">
        <f>VLOOKUP(Table2[[#This Row],[Visitor]],Table1[],2,FALSE)</f>
        <v>3</v>
      </c>
      <c r="K2383" s="29">
        <f>VLOOKUP(Table2[[#This Row],[Home]],Table1[],2,FALSE)</f>
        <v>12</v>
      </c>
      <c r="L2383" s="29">
        <f>VLOOKUP(Table2[[#This Row],[Visitor]],Table3[],2,FALSE)</f>
        <v>1</v>
      </c>
      <c r="M2383" s="29">
        <f>VLOOKUP(Table2[[#This Row],[Home]],Table3[],2,FALSE)</f>
        <v>29</v>
      </c>
      <c r="N2383" s="37"/>
      <c r="O2383" s="37"/>
      <c r="P2383" s="37"/>
      <c r="Q2383" s="37"/>
    </row>
    <row r="2384" spans="1:17" ht="25.5" customHeight="1">
      <c r="A2384" s="22" t="s">
        <v>417</v>
      </c>
      <c r="B2384" s="11" t="s">
        <v>26</v>
      </c>
      <c r="C2384" s="23" t="s">
        <v>17</v>
      </c>
      <c r="D2384" s="23">
        <v>110</v>
      </c>
      <c r="E2384" s="23" t="s">
        <v>34</v>
      </c>
      <c r="F2384" s="23">
        <v>105</v>
      </c>
      <c r="G2384" s="44"/>
      <c r="H2384" s="44"/>
      <c r="I2384" s="30">
        <v>18354</v>
      </c>
      <c r="J2384" s="29">
        <f>VLOOKUP(Table2[[#This Row],[Visitor]],Table1[],2,FALSE)</f>
        <v>17</v>
      </c>
      <c r="K2384" s="29">
        <f>VLOOKUP(Table2[[#This Row],[Home]],Table1[],2,FALSE)</f>
        <v>2</v>
      </c>
      <c r="L2384" s="29">
        <f>VLOOKUP(Table2[[#This Row],[Visitor]],Table3[],2,FALSE)</f>
        <v>15</v>
      </c>
      <c r="M2384" s="29">
        <f>VLOOKUP(Table2[[#This Row],[Home]],Table3[],2,FALSE)</f>
        <v>13</v>
      </c>
      <c r="N2384" s="37"/>
      <c r="O2384" s="37"/>
      <c r="P2384" s="37"/>
      <c r="Q2384" s="37"/>
    </row>
    <row r="2385" spans="1:17" ht="25.5" customHeight="1">
      <c r="A2385" s="22" t="s">
        <v>417</v>
      </c>
      <c r="B2385" s="11" t="s">
        <v>32</v>
      </c>
      <c r="C2385" s="23" t="s">
        <v>41</v>
      </c>
      <c r="D2385" s="23">
        <v>123</v>
      </c>
      <c r="E2385" s="23" t="s">
        <v>43</v>
      </c>
      <c r="F2385" s="23">
        <v>114</v>
      </c>
      <c r="G2385" s="44"/>
      <c r="H2385" s="44"/>
      <c r="I2385" s="30">
        <v>18203</v>
      </c>
      <c r="J2385" s="29">
        <f>VLOOKUP(Table2[[#This Row],[Visitor]],Table1[],2,FALSE)</f>
        <v>7</v>
      </c>
      <c r="K2385" s="29">
        <f>VLOOKUP(Table2[[#This Row],[Home]],Table1[],2,FALSE)</f>
        <v>10</v>
      </c>
      <c r="L2385" s="29">
        <f>VLOOKUP(Table2[[#This Row],[Visitor]],Table3[],2,FALSE)</f>
        <v>2</v>
      </c>
      <c r="M2385" s="29">
        <f>VLOOKUP(Table2[[#This Row],[Home]],Table3[],2,FALSE)</f>
        <v>10</v>
      </c>
      <c r="N2385" s="37"/>
      <c r="O2385" s="37"/>
      <c r="P2385" s="37"/>
      <c r="Q2385" s="37"/>
    </row>
    <row r="2386" spans="1:17" ht="25.5" customHeight="1">
      <c r="A2386" s="22" t="s">
        <v>417</v>
      </c>
      <c r="B2386" s="11" t="s">
        <v>35</v>
      </c>
      <c r="C2386" s="23" t="s">
        <v>28</v>
      </c>
      <c r="D2386" s="23">
        <v>118</v>
      </c>
      <c r="E2386" s="23" t="s">
        <v>36</v>
      </c>
      <c r="F2386" s="23">
        <v>126</v>
      </c>
      <c r="G2386" s="44"/>
      <c r="H2386" s="44"/>
      <c r="I2386" s="30">
        <v>19803</v>
      </c>
      <c r="J2386" s="29">
        <f>VLOOKUP(Table2[[#This Row],[Visitor]],Table1[],2,FALSE)</f>
        <v>22</v>
      </c>
      <c r="K2386" s="29">
        <f>VLOOKUP(Table2[[#This Row],[Home]],Table1[],2,FALSE)</f>
        <v>16</v>
      </c>
      <c r="L2386" s="29">
        <f>VLOOKUP(Table2[[#This Row],[Visitor]],Table3[],2,FALSE)</f>
        <v>28</v>
      </c>
      <c r="M2386" s="29">
        <f>VLOOKUP(Table2[[#This Row],[Home]],Table3[],2,FALSE)</f>
        <v>7</v>
      </c>
      <c r="N2386" s="37"/>
      <c r="O2386" s="37"/>
      <c r="P2386" s="37"/>
      <c r="Q2386" s="37"/>
    </row>
    <row r="2387" spans="1:17" ht="25.5" customHeight="1">
      <c r="A2387" s="22" t="s">
        <v>418</v>
      </c>
      <c r="B2387" s="11" t="s">
        <v>12</v>
      </c>
      <c r="C2387" s="23" t="s">
        <v>33</v>
      </c>
      <c r="D2387" s="23">
        <v>106</v>
      </c>
      <c r="E2387" s="23" t="s">
        <v>13</v>
      </c>
      <c r="F2387" s="23">
        <v>113</v>
      </c>
      <c r="G2387" s="44"/>
      <c r="H2387" s="44"/>
      <c r="I2387" s="30">
        <v>15576</v>
      </c>
      <c r="J2387" s="29">
        <f>VLOOKUP(Table2[[#This Row],[Visitor]],Table1[],2,FALSE)</f>
        <v>24</v>
      </c>
      <c r="K2387" s="29">
        <f>VLOOKUP(Table2[[#This Row],[Home]],Table1[],2,FALSE)</f>
        <v>20</v>
      </c>
      <c r="L2387" s="29">
        <f>VLOOKUP(Table2[[#This Row],[Visitor]],Table3[],2,FALSE)</f>
        <v>12</v>
      </c>
      <c r="M2387" s="29">
        <f>VLOOKUP(Table2[[#This Row],[Home]],Table3[],2,FALSE)</f>
        <v>20</v>
      </c>
      <c r="N2387" s="37"/>
      <c r="O2387" s="37"/>
      <c r="P2387" s="37"/>
      <c r="Q2387" s="37"/>
    </row>
    <row r="2388" spans="1:17" ht="25.5" customHeight="1">
      <c r="A2388" s="22" t="s">
        <v>418</v>
      </c>
      <c r="B2388" s="11" t="s">
        <v>12</v>
      </c>
      <c r="C2388" s="23" t="s">
        <v>30</v>
      </c>
      <c r="D2388" s="23">
        <v>113</v>
      </c>
      <c r="E2388" s="23" t="s">
        <v>20</v>
      </c>
      <c r="F2388" s="23">
        <v>108</v>
      </c>
      <c r="G2388" s="44"/>
      <c r="H2388" s="44"/>
      <c r="I2388" s="30">
        <v>15986</v>
      </c>
      <c r="J2388" s="29">
        <f>VLOOKUP(Table2[[#This Row],[Visitor]],Table1[],2,FALSE)</f>
        <v>18</v>
      </c>
      <c r="K2388" s="29">
        <f>VLOOKUP(Table2[[#This Row],[Home]],Table1[],2,FALSE)</f>
        <v>9</v>
      </c>
      <c r="L2388" s="29">
        <f>VLOOKUP(Table2[[#This Row],[Visitor]],Table3[],2,FALSE)</f>
        <v>14</v>
      </c>
      <c r="M2388" s="29">
        <f>VLOOKUP(Table2[[#This Row],[Home]],Table3[],2,FALSE)</f>
        <v>17</v>
      </c>
      <c r="N2388" s="37"/>
      <c r="O2388" s="37"/>
      <c r="P2388" s="37"/>
      <c r="Q2388" s="37"/>
    </row>
    <row r="2389" spans="1:17" ht="25.5" customHeight="1">
      <c r="A2389" s="22" t="s">
        <v>418</v>
      </c>
      <c r="B2389" s="11" t="s">
        <v>21</v>
      </c>
      <c r="C2389" s="23" t="s">
        <v>31</v>
      </c>
      <c r="D2389" s="23">
        <v>114</v>
      </c>
      <c r="E2389" s="23" t="s">
        <v>27</v>
      </c>
      <c r="F2389" s="23">
        <v>117</v>
      </c>
      <c r="G2389" s="44"/>
      <c r="H2389" s="44"/>
      <c r="I2389" s="30">
        <v>15569</v>
      </c>
      <c r="J2389" s="29">
        <f>VLOOKUP(Table2[[#This Row],[Visitor]],Table1[],2,FALSE)</f>
        <v>8</v>
      </c>
      <c r="K2389" s="29">
        <f>VLOOKUP(Table2[[#This Row],[Home]],Table1[],2,FALSE)</f>
        <v>11</v>
      </c>
      <c r="L2389" s="29">
        <f>VLOOKUP(Table2[[#This Row],[Visitor]],Table3[],2,FALSE)</f>
        <v>11</v>
      </c>
      <c r="M2389" s="29">
        <f>VLOOKUP(Table2[[#This Row],[Home]],Table3[],2,FALSE)</f>
        <v>27</v>
      </c>
      <c r="N2389" s="37"/>
      <c r="O2389" s="37"/>
      <c r="P2389" s="37"/>
      <c r="Q2389" s="37"/>
    </row>
    <row r="2390" spans="1:17" ht="25.5" customHeight="1">
      <c r="A2390" s="22" t="s">
        <v>418</v>
      </c>
      <c r="B2390" s="11" t="s">
        <v>35</v>
      </c>
      <c r="C2390" s="23" t="s">
        <v>14</v>
      </c>
      <c r="D2390" s="23">
        <v>118</v>
      </c>
      <c r="E2390" s="23" t="s">
        <v>37</v>
      </c>
      <c r="F2390" s="23">
        <v>98</v>
      </c>
      <c r="G2390" s="44"/>
      <c r="H2390" s="44"/>
      <c r="I2390" s="30">
        <v>16066</v>
      </c>
      <c r="J2390" s="29">
        <f>VLOOKUP(Table2[[#This Row],[Visitor]],Table1[],2,FALSE)</f>
        <v>19</v>
      </c>
      <c r="K2390" s="29">
        <f>VLOOKUP(Table2[[#This Row],[Home]],Table1[],2,FALSE)</f>
        <v>29</v>
      </c>
      <c r="L2390" s="29">
        <f>VLOOKUP(Table2[[#This Row],[Visitor]],Table3[],2,FALSE)</f>
        <v>19</v>
      </c>
      <c r="M2390" s="29">
        <f>VLOOKUP(Table2[[#This Row],[Home]],Table3[],2,FALSE)</f>
        <v>30</v>
      </c>
      <c r="N2390" s="37"/>
      <c r="O2390" s="37"/>
      <c r="P2390" s="37"/>
      <c r="Q2390" s="37"/>
    </row>
    <row r="2391" spans="1:17" ht="25.5" customHeight="1">
      <c r="A2391" s="22" t="s">
        <v>418</v>
      </c>
      <c r="B2391" s="11" t="s">
        <v>35</v>
      </c>
      <c r="C2391" s="23" t="s">
        <v>28</v>
      </c>
      <c r="D2391" s="23">
        <v>100</v>
      </c>
      <c r="E2391" s="23" t="s">
        <v>38</v>
      </c>
      <c r="F2391" s="23">
        <v>116</v>
      </c>
      <c r="G2391" s="44"/>
      <c r="H2391" s="44"/>
      <c r="I2391" s="30">
        <v>17583</v>
      </c>
      <c r="J2391" s="29">
        <f>VLOOKUP(Table2[[#This Row],[Visitor]],Table1[],2,FALSE)</f>
        <v>22</v>
      </c>
      <c r="K2391" s="29">
        <f>VLOOKUP(Table2[[#This Row],[Home]],Table1[],2,FALSE)</f>
        <v>23</v>
      </c>
      <c r="L2391" s="29">
        <f>VLOOKUP(Table2[[#This Row],[Visitor]],Table3[],2,FALSE)</f>
        <v>28</v>
      </c>
      <c r="M2391" s="29">
        <f>VLOOKUP(Table2[[#This Row],[Home]],Table3[],2,FALSE)</f>
        <v>25</v>
      </c>
      <c r="N2391" s="37"/>
      <c r="O2391" s="37"/>
      <c r="P2391" s="37"/>
      <c r="Q2391" s="37"/>
    </row>
    <row r="2392" spans="1:17" ht="25.5" customHeight="1">
      <c r="A2392" s="22" t="s">
        <v>418</v>
      </c>
      <c r="B2392" s="11" t="s">
        <v>8</v>
      </c>
      <c r="C2392" s="23" t="s">
        <v>16</v>
      </c>
      <c r="D2392" s="23">
        <v>89</v>
      </c>
      <c r="E2392" s="23" t="s">
        <v>10</v>
      </c>
      <c r="F2392" s="23">
        <v>112</v>
      </c>
      <c r="G2392" s="44"/>
      <c r="H2392" s="44"/>
      <c r="I2392" s="30">
        <v>19596</v>
      </c>
      <c r="J2392" s="29">
        <f>VLOOKUP(Table2[[#This Row],[Visitor]],Table1[],2,FALSE)</f>
        <v>13</v>
      </c>
      <c r="K2392" s="29">
        <f>VLOOKUP(Table2[[#This Row],[Home]],Table1[],2,FALSE)</f>
        <v>1</v>
      </c>
      <c r="L2392" s="29">
        <f>VLOOKUP(Table2[[#This Row],[Visitor]],Table3[],2,FALSE)</f>
        <v>8</v>
      </c>
      <c r="M2392" s="29">
        <f>VLOOKUP(Table2[[#This Row],[Home]],Table3[],2,FALSE)</f>
        <v>3</v>
      </c>
      <c r="N2392" s="37"/>
      <c r="O2392" s="37"/>
      <c r="P2392" s="37"/>
      <c r="Q2392" s="37"/>
    </row>
    <row r="2393" spans="1:17" ht="25.5" customHeight="1">
      <c r="A2393" s="22" t="s">
        <v>419</v>
      </c>
      <c r="B2393" s="11" t="s">
        <v>12</v>
      </c>
      <c r="C2393" s="23" t="s">
        <v>25</v>
      </c>
      <c r="D2393" s="23">
        <v>119</v>
      </c>
      <c r="E2393" s="23" t="s">
        <v>18</v>
      </c>
      <c r="F2393" s="23">
        <v>123</v>
      </c>
      <c r="G2393" s="44"/>
      <c r="H2393" s="44"/>
      <c r="I2393" s="30">
        <v>18025</v>
      </c>
      <c r="J2393" s="29">
        <f>VLOOKUP(Table2[[#This Row],[Visitor]],Table1[],2,FALSE)</f>
        <v>12</v>
      </c>
      <c r="K2393" s="29">
        <f>VLOOKUP(Table2[[#This Row],[Home]],Table1[],2,FALSE)</f>
        <v>26</v>
      </c>
      <c r="L2393" s="29">
        <f>VLOOKUP(Table2[[#This Row],[Visitor]],Table3[],2,FALSE)</f>
        <v>29</v>
      </c>
      <c r="M2393" s="29">
        <f>VLOOKUP(Table2[[#This Row],[Home]],Table3[],2,FALSE)</f>
        <v>26</v>
      </c>
      <c r="N2393" s="37"/>
      <c r="O2393" s="37"/>
      <c r="P2393" s="37"/>
      <c r="Q2393" s="37"/>
    </row>
    <row r="2394" spans="1:17" ht="25.5" customHeight="1">
      <c r="A2394" s="22" t="s">
        <v>419</v>
      </c>
      <c r="B2394" s="11" t="s">
        <v>21</v>
      </c>
      <c r="C2394" s="23" t="s">
        <v>44</v>
      </c>
      <c r="D2394" s="23">
        <v>110</v>
      </c>
      <c r="E2394" s="23" t="s">
        <v>6</v>
      </c>
      <c r="F2394" s="23">
        <v>108</v>
      </c>
      <c r="G2394" s="44"/>
      <c r="H2394" s="44"/>
      <c r="I2394" s="30">
        <v>19432</v>
      </c>
      <c r="J2394" s="29">
        <f>VLOOKUP(Table2[[#This Row],[Visitor]],Table1[],2,FALSE)</f>
        <v>6</v>
      </c>
      <c r="K2394" s="29">
        <f>VLOOKUP(Table2[[#This Row],[Home]],Table1[],2,FALSE)</f>
        <v>5</v>
      </c>
      <c r="L2394" s="29">
        <f>VLOOKUP(Table2[[#This Row],[Visitor]],Table3[],2,FALSE)</f>
        <v>18</v>
      </c>
      <c r="M2394" s="29">
        <f>VLOOKUP(Table2[[#This Row],[Home]],Table3[],2,FALSE)</f>
        <v>6</v>
      </c>
      <c r="N2394" s="37"/>
      <c r="O2394" s="37"/>
      <c r="P2394" s="37"/>
      <c r="Q2394" s="37"/>
    </row>
    <row r="2395" spans="1:17" ht="25.5" customHeight="1">
      <c r="A2395" s="22" t="s">
        <v>419</v>
      </c>
      <c r="B2395" s="11" t="s">
        <v>21</v>
      </c>
      <c r="C2395" s="23" t="s">
        <v>30</v>
      </c>
      <c r="D2395" s="23">
        <v>111</v>
      </c>
      <c r="E2395" s="23" t="s">
        <v>42</v>
      </c>
      <c r="F2395" s="23">
        <v>93</v>
      </c>
      <c r="G2395" s="44"/>
      <c r="H2395" s="44"/>
      <c r="I2395" s="30">
        <v>19290</v>
      </c>
      <c r="J2395" s="29">
        <f>VLOOKUP(Table2[[#This Row],[Visitor]],Table1[],2,FALSE)</f>
        <v>18</v>
      </c>
      <c r="K2395" s="29">
        <f>VLOOKUP(Table2[[#This Row],[Home]],Table1[],2,FALSE)</f>
        <v>25</v>
      </c>
      <c r="L2395" s="29">
        <f>VLOOKUP(Table2[[#This Row],[Visitor]],Table3[],2,FALSE)</f>
        <v>14</v>
      </c>
      <c r="M2395" s="29">
        <f>VLOOKUP(Table2[[#This Row],[Home]],Table3[],2,FALSE)</f>
        <v>22</v>
      </c>
      <c r="N2395" s="37"/>
      <c r="O2395" s="37"/>
      <c r="P2395" s="37"/>
      <c r="Q2395" s="37"/>
    </row>
    <row r="2396" spans="1:17" ht="25.5" customHeight="1">
      <c r="A2396" s="22" t="s">
        <v>419</v>
      </c>
      <c r="B2396" s="11" t="s">
        <v>21</v>
      </c>
      <c r="C2396" s="23" t="s">
        <v>43</v>
      </c>
      <c r="D2396" s="23">
        <v>116</v>
      </c>
      <c r="E2396" s="23" t="s">
        <v>41</v>
      </c>
      <c r="F2396" s="23">
        <v>109</v>
      </c>
      <c r="G2396" s="44"/>
      <c r="H2396" s="44"/>
      <c r="I2396" s="30">
        <v>20014</v>
      </c>
      <c r="J2396" s="29">
        <f>VLOOKUP(Table2[[#This Row],[Visitor]],Table1[],2,FALSE)</f>
        <v>10</v>
      </c>
      <c r="K2396" s="29">
        <f>VLOOKUP(Table2[[#This Row],[Home]],Table1[],2,FALSE)</f>
        <v>7</v>
      </c>
      <c r="L2396" s="29">
        <f>VLOOKUP(Table2[[#This Row],[Visitor]],Table3[],2,FALSE)</f>
        <v>10</v>
      </c>
      <c r="M2396" s="29">
        <f>VLOOKUP(Table2[[#This Row],[Home]],Table3[],2,FALSE)</f>
        <v>2</v>
      </c>
      <c r="N2396" s="37"/>
      <c r="O2396" s="37"/>
      <c r="P2396" s="37"/>
      <c r="Q2396" s="37"/>
    </row>
    <row r="2397" spans="1:17" ht="25.5" customHeight="1">
      <c r="A2397" s="22" t="s">
        <v>419</v>
      </c>
      <c r="B2397" s="11" t="s">
        <v>23</v>
      </c>
      <c r="C2397" s="23" t="s">
        <v>34</v>
      </c>
      <c r="D2397" s="23">
        <v>105</v>
      </c>
      <c r="E2397" s="23" t="s">
        <v>9</v>
      </c>
      <c r="F2397" s="23">
        <v>111</v>
      </c>
      <c r="G2397" s="44"/>
      <c r="H2397" s="44"/>
      <c r="I2397" s="30">
        <v>18055</v>
      </c>
      <c r="J2397" s="29">
        <f>VLOOKUP(Table2[[#This Row],[Visitor]],Table1[],2,FALSE)</f>
        <v>2</v>
      </c>
      <c r="K2397" s="29">
        <f>VLOOKUP(Table2[[#This Row],[Home]],Table1[],2,FALSE)</f>
        <v>3</v>
      </c>
      <c r="L2397" s="29">
        <f>VLOOKUP(Table2[[#This Row],[Visitor]],Table3[],2,FALSE)</f>
        <v>13</v>
      </c>
      <c r="M2397" s="29">
        <f>VLOOKUP(Table2[[#This Row],[Home]],Table3[],2,FALSE)</f>
        <v>1</v>
      </c>
      <c r="N2397" s="37"/>
      <c r="O2397" s="37"/>
      <c r="P2397" s="37"/>
      <c r="Q2397" s="37"/>
    </row>
    <row r="2398" spans="1:17" ht="25.5" customHeight="1">
      <c r="A2398" s="22" t="s">
        <v>419</v>
      </c>
      <c r="B2398" s="11" t="s">
        <v>26</v>
      </c>
      <c r="C2398" s="23" t="s">
        <v>17</v>
      </c>
      <c r="D2398" s="23">
        <v>87</v>
      </c>
      <c r="E2398" s="23" t="s">
        <v>22</v>
      </c>
      <c r="F2398" s="23">
        <v>116</v>
      </c>
      <c r="G2398" s="44"/>
      <c r="H2398" s="44"/>
      <c r="I2398" s="30">
        <v>18094</v>
      </c>
      <c r="J2398" s="29">
        <f>VLOOKUP(Table2[[#This Row],[Visitor]],Table1[],2,FALSE)</f>
        <v>17</v>
      </c>
      <c r="K2398" s="29">
        <f>VLOOKUP(Table2[[#This Row],[Home]],Table1[],2,FALSE)</f>
        <v>14</v>
      </c>
      <c r="L2398" s="29">
        <f>VLOOKUP(Table2[[#This Row],[Visitor]],Table3[],2,FALSE)</f>
        <v>15</v>
      </c>
      <c r="M2398" s="29">
        <f>VLOOKUP(Table2[[#This Row],[Home]],Table3[],2,FALSE)</f>
        <v>16</v>
      </c>
      <c r="N2398" s="37"/>
      <c r="O2398" s="37"/>
      <c r="P2398" s="37"/>
      <c r="Q2398" s="37"/>
    </row>
    <row r="2399" spans="1:17" ht="25.5" customHeight="1">
      <c r="A2399" s="22" t="s">
        <v>419</v>
      </c>
      <c r="B2399" s="11" t="s">
        <v>8</v>
      </c>
      <c r="C2399" s="23" t="s">
        <v>15</v>
      </c>
      <c r="D2399" s="23">
        <v>111</v>
      </c>
      <c r="E2399" s="23" t="s">
        <v>45</v>
      </c>
      <c r="F2399" s="23">
        <v>106</v>
      </c>
      <c r="G2399" s="44"/>
      <c r="H2399" s="44"/>
      <c r="I2399" s="30">
        <v>18997</v>
      </c>
      <c r="J2399" s="29">
        <f>VLOOKUP(Table2[[#This Row],[Visitor]],Table1[],2,FALSE)</f>
        <v>30</v>
      </c>
      <c r="K2399" s="29">
        <f>VLOOKUP(Table2[[#This Row],[Home]],Table1[],2,FALSE)</f>
        <v>28</v>
      </c>
      <c r="L2399" s="29">
        <f>VLOOKUP(Table2[[#This Row],[Visitor]],Table3[],2,FALSE)</f>
        <v>23</v>
      </c>
      <c r="M2399" s="29">
        <f>VLOOKUP(Table2[[#This Row],[Home]],Table3[],2,FALSE)</f>
        <v>21</v>
      </c>
      <c r="N2399" s="37"/>
      <c r="O2399" s="37"/>
      <c r="P2399" s="37"/>
      <c r="Q2399" s="37"/>
    </row>
    <row r="2400" spans="1:17" ht="25.5" customHeight="1">
      <c r="A2400" s="22" t="s">
        <v>420</v>
      </c>
      <c r="B2400" s="11" t="s">
        <v>59</v>
      </c>
      <c r="C2400" s="23" t="s">
        <v>5</v>
      </c>
      <c r="D2400" s="23">
        <v>117</v>
      </c>
      <c r="E2400" s="23" t="s">
        <v>13</v>
      </c>
      <c r="F2400" s="23">
        <v>124</v>
      </c>
      <c r="G2400" s="44"/>
      <c r="H2400" s="44"/>
      <c r="I2400" s="30">
        <v>19438</v>
      </c>
      <c r="J2400" s="29">
        <f>VLOOKUP(Table2[[#This Row],[Visitor]],Table1[],2,FALSE)</f>
        <v>4</v>
      </c>
      <c r="K2400" s="29">
        <f>VLOOKUP(Table2[[#This Row],[Home]],Table1[],2,FALSE)</f>
        <v>20</v>
      </c>
      <c r="L2400" s="29">
        <f>VLOOKUP(Table2[[#This Row],[Visitor]],Table3[],2,FALSE)</f>
        <v>4</v>
      </c>
      <c r="M2400" s="29">
        <f>VLOOKUP(Table2[[#This Row],[Home]],Table3[],2,FALSE)</f>
        <v>20</v>
      </c>
      <c r="N2400" s="37"/>
      <c r="O2400" s="37"/>
      <c r="P2400" s="37"/>
      <c r="Q2400" s="37"/>
    </row>
    <row r="2401" spans="1:17" ht="25.5" customHeight="1">
      <c r="A2401" s="22" t="s">
        <v>420</v>
      </c>
      <c r="B2401" s="11" t="s">
        <v>12</v>
      </c>
      <c r="C2401" s="23" t="s">
        <v>17</v>
      </c>
      <c r="D2401" s="23">
        <v>113</v>
      </c>
      <c r="E2401" s="23" t="s">
        <v>20</v>
      </c>
      <c r="F2401" s="23">
        <v>108</v>
      </c>
      <c r="G2401" s="44"/>
      <c r="H2401" s="44"/>
      <c r="I2401" s="30">
        <v>20409</v>
      </c>
      <c r="J2401" s="29">
        <f>VLOOKUP(Table2[[#This Row],[Visitor]],Table1[],2,FALSE)</f>
        <v>17</v>
      </c>
      <c r="K2401" s="29">
        <f>VLOOKUP(Table2[[#This Row],[Home]],Table1[],2,FALSE)</f>
        <v>9</v>
      </c>
      <c r="L2401" s="29">
        <f>VLOOKUP(Table2[[#This Row],[Visitor]],Table3[],2,FALSE)</f>
        <v>15</v>
      </c>
      <c r="M2401" s="29">
        <f>VLOOKUP(Table2[[#This Row],[Home]],Table3[],2,FALSE)</f>
        <v>17</v>
      </c>
      <c r="N2401" s="37"/>
      <c r="O2401" s="37"/>
      <c r="P2401" s="37"/>
      <c r="Q2401" s="37"/>
    </row>
    <row r="2402" spans="1:17" ht="25.5" customHeight="1">
      <c r="A2402" s="22" t="s">
        <v>420</v>
      </c>
      <c r="B2402" s="11" t="s">
        <v>21</v>
      </c>
      <c r="C2402" s="23" t="s">
        <v>19</v>
      </c>
      <c r="D2402" s="23">
        <v>127</v>
      </c>
      <c r="E2402" s="23" t="s">
        <v>27</v>
      </c>
      <c r="F2402" s="23">
        <v>129</v>
      </c>
      <c r="G2402" s="44"/>
      <c r="H2402" s="44"/>
      <c r="I2402" s="30">
        <v>16640</v>
      </c>
      <c r="J2402" s="29">
        <f>VLOOKUP(Table2[[#This Row],[Visitor]],Table1[],2,FALSE)</f>
        <v>27</v>
      </c>
      <c r="K2402" s="29">
        <f>VLOOKUP(Table2[[#This Row],[Home]],Table1[],2,FALSE)</f>
        <v>11</v>
      </c>
      <c r="L2402" s="29">
        <f>VLOOKUP(Table2[[#This Row],[Visitor]],Table3[],2,FALSE)</f>
        <v>5</v>
      </c>
      <c r="M2402" s="29">
        <f>VLOOKUP(Table2[[#This Row],[Home]],Table3[],2,FALSE)</f>
        <v>27</v>
      </c>
      <c r="N2402" s="37"/>
      <c r="O2402" s="37"/>
      <c r="P2402" s="37"/>
      <c r="Q2402" s="37"/>
    </row>
    <row r="2403" spans="1:17" ht="25.5" customHeight="1">
      <c r="A2403" s="22" t="s">
        <v>420</v>
      </c>
      <c r="B2403" s="11" t="s">
        <v>23</v>
      </c>
      <c r="C2403" s="23" t="s">
        <v>31</v>
      </c>
      <c r="D2403" s="23">
        <v>114</v>
      </c>
      <c r="E2403" s="23" t="s">
        <v>40</v>
      </c>
      <c r="F2403" s="23">
        <v>83</v>
      </c>
      <c r="G2403" s="44"/>
      <c r="H2403" s="44"/>
      <c r="I2403" s="30">
        <v>20506</v>
      </c>
      <c r="J2403" s="29">
        <f>VLOOKUP(Table2[[#This Row],[Visitor]],Table1[],2,FALSE)</f>
        <v>8</v>
      </c>
      <c r="K2403" s="29">
        <f>VLOOKUP(Table2[[#This Row],[Home]],Table1[],2,FALSE)</f>
        <v>15</v>
      </c>
      <c r="L2403" s="29">
        <f>VLOOKUP(Table2[[#This Row],[Visitor]],Table3[],2,FALSE)</f>
        <v>11</v>
      </c>
      <c r="M2403" s="29">
        <f>VLOOKUP(Table2[[#This Row],[Home]],Table3[],2,FALSE)</f>
        <v>24</v>
      </c>
      <c r="N2403" s="37"/>
      <c r="O2403" s="37"/>
      <c r="P2403" s="37"/>
      <c r="Q2403" s="37"/>
    </row>
    <row r="2404" spans="1:17" ht="25.5" customHeight="1">
      <c r="A2404" s="22" t="s">
        <v>420</v>
      </c>
      <c r="B2404" s="11" t="s">
        <v>23</v>
      </c>
      <c r="C2404" s="23" t="s">
        <v>33</v>
      </c>
      <c r="D2404" s="23">
        <v>112</v>
      </c>
      <c r="E2404" s="23" t="s">
        <v>25</v>
      </c>
      <c r="F2404" s="23">
        <v>99</v>
      </c>
      <c r="G2404" s="44"/>
      <c r="H2404" s="44"/>
      <c r="I2404" s="30">
        <v>16977</v>
      </c>
      <c r="J2404" s="29">
        <f>VLOOKUP(Table2[[#This Row],[Visitor]],Table1[],2,FALSE)</f>
        <v>24</v>
      </c>
      <c r="K2404" s="29">
        <f>VLOOKUP(Table2[[#This Row],[Home]],Table1[],2,FALSE)</f>
        <v>12</v>
      </c>
      <c r="L2404" s="29">
        <f>VLOOKUP(Table2[[#This Row],[Visitor]],Table3[],2,FALSE)</f>
        <v>12</v>
      </c>
      <c r="M2404" s="29">
        <f>VLOOKUP(Table2[[#This Row],[Home]],Table3[],2,FALSE)</f>
        <v>29</v>
      </c>
      <c r="N2404" s="37"/>
      <c r="O2404" s="37"/>
      <c r="P2404" s="37"/>
      <c r="Q2404" s="37"/>
    </row>
    <row r="2405" spans="1:17" ht="25.5" customHeight="1">
      <c r="A2405" s="22" t="s">
        <v>420</v>
      </c>
      <c r="B2405" s="11" t="s">
        <v>26</v>
      </c>
      <c r="C2405" s="23" t="s">
        <v>28</v>
      </c>
      <c r="D2405" s="23">
        <v>126</v>
      </c>
      <c r="E2405" s="23" t="s">
        <v>10</v>
      </c>
      <c r="F2405" s="23">
        <v>91</v>
      </c>
      <c r="G2405" s="44"/>
      <c r="H2405" s="44"/>
      <c r="I2405" s="30">
        <v>19596</v>
      </c>
      <c r="J2405" s="29">
        <f>VLOOKUP(Table2[[#This Row],[Visitor]],Table1[],2,FALSE)</f>
        <v>22</v>
      </c>
      <c r="K2405" s="29">
        <f>VLOOKUP(Table2[[#This Row],[Home]],Table1[],2,FALSE)</f>
        <v>1</v>
      </c>
      <c r="L2405" s="29">
        <f>VLOOKUP(Table2[[#This Row],[Visitor]],Table3[],2,FALSE)</f>
        <v>28</v>
      </c>
      <c r="M2405" s="29">
        <f>VLOOKUP(Table2[[#This Row],[Home]],Table3[],2,FALSE)</f>
        <v>3</v>
      </c>
      <c r="N2405" s="37"/>
      <c r="O2405" s="37"/>
      <c r="P2405" s="37"/>
      <c r="Q2405" s="37"/>
    </row>
    <row r="2406" spans="1:17" ht="25.5" customHeight="1">
      <c r="A2406" s="22" t="s">
        <v>420</v>
      </c>
      <c r="B2406" s="11" t="s">
        <v>35</v>
      </c>
      <c r="C2406" s="23" t="s">
        <v>14</v>
      </c>
      <c r="D2406" s="23">
        <v>112</v>
      </c>
      <c r="E2406" s="23" t="s">
        <v>36</v>
      </c>
      <c r="F2406" s="23">
        <v>117</v>
      </c>
      <c r="G2406" s="44"/>
      <c r="H2406" s="44"/>
      <c r="I2406" s="30">
        <v>19815</v>
      </c>
      <c r="J2406" s="29">
        <f>VLOOKUP(Table2[[#This Row],[Visitor]],Table1[],2,FALSE)</f>
        <v>19</v>
      </c>
      <c r="K2406" s="29">
        <f>VLOOKUP(Table2[[#This Row],[Home]],Table1[],2,FALSE)</f>
        <v>16</v>
      </c>
      <c r="L2406" s="29">
        <f>VLOOKUP(Table2[[#This Row],[Visitor]],Table3[],2,FALSE)</f>
        <v>19</v>
      </c>
      <c r="M2406" s="29">
        <f>VLOOKUP(Table2[[#This Row],[Home]],Table3[],2,FALSE)</f>
        <v>7</v>
      </c>
      <c r="N2406" s="37"/>
      <c r="O2406" s="37"/>
      <c r="P2406" s="37"/>
      <c r="Q2406" s="37"/>
    </row>
    <row r="2407" spans="1:17" ht="25.5" customHeight="1">
      <c r="A2407" s="22" t="s">
        <v>420</v>
      </c>
      <c r="B2407" s="11" t="s">
        <v>35</v>
      </c>
      <c r="C2407" s="23" t="s">
        <v>37</v>
      </c>
      <c r="D2407" s="23">
        <v>103</v>
      </c>
      <c r="E2407" s="23" t="s">
        <v>38</v>
      </c>
      <c r="F2407" s="23">
        <v>112</v>
      </c>
      <c r="G2407" s="44"/>
      <c r="H2407" s="44"/>
      <c r="I2407" s="30">
        <v>17583</v>
      </c>
      <c r="J2407" s="29">
        <f>VLOOKUP(Table2[[#This Row],[Visitor]],Table1[],2,FALSE)</f>
        <v>29</v>
      </c>
      <c r="K2407" s="29">
        <f>VLOOKUP(Table2[[#This Row],[Home]],Table1[],2,FALSE)</f>
        <v>23</v>
      </c>
      <c r="L2407" s="29">
        <f>VLOOKUP(Table2[[#This Row],[Visitor]],Table3[],2,FALSE)</f>
        <v>30</v>
      </c>
      <c r="M2407" s="29">
        <f>VLOOKUP(Table2[[#This Row],[Home]],Table3[],2,FALSE)</f>
        <v>25</v>
      </c>
      <c r="N2407" s="37"/>
      <c r="O2407" s="37"/>
      <c r="P2407" s="37"/>
      <c r="Q2407" s="37"/>
    </row>
    <row r="2408" spans="1:17" ht="25.5" customHeight="1">
      <c r="A2408" s="22" t="s">
        <v>421</v>
      </c>
      <c r="B2408" s="11" t="s">
        <v>88</v>
      </c>
      <c r="C2408" s="23" t="s">
        <v>44</v>
      </c>
      <c r="D2408" s="23">
        <v>124</v>
      </c>
      <c r="E2408" s="23" t="s">
        <v>42</v>
      </c>
      <c r="F2408" s="23">
        <v>113</v>
      </c>
      <c r="G2408" s="44"/>
      <c r="H2408" s="44"/>
      <c r="I2408" s="30">
        <v>18263</v>
      </c>
      <c r="J2408" s="29">
        <f>VLOOKUP(Table2[[#This Row],[Visitor]],Table1[],2,FALSE)</f>
        <v>6</v>
      </c>
      <c r="K2408" s="29">
        <f>VLOOKUP(Table2[[#This Row],[Home]],Table1[],2,FALSE)</f>
        <v>25</v>
      </c>
      <c r="L2408" s="29">
        <f>VLOOKUP(Table2[[#This Row],[Visitor]],Table3[],2,FALSE)</f>
        <v>18</v>
      </c>
      <c r="M2408" s="29">
        <f>VLOOKUP(Table2[[#This Row],[Home]],Table3[],2,FALSE)</f>
        <v>22</v>
      </c>
      <c r="N2408" s="37"/>
      <c r="O2408" s="37"/>
      <c r="P2408" s="37"/>
      <c r="Q2408" s="37"/>
    </row>
    <row r="2409" spans="1:17" ht="25.5" customHeight="1">
      <c r="A2409" s="22" t="s">
        <v>421</v>
      </c>
      <c r="B2409" s="11" t="s">
        <v>58</v>
      </c>
      <c r="C2409" s="23" t="s">
        <v>6</v>
      </c>
      <c r="D2409" s="23">
        <v>105</v>
      </c>
      <c r="E2409" s="23" t="s">
        <v>22</v>
      </c>
      <c r="F2409" s="23">
        <v>127</v>
      </c>
      <c r="G2409" s="44"/>
      <c r="H2409" s="44"/>
      <c r="I2409" s="30">
        <v>17930</v>
      </c>
      <c r="J2409" s="29">
        <f>VLOOKUP(Table2[[#This Row],[Visitor]],Table1[],2,FALSE)</f>
        <v>5</v>
      </c>
      <c r="K2409" s="29">
        <f>VLOOKUP(Table2[[#This Row],[Home]],Table1[],2,FALSE)</f>
        <v>14</v>
      </c>
      <c r="L2409" s="29">
        <f>VLOOKUP(Table2[[#This Row],[Visitor]],Table3[],2,FALSE)</f>
        <v>6</v>
      </c>
      <c r="M2409" s="29">
        <f>VLOOKUP(Table2[[#This Row],[Home]],Table3[],2,FALSE)</f>
        <v>16</v>
      </c>
      <c r="N2409" s="37"/>
      <c r="O2409" s="37"/>
      <c r="P2409" s="37"/>
      <c r="Q2409" s="37"/>
    </row>
    <row r="2410" spans="1:17" ht="25.5" customHeight="1">
      <c r="A2410" s="22" t="s">
        <v>421</v>
      </c>
      <c r="B2410" s="11" t="s">
        <v>83</v>
      </c>
      <c r="C2410" s="23" t="s">
        <v>30</v>
      </c>
      <c r="D2410" s="23">
        <v>88</v>
      </c>
      <c r="E2410" s="23" t="s">
        <v>16</v>
      </c>
      <c r="F2410" s="23">
        <v>124</v>
      </c>
      <c r="G2410" s="44"/>
      <c r="H2410" s="44"/>
      <c r="I2410" s="30">
        <v>17923</v>
      </c>
      <c r="J2410" s="29">
        <f>VLOOKUP(Table2[[#This Row],[Visitor]],Table1[],2,FALSE)</f>
        <v>18</v>
      </c>
      <c r="K2410" s="29">
        <f>VLOOKUP(Table2[[#This Row],[Home]],Table1[],2,FALSE)</f>
        <v>13</v>
      </c>
      <c r="L2410" s="29">
        <f>VLOOKUP(Table2[[#This Row],[Visitor]],Table3[],2,FALSE)</f>
        <v>14</v>
      </c>
      <c r="M2410" s="29">
        <f>VLOOKUP(Table2[[#This Row],[Home]],Table3[],2,FALSE)</f>
        <v>8</v>
      </c>
      <c r="N2410" s="37"/>
      <c r="O2410" s="37"/>
      <c r="P2410" s="37"/>
      <c r="Q2410" s="37"/>
    </row>
    <row r="2411" spans="1:17" ht="25.5" customHeight="1">
      <c r="A2411" s="22" t="s">
        <v>421</v>
      </c>
      <c r="B2411" s="11" t="s">
        <v>59</v>
      </c>
      <c r="C2411" s="23" t="s">
        <v>13</v>
      </c>
      <c r="D2411" s="23">
        <v>115</v>
      </c>
      <c r="E2411" s="23" t="s">
        <v>41</v>
      </c>
      <c r="F2411" s="23">
        <v>114</v>
      </c>
      <c r="G2411" s="44"/>
      <c r="H2411" s="44"/>
      <c r="I2411" s="30">
        <v>19800</v>
      </c>
      <c r="J2411" s="29">
        <f>VLOOKUP(Table2[[#This Row],[Visitor]],Table1[],2,FALSE)</f>
        <v>20</v>
      </c>
      <c r="K2411" s="29">
        <f>VLOOKUP(Table2[[#This Row],[Home]],Table1[],2,FALSE)</f>
        <v>7</v>
      </c>
      <c r="L2411" s="29">
        <f>VLOOKUP(Table2[[#This Row],[Visitor]],Table3[],2,FALSE)</f>
        <v>20</v>
      </c>
      <c r="M2411" s="29">
        <f>VLOOKUP(Table2[[#This Row],[Home]],Table3[],2,FALSE)</f>
        <v>2</v>
      </c>
      <c r="N2411" s="37"/>
      <c r="O2411" s="37"/>
      <c r="P2411" s="37"/>
      <c r="Q2411" s="37"/>
    </row>
    <row r="2412" spans="1:17" ht="25.5" customHeight="1">
      <c r="A2412" s="22" t="s">
        <v>421</v>
      </c>
      <c r="B2412" s="11" t="s">
        <v>12</v>
      </c>
      <c r="C2412" s="23" t="s">
        <v>9</v>
      </c>
      <c r="D2412" s="23">
        <v>113</v>
      </c>
      <c r="E2412" s="23" t="s">
        <v>24</v>
      </c>
      <c r="F2412" s="23">
        <v>90</v>
      </c>
      <c r="G2412" s="44"/>
      <c r="H2412" s="44"/>
      <c r="I2412" s="30">
        <v>17048</v>
      </c>
      <c r="J2412" s="29">
        <f>VLOOKUP(Table2[[#This Row],[Visitor]],Table1[],2,FALSE)</f>
        <v>3</v>
      </c>
      <c r="K2412" s="29">
        <f>VLOOKUP(Table2[[#This Row],[Home]],Table1[],2,FALSE)</f>
        <v>21</v>
      </c>
      <c r="L2412" s="29">
        <f>VLOOKUP(Table2[[#This Row],[Visitor]],Table3[],2,FALSE)</f>
        <v>1</v>
      </c>
      <c r="M2412" s="29">
        <f>VLOOKUP(Table2[[#This Row],[Home]],Table3[],2,FALSE)</f>
        <v>9</v>
      </c>
      <c r="N2412" s="37"/>
      <c r="O2412" s="37"/>
      <c r="P2412" s="37"/>
      <c r="Q2412" s="37"/>
    </row>
    <row r="2413" spans="1:17" ht="25.5" customHeight="1">
      <c r="A2413" s="22" t="s">
        <v>421</v>
      </c>
      <c r="B2413" s="11" t="s">
        <v>21</v>
      </c>
      <c r="C2413" s="23" t="s">
        <v>34</v>
      </c>
      <c r="D2413" s="23">
        <v>115</v>
      </c>
      <c r="E2413" s="23" t="s">
        <v>5</v>
      </c>
      <c r="F2413" s="23">
        <v>96</v>
      </c>
      <c r="G2413" s="44"/>
      <c r="H2413" s="44"/>
      <c r="I2413" s="30">
        <v>18624</v>
      </c>
      <c r="J2413" s="29">
        <f>VLOOKUP(Table2[[#This Row],[Visitor]],Table1[],2,FALSE)</f>
        <v>2</v>
      </c>
      <c r="K2413" s="29">
        <f>VLOOKUP(Table2[[#This Row],[Home]],Table1[],2,FALSE)</f>
        <v>4</v>
      </c>
      <c r="L2413" s="29">
        <f>VLOOKUP(Table2[[#This Row],[Visitor]],Table3[],2,FALSE)</f>
        <v>13</v>
      </c>
      <c r="M2413" s="29">
        <f>VLOOKUP(Table2[[#This Row],[Home]],Table3[],2,FALSE)</f>
        <v>4</v>
      </c>
      <c r="N2413" s="37"/>
      <c r="O2413" s="37"/>
      <c r="P2413" s="37"/>
      <c r="Q2413" s="37"/>
    </row>
    <row r="2414" spans="1:17" ht="25.5" customHeight="1">
      <c r="A2414" s="22" t="s">
        <v>421</v>
      </c>
      <c r="B2414" s="11" t="s">
        <v>26</v>
      </c>
      <c r="C2414" s="23" t="s">
        <v>14</v>
      </c>
      <c r="D2414" s="23">
        <v>114</v>
      </c>
      <c r="E2414" s="23" t="s">
        <v>10</v>
      </c>
      <c r="F2414" s="23">
        <v>121</v>
      </c>
      <c r="G2414" s="44"/>
      <c r="H2414" s="44"/>
      <c r="I2414" s="30">
        <v>19596</v>
      </c>
      <c r="J2414" s="29">
        <f>VLOOKUP(Table2[[#This Row],[Visitor]],Table1[],2,FALSE)</f>
        <v>19</v>
      </c>
      <c r="K2414" s="29">
        <f>VLOOKUP(Table2[[#This Row],[Home]],Table1[],2,FALSE)</f>
        <v>1</v>
      </c>
      <c r="L2414" s="29">
        <f>VLOOKUP(Table2[[#This Row],[Visitor]],Table3[],2,FALSE)</f>
        <v>19</v>
      </c>
      <c r="M2414" s="29">
        <f>VLOOKUP(Table2[[#This Row],[Home]],Table3[],2,FALSE)</f>
        <v>3</v>
      </c>
      <c r="N2414" s="37"/>
      <c r="O2414" s="37"/>
      <c r="P2414" s="37"/>
      <c r="Q2414" s="37"/>
    </row>
    <row r="2415" spans="1:17" ht="25.5" customHeight="1">
      <c r="A2415" s="22" t="s">
        <v>421</v>
      </c>
      <c r="B2415" s="11" t="s">
        <v>32</v>
      </c>
      <c r="C2415" s="23" t="s">
        <v>38</v>
      </c>
      <c r="D2415" s="23">
        <v>106</v>
      </c>
      <c r="E2415" s="23" t="s">
        <v>45</v>
      </c>
      <c r="F2415" s="23">
        <v>111</v>
      </c>
      <c r="G2415" s="44"/>
      <c r="H2415" s="44"/>
      <c r="I2415" s="30">
        <v>18997</v>
      </c>
      <c r="J2415" s="29">
        <f>VLOOKUP(Table2[[#This Row],[Visitor]],Table1[],2,FALSE)</f>
        <v>23</v>
      </c>
      <c r="K2415" s="29">
        <f>VLOOKUP(Table2[[#This Row],[Home]],Table1[],2,FALSE)</f>
        <v>28</v>
      </c>
      <c r="L2415" s="29">
        <f>VLOOKUP(Table2[[#This Row],[Visitor]],Table3[],2,FALSE)</f>
        <v>25</v>
      </c>
      <c r="M2415" s="29">
        <f>VLOOKUP(Table2[[#This Row],[Home]],Table3[],2,FALSE)</f>
        <v>21</v>
      </c>
      <c r="N2415" s="37"/>
      <c r="O2415" s="37"/>
      <c r="P2415" s="37"/>
      <c r="Q2415" s="37"/>
    </row>
    <row r="2416" spans="1:17" ht="25.5" customHeight="1">
      <c r="A2416" s="22" t="s">
        <v>422</v>
      </c>
      <c r="B2416" s="11" t="s">
        <v>12</v>
      </c>
      <c r="C2416" s="23" t="s">
        <v>19</v>
      </c>
      <c r="D2416" s="23">
        <v>98</v>
      </c>
      <c r="E2416" s="23" t="s">
        <v>18</v>
      </c>
      <c r="F2416" s="23">
        <v>119</v>
      </c>
      <c r="G2416" s="44"/>
      <c r="H2416" s="44"/>
      <c r="I2416" s="30">
        <v>16848</v>
      </c>
      <c r="J2416" s="29">
        <f>VLOOKUP(Table2[[#This Row],[Visitor]],Table1[],2,FALSE)</f>
        <v>27</v>
      </c>
      <c r="K2416" s="29">
        <f>VLOOKUP(Table2[[#This Row],[Home]],Table1[],2,FALSE)</f>
        <v>26</v>
      </c>
      <c r="L2416" s="29">
        <f>VLOOKUP(Table2[[#This Row],[Visitor]],Table3[],2,FALSE)</f>
        <v>5</v>
      </c>
      <c r="M2416" s="29">
        <f>VLOOKUP(Table2[[#This Row],[Home]],Table3[],2,FALSE)</f>
        <v>26</v>
      </c>
      <c r="N2416" s="37"/>
      <c r="O2416" s="37"/>
      <c r="P2416" s="37"/>
      <c r="Q2416" s="37"/>
    </row>
    <row r="2417" spans="1:17" ht="25.5" customHeight="1">
      <c r="A2417" s="22" t="s">
        <v>422</v>
      </c>
      <c r="B2417" s="11" t="s">
        <v>23</v>
      </c>
      <c r="C2417" s="23" t="s">
        <v>43</v>
      </c>
      <c r="D2417" s="23">
        <v>103</v>
      </c>
      <c r="E2417" s="23" t="s">
        <v>25</v>
      </c>
      <c r="F2417" s="23">
        <v>115</v>
      </c>
      <c r="G2417" s="44"/>
      <c r="H2417" s="44"/>
      <c r="I2417" s="30">
        <v>15144</v>
      </c>
      <c r="J2417" s="29">
        <f>VLOOKUP(Table2[[#This Row],[Visitor]],Table1[],2,FALSE)</f>
        <v>10</v>
      </c>
      <c r="K2417" s="29">
        <f>VLOOKUP(Table2[[#This Row],[Home]],Table1[],2,FALSE)</f>
        <v>12</v>
      </c>
      <c r="L2417" s="29">
        <f>VLOOKUP(Table2[[#This Row],[Visitor]],Table3[],2,FALSE)</f>
        <v>10</v>
      </c>
      <c r="M2417" s="29">
        <f>VLOOKUP(Table2[[#This Row],[Home]],Table3[],2,FALSE)</f>
        <v>29</v>
      </c>
      <c r="N2417" s="37"/>
      <c r="O2417" s="37"/>
      <c r="P2417" s="37"/>
      <c r="Q2417" s="37"/>
    </row>
    <row r="2418" spans="1:17" ht="25.5" customHeight="1">
      <c r="A2418" s="22" t="s">
        <v>422</v>
      </c>
      <c r="B2418" s="11" t="s">
        <v>29</v>
      </c>
      <c r="C2418" s="23" t="s">
        <v>37</v>
      </c>
      <c r="D2418" s="23">
        <v>92</v>
      </c>
      <c r="E2418" s="23" t="s">
        <v>31</v>
      </c>
      <c r="F2418" s="23">
        <v>125</v>
      </c>
      <c r="G2418" s="44"/>
      <c r="H2418" s="44"/>
      <c r="I2418" s="30">
        <v>18306</v>
      </c>
      <c r="J2418" s="29">
        <f>VLOOKUP(Table2[[#This Row],[Visitor]],Table1[],2,FALSE)</f>
        <v>29</v>
      </c>
      <c r="K2418" s="29">
        <f>VLOOKUP(Table2[[#This Row],[Home]],Table1[],2,FALSE)</f>
        <v>8</v>
      </c>
      <c r="L2418" s="29">
        <f>VLOOKUP(Table2[[#This Row],[Visitor]],Table3[],2,FALSE)</f>
        <v>30</v>
      </c>
      <c r="M2418" s="29">
        <f>VLOOKUP(Table2[[#This Row],[Home]],Table3[],2,FALSE)</f>
        <v>11</v>
      </c>
      <c r="N2418" s="37"/>
      <c r="O2418" s="37"/>
      <c r="P2418" s="37"/>
      <c r="Q2418" s="37"/>
    </row>
    <row r="2419" spans="1:17" ht="25.5" customHeight="1">
      <c r="A2419" s="22" t="s">
        <v>422</v>
      </c>
      <c r="B2419" s="11" t="s">
        <v>35</v>
      </c>
      <c r="C2419" s="23" t="s">
        <v>15</v>
      </c>
      <c r="D2419" s="23">
        <v>144</v>
      </c>
      <c r="E2419" s="23" t="s">
        <v>36</v>
      </c>
      <c r="F2419" s="23">
        <v>148</v>
      </c>
      <c r="G2419" s="44"/>
      <c r="H2419" s="44"/>
      <c r="I2419" s="30">
        <v>20188</v>
      </c>
      <c r="J2419" s="29">
        <f>VLOOKUP(Table2[[#This Row],[Visitor]],Table1[],2,FALSE)</f>
        <v>30</v>
      </c>
      <c r="K2419" s="29">
        <f>VLOOKUP(Table2[[#This Row],[Home]],Table1[],2,FALSE)</f>
        <v>16</v>
      </c>
      <c r="L2419" s="29">
        <f>VLOOKUP(Table2[[#This Row],[Visitor]],Table3[],2,FALSE)</f>
        <v>23</v>
      </c>
      <c r="M2419" s="29">
        <f>VLOOKUP(Table2[[#This Row],[Home]],Table3[],2,FALSE)</f>
        <v>7</v>
      </c>
      <c r="N2419" s="37"/>
      <c r="O2419" s="37"/>
      <c r="P2419" s="37"/>
      <c r="Q2419" s="37"/>
    </row>
    <row r="2420" spans="1:17" ht="25.5" customHeight="1">
      <c r="A2420" s="22" t="s">
        <v>423</v>
      </c>
      <c r="B2420" s="11" t="s">
        <v>12</v>
      </c>
      <c r="C2420" s="23" t="s">
        <v>34</v>
      </c>
      <c r="D2420" s="23">
        <v>116</v>
      </c>
      <c r="E2420" s="23" t="s">
        <v>13</v>
      </c>
      <c r="F2420" s="23">
        <v>125</v>
      </c>
      <c r="G2420" s="44"/>
      <c r="H2420" s="44"/>
      <c r="I2420" s="30">
        <v>14227</v>
      </c>
      <c r="J2420" s="29">
        <f>VLOOKUP(Table2[[#This Row],[Visitor]],Table1[],2,FALSE)</f>
        <v>2</v>
      </c>
      <c r="K2420" s="29">
        <f>VLOOKUP(Table2[[#This Row],[Home]],Table1[],2,FALSE)</f>
        <v>20</v>
      </c>
      <c r="L2420" s="29">
        <f>VLOOKUP(Table2[[#This Row],[Visitor]],Table3[],2,FALSE)</f>
        <v>13</v>
      </c>
      <c r="M2420" s="29">
        <f>VLOOKUP(Table2[[#This Row],[Home]],Table3[],2,FALSE)</f>
        <v>20</v>
      </c>
      <c r="N2420" s="37"/>
      <c r="O2420" s="37"/>
      <c r="P2420" s="37"/>
      <c r="Q2420" s="37"/>
    </row>
    <row r="2421" spans="1:17" ht="25.5" customHeight="1">
      <c r="A2421" s="22" t="s">
        <v>423</v>
      </c>
      <c r="B2421" s="11" t="s">
        <v>12</v>
      </c>
      <c r="C2421" s="23" t="s">
        <v>5</v>
      </c>
      <c r="D2421" s="23">
        <v>116</v>
      </c>
      <c r="E2421" s="23" t="s">
        <v>6</v>
      </c>
      <c r="F2421" s="23">
        <v>106</v>
      </c>
      <c r="G2421" s="44"/>
      <c r="H2421" s="44"/>
      <c r="I2421" s="30">
        <v>19432</v>
      </c>
      <c r="J2421" s="29">
        <f>VLOOKUP(Table2[[#This Row],[Visitor]],Table1[],2,FALSE)</f>
        <v>4</v>
      </c>
      <c r="K2421" s="29">
        <f>VLOOKUP(Table2[[#This Row],[Home]],Table1[],2,FALSE)</f>
        <v>5</v>
      </c>
      <c r="L2421" s="29">
        <f>VLOOKUP(Table2[[#This Row],[Visitor]],Table3[],2,FALSE)</f>
        <v>4</v>
      </c>
      <c r="M2421" s="29">
        <f>VLOOKUP(Table2[[#This Row],[Home]],Table3[],2,FALSE)</f>
        <v>6</v>
      </c>
      <c r="N2421" s="37"/>
      <c r="O2421" s="37"/>
      <c r="P2421" s="37"/>
      <c r="Q2421" s="37"/>
    </row>
    <row r="2422" spans="1:17" ht="25.5" customHeight="1">
      <c r="A2422" s="22" t="s">
        <v>423</v>
      </c>
      <c r="B2422" s="11" t="s">
        <v>21</v>
      </c>
      <c r="C2422" s="23" t="s">
        <v>18</v>
      </c>
      <c r="D2422" s="23">
        <v>104</v>
      </c>
      <c r="E2422" s="23" t="s">
        <v>17</v>
      </c>
      <c r="F2422" s="23">
        <v>99</v>
      </c>
      <c r="G2422" s="44"/>
      <c r="H2422" s="44"/>
      <c r="I2422" s="30">
        <v>19704</v>
      </c>
      <c r="J2422" s="29">
        <f>VLOOKUP(Table2[[#This Row],[Visitor]],Table1[],2,FALSE)</f>
        <v>26</v>
      </c>
      <c r="K2422" s="29">
        <f>VLOOKUP(Table2[[#This Row],[Home]],Table1[],2,FALSE)</f>
        <v>17</v>
      </c>
      <c r="L2422" s="29">
        <f>VLOOKUP(Table2[[#This Row],[Visitor]],Table3[],2,FALSE)</f>
        <v>26</v>
      </c>
      <c r="M2422" s="29">
        <f>VLOOKUP(Table2[[#This Row],[Home]],Table3[],2,FALSE)</f>
        <v>15</v>
      </c>
      <c r="N2422" s="37"/>
      <c r="O2422" s="37"/>
      <c r="P2422" s="37"/>
      <c r="Q2422" s="37"/>
    </row>
    <row r="2423" spans="1:17" ht="25.5" customHeight="1">
      <c r="A2423" s="22" t="s">
        <v>423</v>
      </c>
      <c r="B2423" s="11" t="s">
        <v>21</v>
      </c>
      <c r="C2423" s="23" t="s">
        <v>40</v>
      </c>
      <c r="D2423" s="23">
        <v>103</v>
      </c>
      <c r="E2423" s="23" t="s">
        <v>41</v>
      </c>
      <c r="F2423" s="23">
        <v>112</v>
      </c>
      <c r="G2423" s="44"/>
      <c r="H2423" s="44"/>
      <c r="I2423" s="30">
        <v>19800</v>
      </c>
      <c r="J2423" s="29">
        <f>VLOOKUP(Table2[[#This Row],[Visitor]],Table1[],2,FALSE)</f>
        <v>15</v>
      </c>
      <c r="K2423" s="29">
        <f>VLOOKUP(Table2[[#This Row],[Home]],Table1[],2,FALSE)</f>
        <v>7</v>
      </c>
      <c r="L2423" s="29">
        <f>VLOOKUP(Table2[[#This Row],[Visitor]],Table3[],2,FALSE)</f>
        <v>24</v>
      </c>
      <c r="M2423" s="29">
        <f>VLOOKUP(Table2[[#This Row],[Home]],Table3[],2,FALSE)</f>
        <v>2</v>
      </c>
      <c r="N2423" s="37"/>
      <c r="O2423" s="37"/>
      <c r="P2423" s="37"/>
      <c r="Q2423" s="37"/>
    </row>
    <row r="2424" spans="1:17" ht="25.5" customHeight="1">
      <c r="A2424" s="22" t="s">
        <v>423</v>
      </c>
      <c r="B2424" s="11" t="s">
        <v>23</v>
      </c>
      <c r="C2424" s="23" t="s">
        <v>9</v>
      </c>
      <c r="D2424" s="23">
        <v>94</v>
      </c>
      <c r="E2424" s="23" t="s">
        <v>22</v>
      </c>
      <c r="F2424" s="23">
        <v>108</v>
      </c>
      <c r="G2424" s="44"/>
      <c r="H2424" s="44"/>
      <c r="I2424" s="30">
        <v>17910</v>
      </c>
      <c r="J2424" s="29">
        <f>VLOOKUP(Table2[[#This Row],[Visitor]],Table1[],2,FALSE)</f>
        <v>3</v>
      </c>
      <c r="K2424" s="29">
        <f>VLOOKUP(Table2[[#This Row],[Home]],Table1[],2,FALSE)</f>
        <v>14</v>
      </c>
      <c r="L2424" s="29">
        <f>VLOOKUP(Table2[[#This Row],[Visitor]],Table3[],2,FALSE)</f>
        <v>1</v>
      </c>
      <c r="M2424" s="29">
        <f>VLOOKUP(Table2[[#This Row],[Home]],Table3[],2,FALSE)</f>
        <v>16</v>
      </c>
      <c r="N2424" s="37"/>
      <c r="O2424" s="37"/>
      <c r="P2424" s="37"/>
      <c r="Q2424" s="37"/>
    </row>
    <row r="2425" spans="1:17" ht="25.5" customHeight="1">
      <c r="A2425" s="22" t="s">
        <v>423</v>
      </c>
      <c r="B2425" s="11" t="s">
        <v>23</v>
      </c>
      <c r="C2425" s="23" t="s">
        <v>44</v>
      </c>
      <c r="D2425" s="23">
        <v>122</v>
      </c>
      <c r="E2425" s="23" t="s">
        <v>33</v>
      </c>
      <c r="F2425" s="23">
        <v>111</v>
      </c>
      <c r="G2425" s="44"/>
      <c r="H2425" s="44"/>
      <c r="I2425" s="30">
        <v>13176</v>
      </c>
      <c r="J2425" s="29">
        <f>VLOOKUP(Table2[[#This Row],[Visitor]],Table1[],2,FALSE)</f>
        <v>6</v>
      </c>
      <c r="K2425" s="29">
        <f>VLOOKUP(Table2[[#This Row],[Home]],Table1[],2,FALSE)</f>
        <v>24</v>
      </c>
      <c r="L2425" s="29">
        <f>VLOOKUP(Table2[[#This Row],[Visitor]],Table3[],2,FALSE)</f>
        <v>18</v>
      </c>
      <c r="M2425" s="29">
        <f>VLOOKUP(Table2[[#This Row],[Home]],Table3[],2,FALSE)</f>
        <v>12</v>
      </c>
      <c r="N2425" s="37"/>
      <c r="O2425" s="37"/>
      <c r="P2425" s="37"/>
      <c r="Q2425" s="37"/>
    </row>
    <row r="2426" spans="1:17" ht="25.5" customHeight="1">
      <c r="A2426" s="22" t="s">
        <v>423</v>
      </c>
      <c r="B2426" s="11" t="s">
        <v>23</v>
      </c>
      <c r="C2426" s="23" t="s">
        <v>27</v>
      </c>
      <c r="D2426" s="23">
        <v>130</v>
      </c>
      <c r="E2426" s="23" t="s">
        <v>24</v>
      </c>
      <c r="F2426" s="23">
        <v>120</v>
      </c>
      <c r="G2426" s="44"/>
      <c r="H2426" s="44"/>
      <c r="I2426" s="30">
        <v>14751</v>
      </c>
      <c r="J2426" s="29">
        <f>VLOOKUP(Table2[[#This Row],[Visitor]],Table1[],2,FALSE)</f>
        <v>11</v>
      </c>
      <c r="K2426" s="29">
        <f>VLOOKUP(Table2[[#This Row],[Home]],Table1[],2,FALSE)</f>
        <v>21</v>
      </c>
      <c r="L2426" s="29">
        <f>VLOOKUP(Table2[[#This Row],[Visitor]],Table3[],2,FALSE)</f>
        <v>27</v>
      </c>
      <c r="M2426" s="29">
        <f>VLOOKUP(Table2[[#This Row],[Home]],Table3[],2,FALSE)</f>
        <v>9</v>
      </c>
      <c r="N2426" s="37"/>
      <c r="O2426" s="37"/>
      <c r="P2426" s="37"/>
      <c r="Q2426" s="37"/>
    </row>
    <row r="2427" spans="1:17" ht="25.5" customHeight="1">
      <c r="A2427" s="22" t="s">
        <v>423</v>
      </c>
      <c r="B2427" s="11" t="s">
        <v>26</v>
      </c>
      <c r="C2427" s="23" t="s">
        <v>38</v>
      </c>
      <c r="D2427" s="23">
        <v>125</v>
      </c>
      <c r="E2427" s="23" t="s">
        <v>28</v>
      </c>
      <c r="F2427" s="23">
        <v>121</v>
      </c>
      <c r="G2427" s="44"/>
      <c r="H2427" s="44"/>
      <c r="I2427" s="30">
        <v>20168</v>
      </c>
      <c r="J2427" s="29">
        <f>VLOOKUP(Table2[[#This Row],[Visitor]],Table1[],2,FALSE)</f>
        <v>23</v>
      </c>
      <c r="K2427" s="29">
        <f>VLOOKUP(Table2[[#This Row],[Home]],Table1[],2,FALSE)</f>
        <v>22</v>
      </c>
      <c r="L2427" s="29">
        <f>VLOOKUP(Table2[[#This Row],[Visitor]],Table3[],2,FALSE)</f>
        <v>25</v>
      </c>
      <c r="M2427" s="29">
        <f>VLOOKUP(Table2[[#This Row],[Home]],Table3[],2,FALSE)</f>
        <v>28</v>
      </c>
      <c r="N2427" s="37"/>
      <c r="O2427" s="37"/>
      <c r="P2427" s="37"/>
      <c r="Q2427" s="37"/>
    </row>
    <row r="2428" spans="1:17" ht="25.5" customHeight="1">
      <c r="A2428" s="22" t="s">
        <v>423</v>
      </c>
      <c r="B2428" s="11" t="s">
        <v>29</v>
      </c>
      <c r="C2428" s="23" t="s">
        <v>14</v>
      </c>
      <c r="D2428" s="23">
        <v>92</v>
      </c>
      <c r="E2428" s="23" t="s">
        <v>30</v>
      </c>
      <c r="F2428" s="23">
        <v>95</v>
      </c>
      <c r="G2428" s="44"/>
      <c r="H2428" s="44"/>
      <c r="I2428" s="30">
        <v>19520</v>
      </c>
      <c r="J2428" s="29">
        <f>VLOOKUP(Table2[[#This Row],[Visitor]],Table1[],2,FALSE)</f>
        <v>19</v>
      </c>
      <c r="K2428" s="29">
        <f>VLOOKUP(Table2[[#This Row],[Home]],Table1[],2,FALSE)</f>
        <v>18</v>
      </c>
      <c r="L2428" s="29">
        <f>VLOOKUP(Table2[[#This Row],[Visitor]],Table3[],2,FALSE)</f>
        <v>19</v>
      </c>
      <c r="M2428" s="29">
        <f>VLOOKUP(Table2[[#This Row],[Home]],Table3[],2,FALSE)</f>
        <v>14</v>
      </c>
      <c r="N2428" s="37"/>
      <c r="O2428" s="37"/>
      <c r="P2428" s="37"/>
      <c r="Q2428" s="37"/>
    </row>
    <row r="2429" spans="1:17" ht="25.5" customHeight="1">
      <c r="A2429" s="22" t="s">
        <v>423</v>
      </c>
      <c r="B2429" s="11" t="s">
        <v>8</v>
      </c>
      <c r="C2429" s="23" t="s">
        <v>20</v>
      </c>
      <c r="D2429" s="23">
        <v>106</v>
      </c>
      <c r="E2429" s="23" t="s">
        <v>45</v>
      </c>
      <c r="F2429" s="23">
        <v>124</v>
      </c>
      <c r="G2429" s="44"/>
      <c r="H2429" s="44"/>
      <c r="I2429" s="30">
        <v>18997</v>
      </c>
      <c r="J2429" s="29">
        <f>VLOOKUP(Table2[[#This Row],[Visitor]],Table1[],2,FALSE)</f>
        <v>9</v>
      </c>
      <c r="K2429" s="29">
        <f>VLOOKUP(Table2[[#This Row],[Home]],Table1[],2,FALSE)</f>
        <v>28</v>
      </c>
      <c r="L2429" s="29">
        <f>VLOOKUP(Table2[[#This Row],[Visitor]],Table3[],2,FALSE)</f>
        <v>17</v>
      </c>
      <c r="M2429" s="29">
        <f>VLOOKUP(Table2[[#This Row],[Home]],Table3[],2,FALSE)</f>
        <v>21</v>
      </c>
      <c r="N2429" s="37"/>
      <c r="O2429" s="37"/>
      <c r="P2429" s="37"/>
      <c r="Q2429" s="37"/>
    </row>
    <row r="2430" spans="1:17" ht="25.5" customHeight="1">
      <c r="A2430" s="22" t="s">
        <v>424</v>
      </c>
      <c r="B2430" s="11" t="s">
        <v>23</v>
      </c>
      <c r="C2430" s="23" t="s">
        <v>36</v>
      </c>
      <c r="D2430" s="23">
        <v>118</v>
      </c>
      <c r="E2430" s="23" t="s">
        <v>40</v>
      </c>
      <c r="F2430" s="23">
        <v>98</v>
      </c>
      <c r="G2430" s="44"/>
      <c r="H2430" s="44"/>
      <c r="I2430" s="30">
        <v>20227</v>
      </c>
      <c r="J2430" s="29">
        <f>VLOOKUP(Table2[[#This Row],[Visitor]],Table1[],2,FALSE)</f>
        <v>16</v>
      </c>
      <c r="K2430" s="29">
        <f>VLOOKUP(Table2[[#This Row],[Home]],Table1[],2,FALSE)</f>
        <v>15</v>
      </c>
      <c r="L2430" s="29">
        <f>VLOOKUP(Table2[[#This Row],[Visitor]],Table3[],2,FALSE)</f>
        <v>7</v>
      </c>
      <c r="M2430" s="29">
        <f>VLOOKUP(Table2[[#This Row],[Home]],Table3[],2,FALSE)</f>
        <v>24</v>
      </c>
      <c r="N2430" s="37"/>
      <c r="O2430" s="37"/>
      <c r="P2430" s="37"/>
      <c r="Q2430" s="37"/>
    </row>
    <row r="2431" spans="1:17" ht="25.5" customHeight="1">
      <c r="A2431" s="22" t="s">
        <v>424</v>
      </c>
      <c r="B2431" s="11" t="s">
        <v>23</v>
      </c>
      <c r="C2431" s="23" t="s">
        <v>10</v>
      </c>
      <c r="D2431" s="23">
        <v>118</v>
      </c>
      <c r="E2431" s="23" t="s">
        <v>25</v>
      </c>
      <c r="F2431" s="23">
        <v>103</v>
      </c>
      <c r="G2431" s="44"/>
      <c r="H2431" s="44"/>
      <c r="I2431" s="30">
        <v>17794</v>
      </c>
      <c r="J2431" s="29">
        <f>VLOOKUP(Table2[[#This Row],[Visitor]],Table1[],2,FALSE)</f>
        <v>1</v>
      </c>
      <c r="K2431" s="29">
        <f>VLOOKUP(Table2[[#This Row],[Home]],Table1[],2,FALSE)</f>
        <v>12</v>
      </c>
      <c r="L2431" s="29">
        <f>VLOOKUP(Table2[[#This Row],[Visitor]],Table3[],2,FALSE)</f>
        <v>3</v>
      </c>
      <c r="M2431" s="29">
        <f>VLOOKUP(Table2[[#This Row],[Home]],Table3[],2,FALSE)</f>
        <v>29</v>
      </c>
      <c r="N2431" s="37"/>
      <c r="O2431" s="37"/>
      <c r="P2431" s="37"/>
      <c r="Q2431" s="37"/>
    </row>
    <row r="2432" spans="1:17" ht="25.5" customHeight="1">
      <c r="A2432" s="22" t="s">
        <v>424</v>
      </c>
      <c r="B2432" s="11" t="s">
        <v>23</v>
      </c>
      <c r="C2432" s="23" t="s">
        <v>16</v>
      </c>
      <c r="D2432" s="23">
        <v>99</v>
      </c>
      <c r="E2432" s="23" t="s">
        <v>43</v>
      </c>
      <c r="F2432" s="23">
        <v>107</v>
      </c>
      <c r="G2432" s="44"/>
      <c r="H2432" s="44"/>
      <c r="I2432" s="30">
        <v>18203</v>
      </c>
      <c r="J2432" s="29">
        <f>VLOOKUP(Table2[[#This Row],[Visitor]],Table1[],2,FALSE)</f>
        <v>13</v>
      </c>
      <c r="K2432" s="29">
        <f>VLOOKUP(Table2[[#This Row],[Home]],Table1[],2,FALSE)</f>
        <v>10</v>
      </c>
      <c r="L2432" s="29">
        <f>VLOOKUP(Table2[[#This Row],[Visitor]],Table3[],2,FALSE)</f>
        <v>8</v>
      </c>
      <c r="M2432" s="29">
        <f>VLOOKUP(Table2[[#This Row],[Home]],Table3[],2,FALSE)</f>
        <v>10</v>
      </c>
      <c r="N2432" s="37"/>
      <c r="O2432" s="37"/>
      <c r="P2432" s="37"/>
      <c r="Q2432" s="37"/>
    </row>
    <row r="2433" spans="1:17" ht="25.5" customHeight="1">
      <c r="A2433" s="22" t="s">
        <v>424</v>
      </c>
      <c r="B2433" s="11" t="s">
        <v>35</v>
      </c>
      <c r="C2433" s="23" t="s">
        <v>20</v>
      </c>
      <c r="D2433" s="23">
        <v>124</v>
      </c>
      <c r="E2433" s="23" t="s">
        <v>37</v>
      </c>
      <c r="F2433" s="23">
        <v>121</v>
      </c>
      <c r="G2433" s="44"/>
      <c r="H2433" s="44"/>
      <c r="I2433" s="30">
        <v>16004</v>
      </c>
      <c r="J2433" s="29">
        <f>VLOOKUP(Table2[[#This Row],[Visitor]],Table1[],2,FALSE)</f>
        <v>9</v>
      </c>
      <c r="K2433" s="29">
        <f>VLOOKUP(Table2[[#This Row],[Home]],Table1[],2,FALSE)</f>
        <v>29</v>
      </c>
      <c r="L2433" s="29">
        <f>VLOOKUP(Table2[[#This Row],[Visitor]],Table3[],2,FALSE)</f>
        <v>17</v>
      </c>
      <c r="M2433" s="29">
        <f>VLOOKUP(Table2[[#This Row],[Home]],Table3[],2,FALSE)</f>
        <v>30</v>
      </c>
      <c r="N2433" s="37"/>
      <c r="O2433" s="37"/>
      <c r="P2433" s="37"/>
      <c r="Q2433" s="37"/>
    </row>
    <row r="2434" spans="1:17" ht="25.5" customHeight="1">
      <c r="A2434" s="22" t="s">
        <v>424</v>
      </c>
      <c r="B2434" s="11" t="s">
        <v>8</v>
      </c>
      <c r="C2434" s="23" t="s">
        <v>45</v>
      </c>
      <c r="D2434" s="23">
        <v>100</v>
      </c>
      <c r="E2434" s="23" t="s">
        <v>31</v>
      </c>
      <c r="F2434" s="23">
        <v>115</v>
      </c>
      <c r="G2434" s="44"/>
      <c r="H2434" s="44"/>
      <c r="I2434" s="30">
        <v>18306</v>
      </c>
      <c r="J2434" s="29">
        <f>VLOOKUP(Table2[[#This Row],[Visitor]],Table1[],2,FALSE)</f>
        <v>28</v>
      </c>
      <c r="K2434" s="29">
        <f>VLOOKUP(Table2[[#This Row],[Home]],Table1[],2,FALSE)</f>
        <v>8</v>
      </c>
      <c r="L2434" s="29">
        <f>VLOOKUP(Table2[[#This Row],[Visitor]],Table3[],2,FALSE)</f>
        <v>21</v>
      </c>
      <c r="M2434" s="29">
        <f>VLOOKUP(Table2[[#This Row],[Home]],Table3[],2,FALSE)</f>
        <v>11</v>
      </c>
      <c r="N2434" s="37"/>
      <c r="O2434" s="37"/>
      <c r="P2434" s="37"/>
      <c r="Q2434" s="37"/>
    </row>
    <row r="2435" spans="1:17" ht="25.5" customHeight="1">
      <c r="A2435" s="22" t="s">
        <v>425</v>
      </c>
      <c r="B2435" s="11" t="s">
        <v>12</v>
      </c>
      <c r="C2435" s="23" t="s">
        <v>18</v>
      </c>
      <c r="D2435" s="23">
        <v>98</v>
      </c>
      <c r="E2435" s="23" t="s">
        <v>14</v>
      </c>
      <c r="F2435" s="23">
        <v>115</v>
      </c>
      <c r="G2435" s="44"/>
      <c r="H2435" s="44"/>
      <c r="I2435" s="30">
        <v>18128</v>
      </c>
      <c r="J2435" s="29">
        <f>VLOOKUP(Table2[[#This Row],[Visitor]],Table1[],2,FALSE)</f>
        <v>26</v>
      </c>
      <c r="K2435" s="29">
        <f>VLOOKUP(Table2[[#This Row],[Home]],Table1[],2,FALSE)</f>
        <v>19</v>
      </c>
      <c r="L2435" s="29">
        <f>VLOOKUP(Table2[[#This Row],[Visitor]],Table3[],2,FALSE)</f>
        <v>26</v>
      </c>
      <c r="M2435" s="29">
        <f>VLOOKUP(Table2[[#This Row],[Home]],Table3[],2,FALSE)</f>
        <v>19</v>
      </c>
      <c r="N2435" s="37"/>
      <c r="O2435" s="37"/>
      <c r="P2435" s="37"/>
      <c r="Q2435" s="37"/>
    </row>
    <row r="2436" spans="1:17" ht="25.5" customHeight="1">
      <c r="A2436" s="22" t="s">
        <v>425</v>
      </c>
      <c r="B2436" s="11" t="s">
        <v>12</v>
      </c>
      <c r="C2436" s="23" t="s">
        <v>15</v>
      </c>
      <c r="D2436" s="23">
        <v>110</v>
      </c>
      <c r="E2436" s="23" t="s">
        <v>19</v>
      </c>
      <c r="F2436" s="23">
        <v>123</v>
      </c>
      <c r="G2436" s="44"/>
      <c r="H2436" s="44"/>
      <c r="I2436" s="30">
        <v>20547</v>
      </c>
      <c r="J2436" s="29">
        <f>VLOOKUP(Table2[[#This Row],[Visitor]],Table1[],2,FALSE)</f>
        <v>30</v>
      </c>
      <c r="K2436" s="29">
        <f>VLOOKUP(Table2[[#This Row],[Home]],Table1[],2,FALSE)</f>
        <v>27</v>
      </c>
      <c r="L2436" s="29">
        <f>VLOOKUP(Table2[[#This Row],[Visitor]],Table3[],2,FALSE)</f>
        <v>23</v>
      </c>
      <c r="M2436" s="29">
        <f>VLOOKUP(Table2[[#This Row],[Home]],Table3[],2,FALSE)</f>
        <v>5</v>
      </c>
      <c r="N2436" s="37"/>
      <c r="O2436" s="37"/>
      <c r="P2436" s="37"/>
      <c r="Q2436" s="37"/>
    </row>
    <row r="2437" spans="1:17" ht="25.5" customHeight="1">
      <c r="A2437" s="22" t="s">
        <v>425</v>
      </c>
      <c r="B2437" s="11" t="s">
        <v>21</v>
      </c>
      <c r="C2437" s="23" t="s">
        <v>28</v>
      </c>
      <c r="D2437" s="23">
        <v>99</v>
      </c>
      <c r="E2437" s="23" t="s">
        <v>17</v>
      </c>
      <c r="F2437" s="23">
        <v>105</v>
      </c>
      <c r="G2437" s="44"/>
      <c r="H2437" s="44"/>
      <c r="I2437" s="30">
        <v>19851</v>
      </c>
      <c r="J2437" s="29">
        <f>VLOOKUP(Table2[[#This Row],[Visitor]],Table1[],2,FALSE)</f>
        <v>22</v>
      </c>
      <c r="K2437" s="29">
        <f>VLOOKUP(Table2[[#This Row],[Home]],Table1[],2,FALSE)</f>
        <v>17</v>
      </c>
      <c r="L2437" s="29">
        <f>VLOOKUP(Table2[[#This Row],[Visitor]],Table3[],2,FALSE)</f>
        <v>28</v>
      </c>
      <c r="M2437" s="29">
        <f>VLOOKUP(Table2[[#This Row],[Home]],Table3[],2,FALSE)</f>
        <v>15</v>
      </c>
      <c r="N2437" s="37"/>
      <c r="O2437" s="37"/>
      <c r="P2437" s="37"/>
      <c r="Q2437" s="37"/>
    </row>
    <row r="2438" spans="1:17" ht="25.5" customHeight="1">
      <c r="A2438" s="22" t="s">
        <v>425</v>
      </c>
      <c r="B2438" s="11" t="s">
        <v>21</v>
      </c>
      <c r="C2438" s="23" t="s">
        <v>41</v>
      </c>
      <c r="D2438" s="23">
        <v>117</v>
      </c>
      <c r="E2438" s="23" t="s">
        <v>42</v>
      </c>
      <c r="F2438" s="23">
        <v>92</v>
      </c>
      <c r="G2438" s="44"/>
      <c r="H2438" s="44"/>
      <c r="I2438" s="30">
        <v>19812</v>
      </c>
      <c r="J2438" s="29">
        <f>VLOOKUP(Table2[[#This Row],[Visitor]],Table1[],2,FALSE)</f>
        <v>7</v>
      </c>
      <c r="K2438" s="29">
        <f>VLOOKUP(Table2[[#This Row],[Home]],Table1[],2,FALSE)</f>
        <v>25</v>
      </c>
      <c r="L2438" s="29">
        <f>VLOOKUP(Table2[[#This Row],[Visitor]],Table3[],2,FALSE)</f>
        <v>2</v>
      </c>
      <c r="M2438" s="29">
        <f>VLOOKUP(Table2[[#This Row],[Home]],Table3[],2,FALSE)</f>
        <v>22</v>
      </c>
      <c r="N2438" s="37"/>
      <c r="O2438" s="37"/>
      <c r="P2438" s="37"/>
      <c r="Q2438" s="37"/>
    </row>
    <row r="2439" spans="1:17" ht="25.5" customHeight="1">
      <c r="A2439" s="22" t="s">
        <v>425</v>
      </c>
      <c r="B2439" s="11" t="s">
        <v>23</v>
      </c>
      <c r="C2439" s="23" t="s">
        <v>30</v>
      </c>
      <c r="D2439" s="23">
        <v>85</v>
      </c>
      <c r="E2439" s="23" t="s">
        <v>9</v>
      </c>
      <c r="F2439" s="23">
        <v>112</v>
      </c>
      <c r="G2439" s="44"/>
      <c r="H2439" s="44"/>
      <c r="I2439" s="30">
        <v>18055</v>
      </c>
      <c r="J2439" s="29">
        <f>VLOOKUP(Table2[[#This Row],[Visitor]],Table1[],2,FALSE)</f>
        <v>18</v>
      </c>
      <c r="K2439" s="29">
        <f>VLOOKUP(Table2[[#This Row],[Home]],Table1[],2,FALSE)</f>
        <v>3</v>
      </c>
      <c r="L2439" s="29">
        <f>VLOOKUP(Table2[[#This Row],[Visitor]],Table3[],2,FALSE)</f>
        <v>14</v>
      </c>
      <c r="M2439" s="29">
        <f>VLOOKUP(Table2[[#This Row],[Home]],Table3[],2,FALSE)</f>
        <v>1</v>
      </c>
      <c r="N2439" s="37"/>
      <c r="O2439" s="37"/>
      <c r="P2439" s="37"/>
      <c r="Q2439" s="37"/>
    </row>
    <row r="2440" spans="1:17" ht="25.5" customHeight="1">
      <c r="A2440" s="22" t="s">
        <v>425</v>
      </c>
      <c r="B2440" s="11" t="s">
        <v>23</v>
      </c>
      <c r="C2440" s="23" t="s">
        <v>44</v>
      </c>
      <c r="D2440" s="23">
        <v>118</v>
      </c>
      <c r="E2440" s="23" t="s">
        <v>22</v>
      </c>
      <c r="F2440" s="23">
        <v>128</v>
      </c>
      <c r="G2440" s="44"/>
      <c r="H2440" s="44"/>
      <c r="I2440" s="30">
        <v>17922</v>
      </c>
      <c r="J2440" s="29">
        <f>VLOOKUP(Table2[[#This Row],[Visitor]],Table1[],2,FALSE)</f>
        <v>6</v>
      </c>
      <c r="K2440" s="29">
        <f>VLOOKUP(Table2[[#This Row],[Home]],Table1[],2,FALSE)</f>
        <v>14</v>
      </c>
      <c r="L2440" s="29">
        <f>VLOOKUP(Table2[[#This Row],[Visitor]],Table3[],2,FALSE)</f>
        <v>18</v>
      </c>
      <c r="M2440" s="29">
        <f>VLOOKUP(Table2[[#This Row],[Home]],Table3[],2,FALSE)</f>
        <v>16</v>
      </c>
      <c r="N2440" s="37"/>
      <c r="O2440" s="37"/>
      <c r="P2440" s="37"/>
      <c r="Q2440" s="37"/>
    </row>
    <row r="2441" spans="1:17" ht="25.5" customHeight="1">
      <c r="A2441" s="22" t="s">
        <v>425</v>
      </c>
      <c r="B2441" s="11" t="s">
        <v>23</v>
      </c>
      <c r="C2441" s="23" t="s">
        <v>38</v>
      </c>
      <c r="D2441" s="23">
        <v>118</v>
      </c>
      <c r="E2441" s="23" t="s">
        <v>24</v>
      </c>
      <c r="F2441" s="23">
        <v>121</v>
      </c>
      <c r="G2441" s="44"/>
      <c r="H2441" s="44"/>
      <c r="I2441" s="30">
        <v>13976</v>
      </c>
      <c r="J2441" s="29">
        <f>VLOOKUP(Table2[[#This Row],[Visitor]],Table1[],2,FALSE)</f>
        <v>23</v>
      </c>
      <c r="K2441" s="29">
        <f>VLOOKUP(Table2[[#This Row],[Home]],Table1[],2,FALSE)</f>
        <v>21</v>
      </c>
      <c r="L2441" s="29">
        <f>VLOOKUP(Table2[[#This Row],[Visitor]],Table3[],2,FALSE)</f>
        <v>25</v>
      </c>
      <c r="M2441" s="29">
        <f>VLOOKUP(Table2[[#This Row],[Home]],Table3[],2,FALSE)</f>
        <v>9</v>
      </c>
      <c r="N2441" s="37"/>
      <c r="O2441" s="37"/>
      <c r="P2441" s="37"/>
      <c r="Q2441" s="37"/>
    </row>
    <row r="2442" spans="1:17" ht="25.5" customHeight="1">
      <c r="A2442" s="22" t="s">
        <v>425</v>
      </c>
      <c r="B2442" s="11" t="s">
        <v>26</v>
      </c>
      <c r="C2442" s="23" t="s">
        <v>6</v>
      </c>
      <c r="D2442" s="23">
        <v>110</v>
      </c>
      <c r="E2442" s="23" t="s">
        <v>34</v>
      </c>
      <c r="F2442" s="23">
        <v>116</v>
      </c>
      <c r="G2442" s="44"/>
      <c r="H2442" s="44"/>
      <c r="I2442" s="30">
        <v>18756</v>
      </c>
      <c r="J2442" s="29">
        <f>VLOOKUP(Table2[[#This Row],[Visitor]],Table1[],2,FALSE)</f>
        <v>5</v>
      </c>
      <c r="K2442" s="29">
        <f>VLOOKUP(Table2[[#This Row],[Home]],Table1[],2,FALSE)</f>
        <v>2</v>
      </c>
      <c r="L2442" s="29">
        <f>VLOOKUP(Table2[[#This Row],[Visitor]],Table3[],2,FALSE)</f>
        <v>6</v>
      </c>
      <c r="M2442" s="29">
        <f>VLOOKUP(Table2[[#This Row],[Home]],Table3[],2,FALSE)</f>
        <v>13</v>
      </c>
      <c r="N2442" s="37"/>
      <c r="O2442" s="37"/>
      <c r="P2442" s="37"/>
      <c r="Q2442" s="37"/>
    </row>
    <row r="2443" spans="1:17" ht="25.5" customHeight="1">
      <c r="A2443" s="22" t="s">
        <v>426</v>
      </c>
      <c r="B2443" s="11" t="s">
        <v>12</v>
      </c>
      <c r="C2443" s="23" t="s">
        <v>16</v>
      </c>
      <c r="D2443" s="23">
        <v>112</v>
      </c>
      <c r="E2443" s="23" t="s">
        <v>5</v>
      </c>
      <c r="F2443" s="23">
        <v>114</v>
      </c>
      <c r="G2443" s="44"/>
      <c r="H2443" s="44"/>
      <c r="I2443" s="30">
        <v>18624</v>
      </c>
      <c r="J2443" s="29">
        <f>VLOOKUP(Table2[[#This Row],[Visitor]],Table1[],2,FALSE)</f>
        <v>13</v>
      </c>
      <c r="K2443" s="29">
        <f>VLOOKUP(Table2[[#This Row],[Home]],Table1[],2,FALSE)</f>
        <v>4</v>
      </c>
      <c r="L2443" s="29">
        <f>VLOOKUP(Table2[[#This Row],[Visitor]],Table3[],2,FALSE)</f>
        <v>8</v>
      </c>
      <c r="M2443" s="29">
        <f>VLOOKUP(Table2[[#This Row],[Home]],Table3[],2,FALSE)</f>
        <v>4</v>
      </c>
      <c r="N2443" s="37"/>
      <c r="O2443" s="37"/>
      <c r="P2443" s="37"/>
      <c r="Q2443" s="37"/>
    </row>
    <row r="2444" spans="1:17" ht="25.5" customHeight="1">
      <c r="A2444" s="22" t="s">
        <v>426</v>
      </c>
      <c r="B2444" s="11" t="s">
        <v>21</v>
      </c>
      <c r="C2444" s="23" t="s">
        <v>36</v>
      </c>
      <c r="D2444" s="23">
        <v>118</v>
      </c>
      <c r="E2444" s="23" t="s">
        <v>27</v>
      </c>
      <c r="F2444" s="23">
        <v>98</v>
      </c>
      <c r="G2444" s="44"/>
      <c r="H2444" s="44"/>
      <c r="I2444" s="30">
        <v>16182</v>
      </c>
      <c r="J2444" s="29">
        <f>VLOOKUP(Table2[[#This Row],[Visitor]],Table1[],2,FALSE)</f>
        <v>16</v>
      </c>
      <c r="K2444" s="29">
        <f>VLOOKUP(Table2[[#This Row],[Home]],Table1[],2,FALSE)</f>
        <v>11</v>
      </c>
      <c r="L2444" s="29">
        <f>VLOOKUP(Table2[[#This Row],[Visitor]],Table3[],2,FALSE)</f>
        <v>7</v>
      </c>
      <c r="M2444" s="29">
        <f>VLOOKUP(Table2[[#This Row],[Home]],Table3[],2,FALSE)</f>
        <v>27</v>
      </c>
      <c r="N2444" s="37"/>
      <c r="O2444" s="37"/>
      <c r="P2444" s="37"/>
      <c r="Q2444" s="37"/>
    </row>
    <row r="2445" spans="1:17" ht="25.5" customHeight="1">
      <c r="A2445" s="22" t="s">
        <v>426</v>
      </c>
      <c r="B2445" s="11" t="s">
        <v>23</v>
      </c>
      <c r="C2445" s="23" t="s">
        <v>10</v>
      </c>
      <c r="D2445" s="23">
        <v>130</v>
      </c>
      <c r="E2445" s="23" t="s">
        <v>33</v>
      </c>
      <c r="F2445" s="23">
        <v>131</v>
      </c>
      <c r="G2445" s="44"/>
      <c r="H2445" s="44"/>
      <c r="I2445" s="30">
        <v>18978</v>
      </c>
      <c r="J2445" s="29">
        <f>VLOOKUP(Table2[[#This Row],[Visitor]],Table1[],2,FALSE)</f>
        <v>1</v>
      </c>
      <c r="K2445" s="29">
        <f>VLOOKUP(Table2[[#This Row],[Home]],Table1[],2,FALSE)</f>
        <v>24</v>
      </c>
      <c r="L2445" s="29">
        <f>VLOOKUP(Table2[[#This Row],[Visitor]],Table3[],2,FALSE)</f>
        <v>3</v>
      </c>
      <c r="M2445" s="29">
        <f>VLOOKUP(Table2[[#This Row],[Home]],Table3[],2,FALSE)</f>
        <v>12</v>
      </c>
      <c r="N2445" s="37"/>
      <c r="O2445" s="37"/>
      <c r="P2445" s="37"/>
      <c r="Q2445" s="37"/>
    </row>
    <row r="2446" spans="1:17" ht="25.5" customHeight="1">
      <c r="A2446" s="22" t="s">
        <v>426</v>
      </c>
      <c r="B2446" s="11" t="s">
        <v>23</v>
      </c>
      <c r="C2446" s="23" t="s">
        <v>30</v>
      </c>
      <c r="D2446" s="23">
        <v>115</v>
      </c>
      <c r="E2446" s="23" t="s">
        <v>43</v>
      </c>
      <c r="F2446" s="23">
        <v>105</v>
      </c>
      <c r="G2446" s="44"/>
      <c r="H2446" s="44"/>
      <c r="I2446" s="30">
        <v>18203</v>
      </c>
      <c r="J2446" s="29">
        <f>VLOOKUP(Table2[[#This Row],[Visitor]],Table1[],2,FALSE)</f>
        <v>18</v>
      </c>
      <c r="K2446" s="29">
        <f>VLOOKUP(Table2[[#This Row],[Home]],Table1[],2,FALSE)</f>
        <v>10</v>
      </c>
      <c r="L2446" s="29">
        <f>VLOOKUP(Table2[[#This Row],[Visitor]],Table3[],2,FALSE)</f>
        <v>14</v>
      </c>
      <c r="M2446" s="29">
        <f>VLOOKUP(Table2[[#This Row],[Home]],Table3[],2,FALSE)</f>
        <v>10</v>
      </c>
      <c r="N2446" s="37"/>
      <c r="O2446" s="37"/>
      <c r="P2446" s="37"/>
      <c r="Q2446" s="37"/>
    </row>
    <row r="2447" spans="1:17" ht="25.5" customHeight="1">
      <c r="A2447" s="22" t="s">
        <v>426</v>
      </c>
      <c r="B2447" s="11" t="s">
        <v>29</v>
      </c>
      <c r="C2447" s="23" t="s">
        <v>20</v>
      </c>
      <c r="D2447" s="23">
        <v>124</v>
      </c>
      <c r="E2447" s="23" t="s">
        <v>31</v>
      </c>
      <c r="F2447" s="23">
        <v>128</v>
      </c>
      <c r="G2447" s="44"/>
      <c r="H2447" s="44"/>
      <c r="I2447" s="30">
        <v>18306</v>
      </c>
      <c r="J2447" s="29">
        <f>VLOOKUP(Table2[[#This Row],[Visitor]],Table1[],2,FALSE)</f>
        <v>9</v>
      </c>
      <c r="K2447" s="29">
        <f>VLOOKUP(Table2[[#This Row],[Home]],Table1[],2,FALSE)</f>
        <v>8</v>
      </c>
      <c r="L2447" s="29">
        <f>VLOOKUP(Table2[[#This Row],[Visitor]],Table3[],2,FALSE)</f>
        <v>17</v>
      </c>
      <c r="M2447" s="29">
        <f>VLOOKUP(Table2[[#This Row],[Home]],Table3[],2,FALSE)</f>
        <v>11</v>
      </c>
      <c r="N2447" s="37"/>
      <c r="O2447" s="37"/>
      <c r="P2447" s="37"/>
      <c r="Q2447" s="37"/>
    </row>
    <row r="2448" spans="1:17" ht="25.5" customHeight="1">
      <c r="A2448" s="22" t="s">
        <v>426</v>
      </c>
      <c r="B2448" s="11" t="s">
        <v>8</v>
      </c>
      <c r="C2448" s="23" t="s">
        <v>13</v>
      </c>
      <c r="D2448" s="23">
        <v>115</v>
      </c>
      <c r="E2448" s="23" t="s">
        <v>45</v>
      </c>
      <c r="F2448" s="23">
        <v>129</v>
      </c>
      <c r="G2448" s="44"/>
      <c r="H2448" s="44"/>
      <c r="I2448" s="30">
        <v>18997</v>
      </c>
      <c r="J2448" s="29">
        <f>VLOOKUP(Table2[[#This Row],[Visitor]],Table1[],2,FALSE)</f>
        <v>20</v>
      </c>
      <c r="K2448" s="29">
        <f>VLOOKUP(Table2[[#This Row],[Home]],Table1[],2,FALSE)</f>
        <v>28</v>
      </c>
      <c r="L2448" s="29">
        <f>VLOOKUP(Table2[[#This Row],[Visitor]],Table3[],2,FALSE)</f>
        <v>20</v>
      </c>
      <c r="M2448" s="29">
        <f>VLOOKUP(Table2[[#This Row],[Home]],Table3[],2,FALSE)</f>
        <v>21</v>
      </c>
      <c r="N2448" s="37"/>
      <c r="O2448" s="37"/>
      <c r="P2448" s="37"/>
      <c r="Q2448" s="37"/>
    </row>
    <row r="2449" spans="1:17" ht="25.5" customHeight="1">
      <c r="A2449" s="22" t="s">
        <v>427</v>
      </c>
      <c r="B2449" s="11" t="s">
        <v>49</v>
      </c>
      <c r="C2449" s="23" t="s">
        <v>6</v>
      </c>
      <c r="D2449" s="23">
        <v>108</v>
      </c>
      <c r="E2449" s="23" t="s">
        <v>44</v>
      </c>
      <c r="F2449" s="23">
        <v>132</v>
      </c>
      <c r="G2449" s="44"/>
      <c r="H2449" s="44"/>
      <c r="I2449" s="30">
        <v>16439</v>
      </c>
      <c r="J2449" s="29">
        <f>VLOOKUP(Table2[[#This Row],[Visitor]],Table1[],2,FALSE)</f>
        <v>5</v>
      </c>
      <c r="K2449" s="29">
        <f>VLOOKUP(Table2[[#This Row],[Home]],Table1[],2,FALSE)</f>
        <v>6</v>
      </c>
      <c r="L2449" s="29">
        <f>VLOOKUP(Table2[[#This Row],[Visitor]],Table3[],2,FALSE)</f>
        <v>6</v>
      </c>
      <c r="M2449" s="29">
        <f>VLOOKUP(Table2[[#This Row],[Home]],Table3[],2,FALSE)</f>
        <v>18</v>
      </c>
      <c r="N2449" s="37"/>
      <c r="O2449" s="37"/>
      <c r="P2449" s="37"/>
      <c r="Q2449" s="37"/>
    </row>
    <row r="2450" spans="1:17" ht="25.5" customHeight="1">
      <c r="A2450" s="22" t="s">
        <v>427</v>
      </c>
      <c r="B2450" s="11" t="s">
        <v>59</v>
      </c>
      <c r="C2450" s="23" t="s">
        <v>5</v>
      </c>
      <c r="D2450" s="23">
        <v>96</v>
      </c>
      <c r="E2450" s="23" t="s">
        <v>15</v>
      </c>
      <c r="F2450" s="23">
        <v>110</v>
      </c>
      <c r="G2450" s="44"/>
      <c r="H2450" s="44"/>
      <c r="I2450" s="30">
        <v>17732</v>
      </c>
      <c r="J2450" s="29">
        <f>VLOOKUP(Table2[[#This Row],[Visitor]],Table1[],2,FALSE)</f>
        <v>4</v>
      </c>
      <c r="K2450" s="29">
        <f>VLOOKUP(Table2[[#This Row],[Home]],Table1[],2,FALSE)</f>
        <v>30</v>
      </c>
      <c r="L2450" s="29">
        <f>VLOOKUP(Table2[[#This Row],[Visitor]],Table3[],2,FALSE)</f>
        <v>4</v>
      </c>
      <c r="M2450" s="29">
        <f>VLOOKUP(Table2[[#This Row],[Home]],Table3[],2,FALSE)</f>
        <v>23</v>
      </c>
      <c r="N2450" s="37"/>
      <c r="O2450" s="37"/>
      <c r="P2450" s="37"/>
      <c r="Q2450" s="37"/>
    </row>
    <row r="2451" spans="1:17" ht="25.5" customHeight="1">
      <c r="A2451" s="22" t="s">
        <v>427</v>
      </c>
      <c r="B2451" s="11" t="s">
        <v>59</v>
      </c>
      <c r="C2451" s="23" t="s">
        <v>38</v>
      </c>
      <c r="D2451" s="23">
        <v>108</v>
      </c>
      <c r="E2451" s="23" t="s">
        <v>9</v>
      </c>
      <c r="F2451" s="23">
        <v>119</v>
      </c>
      <c r="G2451" s="44"/>
      <c r="H2451" s="44"/>
      <c r="I2451" s="30">
        <v>18055</v>
      </c>
      <c r="J2451" s="29">
        <f>VLOOKUP(Table2[[#This Row],[Visitor]],Table1[],2,FALSE)</f>
        <v>23</v>
      </c>
      <c r="K2451" s="29">
        <f>VLOOKUP(Table2[[#This Row],[Home]],Table1[],2,FALSE)</f>
        <v>3</v>
      </c>
      <c r="L2451" s="29">
        <f>VLOOKUP(Table2[[#This Row],[Visitor]],Table3[],2,FALSE)</f>
        <v>25</v>
      </c>
      <c r="M2451" s="29">
        <f>VLOOKUP(Table2[[#This Row],[Home]],Table3[],2,FALSE)</f>
        <v>1</v>
      </c>
      <c r="N2451" s="37"/>
      <c r="O2451" s="37"/>
      <c r="P2451" s="37"/>
      <c r="Q2451" s="37"/>
    </row>
    <row r="2452" spans="1:17" ht="25.5" customHeight="1">
      <c r="A2452" s="22" t="s">
        <v>427</v>
      </c>
      <c r="B2452" s="11" t="s">
        <v>12</v>
      </c>
      <c r="C2452" s="23" t="s">
        <v>36</v>
      </c>
      <c r="D2452" s="23">
        <v>90</v>
      </c>
      <c r="E2452" s="23" t="s">
        <v>14</v>
      </c>
      <c r="F2452" s="23">
        <v>99</v>
      </c>
      <c r="G2452" s="44"/>
      <c r="H2452" s="44"/>
      <c r="I2452" s="30">
        <v>18592</v>
      </c>
      <c r="J2452" s="29">
        <f>VLOOKUP(Table2[[#This Row],[Visitor]],Table1[],2,FALSE)</f>
        <v>16</v>
      </c>
      <c r="K2452" s="29">
        <f>VLOOKUP(Table2[[#This Row],[Home]],Table1[],2,FALSE)</f>
        <v>19</v>
      </c>
      <c r="L2452" s="29">
        <f>VLOOKUP(Table2[[#This Row],[Visitor]],Table3[],2,FALSE)</f>
        <v>7</v>
      </c>
      <c r="M2452" s="29">
        <f>VLOOKUP(Table2[[#This Row],[Home]],Table3[],2,FALSE)</f>
        <v>19</v>
      </c>
      <c r="N2452" s="37"/>
      <c r="O2452" s="37"/>
      <c r="P2452" s="37"/>
      <c r="Q2452" s="37"/>
    </row>
    <row r="2453" spans="1:17" ht="25.5" customHeight="1">
      <c r="A2453" s="22" t="s">
        <v>427</v>
      </c>
      <c r="B2453" s="11" t="s">
        <v>12</v>
      </c>
      <c r="C2453" s="23" t="s">
        <v>18</v>
      </c>
      <c r="D2453" s="23">
        <v>121</v>
      </c>
      <c r="E2453" s="23" t="s">
        <v>16</v>
      </c>
      <c r="F2453" s="23">
        <v>116</v>
      </c>
      <c r="G2453" s="44"/>
      <c r="H2453" s="44"/>
      <c r="I2453" s="30">
        <v>17923</v>
      </c>
      <c r="J2453" s="29">
        <f>VLOOKUP(Table2[[#This Row],[Visitor]],Table1[],2,FALSE)</f>
        <v>26</v>
      </c>
      <c r="K2453" s="29">
        <f>VLOOKUP(Table2[[#This Row],[Home]],Table1[],2,FALSE)</f>
        <v>13</v>
      </c>
      <c r="L2453" s="29">
        <f>VLOOKUP(Table2[[#This Row],[Visitor]],Table3[],2,FALSE)</f>
        <v>26</v>
      </c>
      <c r="M2453" s="29">
        <f>VLOOKUP(Table2[[#This Row],[Home]],Table3[],2,FALSE)</f>
        <v>8</v>
      </c>
      <c r="N2453" s="37"/>
      <c r="O2453" s="37"/>
      <c r="P2453" s="37"/>
      <c r="Q2453" s="37"/>
    </row>
    <row r="2454" spans="1:17" ht="25.5" customHeight="1">
      <c r="A2454" s="22" t="s">
        <v>427</v>
      </c>
      <c r="B2454" s="11" t="s">
        <v>21</v>
      </c>
      <c r="C2454" s="23" t="s">
        <v>17</v>
      </c>
      <c r="D2454" s="23">
        <v>100</v>
      </c>
      <c r="E2454" s="23" t="s">
        <v>42</v>
      </c>
      <c r="F2454" s="23">
        <v>92</v>
      </c>
      <c r="G2454" s="44"/>
      <c r="H2454" s="44"/>
      <c r="I2454" s="30">
        <v>19812</v>
      </c>
      <c r="J2454" s="29">
        <f>VLOOKUP(Table2[[#This Row],[Visitor]],Table1[],2,FALSE)</f>
        <v>17</v>
      </c>
      <c r="K2454" s="29">
        <f>VLOOKUP(Table2[[#This Row],[Home]],Table1[],2,FALSE)</f>
        <v>25</v>
      </c>
      <c r="L2454" s="29">
        <f>VLOOKUP(Table2[[#This Row],[Visitor]],Table3[],2,FALSE)</f>
        <v>15</v>
      </c>
      <c r="M2454" s="29">
        <f>VLOOKUP(Table2[[#This Row],[Home]],Table3[],2,FALSE)</f>
        <v>22</v>
      </c>
      <c r="N2454" s="37"/>
      <c r="O2454" s="37"/>
      <c r="P2454" s="37"/>
      <c r="Q2454" s="37"/>
    </row>
    <row r="2455" spans="1:17" ht="25.5" customHeight="1">
      <c r="A2455" s="22" t="s">
        <v>427</v>
      </c>
      <c r="B2455" s="11" t="s">
        <v>23</v>
      </c>
      <c r="C2455" s="23" t="s">
        <v>41</v>
      </c>
      <c r="D2455" s="23">
        <v>124</v>
      </c>
      <c r="E2455" s="23" t="s">
        <v>40</v>
      </c>
      <c r="F2455" s="23">
        <v>101</v>
      </c>
      <c r="G2455" s="44"/>
      <c r="H2455" s="44"/>
      <c r="I2455" s="30">
        <v>21238</v>
      </c>
      <c r="J2455" s="29">
        <f>VLOOKUP(Table2[[#This Row],[Visitor]],Table1[],2,FALSE)</f>
        <v>7</v>
      </c>
      <c r="K2455" s="29">
        <f>VLOOKUP(Table2[[#This Row],[Home]],Table1[],2,FALSE)</f>
        <v>15</v>
      </c>
      <c r="L2455" s="29">
        <f>VLOOKUP(Table2[[#This Row],[Visitor]],Table3[],2,FALSE)</f>
        <v>2</v>
      </c>
      <c r="M2455" s="29">
        <f>VLOOKUP(Table2[[#This Row],[Home]],Table3[],2,FALSE)</f>
        <v>24</v>
      </c>
      <c r="N2455" s="37"/>
      <c r="O2455" s="37"/>
      <c r="P2455" s="37"/>
      <c r="Q2455" s="37"/>
    </row>
    <row r="2456" spans="1:17" ht="25.5" customHeight="1">
      <c r="A2456" s="22" t="s">
        <v>427</v>
      </c>
      <c r="B2456" s="11" t="s">
        <v>23</v>
      </c>
      <c r="C2456" s="23" t="s">
        <v>19</v>
      </c>
      <c r="D2456" s="23">
        <v>118</v>
      </c>
      <c r="E2456" s="23" t="s">
        <v>33</v>
      </c>
      <c r="F2456" s="23">
        <v>109</v>
      </c>
      <c r="G2456" s="44"/>
      <c r="H2456" s="44"/>
      <c r="I2456" s="30">
        <v>18978</v>
      </c>
      <c r="J2456" s="29">
        <f>VLOOKUP(Table2[[#This Row],[Visitor]],Table1[],2,FALSE)</f>
        <v>27</v>
      </c>
      <c r="K2456" s="29">
        <f>VLOOKUP(Table2[[#This Row],[Home]],Table1[],2,FALSE)</f>
        <v>24</v>
      </c>
      <c r="L2456" s="29">
        <f>VLOOKUP(Table2[[#This Row],[Visitor]],Table3[],2,FALSE)</f>
        <v>5</v>
      </c>
      <c r="M2456" s="29">
        <f>VLOOKUP(Table2[[#This Row],[Home]],Table3[],2,FALSE)</f>
        <v>12</v>
      </c>
      <c r="N2456" s="37"/>
      <c r="O2456" s="37"/>
      <c r="P2456" s="37"/>
      <c r="Q2456" s="37"/>
    </row>
    <row r="2457" spans="1:17" ht="25.5" customHeight="1">
      <c r="A2457" s="22" t="s">
        <v>427</v>
      </c>
      <c r="B2457" s="11" t="s">
        <v>35</v>
      </c>
      <c r="C2457" s="23" t="s">
        <v>25</v>
      </c>
      <c r="D2457" s="23">
        <v>120</v>
      </c>
      <c r="E2457" s="23" t="s">
        <v>37</v>
      </c>
      <c r="F2457" s="23">
        <v>115</v>
      </c>
      <c r="G2457" s="44"/>
      <c r="H2457" s="44"/>
      <c r="I2457" s="30">
        <v>16647</v>
      </c>
      <c r="J2457" s="29">
        <f>VLOOKUP(Table2[[#This Row],[Visitor]],Table1[],2,FALSE)</f>
        <v>12</v>
      </c>
      <c r="K2457" s="29">
        <f>VLOOKUP(Table2[[#This Row],[Home]],Table1[],2,FALSE)</f>
        <v>29</v>
      </c>
      <c r="L2457" s="29">
        <f>VLOOKUP(Table2[[#This Row],[Visitor]],Table3[],2,FALSE)</f>
        <v>29</v>
      </c>
      <c r="M2457" s="29">
        <f>VLOOKUP(Table2[[#This Row],[Home]],Table3[],2,FALSE)</f>
        <v>30</v>
      </c>
      <c r="N2457" s="37"/>
      <c r="O2457" s="37"/>
      <c r="P2457" s="37"/>
      <c r="Q2457" s="37"/>
    </row>
    <row r="2458" spans="1:17" ht="25.5" customHeight="1">
      <c r="A2458" s="22" t="s">
        <v>428</v>
      </c>
      <c r="B2458" s="11" t="s">
        <v>144</v>
      </c>
      <c r="C2458" s="23" t="s">
        <v>22</v>
      </c>
      <c r="D2458" s="23">
        <v>135</v>
      </c>
      <c r="E2458" s="23" t="s">
        <v>27</v>
      </c>
      <c r="F2458" s="23">
        <v>136</v>
      </c>
      <c r="G2458" s="44"/>
      <c r="H2458" s="44"/>
      <c r="I2458" s="30">
        <v>16660</v>
      </c>
      <c r="J2458" s="29">
        <f>VLOOKUP(Table2[[#This Row],[Visitor]],Table1[],2,FALSE)</f>
        <v>14</v>
      </c>
      <c r="K2458" s="29">
        <f>VLOOKUP(Table2[[#This Row],[Home]],Table1[],2,FALSE)</f>
        <v>11</v>
      </c>
      <c r="L2458" s="29">
        <f>VLOOKUP(Table2[[#This Row],[Visitor]],Table3[],2,FALSE)</f>
        <v>16</v>
      </c>
      <c r="M2458" s="29">
        <f>VLOOKUP(Table2[[#This Row],[Home]],Table3[],2,FALSE)</f>
        <v>27</v>
      </c>
      <c r="N2458" s="37"/>
      <c r="O2458" s="37"/>
      <c r="P2458" s="37"/>
      <c r="Q2458" s="37"/>
    </row>
    <row r="2459" spans="1:17" ht="25.5" customHeight="1">
      <c r="A2459" s="22" t="s">
        <v>428</v>
      </c>
      <c r="B2459" s="11" t="s">
        <v>49</v>
      </c>
      <c r="C2459" s="23" t="s">
        <v>28</v>
      </c>
      <c r="D2459" s="23">
        <v>106</v>
      </c>
      <c r="E2459" s="23" t="s">
        <v>43</v>
      </c>
      <c r="F2459" s="23">
        <v>103</v>
      </c>
      <c r="G2459" s="44"/>
      <c r="H2459" s="44"/>
      <c r="I2459" s="30">
        <v>18203</v>
      </c>
      <c r="J2459" s="29">
        <f>VLOOKUP(Table2[[#This Row],[Visitor]],Table1[],2,FALSE)</f>
        <v>22</v>
      </c>
      <c r="K2459" s="29">
        <f>VLOOKUP(Table2[[#This Row],[Home]],Table1[],2,FALSE)</f>
        <v>10</v>
      </c>
      <c r="L2459" s="29">
        <f>VLOOKUP(Table2[[#This Row],[Visitor]],Table3[],2,FALSE)</f>
        <v>28</v>
      </c>
      <c r="M2459" s="29">
        <f>VLOOKUP(Table2[[#This Row],[Home]],Table3[],2,FALSE)</f>
        <v>10</v>
      </c>
      <c r="N2459" s="37"/>
      <c r="O2459" s="37"/>
      <c r="P2459" s="37"/>
      <c r="Q2459" s="37"/>
    </row>
    <row r="2460" spans="1:17" ht="25.5" customHeight="1">
      <c r="A2460" s="22" t="s">
        <v>428</v>
      </c>
      <c r="B2460" s="11" t="s">
        <v>59</v>
      </c>
      <c r="C2460" s="23" t="s">
        <v>45</v>
      </c>
      <c r="D2460" s="23">
        <v>130</v>
      </c>
      <c r="E2460" s="23" t="s">
        <v>24</v>
      </c>
      <c r="F2460" s="23">
        <v>102</v>
      </c>
      <c r="G2460" s="44"/>
      <c r="H2460" s="44"/>
      <c r="I2460" s="30">
        <v>18562</v>
      </c>
      <c r="J2460" s="29">
        <f>VLOOKUP(Table2[[#This Row],[Visitor]],Table1[],2,FALSE)</f>
        <v>28</v>
      </c>
      <c r="K2460" s="29">
        <f>VLOOKUP(Table2[[#This Row],[Home]],Table1[],2,FALSE)</f>
        <v>21</v>
      </c>
      <c r="L2460" s="29">
        <f>VLOOKUP(Table2[[#This Row],[Visitor]],Table3[],2,FALSE)</f>
        <v>21</v>
      </c>
      <c r="M2460" s="29">
        <f>VLOOKUP(Table2[[#This Row],[Home]],Table3[],2,FALSE)</f>
        <v>9</v>
      </c>
      <c r="N2460" s="37"/>
      <c r="O2460" s="37"/>
      <c r="P2460" s="37"/>
      <c r="Q2460" s="37"/>
    </row>
    <row r="2461" spans="1:17" ht="25.5" customHeight="1">
      <c r="A2461" s="22" t="s">
        <v>428</v>
      </c>
      <c r="B2461" s="11" t="s">
        <v>12</v>
      </c>
      <c r="C2461" s="23" t="s">
        <v>38</v>
      </c>
      <c r="D2461" s="23">
        <v>113</v>
      </c>
      <c r="E2461" s="23" t="s">
        <v>34</v>
      </c>
      <c r="F2461" s="23">
        <v>106</v>
      </c>
      <c r="G2461" s="44"/>
      <c r="H2461" s="44"/>
      <c r="I2461" s="30">
        <v>18407</v>
      </c>
      <c r="J2461" s="29">
        <f>VLOOKUP(Table2[[#This Row],[Visitor]],Table1[],2,FALSE)</f>
        <v>23</v>
      </c>
      <c r="K2461" s="29">
        <f>VLOOKUP(Table2[[#This Row],[Home]],Table1[],2,FALSE)</f>
        <v>2</v>
      </c>
      <c r="L2461" s="29">
        <f>VLOOKUP(Table2[[#This Row],[Visitor]],Table3[],2,FALSE)</f>
        <v>25</v>
      </c>
      <c r="M2461" s="29">
        <f>VLOOKUP(Table2[[#This Row],[Home]],Table3[],2,FALSE)</f>
        <v>13</v>
      </c>
      <c r="N2461" s="37"/>
      <c r="O2461" s="37"/>
      <c r="P2461" s="37"/>
      <c r="Q2461" s="37"/>
    </row>
    <row r="2462" spans="1:17" ht="25.5" customHeight="1">
      <c r="A2462" s="22" t="s">
        <v>428</v>
      </c>
      <c r="B2462" s="11" t="s">
        <v>23</v>
      </c>
      <c r="C2462" s="23" t="s">
        <v>20</v>
      </c>
      <c r="D2462" s="23">
        <v>95</v>
      </c>
      <c r="E2462" s="23" t="s">
        <v>30</v>
      </c>
      <c r="F2462" s="23">
        <v>90</v>
      </c>
      <c r="G2462" s="44"/>
      <c r="H2462" s="44"/>
      <c r="I2462" s="30">
        <v>17356</v>
      </c>
      <c r="J2462" s="29">
        <f>VLOOKUP(Table2[[#This Row],[Visitor]],Table1[],2,FALSE)</f>
        <v>9</v>
      </c>
      <c r="K2462" s="29">
        <f>VLOOKUP(Table2[[#This Row],[Home]],Table1[],2,FALSE)</f>
        <v>18</v>
      </c>
      <c r="L2462" s="29">
        <f>VLOOKUP(Table2[[#This Row],[Visitor]],Table3[],2,FALSE)</f>
        <v>17</v>
      </c>
      <c r="M2462" s="29">
        <f>VLOOKUP(Table2[[#This Row],[Home]],Table3[],2,FALSE)</f>
        <v>14</v>
      </c>
      <c r="N2462" s="37"/>
      <c r="O2462" s="37"/>
      <c r="P2462" s="37"/>
      <c r="Q2462" s="37"/>
    </row>
    <row r="2463" spans="1:17" ht="25.5" customHeight="1">
      <c r="A2463" s="22" t="s">
        <v>428</v>
      </c>
      <c r="B2463" s="11" t="s">
        <v>26</v>
      </c>
      <c r="C2463" s="23" t="s">
        <v>13</v>
      </c>
      <c r="D2463" s="23">
        <v>90</v>
      </c>
      <c r="E2463" s="23" t="s">
        <v>10</v>
      </c>
      <c r="F2463" s="23">
        <v>137</v>
      </c>
      <c r="G2463" s="44"/>
      <c r="H2463" s="44"/>
      <c r="I2463" s="30">
        <v>19596</v>
      </c>
      <c r="J2463" s="29">
        <f>VLOOKUP(Table2[[#This Row],[Visitor]],Table1[],2,FALSE)</f>
        <v>20</v>
      </c>
      <c r="K2463" s="29">
        <f>VLOOKUP(Table2[[#This Row],[Home]],Table1[],2,FALSE)</f>
        <v>1</v>
      </c>
      <c r="L2463" s="29">
        <f>VLOOKUP(Table2[[#This Row],[Visitor]],Table3[],2,FALSE)</f>
        <v>20</v>
      </c>
      <c r="M2463" s="29">
        <f>VLOOKUP(Table2[[#This Row],[Home]],Table3[],2,FALSE)</f>
        <v>3</v>
      </c>
      <c r="N2463" s="37"/>
      <c r="O2463" s="37"/>
      <c r="P2463" s="37"/>
      <c r="Q2463" s="37"/>
    </row>
    <row r="2464" spans="1:17" ht="25.5" customHeight="1">
      <c r="A2464" s="22" t="s">
        <v>428</v>
      </c>
      <c r="B2464" s="11" t="s">
        <v>8</v>
      </c>
      <c r="C2464" s="23" t="s">
        <v>25</v>
      </c>
      <c r="D2464" s="23">
        <v>96</v>
      </c>
      <c r="E2464" s="23" t="s">
        <v>44</v>
      </c>
      <c r="F2464" s="23">
        <v>113</v>
      </c>
      <c r="G2464" s="44"/>
      <c r="H2464" s="44"/>
      <c r="I2464" s="30">
        <v>16740</v>
      </c>
      <c r="J2464" s="29">
        <f>VLOOKUP(Table2[[#This Row],[Visitor]],Table1[],2,FALSE)</f>
        <v>12</v>
      </c>
      <c r="K2464" s="29">
        <f>VLOOKUP(Table2[[#This Row],[Home]],Table1[],2,FALSE)</f>
        <v>6</v>
      </c>
      <c r="L2464" s="29">
        <f>VLOOKUP(Table2[[#This Row],[Visitor]],Table3[],2,FALSE)</f>
        <v>29</v>
      </c>
      <c r="M2464" s="29">
        <f>VLOOKUP(Table2[[#This Row],[Home]],Table3[],2,FALSE)</f>
        <v>18</v>
      </c>
      <c r="N2464" s="37"/>
      <c r="O2464" s="37"/>
      <c r="P2464" s="37"/>
      <c r="Q2464" s="37"/>
    </row>
    <row r="2465" spans="1:17" ht="25.5" customHeight="1">
      <c r="A2465" s="24" t="s">
        <v>429</v>
      </c>
      <c r="B2465" s="11" t="s">
        <v>12</v>
      </c>
      <c r="C2465" s="25" t="s">
        <v>14</v>
      </c>
      <c r="D2465" s="25">
        <v>102</v>
      </c>
      <c r="E2465" s="25" t="s">
        <v>16</v>
      </c>
      <c r="F2465" s="25">
        <v>111</v>
      </c>
      <c r="G2465" s="44"/>
      <c r="H2465" s="44"/>
      <c r="I2465" s="30">
        <v>15760</v>
      </c>
      <c r="J2465" s="29">
        <f>VLOOKUP(Table2[[#This Row],[Visitor]],Table1[],2,FALSE)</f>
        <v>19</v>
      </c>
      <c r="K2465" s="29">
        <f>VLOOKUP(Table2[[#This Row],[Home]],Table1[],2,FALSE)</f>
        <v>13</v>
      </c>
      <c r="L2465" s="29">
        <f>VLOOKUP(Table2[[#This Row],[Visitor]],Table3[],2,FALSE)</f>
        <v>19</v>
      </c>
      <c r="M2465" s="29">
        <f>VLOOKUP(Table2[[#This Row],[Home]],Table3[],2,FALSE)</f>
        <v>8</v>
      </c>
      <c r="N2465" s="37"/>
      <c r="O2465" s="37"/>
      <c r="P2465" s="37"/>
      <c r="Q2465" s="37"/>
    </row>
    <row r="2466" spans="1:17" ht="25.5" customHeight="1">
      <c r="A2466" s="24" t="s">
        <v>429</v>
      </c>
      <c r="B2466" s="11" t="s">
        <v>21</v>
      </c>
      <c r="C2466" s="25" t="s">
        <v>17</v>
      </c>
      <c r="D2466" s="25">
        <v>105</v>
      </c>
      <c r="E2466" s="25" t="s">
        <v>5</v>
      </c>
      <c r="F2466" s="25">
        <v>110</v>
      </c>
      <c r="G2466" s="44"/>
      <c r="H2466" s="44"/>
      <c r="I2466" s="30">
        <v>18624</v>
      </c>
      <c r="J2466" s="29">
        <f>VLOOKUP(Table2[[#This Row],[Visitor]],Table1[],2,FALSE)</f>
        <v>17</v>
      </c>
      <c r="K2466" s="29">
        <f>VLOOKUP(Table2[[#This Row],[Home]],Table1[],2,FALSE)</f>
        <v>4</v>
      </c>
      <c r="L2466" s="29">
        <f>VLOOKUP(Table2[[#This Row],[Visitor]],Table3[],2,FALSE)</f>
        <v>15</v>
      </c>
      <c r="M2466" s="29">
        <f>VLOOKUP(Table2[[#This Row],[Home]],Table3[],2,FALSE)</f>
        <v>4</v>
      </c>
      <c r="N2466" s="37"/>
      <c r="O2466" s="37"/>
      <c r="P2466" s="37"/>
      <c r="Q2466" s="37"/>
    </row>
    <row r="2467" spans="1:17" ht="25.5" customHeight="1">
      <c r="A2467" s="24" t="s">
        <v>429</v>
      </c>
      <c r="B2467" s="11" t="s">
        <v>21</v>
      </c>
      <c r="C2467" s="25" t="s">
        <v>22</v>
      </c>
      <c r="D2467" s="25">
        <v>131</v>
      </c>
      <c r="E2467" s="25" t="s">
        <v>15</v>
      </c>
      <c r="F2467" s="25">
        <v>121</v>
      </c>
      <c r="G2467" s="44"/>
      <c r="H2467" s="44"/>
      <c r="I2467" s="30">
        <v>17732</v>
      </c>
      <c r="J2467" s="29">
        <f>VLOOKUP(Table2[[#This Row],[Visitor]],Table1[],2,FALSE)</f>
        <v>14</v>
      </c>
      <c r="K2467" s="29">
        <f>VLOOKUP(Table2[[#This Row],[Home]],Table1[],2,FALSE)</f>
        <v>30</v>
      </c>
      <c r="L2467" s="29">
        <f>VLOOKUP(Table2[[#This Row],[Visitor]],Table3[],2,FALSE)</f>
        <v>16</v>
      </c>
      <c r="M2467" s="29">
        <f>VLOOKUP(Table2[[#This Row],[Home]],Table3[],2,FALSE)</f>
        <v>23</v>
      </c>
      <c r="N2467" s="37"/>
      <c r="O2467" s="37"/>
      <c r="P2467" s="37"/>
      <c r="Q2467" s="37"/>
    </row>
    <row r="2468" spans="1:17" ht="25.5" customHeight="1">
      <c r="A2468" s="24" t="s">
        <v>429</v>
      </c>
      <c r="B2468" s="11" t="s">
        <v>21</v>
      </c>
      <c r="C2468" s="25" t="s">
        <v>40</v>
      </c>
      <c r="D2468" s="25">
        <v>105</v>
      </c>
      <c r="E2468" s="25" t="s">
        <v>42</v>
      </c>
      <c r="F2468" s="25">
        <v>113</v>
      </c>
      <c r="G2468" s="44"/>
      <c r="H2468" s="44"/>
      <c r="I2468" s="30">
        <v>18874</v>
      </c>
      <c r="J2468" s="29">
        <f>VLOOKUP(Table2[[#This Row],[Visitor]],Table1[],2,FALSE)</f>
        <v>15</v>
      </c>
      <c r="K2468" s="29">
        <f>VLOOKUP(Table2[[#This Row],[Home]],Table1[],2,FALSE)</f>
        <v>25</v>
      </c>
      <c r="L2468" s="29">
        <f>VLOOKUP(Table2[[#This Row],[Visitor]],Table3[],2,FALSE)</f>
        <v>24</v>
      </c>
      <c r="M2468" s="29">
        <f>VLOOKUP(Table2[[#This Row],[Home]],Table3[],2,FALSE)</f>
        <v>22</v>
      </c>
      <c r="N2468" s="37"/>
      <c r="O2468" s="37"/>
      <c r="P2468" s="37"/>
      <c r="Q2468" s="37"/>
    </row>
    <row r="2469" spans="1:17" ht="25.5" customHeight="1">
      <c r="A2469" s="24" t="s">
        <v>429</v>
      </c>
      <c r="B2469" s="11" t="s">
        <v>21</v>
      </c>
      <c r="C2469" s="25" t="s">
        <v>18</v>
      </c>
      <c r="D2469" s="25">
        <v>109</v>
      </c>
      <c r="E2469" s="25" t="s">
        <v>41</v>
      </c>
      <c r="F2469" s="25">
        <v>121</v>
      </c>
      <c r="G2469" s="44"/>
      <c r="H2469" s="44"/>
      <c r="I2469" s="30">
        <v>19800</v>
      </c>
      <c r="J2469" s="29">
        <f>VLOOKUP(Table2[[#This Row],[Visitor]],Table1[],2,FALSE)</f>
        <v>26</v>
      </c>
      <c r="K2469" s="29">
        <f>VLOOKUP(Table2[[#This Row],[Home]],Table1[],2,FALSE)</f>
        <v>7</v>
      </c>
      <c r="L2469" s="29">
        <f>VLOOKUP(Table2[[#This Row],[Visitor]],Table3[],2,FALSE)</f>
        <v>26</v>
      </c>
      <c r="M2469" s="29">
        <f>VLOOKUP(Table2[[#This Row],[Home]],Table3[],2,FALSE)</f>
        <v>2</v>
      </c>
      <c r="N2469" s="37"/>
      <c r="O2469" s="37"/>
      <c r="P2469" s="37"/>
      <c r="Q2469" s="37"/>
    </row>
    <row r="2470" spans="1:17" ht="25.5" customHeight="1">
      <c r="A2470" s="24" t="s">
        <v>429</v>
      </c>
      <c r="B2470" s="11" t="s">
        <v>23</v>
      </c>
      <c r="C2470" s="25" t="s">
        <v>36</v>
      </c>
      <c r="D2470" s="25">
        <v>132</v>
      </c>
      <c r="E2470" s="25" t="s">
        <v>33</v>
      </c>
      <c r="F2470" s="25">
        <v>122</v>
      </c>
      <c r="G2470" s="44"/>
      <c r="H2470" s="44"/>
      <c r="I2470" s="30">
        <v>11209</v>
      </c>
      <c r="J2470" s="29">
        <f>VLOOKUP(Table2[[#This Row],[Visitor]],Table1[],2,FALSE)</f>
        <v>16</v>
      </c>
      <c r="K2470" s="29">
        <f>VLOOKUP(Table2[[#This Row],[Home]],Table1[],2,FALSE)</f>
        <v>24</v>
      </c>
      <c r="L2470" s="29">
        <f>VLOOKUP(Table2[[#This Row],[Visitor]],Table3[],2,FALSE)</f>
        <v>7</v>
      </c>
      <c r="M2470" s="29">
        <f>VLOOKUP(Table2[[#This Row],[Home]],Table3[],2,FALSE)</f>
        <v>12</v>
      </c>
      <c r="N2470" s="37"/>
      <c r="O2470" s="37"/>
      <c r="P2470" s="37"/>
      <c r="Q2470" s="37"/>
    </row>
    <row r="2471" spans="1:17" ht="25.5" customHeight="1">
      <c r="A2471" s="24" t="s">
        <v>429</v>
      </c>
      <c r="B2471" s="11" t="s">
        <v>26</v>
      </c>
      <c r="C2471" s="25" t="s">
        <v>19</v>
      </c>
      <c r="D2471" s="25">
        <v>102</v>
      </c>
      <c r="E2471" s="25" t="s">
        <v>28</v>
      </c>
      <c r="F2471" s="25">
        <v>122</v>
      </c>
      <c r="G2471" s="44"/>
      <c r="H2471" s="44"/>
      <c r="I2471" s="30">
        <v>19645</v>
      </c>
      <c r="J2471" s="29">
        <f>VLOOKUP(Table2[[#This Row],[Visitor]],Table1[],2,FALSE)</f>
        <v>27</v>
      </c>
      <c r="K2471" s="29">
        <f>VLOOKUP(Table2[[#This Row],[Home]],Table1[],2,FALSE)</f>
        <v>22</v>
      </c>
      <c r="L2471" s="29">
        <f>VLOOKUP(Table2[[#This Row],[Visitor]],Table3[],2,FALSE)</f>
        <v>5</v>
      </c>
      <c r="M2471" s="29">
        <f>VLOOKUP(Table2[[#This Row],[Home]],Table3[],2,FALSE)</f>
        <v>28</v>
      </c>
      <c r="N2471" s="37"/>
      <c r="O2471" s="37"/>
      <c r="P2471" s="37"/>
      <c r="Q2471" s="37"/>
    </row>
    <row r="2472" spans="1:17" ht="25.5" customHeight="1">
      <c r="A2472" s="24" t="s">
        <v>429</v>
      </c>
      <c r="B2472" s="11" t="s">
        <v>29</v>
      </c>
      <c r="C2472" s="25" t="s">
        <v>13</v>
      </c>
      <c r="D2472" s="25">
        <v>102</v>
      </c>
      <c r="E2472" s="25" t="s">
        <v>31</v>
      </c>
      <c r="F2472" s="25">
        <v>111</v>
      </c>
      <c r="G2472" s="44"/>
      <c r="H2472" s="44"/>
      <c r="I2472" s="30">
        <v>18306</v>
      </c>
      <c r="J2472" s="29">
        <f>VLOOKUP(Table2[[#This Row],[Visitor]],Table1[],2,FALSE)</f>
        <v>20</v>
      </c>
      <c r="K2472" s="29">
        <f>VLOOKUP(Table2[[#This Row],[Home]],Table1[],2,FALSE)</f>
        <v>8</v>
      </c>
      <c r="L2472" s="29">
        <f>VLOOKUP(Table2[[#This Row],[Visitor]],Table3[],2,FALSE)</f>
        <v>20</v>
      </c>
      <c r="M2472" s="29">
        <f>VLOOKUP(Table2[[#This Row],[Home]],Table3[],2,FALSE)</f>
        <v>11</v>
      </c>
      <c r="N2472" s="37"/>
      <c r="O2472" s="37"/>
      <c r="P2472" s="37"/>
      <c r="Q2472" s="37"/>
    </row>
    <row r="2473" spans="1:17" ht="25.5" customHeight="1">
      <c r="A2473" s="24" t="s">
        <v>429</v>
      </c>
      <c r="B2473" s="11" t="s">
        <v>35</v>
      </c>
      <c r="C2473" s="25" t="s">
        <v>6</v>
      </c>
      <c r="D2473" s="25">
        <v>113</v>
      </c>
      <c r="E2473" s="25" t="s">
        <v>37</v>
      </c>
      <c r="F2473" s="25">
        <v>122</v>
      </c>
      <c r="G2473" s="44"/>
      <c r="H2473" s="44"/>
      <c r="I2473" s="30">
        <v>14050</v>
      </c>
      <c r="J2473" s="29">
        <f>VLOOKUP(Table2[[#This Row],[Visitor]],Table1[],2,FALSE)</f>
        <v>5</v>
      </c>
      <c r="K2473" s="29">
        <f>VLOOKUP(Table2[[#This Row],[Home]],Table1[],2,FALSE)</f>
        <v>29</v>
      </c>
      <c r="L2473" s="29">
        <f>VLOOKUP(Table2[[#This Row],[Visitor]],Table3[],2,FALSE)</f>
        <v>6</v>
      </c>
      <c r="M2473" s="29">
        <f>VLOOKUP(Table2[[#This Row],[Home]],Table3[],2,FALSE)</f>
        <v>30</v>
      </c>
      <c r="N2473" s="37"/>
      <c r="O2473" s="37"/>
      <c r="P2473" s="37"/>
      <c r="Q2473" s="37"/>
    </row>
    <row r="2474" spans="1:17" ht="25.5" customHeight="1">
      <c r="A2474" s="24" t="s">
        <v>430</v>
      </c>
      <c r="B2474" s="11" t="s">
        <v>23</v>
      </c>
      <c r="C2474" s="25" t="s">
        <v>45</v>
      </c>
      <c r="D2474" s="25">
        <v>103</v>
      </c>
      <c r="E2474" s="25" t="s">
        <v>43</v>
      </c>
      <c r="F2474" s="25">
        <v>119</v>
      </c>
      <c r="G2474" s="44"/>
      <c r="H2474" s="44"/>
      <c r="I2474" s="30">
        <v>18203</v>
      </c>
      <c r="J2474" s="29">
        <f>VLOOKUP(Table2[[#This Row],[Visitor]],Table1[],2,FALSE)</f>
        <v>28</v>
      </c>
      <c r="K2474" s="29">
        <f>VLOOKUP(Table2[[#This Row],[Home]],Table1[],2,FALSE)</f>
        <v>10</v>
      </c>
      <c r="L2474" s="29">
        <f>VLOOKUP(Table2[[#This Row],[Visitor]],Table3[],2,FALSE)</f>
        <v>21</v>
      </c>
      <c r="M2474" s="29">
        <f>VLOOKUP(Table2[[#This Row],[Home]],Table3[],2,FALSE)</f>
        <v>10</v>
      </c>
      <c r="N2474" s="37"/>
      <c r="O2474" s="37"/>
      <c r="P2474" s="37"/>
      <c r="Q2474" s="37"/>
    </row>
    <row r="2475" spans="1:17" ht="25.5" customHeight="1">
      <c r="A2475" s="24" t="s">
        <v>430</v>
      </c>
      <c r="B2475" s="11" t="s">
        <v>26</v>
      </c>
      <c r="C2475" s="25" t="s">
        <v>27</v>
      </c>
      <c r="D2475" s="25">
        <v>111</v>
      </c>
      <c r="E2475" s="25" t="s">
        <v>34</v>
      </c>
      <c r="F2475" s="25">
        <v>117</v>
      </c>
      <c r="G2475" s="44"/>
      <c r="H2475" s="44"/>
      <c r="I2475" s="30">
        <v>18354</v>
      </c>
      <c r="J2475" s="29">
        <f>VLOOKUP(Table2[[#This Row],[Visitor]],Table1[],2,FALSE)</f>
        <v>11</v>
      </c>
      <c r="K2475" s="29">
        <f>VLOOKUP(Table2[[#This Row],[Home]],Table1[],2,FALSE)</f>
        <v>2</v>
      </c>
      <c r="L2475" s="29">
        <f>VLOOKUP(Table2[[#This Row],[Visitor]],Table3[],2,FALSE)</f>
        <v>27</v>
      </c>
      <c r="M2475" s="29">
        <f>VLOOKUP(Table2[[#This Row],[Home]],Table3[],2,FALSE)</f>
        <v>13</v>
      </c>
      <c r="N2475" s="37"/>
      <c r="O2475" s="37"/>
      <c r="P2475" s="37"/>
      <c r="Q2475" s="37"/>
    </row>
    <row r="2476" spans="1:17" ht="25.5" customHeight="1">
      <c r="A2476" s="24" t="s">
        <v>430</v>
      </c>
      <c r="B2476" s="11" t="s">
        <v>35</v>
      </c>
      <c r="C2476" s="25" t="s">
        <v>9</v>
      </c>
      <c r="D2476" s="25">
        <v>130</v>
      </c>
      <c r="E2476" s="25" t="s">
        <v>38</v>
      </c>
      <c r="F2476" s="25">
        <v>105</v>
      </c>
      <c r="G2476" s="44"/>
      <c r="H2476" s="44"/>
      <c r="I2476" s="30">
        <v>17583</v>
      </c>
      <c r="J2476" s="29">
        <f>VLOOKUP(Table2[[#This Row],[Visitor]],Table1[],2,FALSE)</f>
        <v>3</v>
      </c>
      <c r="K2476" s="29">
        <f>VLOOKUP(Table2[[#This Row],[Home]],Table1[],2,FALSE)</f>
        <v>23</v>
      </c>
      <c r="L2476" s="29">
        <f>VLOOKUP(Table2[[#This Row],[Visitor]],Table3[],2,FALSE)</f>
        <v>1</v>
      </c>
      <c r="M2476" s="29">
        <f>VLOOKUP(Table2[[#This Row],[Home]],Table3[],2,FALSE)</f>
        <v>25</v>
      </c>
      <c r="N2476" s="37"/>
      <c r="O2476" s="37"/>
      <c r="P2476" s="37"/>
      <c r="Q2476" s="37"/>
    </row>
    <row r="2477" spans="1:17" ht="25.5" customHeight="1">
      <c r="A2477" s="24" t="s">
        <v>430</v>
      </c>
      <c r="B2477" s="11" t="s">
        <v>8</v>
      </c>
      <c r="C2477" s="25" t="s">
        <v>30</v>
      </c>
      <c r="D2477" s="25">
        <v>102</v>
      </c>
      <c r="E2477" s="25" t="s">
        <v>10</v>
      </c>
      <c r="F2477" s="25">
        <v>116</v>
      </c>
      <c r="G2477" s="44"/>
      <c r="H2477" s="44"/>
      <c r="I2477" s="30">
        <v>19596</v>
      </c>
      <c r="J2477" s="29">
        <f>VLOOKUP(Table2[[#This Row],[Visitor]],Table1[],2,FALSE)</f>
        <v>18</v>
      </c>
      <c r="K2477" s="29">
        <f>VLOOKUP(Table2[[#This Row],[Home]],Table1[],2,FALSE)</f>
        <v>1</v>
      </c>
      <c r="L2477" s="29">
        <f>VLOOKUP(Table2[[#This Row],[Visitor]],Table3[],2,FALSE)</f>
        <v>14</v>
      </c>
      <c r="M2477" s="29">
        <f>VLOOKUP(Table2[[#This Row],[Home]],Table3[],2,FALSE)</f>
        <v>3</v>
      </c>
      <c r="N2477" s="37"/>
      <c r="O2477" s="37"/>
      <c r="P2477" s="37"/>
      <c r="Q2477" s="37"/>
    </row>
    <row r="2478" spans="1:17" ht="25.5" customHeight="1">
      <c r="A2478" s="24" t="s">
        <v>431</v>
      </c>
      <c r="B2478" s="11" t="s">
        <v>12</v>
      </c>
      <c r="C2478" s="25" t="s">
        <v>16</v>
      </c>
      <c r="D2478" s="25">
        <v>108</v>
      </c>
      <c r="E2478" s="25" t="s">
        <v>14</v>
      </c>
      <c r="F2478" s="25">
        <v>89</v>
      </c>
      <c r="G2478" s="44"/>
      <c r="H2478" s="44"/>
      <c r="I2478" s="30">
        <v>18984</v>
      </c>
      <c r="J2478" s="29">
        <f>VLOOKUP(Table2[[#This Row],[Visitor]],Table1[],2,FALSE)</f>
        <v>13</v>
      </c>
      <c r="K2478" s="29">
        <f>VLOOKUP(Table2[[#This Row],[Home]],Table1[],2,FALSE)</f>
        <v>19</v>
      </c>
      <c r="L2478" s="29">
        <f>VLOOKUP(Table2[[#This Row],[Visitor]],Table3[],2,FALSE)</f>
        <v>8</v>
      </c>
      <c r="M2478" s="29">
        <f>VLOOKUP(Table2[[#This Row],[Home]],Table3[],2,FALSE)</f>
        <v>19</v>
      </c>
      <c r="N2478" s="37"/>
      <c r="O2478" s="37"/>
      <c r="P2478" s="37"/>
      <c r="Q2478" s="37"/>
    </row>
    <row r="2479" spans="1:17" ht="25.5" customHeight="1">
      <c r="A2479" s="24" t="s">
        <v>431</v>
      </c>
      <c r="B2479" s="11" t="s">
        <v>12</v>
      </c>
      <c r="C2479" s="25" t="s">
        <v>42</v>
      </c>
      <c r="D2479" s="25">
        <v>100</v>
      </c>
      <c r="E2479" s="25" t="s">
        <v>18</v>
      </c>
      <c r="F2479" s="25">
        <v>114</v>
      </c>
      <c r="G2479" s="44"/>
      <c r="H2479" s="44"/>
      <c r="I2479" s="30">
        <v>18846</v>
      </c>
      <c r="J2479" s="29">
        <f>VLOOKUP(Table2[[#This Row],[Visitor]],Table1[],2,FALSE)</f>
        <v>25</v>
      </c>
      <c r="K2479" s="29">
        <f>VLOOKUP(Table2[[#This Row],[Home]],Table1[],2,FALSE)</f>
        <v>26</v>
      </c>
      <c r="L2479" s="29">
        <f>VLOOKUP(Table2[[#This Row],[Visitor]],Table3[],2,FALSE)</f>
        <v>22</v>
      </c>
      <c r="M2479" s="29">
        <f>VLOOKUP(Table2[[#This Row],[Home]],Table3[],2,FALSE)</f>
        <v>26</v>
      </c>
      <c r="N2479" s="37"/>
      <c r="O2479" s="37"/>
      <c r="P2479" s="37"/>
      <c r="Q2479" s="37"/>
    </row>
    <row r="2480" spans="1:17" ht="25.5" customHeight="1">
      <c r="A2480" s="24" t="s">
        <v>431</v>
      </c>
      <c r="B2480" s="11" t="s">
        <v>12</v>
      </c>
      <c r="C2480" s="25" t="s">
        <v>40</v>
      </c>
      <c r="D2480" s="25">
        <v>115</v>
      </c>
      <c r="E2480" s="25" t="s">
        <v>20</v>
      </c>
      <c r="F2480" s="25">
        <v>114</v>
      </c>
      <c r="G2480" s="44"/>
      <c r="H2480" s="44"/>
      <c r="I2480" s="30">
        <v>16616</v>
      </c>
      <c r="J2480" s="29">
        <f>VLOOKUP(Table2[[#This Row],[Visitor]],Table1[],2,FALSE)</f>
        <v>15</v>
      </c>
      <c r="K2480" s="29">
        <f>VLOOKUP(Table2[[#This Row],[Home]],Table1[],2,FALSE)</f>
        <v>9</v>
      </c>
      <c r="L2480" s="29">
        <f>VLOOKUP(Table2[[#This Row],[Visitor]],Table3[],2,FALSE)</f>
        <v>24</v>
      </c>
      <c r="M2480" s="29">
        <f>VLOOKUP(Table2[[#This Row],[Home]],Table3[],2,FALSE)</f>
        <v>17</v>
      </c>
      <c r="N2480" s="37"/>
      <c r="O2480" s="37"/>
      <c r="P2480" s="37"/>
      <c r="Q2480" s="37"/>
    </row>
    <row r="2481" spans="1:17" ht="25.5" customHeight="1">
      <c r="A2481" s="24" t="s">
        <v>431</v>
      </c>
      <c r="B2481" s="11" t="s">
        <v>21</v>
      </c>
      <c r="C2481" s="25" t="s">
        <v>19</v>
      </c>
      <c r="D2481" s="25">
        <v>122</v>
      </c>
      <c r="E2481" s="25" t="s">
        <v>27</v>
      </c>
      <c r="F2481" s="25">
        <v>130</v>
      </c>
      <c r="G2481" s="44"/>
      <c r="H2481" s="44"/>
      <c r="I2481" s="30">
        <v>16638</v>
      </c>
      <c r="J2481" s="29">
        <f>VLOOKUP(Table2[[#This Row],[Visitor]],Table1[],2,FALSE)</f>
        <v>27</v>
      </c>
      <c r="K2481" s="29">
        <f>VLOOKUP(Table2[[#This Row],[Home]],Table1[],2,FALSE)</f>
        <v>11</v>
      </c>
      <c r="L2481" s="29">
        <f>VLOOKUP(Table2[[#This Row],[Visitor]],Table3[],2,FALSE)</f>
        <v>5</v>
      </c>
      <c r="M2481" s="29">
        <f>VLOOKUP(Table2[[#This Row],[Home]],Table3[],2,FALSE)</f>
        <v>27</v>
      </c>
      <c r="N2481" s="37"/>
      <c r="O2481" s="37"/>
      <c r="P2481" s="37"/>
      <c r="Q2481" s="37"/>
    </row>
    <row r="2482" spans="1:17" ht="25.5" customHeight="1">
      <c r="A2482" s="24" t="s">
        <v>431</v>
      </c>
      <c r="B2482" s="11" t="s">
        <v>21</v>
      </c>
      <c r="C2482" s="25" t="s">
        <v>41</v>
      </c>
      <c r="D2482" s="25">
        <v>115</v>
      </c>
      <c r="E2482" s="25" t="s">
        <v>15</v>
      </c>
      <c r="F2482" s="25">
        <v>105</v>
      </c>
      <c r="G2482" s="44"/>
      <c r="H2482" s="44"/>
      <c r="I2482" s="30">
        <v>17732</v>
      </c>
      <c r="J2482" s="29">
        <f>VLOOKUP(Table2[[#This Row],[Visitor]],Table1[],2,FALSE)</f>
        <v>7</v>
      </c>
      <c r="K2482" s="29">
        <f>VLOOKUP(Table2[[#This Row],[Home]],Table1[],2,FALSE)</f>
        <v>30</v>
      </c>
      <c r="L2482" s="29">
        <f>VLOOKUP(Table2[[#This Row],[Visitor]],Table3[],2,FALSE)</f>
        <v>2</v>
      </c>
      <c r="M2482" s="29">
        <f>VLOOKUP(Table2[[#This Row],[Home]],Table3[],2,FALSE)</f>
        <v>23</v>
      </c>
      <c r="N2482" s="37"/>
      <c r="O2482" s="37"/>
      <c r="P2482" s="37"/>
      <c r="Q2482" s="37"/>
    </row>
    <row r="2483" spans="1:17" ht="25.5" customHeight="1">
      <c r="A2483" s="24" t="s">
        <v>431</v>
      </c>
      <c r="B2483" s="11" t="s">
        <v>21</v>
      </c>
      <c r="C2483" s="25" t="s">
        <v>5</v>
      </c>
      <c r="D2483" s="25">
        <v>112</v>
      </c>
      <c r="E2483" s="25" t="s">
        <v>17</v>
      </c>
      <c r="F2483" s="25">
        <v>102</v>
      </c>
      <c r="G2483" s="44"/>
      <c r="H2483" s="44"/>
      <c r="I2483" s="30">
        <v>19904</v>
      </c>
      <c r="J2483" s="29">
        <f>VLOOKUP(Table2[[#This Row],[Visitor]],Table1[],2,FALSE)</f>
        <v>4</v>
      </c>
      <c r="K2483" s="29">
        <f>VLOOKUP(Table2[[#This Row],[Home]],Table1[],2,FALSE)</f>
        <v>17</v>
      </c>
      <c r="L2483" s="29">
        <f>VLOOKUP(Table2[[#This Row],[Visitor]],Table3[],2,FALSE)</f>
        <v>4</v>
      </c>
      <c r="M2483" s="29">
        <f>VLOOKUP(Table2[[#This Row],[Home]],Table3[],2,FALSE)</f>
        <v>15</v>
      </c>
      <c r="N2483" s="37"/>
      <c r="O2483" s="37"/>
      <c r="P2483" s="37"/>
      <c r="Q2483" s="37"/>
    </row>
    <row r="2484" spans="1:17" ht="25.5" customHeight="1">
      <c r="A2484" s="24" t="s">
        <v>431</v>
      </c>
      <c r="B2484" s="11" t="s">
        <v>23</v>
      </c>
      <c r="C2484" s="25" t="s">
        <v>13</v>
      </c>
      <c r="D2484" s="25">
        <v>115</v>
      </c>
      <c r="E2484" s="25" t="s">
        <v>24</v>
      </c>
      <c r="F2484" s="25">
        <v>109</v>
      </c>
      <c r="G2484" s="44"/>
      <c r="H2484" s="44"/>
      <c r="I2484" s="30">
        <v>16844</v>
      </c>
      <c r="J2484" s="29">
        <f>VLOOKUP(Table2[[#This Row],[Visitor]],Table1[],2,FALSE)</f>
        <v>20</v>
      </c>
      <c r="K2484" s="29">
        <f>VLOOKUP(Table2[[#This Row],[Home]],Table1[],2,FALSE)</f>
        <v>21</v>
      </c>
      <c r="L2484" s="29">
        <f>VLOOKUP(Table2[[#This Row],[Visitor]],Table3[],2,FALSE)</f>
        <v>20</v>
      </c>
      <c r="M2484" s="29">
        <f>VLOOKUP(Table2[[#This Row],[Home]],Table3[],2,FALSE)</f>
        <v>9</v>
      </c>
      <c r="N2484" s="37"/>
      <c r="O2484" s="37"/>
      <c r="P2484" s="37"/>
      <c r="Q2484" s="37"/>
    </row>
    <row r="2485" spans="1:17" ht="25.5" customHeight="1">
      <c r="A2485" s="24" t="s">
        <v>431</v>
      </c>
      <c r="B2485" s="11" t="s">
        <v>26</v>
      </c>
      <c r="C2485" s="25" t="s">
        <v>33</v>
      </c>
      <c r="D2485" s="25">
        <v>110</v>
      </c>
      <c r="E2485" s="25" t="s">
        <v>28</v>
      </c>
      <c r="F2485" s="25">
        <v>108</v>
      </c>
      <c r="G2485" s="44"/>
      <c r="H2485" s="44"/>
      <c r="I2485" s="30">
        <v>19576</v>
      </c>
      <c r="J2485" s="29">
        <f>VLOOKUP(Table2[[#This Row],[Visitor]],Table1[],2,FALSE)</f>
        <v>24</v>
      </c>
      <c r="K2485" s="29">
        <f>VLOOKUP(Table2[[#This Row],[Home]],Table1[],2,FALSE)</f>
        <v>22</v>
      </c>
      <c r="L2485" s="29">
        <f>VLOOKUP(Table2[[#This Row],[Visitor]],Table3[],2,FALSE)</f>
        <v>12</v>
      </c>
      <c r="M2485" s="29">
        <f>VLOOKUP(Table2[[#This Row],[Home]],Table3[],2,FALSE)</f>
        <v>28</v>
      </c>
      <c r="N2485" s="37"/>
      <c r="O2485" s="37"/>
      <c r="P2485" s="37"/>
      <c r="Q2485" s="37"/>
    </row>
    <row r="2486" spans="1:17" ht="25.5" customHeight="1">
      <c r="A2486" s="24" t="s">
        <v>431</v>
      </c>
      <c r="B2486" s="11" t="s">
        <v>29</v>
      </c>
      <c r="C2486" s="25" t="s">
        <v>34</v>
      </c>
      <c r="D2486" s="25">
        <v>85</v>
      </c>
      <c r="E2486" s="25" t="s">
        <v>30</v>
      </c>
      <c r="F2486" s="25">
        <v>113</v>
      </c>
      <c r="G2486" s="44"/>
      <c r="H2486" s="44"/>
      <c r="I2486" s="30">
        <v>17643</v>
      </c>
      <c r="J2486" s="29">
        <f>VLOOKUP(Table2[[#This Row],[Visitor]],Table1[],2,FALSE)</f>
        <v>2</v>
      </c>
      <c r="K2486" s="29">
        <f>VLOOKUP(Table2[[#This Row],[Home]],Table1[],2,FALSE)</f>
        <v>18</v>
      </c>
      <c r="L2486" s="29">
        <f>VLOOKUP(Table2[[#This Row],[Visitor]],Table3[],2,FALSE)</f>
        <v>13</v>
      </c>
      <c r="M2486" s="29">
        <f>VLOOKUP(Table2[[#This Row],[Home]],Table3[],2,FALSE)</f>
        <v>14</v>
      </c>
      <c r="N2486" s="37"/>
      <c r="O2486" s="37"/>
      <c r="P2486" s="37"/>
      <c r="Q2486" s="37"/>
    </row>
    <row r="2487" spans="1:17" ht="25.5" customHeight="1">
      <c r="A2487" s="24" t="s">
        <v>431</v>
      </c>
      <c r="B2487" s="11" t="s">
        <v>35</v>
      </c>
      <c r="C2487" s="25" t="s">
        <v>31</v>
      </c>
      <c r="D2487" s="25">
        <v>118</v>
      </c>
      <c r="E2487" s="25" t="s">
        <v>37</v>
      </c>
      <c r="F2487" s="25">
        <v>97</v>
      </c>
      <c r="G2487" s="44"/>
      <c r="H2487" s="44"/>
      <c r="I2487" s="30">
        <v>15797</v>
      </c>
      <c r="J2487" s="29">
        <f>VLOOKUP(Table2[[#This Row],[Visitor]],Table1[],2,FALSE)</f>
        <v>8</v>
      </c>
      <c r="K2487" s="29">
        <f>VLOOKUP(Table2[[#This Row],[Home]],Table1[],2,FALSE)</f>
        <v>29</v>
      </c>
      <c r="L2487" s="29">
        <f>VLOOKUP(Table2[[#This Row],[Visitor]],Table3[],2,FALSE)</f>
        <v>11</v>
      </c>
      <c r="M2487" s="29">
        <f>VLOOKUP(Table2[[#This Row],[Home]],Table3[],2,FALSE)</f>
        <v>30</v>
      </c>
      <c r="N2487" s="37"/>
      <c r="O2487" s="37"/>
      <c r="P2487" s="37"/>
      <c r="Q2487" s="37"/>
    </row>
    <row r="2488" spans="1:17" ht="25.5" customHeight="1">
      <c r="A2488" s="24" t="s">
        <v>431</v>
      </c>
      <c r="B2488" s="11" t="s">
        <v>35</v>
      </c>
      <c r="C2488" s="25" t="s">
        <v>25</v>
      </c>
      <c r="D2488" s="25">
        <v>89</v>
      </c>
      <c r="E2488" s="25" t="s">
        <v>36</v>
      </c>
      <c r="F2488" s="25">
        <v>116</v>
      </c>
      <c r="G2488" s="44"/>
      <c r="H2488" s="44"/>
      <c r="I2488" s="30">
        <v>19608</v>
      </c>
      <c r="J2488" s="29">
        <f>VLOOKUP(Table2[[#This Row],[Visitor]],Table1[],2,FALSE)</f>
        <v>12</v>
      </c>
      <c r="K2488" s="29">
        <f>VLOOKUP(Table2[[#This Row],[Home]],Table1[],2,FALSE)</f>
        <v>16</v>
      </c>
      <c r="L2488" s="29">
        <f>VLOOKUP(Table2[[#This Row],[Visitor]],Table3[],2,FALSE)</f>
        <v>29</v>
      </c>
      <c r="M2488" s="29">
        <f>VLOOKUP(Table2[[#This Row],[Home]],Table3[],2,FALSE)</f>
        <v>7</v>
      </c>
      <c r="N2488" s="37"/>
      <c r="O2488" s="37"/>
      <c r="P2488" s="37"/>
      <c r="Q2488" s="37"/>
    </row>
    <row r="2489" spans="1:17" ht="25.5" customHeight="1">
      <c r="A2489" s="24" t="s">
        <v>431</v>
      </c>
      <c r="B2489" s="11" t="s">
        <v>8</v>
      </c>
      <c r="C2489" s="25" t="s">
        <v>9</v>
      </c>
      <c r="D2489" s="25">
        <v>135</v>
      </c>
      <c r="E2489" s="25" t="s">
        <v>44</v>
      </c>
      <c r="F2489" s="25">
        <v>103</v>
      </c>
      <c r="G2489" s="44"/>
      <c r="H2489" s="44"/>
      <c r="I2489" s="30">
        <v>17593</v>
      </c>
      <c r="J2489" s="29">
        <f>VLOOKUP(Table2[[#This Row],[Visitor]],Table1[],2,FALSE)</f>
        <v>3</v>
      </c>
      <c r="K2489" s="29">
        <f>VLOOKUP(Table2[[#This Row],[Home]],Table1[],2,FALSE)</f>
        <v>6</v>
      </c>
      <c r="L2489" s="29">
        <f>VLOOKUP(Table2[[#This Row],[Visitor]],Table3[],2,FALSE)</f>
        <v>1</v>
      </c>
      <c r="M2489" s="29">
        <f>VLOOKUP(Table2[[#This Row],[Home]],Table3[],2,FALSE)</f>
        <v>18</v>
      </c>
      <c r="N2489" s="37"/>
      <c r="O2489" s="37"/>
      <c r="P2489" s="37"/>
      <c r="Q2489" s="37"/>
    </row>
    <row r="2490" spans="1:17" ht="25.5" customHeight="1">
      <c r="A2490" s="24" t="s">
        <v>432</v>
      </c>
      <c r="B2490" s="11" t="s">
        <v>23</v>
      </c>
      <c r="C2490" s="25" t="s">
        <v>22</v>
      </c>
      <c r="D2490" s="25">
        <v>128</v>
      </c>
      <c r="E2490" s="25" t="s">
        <v>19</v>
      </c>
      <c r="F2490" s="25">
        <v>122</v>
      </c>
      <c r="G2490" s="44"/>
      <c r="H2490" s="44"/>
      <c r="I2490" s="30">
        <v>20701</v>
      </c>
      <c r="J2490" s="29">
        <f>VLOOKUP(Table2[[#This Row],[Visitor]],Table1[],2,FALSE)</f>
        <v>14</v>
      </c>
      <c r="K2490" s="29">
        <f>VLOOKUP(Table2[[#This Row],[Home]],Table1[],2,FALSE)</f>
        <v>27</v>
      </c>
      <c r="L2490" s="29">
        <f>VLOOKUP(Table2[[#This Row],[Visitor]],Table3[],2,FALSE)</f>
        <v>16</v>
      </c>
      <c r="M2490" s="29">
        <f>VLOOKUP(Table2[[#This Row],[Home]],Table3[],2,FALSE)</f>
        <v>5</v>
      </c>
      <c r="N2490" s="37"/>
      <c r="O2490" s="37"/>
      <c r="P2490" s="37"/>
      <c r="Q2490" s="37"/>
    </row>
    <row r="2491" spans="1:17" ht="25.5" customHeight="1">
      <c r="A2491" s="24" t="s">
        <v>432</v>
      </c>
      <c r="B2491" s="11" t="s">
        <v>35</v>
      </c>
      <c r="C2491" s="25" t="s">
        <v>6</v>
      </c>
      <c r="D2491" s="25">
        <v>104</v>
      </c>
      <c r="E2491" s="25" t="s">
        <v>38</v>
      </c>
      <c r="F2491" s="25">
        <v>117</v>
      </c>
      <c r="G2491" s="44"/>
      <c r="H2491" s="44"/>
      <c r="I2491" s="30">
        <v>17583</v>
      </c>
      <c r="J2491" s="29">
        <f>VLOOKUP(Table2[[#This Row],[Visitor]],Table1[],2,FALSE)</f>
        <v>5</v>
      </c>
      <c r="K2491" s="29">
        <f>VLOOKUP(Table2[[#This Row],[Home]],Table1[],2,FALSE)</f>
        <v>23</v>
      </c>
      <c r="L2491" s="29">
        <f>VLOOKUP(Table2[[#This Row],[Visitor]],Table3[],2,FALSE)</f>
        <v>6</v>
      </c>
      <c r="M2491" s="29">
        <f>VLOOKUP(Table2[[#This Row],[Home]],Table3[],2,FALSE)</f>
        <v>25</v>
      </c>
      <c r="N2491" s="37"/>
      <c r="O2491" s="37"/>
      <c r="P2491" s="37"/>
      <c r="Q2491" s="37"/>
    </row>
    <row r="2492" spans="1:17" ht="25.5" customHeight="1">
      <c r="A2492" s="24" t="s">
        <v>432</v>
      </c>
      <c r="B2492" s="11" t="s">
        <v>8</v>
      </c>
      <c r="C2492" s="25" t="s">
        <v>10</v>
      </c>
      <c r="D2492" s="25">
        <v>108</v>
      </c>
      <c r="E2492" s="25" t="s">
        <v>45</v>
      </c>
      <c r="F2492" s="25">
        <v>90</v>
      </c>
      <c r="G2492" s="44"/>
      <c r="H2492" s="44"/>
      <c r="I2492" s="30">
        <v>18997</v>
      </c>
      <c r="J2492" s="29">
        <f>VLOOKUP(Table2[[#This Row],[Visitor]],Table1[],2,FALSE)</f>
        <v>1</v>
      </c>
      <c r="K2492" s="29">
        <f>VLOOKUP(Table2[[#This Row],[Home]],Table1[],2,FALSE)</f>
        <v>28</v>
      </c>
      <c r="L2492" s="29">
        <f>VLOOKUP(Table2[[#This Row],[Visitor]],Table3[],2,FALSE)</f>
        <v>3</v>
      </c>
      <c r="M2492" s="29">
        <f>VLOOKUP(Table2[[#This Row],[Home]],Table3[],2,FALSE)</f>
        <v>21</v>
      </c>
      <c r="N2492" s="37"/>
      <c r="O2492" s="37"/>
      <c r="P2492" s="37"/>
      <c r="Q2492" s="37"/>
    </row>
    <row r="2493" spans="1:17" ht="25.5" customHeight="1">
      <c r="A2493" s="24" t="s">
        <v>433</v>
      </c>
      <c r="B2493" s="11" t="s">
        <v>12</v>
      </c>
      <c r="C2493" s="25" t="s">
        <v>41</v>
      </c>
      <c r="D2493" s="25">
        <v>111</v>
      </c>
      <c r="E2493" s="25" t="s">
        <v>13</v>
      </c>
      <c r="F2493" s="25">
        <v>113</v>
      </c>
      <c r="G2493" s="44"/>
      <c r="H2493" s="44"/>
      <c r="I2493" s="30">
        <v>18684</v>
      </c>
      <c r="J2493" s="29">
        <f>VLOOKUP(Table2[[#This Row],[Visitor]],Table1[],2,FALSE)</f>
        <v>7</v>
      </c>
      <c r="K2493" s="29">
        <f>VLOOKUP(Table2[[#This Row],[Home]],Table1[],2,FALSE)</f>
        <v>20</v>
      </c>
      <c r="L2493" s="29">
        <f>VLOOKUP(Table2[[#This Row],[Visitor]],Table3[],2,FALSE)</f>
        <v>2</v>
      </c>
      <c r="M2493" s="29">
        <f>VLOOKUP(Table2[[#This Row],[Home]],Table3[],2,FALSE)</f>
        <v>20</v>
      </c>
      <c r="N2493" s="37"/>
      <c r="O2493" s="37"/>
      <c r="P2493" s="37"/>
      <c r="Q2493" s="37"/>
    </row>
    <row r="2494" spans="1:17" ht="25.5" customHeight="1">
      <c r="A2494" s="24" t="s">
        <v>433</v>
      </c>
      <c r="B2494" s="11" t="s">
        <v>12</v>
      </c>
      <c r="C2494" s="25" t="s">
        <v>27</v>
      </c>
      <c r="D2494" s="25">
        <v>113</v>
      </c>
      <c r="E2494" s="25" t="s">
        <v>18</v>
      </c>
      <c r="F2494" s="25">
        <v>149</v>
      </c>
      <c r="G2494" s="44"/>
      <c r="H2494" s="44"/>
      <c r="I2494" s="30">
        <v>18999</v>
      </c>
      <c r="J2494" s="29">
        <f>VLOOKUP(Table2[[#This Row],[Visitor]],Table1[],2,FALSE)</f>
        <v>11</v>
      </c>
      <c r="K2494" s="29">
        <f>VLOOKUP(Table2[[#This Row],[Home]],Table1[],2,FALSE)</f>
        <v>26</v>
      </c>
      <c r="L2494" s="29">
        <f>VLOOKUP(Table2[[#This Row],[Visitor]],Table3[],2,FALSE)</f>
        <v>27</v>
      </c>
      <c r="M2494" s="29">
        <f>VLOOKUP(Table2[[#This Row],[Home]],Table3[],2,FALSE)</f>
        <v>26</v>
      </c>
      <c r="N2494" s="37"/>
      <c r="O2494" s="37"/>
      <c r="P2494" s="37"/>
      <c r="Q2494" s="37"/>
    </row>
    <row r="2495" spans="1:17" ht="25.5" customHeight="1">
      <c r="A2495" s="24" t="s">
        <v>433</v>
      </c>
      <c r="B2495" s="11" t="s">
        <v>12</v>
      </c>
      <c r="C2495" s="25" t="s">
        <v>34</v>
      </c>
      <c r="D2495" s="25">
        <v>129</v>
      </c>
      <c r="E2495" s="25" t="s">
        <v>20</v>
      </c>
      <c r="F2495" s="25">
        <v>112</v>
      </c>
      <c r="G2495" s="44"/>
      <c r="H2495" s="44"/>
      <c r="I2495" s="30">
        <v>20409</v>
      </c>
      <c r="J2495" s="29">
        <f>VLOOKUP(Table2[[#This Row],[Visitor]],Table1[],2,FALSE)</f>
        <v>2</v>
      </c>
      <c r="K2495" s="29">
        <f>VLOOKUP(Table2[[#This Row],[Home]],Table1[],2,FALSE)</f>
        <v>9</v>
      </c>
      <c r="L2495" s="29">
        <f>VLOOKUP(Table2[[#This Row],[Visitor]],Table3[],2,FALSE)</f>
        <v>13</v>
      </c>
      <c r="M2495" s="29">
        <f>VLOOKUP(Table2[[#This Row],[Home]],Table3[],2,FALSE)</f>
        <v>17</v>
      </c>
      <c r="N2495" s="37"/>
      <c r="O2495" s="37"/>
      <c r="P2495" s="37"/>
      <c r="Q2495" s="37"/>
    </row>
    <row r="2496" spans="1:17" ht="25.5" customHeight="1">
      <c r="A2496" s="24" t="s">
        <v>433</v>
      </c>
      <c r="B2496" s="11" t="s">
        <v>23</v>
      </c>
      <c r="C2496" s="25" t="s">
        <v>42</v>
      </c>
      <c r="D2496" s="25">
        <v>96</v>
      </c>
      <c r="E2496" s="25" t="s">
        <v>9</v>
      </c>
      <c r="F2496" s="25">
        <v>120</v>
      </c>
      <c r="G2496" s="44"/>
      <c r="H2496" s="44"/>
      <c r="I2496" s="30">
        <v>18055</v>
      </c>
      <c r="J2496" s="29">
        <f>VLOOKUP(Table2[[#This Row],[Visitor]],Table1[],2,FALSE)</f>
        <v>25</v>
      </c>
      <c r="K2496" s="29">
        <f>VLOOKUP(Table2[[#This Row],[Home]],Table1[],2,FALSE)</f>
        <v>3</v>
      </c>
      <c r="L2496" s="29">
        <f>VLOOKUP(Table2[[#This Row],[Visitor]],Table3[],2,FALSE)</f>
        <v>22</v>
      </c>
      <c r="M2496" s="29">
        <f>VLOOKUP(Table2[[#This Row],[Home]],Table3[],2,FALSE)</f>
        <v>1</v>
      </c>
      <c r="N2496" s="37"/>
      <c r="O2496" s="37"/>
      <c r="P2496" s="37"/>
      <c r="Q2496" s="37"/>
    </row>
    <row r="2497" spans="1:17" ht="25.5" customHeight="1">
      <c r="A2497" s="24" t="s">
        <v>433</v>
      </c>
      <c r="B2497" s="11" t="s">
        <v>23</v>
      </c>
      <c r="C2497" s="25" t="s">
        <v>5</v>
      </c>
      <c r="D2497" s="25">
        <v>117</v>
      </c>
      <c r="E2497" s="25" t="s">
        <v>16</v>
      </c>
      <c r="F2497" s="25">
        <v>97</v>
      </c>
      <c r="G2497" s="44"/>
      <c r="H2497" s="44"/>
      <c r="I2497" s="30">
        <v>17371</v>
      </c>
      <c r="J2497" s="29">
        <f>VLOOKUP(Table2[[#This Row],[Visitor]],Table1[],2,FALSE)</f>
        <v>4</v>
      </c>
      <c r="K2497" s="29">
        <f>VLOOKUP(Table2[[#This Row],[Home]],Table1[],2,FALSE)</f>
        <v>13</v>
      </c>
      <c r="L2497" s="29">
        <f>VLOOKUP(Table2[[#This Row],[Visitor]],Table3[],2,FALSE)</f>
        <v>4</v>
      </c>
      <c r="M2497" s="29">
        <f>VLOOKUP(Table2[[#This Row],[Home]],Table3[],2,FALSE)</f>
        <v>8</v>
      </c>
      <c r="N2497" s="37"/>
      <c r="O2497" s="37"/>
      <c r="P2497" s="37"/>
      <c r="Q2497" s="37"/>
    </row>
    <row r="2498" spans="1:17" ht="25.5" customHeight="1">
      <c r="A2498" s="24" t="s">
        <v>433</v>
      </c>
      <c r="B2498" s="11" t="s">
        <v>23</v>
      </c>
      <c r="C2498" s="25" t="s">
        <v>17</v>
      </c>
      <c r="D2498" s="25">
        <v>109</v>
      </c>
      <c r="E2498" s="25" t="s">
        <v>33</v>
      </c>
      <c r="F2498" s="25">
        <v>111</v>
      </c>
      <c r="G2498" s="44"/>
      <c r="H2498" s="44"/>
      <c r="I2498" s="30">
        <v>17763</v>
      </c>
      <c r="J2498" s="29">
        <f>VLOOKUP(Table2[[#This Row],[Visitor]],Table1[],2,FALSE)</f>
        <v>17</v>
      </c>
      <c r="K2498" s="29">
        <f>VLOOKUP(Table2[[#This Row],[Home]],Table1[],2,FALSE)</f>
        <v>24</v>
      </c>
      <c r="L2498" s="29">
        <f>VLOOKUP(Table2[[#This Row],[Visitor]],Table3[],2,FALSE)</f>
        <v>15</v>
      </c>
      <c r="M2498" s="29">
        <f>VLOOKUP(Table2[[#This Row],[Home]],Table3[],2,FALSE)</f>
        <v>12</v>
      </c>
      <c r="N2498" s="37"/>
      <c r="O2498" s="37"/>
      <c r="P2498" s="37"/>
      <c r="Q2498" s="37"/>
    </row>
    <row r="2499" spans="1:17" ht="25.5" customHeight="1">
      <c r="A2499" s="24" t="s">
        <v>433</v>
      </c>
      <c r="B2499" s="11" t="s">
        <v>23</v>
      </c>
      <c r="C2499" s="25" t="s">
        <v>14</v>
      </c>
      <c r="D2499" s="25">
        <v>110</v>
      </c>
      <c r="E2499" s="25" t="s">
        <v>43</v>
      </c>
      <c r="F2499" s="25">
        <v>123</v>
      </c>
      <c r="G2499" s="44"/>
      <c r="H2499" s="44"/>
      <c r="I2499" s="30">
        <v>18203</v>
      </c>
      <c r="J2499" s="29">
        <f>VLOOKUP(Table2[[#This Row],[Visitor]],Table1[],2,FALSE)</f>
        <v>19</v>
      </c>
      <c r="K2499" s="29">
        <f>VLOOKUP(Table2[[#This Row],[Home]],Table1[],2,FALSE)</f>
        <v>10</v>
      </c>
      <c r="L2499" s="29">
        <f>VLOOKUP(Table2[[#This Row],[Visitor]],Table3[],2,FALSE)</f>
        <v>19</v>
      </c>
      <c r="M2499" s="29">
        <f>VLOOKUP(Table2[[#This Row],[Home]],Table3[],2,FALSE)</f>
        <v>10</v>
      </c>
      <c r="N2499" s="37"/>
      <c r="O2499" s="37"/>
      <c r="P2499" s="37"/>
      <c r="Q2499" s="37"/>
    </row>
    <row r="2500" spans="1:17" ht="25.5" customHeight="1">
      <c r="A2500" s="24" t="s">
        <v>433</v>
      </c>
      <c r="B2500" s="11" t="s">
        <v>26</v>
      </c>
      <c r="C2500" s="25" t="s">
        <v>25</v>
      </c>
      <c r="D2500" s="25">
        <v>122</v>
      </c>
      <c r="E2500" s="25" t="s">
        <v>28</v>
      </c>
      <c r="F2500" s="25">
        <v>112</v>
      </c>
      <c r="G2500" s="44"/>
      <c r="H2500" s="44"/>
      <c r="I2500" s="30">
        <v>20111</v>
      </c>
      <c r="J2500" s="29">
        <f>VLOOKUP(Table2[[#This Row],[Visitor]],Table1[],2,FALSE)</f>
        <v>12</v>
      </c>
      <c r="K2500" s="29">
        <f>VLOOKUP(Table2[[#This Row],[Home]],Table1[],2,FALSE)</f>
        <v>22</v>
      </c>
      <c r="L2500" s="29">
        <f>VLOOKUP(Table2[[#This Row],[Visitor]],Table3[],2,FALSE)</f>
        <v>29</v>
      </c>
      <c r="M2500" s="29">
        <f>VLOOKUP(Table2[[#This Row],[Home]],Table3[],2,FALSE)</f>
        <v>28</v>
      </c>
      <c r="N2500" s="37"/>
      <c r="O2500" s="37"/>
      <c r="P2500" s="37"/>
      <c r="Q2500" s="37"/>
    </row>
    <row r="2501" spans="1:17" ht="25.5" customHeight="1">
      <c r="A2501" s="24" t="s">
        <v>433</v>
      </c>
      <c r="B2501" s="11" t="s">
        <v>29</v>
      </c>
      <c r="C2501" s="25" t="s">
        <v>38</v>
      </c>
      <c r="D2501" s="25">
        <v>98</v>
      </c>
      <c r="E2501" s="25" t="s">
        <v>31</v>
      </c>
      <c r="F2501" s="25">
        <v>119</v>
      </c>
      <c r="G2501" s="44"/>
      <c r="H2501" s="44"/>
      <c r="I2501" s="30">
        <v>18306</v>
      </c>
      <c r="J2501" s="29">
        <f>VLOOKUP(Table2[[#This Row],[Visitor]],Table1[],2,FALSE)</f>
        <v>23</v>
      </c>
      <c r="K2501" s="29">
        <f>VLOOKUP(Table2[[#This Row],[Home]],Table1[],2,FALSE)</f>
        <v>8</v>
      </c>
      <c r="L2501" s="29">
        <f>VLOOKUP(Table2[[#This Row],[Visitor]],Table3[],2,FALSE)</f>
        <v>25</v>
      </c>
      <c r="M2501" s="29">
        <f>VLOOKUP(Table2[[#This Row],[Home]],Table3[],2,FALSE)</f>
        <v>11</v>
      </c>
      <c r="N2501" s="37"/>
      <c r="O2501" s="37"/>
      <c r="P2501" s="37"/>
      <c r="Q2501" s="37"/>
    </row>
    <row r="2502" spans="1:17" ht="25.5" customHeight="1">
      <c r="A2502" s="24" t="s">
        <v>433</v>
      </c>
      <c r="B2502" s="11" t="s">
        <v>35</v>
      </c>
      <c r="C2502" s="25" t="s">
        <v>24</v>
      </c>
      <c r="D2502" s="25">
        <v>126</v>
      </c>
      <c r="E2502" s="25" t="s">
        <v>37</v>
      </c>
      <c r="F2502" s="25">
        <v>133</v>
      </c>
      <c r="G2502" s="44"/>
      <c r="H2502" s="44"/>
      <c r="I2502" s="30">
        <v>16410</v>
      </c>
      <c r="J2502" s="29">
        <f>VLOOKUP(Table2[[#This Row],[Visitor]],Table1[],2,FALSE)</f>
        <v>21</v>
      </c>
      <c r="K2502" s="29">
        <f>VLOOKUP(Table2[[#This Row],[Home]],Table1[],2,FALSE)</f>
        <v>29</v>
      </c>
      <c r="L2502" s="29">
        <f>VLOOKUP(Table2[[#This Row],[Visitor]],Table3[],2,FALSE)</f>
        <v>9</v>
      </c>
      <c r="M2502" s="29">
        <f>VLOOKUP(Table2[[#This Row],[Home]],Table3[],2,FALSE)</f>
        <v>30</v>
      </c>
      <c r="N2502" s="37"/>
      <c r="O2502" s="37"/>
      <c r="P2502" s="37"/>
      <c r="Q2502" s="37"/>
    </row>
    <row r="2503" spans="1:17" ht="25.5" customHeight="1">
      <c r="A2503" s="24" t="s">
        <v>433</v>
      </c>
      <c r="B2503" s="11" t="s">
        <v>8</v>
      </c>
      <c r="C2503" s="25" t="s">
        <v>36</v>
      </c>
      <c r="D2503" s="25">
        <v>110</v>
      </c>
      <c r="E2503" s="25" t="s">
        <v>30</v>
      </c>
      <c r="F2503" s="25">
        <v>119</v>
      </c>
      <c r="G2503" s="44"/>
      <c r="H2503" s="44"/>
      <c r="I2503" s="30">
        <v>19928</v>
      </c>
      <c r="J2503" s="29">
        <f>VLOOKUP(Table2[[#This Row],[Visitor]],Table1[],2,FALSE)</f>
        <v>16</v>
      </c>
      <c r="K2503" s="29">
        <f>VLOOKUP(Table2[[#This Row],[Home]],Table1[],2,FALSE)</f>
        <v>18</v>
      </c>
      <c r="L2503" s="29">
        <f>VLOOKUP(Table2[[#This Row],[Visitor]],Table3[],2,FALSE)</f>
        <v>7</v>
      </c>
      <c r="M2503" s="29">
        <f>VLOOKUP(Table2[[#This Row],[Home]],Table3[],2,FALSE)</f>
        <v>14</v>
      </c>
      <c r="N2503" s="37"/>
      <c r="O2503" s="37"/>
      <c r="P2503" s="37"/>
      <c r="Q2503" s="37"/>
    </row>
    <row r="2504" spans="1:17" ht="25.5" customHeight="1">
      <c r="A2504" s="24" t="s">
        <v>433</v>
      </c>
      <c r="B2504" s="11" t="s">
        <v>8</v>
      </c>
      <c r="C2504" s="25" t="s">
        <v>6</v>
      </c>
      <c r="D2504" s="25">
        <v>114</v>
      </c>
      <c r="E2504" s="25" t="s">
        <v>10</v>
      </c>
      <c r="F2504" s="25">
        <v>120</v>
      </c>
      <c r="G2504" s="44"/>
      <c r="H2504" s="44"/>
      <c r="I2504" s="30">
        <v>19596</v>
      </c>
      <c r="J2504" s="29">
        <f>VLOOKUP(Table2[[#This Row],[Visitor]],Table1[],2,FALSE)</f>
        <v>5</v>
      </c>
      <c r="K2504" s="29">
        <f>VLOOKUP(Table2[[#This Row],[Home]],Table1[],2,FALSE)</f>
        <v>1</v>
      </c>
      <c r="L2504" s="29">
        <f>VLOOKUP(Table2[[#This Row],[Visitor]],Table3[],2,FALSE)</f>
        <v>6</v>
      </c>
      <c r="M2504" s="29">
        <f>VLOOKUP(Table2[[#This Row],[Home]],Table3[],2,FALSE)</f>
        <v>3</v>
      </c>
      <c r="N2504" s="37"/>
      <c r="O2504" s="37"/>
      <c r="P2504" s="37"/>
      <c r="Q2504" s="37"/>
    </row>
    <row r="2505" spans="1:17" ht="25.5" customHeight="1">
      <c r="A2505" s="24" t="s">
        <v>433</v>
      </c>
      <c r="B2505" s="11" t="s">
        <v>8</v>
      </c>
      <c r="C2505" s="25" t="s">
        <v>45</v>
      </c>
      <c r="D2505" s="25">
        <v>122</v>
      </c>
      <c r="E2505" s="25" t="s">
        <v>44</v>
      </c>
      <c r="F2505" s="25">
        <v>117</v>
      </c>
      <c r="G2505" s="44"/>
      <c r="H2505" s="44"/>
      <c r="I2505" s="30">
        <v>17910</v>
      </c>
      <c r="J2505" s="29">
        <f>VLOOKUP(Table2[[#This Row],[Visitor]],Table1[],2,FALSE)</f>
        <v>28</v>
      </c>
      <c r="K2505" s="29">
        <f>VLOOKUP(Table2[[#This Row],[Home]],Table1[],2,FALSE)</f>
        <v>6</v>
      </c>
      <c r="L2505" s="29">
        <f>VLOOKUP(Table2[[#This Row],[Visitor]],Table3[],2,FALSE)</f>
        <v>21</v>
      </c>
      <c r="M2505" s="29">
        <f>VLOOKUP(Table2[[#This Row],[Home]],Table3[],2,FALSE)</f>
        <v>18</v>
      </c>
      <c r="N2505" s="37"/>
      <c r="O2505" s="37"/>
      <c r="P2505" s="37"/>
      <c r="Q2505" s="37"/>
    </row>
    <row r="2506" spans="1:17" ht="25.5" customHeight="1">
      <c r="A2506" s="24" t="s">
        <v>434</v>
      </c>
      <c r="B2506" s="11" t="s">
        <v>83</v>
      </c>
      <c r="C2506" s="25" t="s">
        <v>15</v>
      </c>
      <c r="D2506" s="25">
        <v>133</v>
      </c>
      <c r="E2506" s="25" t="s">
        <v>22</v>
      </c>
      <c r="F2506" s="25">
        <v>128</v>
      </c>
      <c r="G2506" s="44"/>
      <c r="H2506" s="44"/>
      <c r="I2506" s="30">
        <v>18116</v>
      </c>
      <c r="J2506" s="29">
        <f>VLOOKUP(Table2[[#This Row],[Visitor]],Table1[],2,FALSE)</f>
        <v>30</v>
      </c>
      <c r="K2506" s="29">
        <f>VLOOKUP(Table2[[#This Row],[Home]],Table1[],2,FALSE)</f>
        <v>14</v>
      </c>
      <c r="L2506" s="29">
        <f>VLOOKUP(Table2[[#This Row],[Visitor]],Table3[],2,FALSE)</f>
        <v>23</v>
      </c>
      <c r="M2506" s="29">
        <f>VLOOKUP(Table2[[#This Row],[Home]],Table3[],2,FALSE)</f>
        <v>16</v>
      </c>
      <c r="N2506" s="37"/>
      <c r="O2506" s="37"/>
      <c r="P2506" s="37"/>
      <c r="Q2506" s="37"/>
    </row>
    <row r="2507" spans="1:17" ht="25.5" customHeight="1">
      <c r="A2507" s="24" t="s">
        <v>434</v>
      </c>
      <c r="B2507" s="11" t="s">
        <v>23</v>
      </c>
      <c r="C2507" s="25" t="s">
        <v>19</v>
      </c>
      <c r="D2507" s="25">
        <v>116</v>
      </c>
      <c r="E2507" s="25" t="s">
        <v>40</v>
      </c>
      <c r="F2507" s="25">
        <v>96</v>
      </c>
      <c r="G2507" s="44"/>
      <c r="H2507" s="44"/>
      <c r="I2507" s="30">
        <v>21059</v>
      </c>
      <c r="J2507" s="29">
        <f>VLOOKUP(Table2[[#This Row],[Visitor]],Table1[],2,FALSE)</f>
        <v>27</v>
      </c>
      <c r="K2507" s="29">
        <f>VLOOKUP(Table2[[#This Row],[Home]],Table1[],2,FALSE)</f>
        <v>15</v>
      </c>
      <c r="L2507" s="29">
        <f>VLOOKUP(Table2[[#This Row],[Visitor]],Table3[],2,FALSE)</f>
        <v>5</v>
      </c>
      <c r="M2507" s="29">
        <f>VLOOKUP(Table2[[#This Row],[Home]],Table3[],2,FALSE)</f>
        <v>24</v>
      </c>
      <c r="N2507" s="37"/>
      <c r="O2507" s="37"/>
      <c r="P2507" s="37"/>
      <c r="Q2507" s="37"/>
    </row>
    <row r="2508" spans="1:17" ht="25.5" customHeight="1">
      <c r="A2508" s="24" t="s">
        <v>435</v>
      </c>
      <c r="B2508" s="11" t="s">
        <v>88</v>
      </c>
      <c r="C2508" s="25" t="s">
        <v>17</v>
      </c>
      <c r="D2508" s="25">
        <v>109</v>
      </c>
      <c r="E2508" s="25" t="s">
        <v>41</v>
      </c>
      <c r="F2508" s="25">
        <v>117</v>
      </c>
      <c r="G2508" s="44"/>
      <c r="H2508" s="44"/>
      <c r="I2508" s="30">
        <v>19800</v>
      </c>
      <c r="J2508" s="29">
        <f>VLOOKUP(Table2[[#This Row],[Visitor]],Table1[],2,FALSE)</f>
        <v>17</v>
      </c>
      <c r="K2508" s="29">
        <f>VLOOKUP(Table2[[#This Row],[Home]],Table1[],2,FALSE)</f>
        <v>7</v>
      </c>
      <c r="L2508" s="29">
        <f>VLOOKUP(Table2[[#This Row],[Visitor]],Table3[],2,FALSE)</f>
        <v>15</v>
      </c>
      <c r="M2508" s="29">
        <f>VLOOKUP(Table2[[#This Row],[Home]],Table3[],2,FALSE)</f>
        <v>2</v>
      </c>
      <c r="N2508" s="37"/>
      <c r="O2508" s="37"/>
      <c r="P2508" s="37"/>
      <c r="Q2508" s="37"/>
    </row>
    <row r="2509" spans="1:17" ht="25.5" customHeight="1">
      <c r="A2509" s="24" t="s">
        <v>435</v>
      </c>
      <c r="B2509" s="11" t="s">
        <v>67</v>
      </c>
      <c r="C2509" s="25" t="s">
        <v>34</v>
      </c>
      <c r="D2509" s="25">
        <v>112</v>
      </c>
      <c r="E2509" s="25" t="s">
        <v>6</v>
      </c>
      <c r="F2509" s="25">
        <v>90</v>
      </c>
      <c r="G2509" s="44"/>
      <c r="H2509" s="44"/>
      <c r="I2509" s="30">
        <v>19432</v>
      </c>
      <c r="J2509" s="29">
        <f>VLOOKUP(Table2[[#This Row],[Visitor]],Table1[],2,FALSE)</f>
        <v>2</v>
      </c>
      <c r="K2509" s="29">
        <f>VLOOKUP(Table2[[#This Row],[Home]],Table1[],2,FALSE)</f>
        <v>5</v>
      </c>
      <c r="L2509" s="29">
        <f>VLOOKUP(Table2[[#This Row],[Visitor]],Table3[],2,FALSE)</f>
        <v>13</v>
      </c>
      <c r="M2509" s="29">
        <f>VLOOKUP(Table2[[#This Row],[Home]],Table3[],2,FALSE)</f>
        <v>6</v>
      </c>
      <c r="N2509" s="37"/>
      <c r="O2509" s="37"/>
      <c r="P2509" s="37"/>
      <c r="Q2509" s="37"/>
    </row>
    <row r="2510" spans="1:17" ht="25.5" customHeight="1">
      <c r="A2510" s="24" t="s">
        <v>435</v>
      </c>
      <c r="B2510" s="11" t="s">
        <v>49</v>
      </c>
      <c r="C2510" s="25" t="s">
        <v>43</v>
      </c>
      <c r="D2510" s="25">
        <v>132</v>
      </c>
      <c r="E2510" s="25" t="s">
        <v>33</v>
      </c>
      <c r="F2510" s="25">
        <v>126</v>
      </c>
      <c r="G2510" s="44"/>
      <c r="H2510" s="44"/>
      <c r="I2510" s="30">
        <v>18978</v>
      </c>
      <c r="J2510" s="29">
        <f>VLOOKUP(Table2[[#This Row],[Visitor]],Table1[],2,FALSE)</f>
        <v>10</v>
      </c>
      <c r="K2510" s="29">
        <f>VLOOKUP(Table2[[#This Row],[Home]],Table1[],2,FALSE)</f>
        <v>24</v>
      </c>
      <c r="L2510" s="29">
        <f>VLOOKUP(Table2[[#This Row],[Visitor]],Table3[],2,FALSE)</f>
        <v>10</v>
      </c>
      <c r="M2510" s="29">
        <f>VLOOKUP(Table2[[#This Row],[Home]],Table3[],2,FALSE)</f>
        <v>12</v>
      </c>
      <c r="N2510" s="37"/>
      <c r="O2510" s="37"/>
      <c r="P2510" s="37"/>
      <c r="Q2510" s="37"/>
    </row>
    <row r="2511" spans="1:17" ht="25.5" customHeight="1">
      <c r="A2511" s="24" t="s">
        <v>435</v>
      </c>
      <c r="B2511" s="11" t="s">
        <v>75</v>
      </c>
      <c r="C2511" s="25" t="s">
        <v>13</v>
      </c>
      <c r="D2511" s="25">
        <v>104</v>
      </c>
      <c r="E2511" s="25" t="s">
        <v>14</v>
      </c>
      <c r="F2511" s="25">
        <v>91</v>
      </c>
      <c r="G2511" s="44"/>
      <c r="H2511" s="44"/>
      <c r="I2511" s="30">
        <v>19871</v>
      </c>
      <c r="J2511" s="29">
        <f>VLOOKUP(Table2[[#This Row],[Visitor]],Table1[],2,FALSE)</f>
        <v>20</v>
      </c>
      <c r="K2511" s="29">
        <f>VLOOKUP(Table2[[#This Row],[Home]],Table1[],2,FALSE)</f>
        <v>19</v>
      </c>
      <c r="L2511" s="29">
        <f>VLOOKUP(Table2[[#This Row],[Visitor]],Table3[],2,FALSE)</f>
        <v>20</v>
      </c>
      <c r="M2511" s="29">
        <f>VLOOKUP(Table2[[#This Row],[Home]],Table3[],2,FALSE)</f>
        <v>19</v>
      </c>
      <c r="N2511" s="37"/>
      <c r="O2511" s="37"/>
      <c r="P2511" s="37"/>
      <c r="Q2511" s="37"/>
    </row>
    <row r="2512" spans="1:17" ht="25.5" customHeight="1">
      <c r="A2512" s="24" t="s">
        <v>435</v>
      </c>
      <c r="B2512" s="11" t="s">
        <v>83</v>
      </c>
      <c r="C2512" s="25" t="s">
        <v>15</v>
      </c>
      <c r="D2512" s="25">
        <v>108</v>
      </c>
      <c r="E2512" s="25" t="s">
        <v>16</v>
      </c>
      <c r="F2512" s="25">
        <v>96</v>
      </c>
      <c r="G2512" s="44"/>
      <c r="H2512" s="44"/>
      <c r="I2512" s="30">
        <v>16197</v>
      </c>
      <c r="J2512" s="29">
        <f>VLOOKUP(Table2[[#This Row],[Visitor]],Table1[],2,FALSE)</f>
        <v>30</v>
      </c>
      <c r="K2512" s="29">
        <f>VLOOKUP(Table2[[#This Row],[Home]],Table1[],2,FALSE)</f>
        <v>13</v>
      </c>
      <c r="L2512" s="29">
        <f>VLOOKUP(Table2[[#This Row],[Visitor]],Table3[],2,FALSE)</f>
        <v>23</v>
      </c>
      <c r="M2512" s="29">
        <f>VLOOKUP(Table2[[#This Row],[Home]],Table3[],2,FALSE)</f>
        <v>8</v>
      </c>
      <c r="N2512" s="37"/>
      <c r="O2512" s="37"/>
      <c r="P2512" s="37"/>
      <c r="Q2512" s="37"/>
    </row>
    <row r="2513" spans="1:17" ht="25.5" customHeight="1">
      <c r="A2513" s="24" t="s">
        <v>435</v>
      </c>
      <c r="B2513" s="11" t="s">
        <v>59</v>
      </c>
      <c r="C2513" s="25" t="s">
        <v>28</v>
      </c>
      <c r="D2513" s="25">
        <v>129</v>
      </c>
      <c r="E2513" s="25" t="s">
        <v>25</v>
      </c>
      <c r="F2513" s="25">
        <v>127</v>
      </c>
      <c r="G2513" s="44"/>
      <c r="H2513" s="44"/>
      <c r="I2513" s="30">
        <v>16744</v>
      </c>
      <c r="J2513" s="29">
        <f>VLOOKUP(Table2[[#This Row],[Visitor]],Table1[],2,FALSE)</f>
        <v>22</v>
      </c>
      <c r="K2513" s="29">
        <f>VLOOKUP(Table2[[#This Row],[Home]],Table1[],2,FALSE)</f>
        <v>12</v>
      </c>
      <c r="L2513" s="29">
        <f>VLOOKUP(Table2[[#This Row],[Visitor]],Table3[],2,FALSE)</f>
        <v>28</v>
      </c>
      <c r="M2513" s="29">
        <f>VLOOKUP(Table2[[#This Row],[Home]],Table3[],2,FALSE)</f>
        <v>29</v>
      </c>
      <c r="N2513" s="37"/>
      <c r="O2513" s="37"/>
      <c r="P2513" s="37"/>
      <c r="Q2513" s="37"/>
    </row>
    <row r="2514" spans="1:17" ht="25.5" customHeight="1">
      <c r="A2514" s="24" t="s">
        <v>435</v>
      </c>
      <c r="B2514" s="11" t="s">
        <v>12</v>
      </c>
      <c r="C2514" s="25" t="s">
        <v>37</v>
      </c>
      <c r="D2514" s="25">
        <v>113</v>
      </c>
      <c r="E2514" s="25" t="s">
        <v>9</v>
      </c>
      <c r="F2514" s="25">
        <v>149</v>
      </c>
      <c r="G2514" s="44"/>
      <c r="H2514" s="44"/>
      <c r="I2514" s="30">
        <v>18055</v>
      </c>
      <c r="J2514" s="29">
        <f>VLOOKUP(Table2[[#This Row],[Visitor]],Table1[],2,FALSE)</f>
        <v>29</v>
      </c>
      <c r="K2514" s="29">
        <f>VLOOKUP(Table2[[#This Row],[Home]],Table1[],2,FALSE)</f>
        <v>3</v>
      </c>
      <c r="L2514" s="29">
        <f>VLOOKUP(Table2[[#This Row],[Visitor]],Table3[],2,FALSE)</f>
        <v>30</v>
      </c>
      <c r="M2514" s="29">
        <f>VLOOKUP(Table2[[#This Row],[Home]],Table3[],2,FALSE)</f>
        <v>1</v>
      </c>
      <c r="N2514" s="37"/>
      <c r="O2514" s="37"/>
      <c r="P2514" s="37"/>
      <c r="Q2514" s="37"/>
    </row>
    <row r="2515" spans="1:17" ht="25.5" customHeight="1">
      <c r="A2515" s="24" t="s">
        <v>435</v>
      </c>
      <c r="B2515" s="11" t="s">
        <v>12</v>
      </c>
      <c r="C2515" s="25" t="s">
        <v>27</v>
      </c>
      <c r="D2515" s="25">
        <v>107</v>
      </c>
      <c r="E2515" s="25" t="s">
        <v>22</v>
      </c>
      <c r="F2515" s="25">
        <v>115</v>
      </c>
      <c r="G2515" s="44"/>
      <c r="H2515" s="44"/>
      <c r="I2515" s="30">
        <v>17775</v>
      </c>
      <c r="J2515" s="29">
        <f>VLOOKUP(Table2[[#This Row],[Visitor]],Table1[],2,FALSE)</f>
        <v>11</v>
      </c>
      <c r="K2515" s="29">
        <f>VLOOKUP(Table2[[#This Row],[Home]],Table1[],2,FALSE)</f>
        <v>14</v>
      </c>
      <c r="L2515" s="29">
        <f>VLOOKUP(Table2[[#This Row],[Visitor]],Table3[],2,FALSE)</f>
        <v>27</v>
      </c>
      <c r="M2515" s="29">
        <f>VLOOKUP(Table2[[#This Row],[Home]],Table3[],2,FALSE)</f>
        <v>16</v>
      </c>
      <c r="N2515" s="37"/>
      <c r="O2515" s="37"/>
      <c r="P2515" s="37"/>
      <c r="Q2515" s="37"/>
    </row>
    <row r="2516" spans="1:17" ht="25.5" customHeight="1">
      <c r="A2516" s="24" t="s">
        <v>435</v>
      </c>
      <c r="B2516" s="11" t="s">
        <v>21</v>
      </c>
      <c r="C2516" s="25" t="s">
        <v>18</v>
      </c>
      <c r="D2516" s="25">
        <v>116</v>
      </c>
      <c r="E2516" s="25" t="s">
        <v>5</v>
      </c>
      <c r="F2516" s="25">
        <v>108</v>
      </c>
      <c r="G2516" s="44"/>
      <c r="H2516" s="44"/>
      <c r="I2516" s="30">
        <v>18624</v>
      </c>
      <c r="J2516" s="29">
        <f>VLOOKUP(Table2[[#This Row],[Visitor]],Table1[],2,FALSE)</f>
        <v>26</v>
      </c>
      <c r="K2516" s="29">
        <f>VLOOKUP(Table2[[#This Row],[Home]],Table1[],2,FALSE)</f>
        <v>4</v>
      </c>
      <c r="L2516" s="29">
        <f>VLOOKUP(Table2[[#This Row],[Visitor]],Table3[],2,FALSE)</f>
        <v>26</v>
      </c>
      <c r="M2516" s="29">
        <f>VLOOKUP(Table2[[#This Row],[Home]],Table3[],2,FALSE)</f>
        <v>4</v>
      </c>
      <c r="N2516" s="37"/>
      <c r="O2516" s="37"/>
      <c r="P2516" s="37"/>
      <c r="Q2516" s="37"/>
    </row>
    <row r="2517" spans="1:17" ht="25.5" customHeight="1">
      <c r="A2517" s="24" t="s">
        <v>435</v>
      </c>
      <c r="B2517" s="11" t="s">
        <v>21</v>
      </c>
      <c r="C2517" s="25" t="s">
        <v>20</v>
      </c>
      <c r="D2517" s="25">
        <v>110</v>
      </c>
      <c r="E2517" s="25" t="s">
        <v>42</v>
      </c>
      <c r="F2517" s="25">
        <v>113</v>
      </c>
      <c r="G2517" s="44"/>
      <c r="H2517" s="44"/>
      <c r="I2517" s="30">
        <v>19812</v>
      </c>
      <c r="J2517" s="29">
        <f>VLOOKUP(Table2[[#This Row],[Visitor]],Table1[],2,FALSE)</f>
        <v>9</v>
      </c>
      <c r="K2517" s="29">
        <f>VLOOKUP(Table2[[#This Row],[Home]],Table1[],2,FALSE)</f>
        <v>25</v>
      </c>
      <c r="L2517" s="29">
        <f>VLOOKUP(Table2[[#This Row],[Visitor]],Table3[],2,FALSE)</f>
        <v>17</v>
      </c>
      <c r="M2517" s="29">
        <f>VLOOKUP(Table2[[#This Row],[Home]],Table3[],2,FALSE)</f>
        <v>22</v>
      </c>
      <c r="N2517" s="37"/>
      <c r="O2517" s="37"/>
      <c r="P2517" s="37"/>
      <c r="Q2517" s="37"/>
    </row>
    <row r="2518" spans="1:17" ht="25.5" customHeight="1">
      <c r="A2518" s="24" t="s">
        <v>435</v>
      </c>
      <c r="B2518" s="11" t="s">
        <v>26</v>
      </c>
      <c r="C2518" s="25" t="s">
        <v>44</v>
      </c>
      <c r="D2518" s="25">
        <v>104</v>
      </c>
      <c r="E2518" s="25" t="s">
        <v>10</v>
      </c>
      <c r="F2518" s="25">
        <v>131</v>
      </c>
      <c r="G2518" s="44"/>
      <c r="H2518" s="44"/>
      <c r="I2518" s="30">
        <v>19596</v>
      </c>
      <c r="J2518" s="29">
        <f>VLOOKUP(Table2[[#This Row],[Visitor]],Table1[],2,FALSE)</f>
        <v>6</v>
      </c>
      <c r="K2518" s="29">
        <f>VLOOKUP(Table2[[#This Row],[Home]],Table1[],2,FALSE)</f>
        <v>1</v>
      </c>
      <c r="L2518" s="29">
        <f>VLOOKUP(Table2[[#This Row],[Visitor]],Table3[],2,FALSE)</f>
        <v>18</v>
      </c>
      <c r="M2518" s="29">
        <f>VLOOKUP(Table2[[#This Row],[Home]],Table3[],2,FALSE)</f>
        <v>3</v>
      </c>
      <c r="N2518" s="37"/>
      <c r="O2518" s="37"/>
      <c r="P2518" s="37"/>
      <c r="Q2518" s="37"/>
    </row>
    <row r="2519" spans="1:17" ht="25.5" customHeight="1">
      <c r="A2519" s="24" t="s">
        <v>435</v>
      </c>
      <c r="B2519" s="11" t="s">
        <v>29</v>
      </c>
      <c r="C2519" s="25" t="s">
        <v>30</v>
      </c>
      <c r="D2519" s="25">
        <v>108</v>
      </c>
      <c r="E2519" s="25" t="s">
        <v>36</v>
      </c>
      <c r="F2519" s="25">
        <v>115</v>
      </c>
      <c r="G2519" s="44"/>
      <c r="H2519" s="44"/>
      <c r="I2519" s="30">
        <v>19890</v>
      </c>
      <c r="J2519" s="29">
        <f>VLOOKUP(Table2[[#This Row],[Visitor]],Table1[],2,FALSE)</f>
        <v>18</v>
      </c>
      <c r="K2519" s="29">
        <f>VLOOKUP(Table2[[#This Row],[Home]],Table1[],2,FALSE)</f>
        <v>16</v>
      </c>
      <c r="L2519" s="29">
        <f>VLOOKUP(Table2[[#This Row],[Visitor]],Table3[],2,FALSE)</f>
        <v>14</v>
      </c>
      <c r="M2519" s="29">
        <f>VLOOKUP(Table2[[#This Row],[Home]],Table3[],2,FALSE)</f>
        <v>7</v>
      </c>
      <c r="N2519" s="37"/>
      <c r="O2519" s="37"/>
      <c r="P2519" s="37"/>
      <c r="Q2519" s="37"/>
    </row>
    <row r="2520" spans="1:17" ht="25.5" customHeight="1">
      <c r="A2520" s="24" t="s">
        <v>435</v>
      </c>
      <c r="B2520" s="11" t="s">
        <v>29</v>
      </c>
      <c r="C2520" s="25" t="s">
        <v>24</v>
      </c>
      <c r="D2520" s="25">
        <v>133</v>
      </c>
      <c r="E2520" s="25" t="s">
        <v>38</v>
      </c>
      <c r="F2520" s="25">
        <v>129</v>
      </c>
      <c r="G2520" s="44"/>
      <c r="H2520" s="44"/>
      <c r="I2520" s="30">
        <v>17583</v>
      </c>
      <c r="J2520" s="29">
        <f>VLOOKUP(Table2[[#This Row],[Visitor]],Table1[],2,FALSE)</f>
        <v>21</v>
      </c>
      <c r="K2520" s="29">
        <f>VLOOKUP(Table2[[#This Row],[Home]],Table1[],2,FALSE)</f>
        <v>23</v>
      </c>
      <c r="L2520" s="29">
        <f>VLOOKUP(Table2[[#This Row],[Visitor]],Table3[],2,FALSE)</f>
        <v>9</v>
      </c>
      <c r="M2520" s="29">
        <f>VLOOKUP(Table2[[#This Row],[Home]],Table3[],2,FALSE)</f>
        <v>25</v>
      </c>
      <c r="N2520" s="37"/>
      <c r="O2520" s="37"/>
      <c r="P2520" s="37"/>
      <c r="Q2520" s="37"/>
    </row>
    <row r="2521" spans="1:17" ht="25.5" customHeight="1">
      <c r="A2521" s="24" t="s">
        <v>435</v>
      </c>
      <c r="B2521" s="11" t="s">
        <v>32</v>
      </c>
      <c r="C2521" s="25" t="s">
        <v>31</v>
      </c>
      <c r="D2521" s="25">
        <v>109</v>
      </c>
      <c r="E2521" s="25" t="s">
        <v>45</v>
      </c>
      <c r="F2521" s="25">
        <v>113</v>
      </c>
      <c r="G2521" s="44"/>
      <c r="H2521" s="44"/>
      <c r="I2521" s="30">
        <v>18997</v>
      </c>
      <c r="J2521" s="29">
        <f>VLOOKUP(Table2[[#This Row],[Visitor]],Table1[],2,FALSE)</f>
        <v>8</v>
      </c>
      <c r="K2521" s="29">
        <f>VLOOKUP(Table2[[#This Row],[Home]],Table1[],2,FALSE)</f>
        <v>28</v>
      </c>
      <c r="L2521" s="29">
        <f>VLOOKUP(Table2[[#This Row],[Visitor]],Table3[],2,FALSE)</f>
        <v>11</v>
      </c>
      <c r="M2521" s="29">
        <f>VLOOKUP(Table2[[#This Row],[Home]],Table3[],2,FALSE)</f>
        <v>21</v>
      </c>
      <c r="N2521" s="37"/>
      <c r="O2521" s="37"/>
      <c r="P2521" s="37"/>
      <c r="Q2521" s="37"/>
    </row>
    <row r="2522" spans="1:17" ht="25.5" customHeight="1">
      <c r="A2522" s="24" t="s">
        <v>436</v>
      </c>
      <c r="B2522" s="11" t="s">
        <v>12</v>
      </c>
      <c r="C2522" s="25" t="s">
        <v>13</v>
      </c>
      <c r="D2522" s="25">
        <v>124</v>
      </c>
      <c r="E2522" s="25" t="s">
        <v>6</v>
      </c>
      <c r="F2522" s="25">
        <v>97</v>
      </c>
      <c r="G2522" s="44"/>
      <c r="H2522" s="44"/>
      <c r="I2522" s="30">
        <v>19432</v>
      </c>
      <c r="J2522" s="29">
        <f>VLOOKUP(Table2[[#This Row],[Visitor]],Table1[],2,FALSE)</f>
        <v>20</v>
      </c>
      <c r="K2522" s="29">
        <f>VLOOKUP(Table2[[#This Row],[Home]],Table1[],2,FALSE)</f>
        <v>5</v>
      </c>
      <c r="L2522" s="29">
        <f>VLOOKUP(Table2[[#This Row],[Visitor]],Table3[],2,FALSE)</f>
        <v>20</v>
      </c>
      <c r="M2522" s="29">
        <f>VLOOKUP(Table2[[#This Row],[Home]],Table3[],2,FALSE)</f>
        <v>6</v>
      </c>
      <c r="N2522" s="37"/>
      <c r="O2522" s="37"/>
      <c r="P2522" s="37"/>
      <c r="Q2522" s="37"/>
    </row>
    <row r="2523" spans="1:17" ht="25.5" customHeight="1">
      <c r="A2523" s="24" t="s">
        <v>436</v>
      </c>
      <c r="B2523" s="11" t="s">
        <v>12</v>
      </c>
      <c r="C2523" s="25" t="s">
        <v>25</v>
      </c>
      <c r="D2523" s="25">
        <v>93</v>
      </c>
      <c r="E2523" s="25" t="s">
        <v>14</v>
      </c>
      <c r="F2523" s="25">
        <v>100</v>
      </c>
      <c r="G2523" s="44"/>
      <c r="H2523" s="44"/>
      <c r="I2523" s="30">
        <v>19802</v>
      </c>
      <c r="J2523" s="29">
        <f>VLOOKUP(Table2[[#This Row],[Visitor]],Table1[],2,FALSE)</f>
        <v>12</v>
      </c>
      <c r="K2523" s="29">
        <f>VLOOKUP(Table2[[#This Row],[Home]],Table1[],2,FALSE)</f>
        <v>19</v>
      </c>
      <c r="L2523" s="29">
        <f>VLOOKUP(Table2[[#This Row],[Visitor]],Table3[],2,FALSE)</f>
        <v>29</v>
      </c>
      <c r="M2523" s="29">
        <f>VLOOKUP(Table2[[#This Row],[Home]],Table3[],2,FALSE)</f>
        <v>19</v>
      </c>
      <c r="N2523" s="37"/>
      <c r="O2523" s="37"/>
      <c r="P2523" s="37"/>
      <c r="Q2523" s="37"/>
    </row>
    <row r="2524" spans="1:17" ht="25.5" customHeight="1">
      <c r="A2524" s="24" t="s">
        <v>436</v>
      </c>
      <c r="B2524" s="11" t="s">
        <v>12</v>
      </c>
      <c r="C2524" s="25" t="s">
        <v>5</v>
      </c>
      <c r="D2524" s="25">
        <v>116</v>
      </c>
      <c r="E2524" s="25" t="s">
        <v>20</v>
      </c>
      <c r="F2524" s="25">
        <v>110</v>
      </c>
      <c r="G2524" s="44"/>
      <c r="H2524" s="44"/>
      <c r="I2524" s="30">
        <v>20409</v>
      </c>
      <c r="J2524" s="29">
        <f>VLOOKUP(Table2[[#This Row],[Visitor]],Table1[],2,FALSE)</f>
        <v>4</v>
      </c>
      <c r="K2524" s="29">
        <f>VLOOKUP(Table2[[#This Row],[Home]],Table1[],2,FALSE)</f>
        <v>9</v>
      </c>
      <c r="L2524" s="29">
        <f>VLOOKUP(Table2[[#This Row],[Visitor]],Table3[],2,FALSE)</f>
        <v>4</v>
      </c>
      <c r="M2524" s="29">
        <f>VLOOKUP(Table2[[#This Row],[Home]],Table3[],2,FALSE)</f>
        <v>17</v>
      </c>
      <c r="N2524" s="37"/>
      <c r="O2524" s="37"/>
      <c r="P2524" s="37"/>
      <c r="Q2524" s="37"/>
    </row>
    <row r="2525" spans="1:17" ht="25.5" customHeight="1">
      <c r="A2525" s="24" t="s">
        <v>436</v>
      </c>
      <c r="B2525" s="11" t="s">
        <v>21</v>
      </c>
      <c r="C2525" s="25" t="s">
        <v>19</v>
      </c>
      <c r="D2525" s="25">
        <v>99</v>
      </c>
      <c r="E2525" s="25" t="s">
        <v>17</v>
      </c>
      <c r="F2525" s="25">
        <v>122</v>
      </c>
      <c r="G2525" s="44"/>
      <c r="H2525" s="44"/>
      <c r="I2525" s="30">
        <v>20153</v>
      </c>
      <c r="J2525" s="29">
        <f>VLOOKUP(Table2[[#This Row],[Visitor]],Table1[],2,FALSE)</f>
        <v>27</v>
      </c>
      <c r="K2525" s="29">
        <f>VLOOKUP(Table2[[#This Row],[Home]],Table1[],2,FALSE)</f>
        <v>17</v>
      </c>
      <c r="L2525" s="29">
        <f>VLOOKUP(Table2[[#This Row],[Visitor]],Table3[],2,FALSE)</f>
        <v>5</v>
      </c>
      <c r="M2525" s="29">
        <f>VLOOKUP(Table2[[#This Row],[Home]],Table3[],2,FALSE)</f>
        <v>15</v>
      </c>
      <c r="N2525" s="37"/>
      <c r="O2525" s="37"/>
      <c r="P2525" s="37"/>
      <c r="Q2525" s="37"/>
    </row>
    <row r="2526" spans="1:17" ht="25.5" customHeight="1">
      <c r="A2526" s="24" t="s">
        <v>436</v>
      </c>
      <c r="B2526" s="11" t="s">
        <v>23</v>
      </c>
      <c r="C2526" s="25" t="s">
        <v>42</v>
      </c>
      <c r="D2526" s="25">
        <v>96</v>
      </c>
      <c r="E2526" s="25" t="s">
        <v>40</v>
      </c>
      <c r="F2526" s="25">
        <v>86</v>
      </c>
      <c r="G2526" s="44"/>
      <c r="H2526" s="44"/>
      <c r="I2526" s="30">
        <v>21350</v>
      </c>
      <c r="J2526" s="29">
        <f>VLOOKUP(Table2[[#This Row],[Visitor]],Table1[],2,FALSE)</f>
        <v>25</v>
      </c>
      <c r="K2526" s="29">
        <f>VLOOKUP(Table2[[#This Row],[Home]],Table1[],2,FALSE)</f>
        <v>15</v>
      </c>
      <c r="L2526" s="29">
        <f>VLOOKUP(Table2[[#This Row],[Visitor]],Table3[],2,FALSE)</f>
        <v>22</v>
      </c>
      <c r="M2526" s="29">
        <f>VLOOKUP(Table2[[#This Row],[Home]],Table3[],2,FALSE)</f>
        <v>24</v>
      </c>
      <c r="N2526" s="37"/>
      <c r="O2526" s="37"/>
      <c r="P2526" s="37"/>
      <c r="Q2526" s="37"/>
    </row>
    <row r="2527" spans="1:17" ht="25.5" customHeight="1">
      <c r="A2527" s="24" t="s">
        <v>436</v>
      </c>
      <c r="B2527" s="11" t="s">
        <v>23</v>
      </c>
      <c r="C2527" s="25" t="s">
        <v>41</v>
      </c>
      <c r="D2527" s="25">
        <v>120</v>
      </c>
      <c r="E2527" s="25" t="s">
        <v>33</v>
      </c>
      <c r="F2527" s="25">
        <v>100</v>
      </c>
      <c r="G2527" s="44"/>
      <c r="H2527" s="44"/>
      <c r="I2527" s="30">
        <v>16119</v>
      </c>
      <c r="J2527" s="29">
        <f>VLOOKUP(Table2[[#This Row],[Visitor]],Table1[],2,FALSE)</f>
        <v>7</v>
      </c>
      <c r="K2527" s="29">
        <f>VLOOKUP(Table2[[#This Row],[Home]],Table1[],2,FALSE)</f>
        <v>24</v>
      </c>
      <c r="L2527" s="29">
        <f>VLOOKUP(Table2[[#This Row],[Visitor]],Table3[],2,FALSE)</f>
        <v>2</v>
      </c>
      <c r="M2527" s="29">
        <f>VLOOKUP(Table2[[#This Row],[Home]],Table3[],2,FALSE)</f>
        <v>12</v>
      </c>
      <c r="N2527" s="37"/>
      <c r="O2527" s="37"/>
      <c r="P2527" s="37"/>
      <c r="Q2527" s="37"/>
    </row>
    <row r="2528" spans="1:17" ht="25.5" customHeight="1">
      <c r="A2528" s="24" t="s">
        <v>436</v>
      </c>
      <c r="B2528" s="11" t="s">
        <v>23</v>
      </c>
      <c r="C2528" s="25" t="s">
        <v>10</v>
      </c>
      <c r="D2528" s="25">
        <v>112</v>
      </c>
      <c r="E2528" s="25" t="s">
        <v>24</v>
      </c>
      <c r="F2528" s="25">
        <v>103</v>
      </c>
      <c r="G2528" s="44"/>
      <c r="H2528" s="44"/>
      <c r="I2528" s="30">
        <v>17090</v>
      </c>
      <c r="J2528" s="29">
        <f>VLOOKUP(Table2[[#This Row],[Visitor]],Table1[],2,FALSE)</f>
        <v>1</v>
      </c>
      <c r="K2528" s="29">
        <f>VLOOKUP(Table2[[#This Row],[Home]],Table1[],2,FALSE)</f>
        <v>21</v>
      </c>
      <c r="L2528" s="29">
        <f>VLOOKUP(Table2[[#This Row],[Visitor]],Table3[],2,FALSE)</f>
        <v>3</v>
      </c>
      <c r="M2528" s="29">
        <f>VLOOKUP(Table2[[#This Row],[Home]],Table3[],2,FALSE)</f>
        <v>9</v>
      </c>
      <c r="N2528" s="37"/>
      <c r="O2528" s="37"/>
      <c r="P2528" s="37"/>
      <c r="Q2528" s="37"/>
    </row>
    <row r="2529" spans="1:17" ht="25.5" customHeight="1">
      <c r="A2529" s="24" t="s">
        <v>436</v>
      </c>
      <c r="B2529" s="11" t="s">
        <v>26</v>
      </c>
      <c r="C2529" s="25" t="s">
        <v>37</v>
      </c>
      <c r="D2529" s="25">
        <v>109</v>
      </c>
      <c r="E2529" s="25" t="s">
        <v>28</v>
      </c>
      <c r="F2529" s="25">
        <v>120</v>
      </c>
      <c r="G2529" s="44"/>
      <c r="H2529" s="44"/>
      <c r="I2529" s="30">
        <v>21041</v>
      </c>
      <c r="J2529" s="29">
        <f>VLOOKUP(Table2[[#This Row],[Visitor]],Table1[],2,FALSE)</f>
        <v>29</v>
      </c>
      <c r="K2529" s="29">
        <f>VLOOKUP(Table2[[#This Row],[Home]],Table1[],2,FALSE)</f>
        <v>22</v>
      </c>
      <c r="L2529" s="29">
        <f>VLOOKUP(Table2[[#This Row],[Visitor]],Table3[],2,FALSE)</f>
        <v>30</v>
      </c>
      <c r="M2529" s="29">
        <f>VLOOKUP(Table2[[#This Row],[Home]],Table3[],2,FALSE)</f>
        <v>28</v>
      </c>
      <c r="N2529" s="37"/>
      <c r="O2529" s="37"/>
      <c r="P2529" s="37"/>
      <c r="Q2529" s="37"/>
    </row>
    <row r="2530" spans="1:17" ht="25.5" customHeight="1">
      <c r="A2530" s="24" t="s">
        <v>436</v>
      </c>
      <c r="B2530" s="11" t="s">
        <v>29</v>
      </c>
      <c r="C2530" s="25" t="s">
        <v>30</v>
      </c>
      <c r="D2530" s="25">
        <v>108</v>
      </c>
      <c r="E2530" s="25" t="s">
        <v>31</v>
      </c>
      <c r="F2530" s="25">
        <v>118</v>
      </c>
      <c r="G2530" s="44"/>
      <c r="H2530" s="44"/>
      <c r="I2530" s="30">
        <v>18306</v>
      </c>
      <c r="J2530" s="29">
        <f>VLOOKUP(Table2[[#This Row],[Visitor]],Table1[],2,FALSE)</f>
        <v>18</v>
      </c>
      <c r="K2530" s="29">
        <f>VLOOKUP(Table2[[#This Row],[Home]],Table1[],2,FALSE)</f>
        <v>8</v>
      </c>
      <c r="L2530" s="29">
        <f>VLOOKUP(Table2[[#This Row],[Visitor]],Table3[],2,FALSE)</f>
        <v>14</v>
      </c>
      <c r="M2530" s="29">
        <f>VLOOKUP(Table2[[#This Row],[Home]],Table3[],2,FALSE)</f>
        <v>11</v>
      </c>
      <c r="N2530" s="37"/>
      <c r="O2530" s="37"/>
      <c r="P2530" s="37"/>
      <c r="Q2530" s="37"/>
    </row>
    <row r="2531" spans="1:17" ht="25.5" customHeight="1">
      <c r="A2531" s="24" t="s">
        <v>436</v>
      </c>
      <c r="B2531" s="11" t="s">
        <v>32</v>
      </c>
      <c r="C2531" s="25" t="s">
        <v>9</v>
      </c>
      <c r="D2531" s="25">
        <v>111</v>
      </c>
      <c r="E2531" s="25" t="s">
        <v>43</v>
      </c>
      <c r="F2531" s="25">
        <v>112</v>
      </c>
      <c r="G2531" s="44"/>
      <c r="H2531" s="44"/>
      <c r="I2531" s="30">
        <v>18203</v>
      </c>
      <c r="J2531" s="29">
        <f>VLOOKUP(Table2[[#This Row],[Visitor]],Table1[],2,FALSE)</f>
        <v>3</v>
      </c>
      <c r="K2531" s="29">
        <f>VLOOKUP(Table2[[#This Row],[Home]],Table1[],2,FALSE)</f>
        <v>10</v>
      </c>
      <c r="L2531" s="29">
        <f>VLOOKUP(Table2[[#This Row],[Visitor]],Table3[],2,FALSE)</f>
        <v>1</v>
      </c>
      <c r="M2531" s="29">
        <f>VLOOKUP(Table2[[#This Row],[Home]],Table3[],2,FALSE)</f>
        <v>10</v>
      </c>
      <c r="N2531" s="37"/>
      <c r="O2531" s="37"/>
      <c r="P2531" s="37"/>
      <c r="Q2531" s="37"/>
    </row>
    <row r="2532" spans="1:17" ht="25.5" customHeight="1">
      <c r="A2532" s="24" t="s">
        <v>436</v>
      </c>
      <c r="B2532" s="11" t="s">
        <v>8</v>
      </c>
      <c r="C2532" s="25" t="s">
        <v>36</v>
      </c>
      <c r="D2532" s="25">
        <v>104</v>
      </c>
      <c r="E2532" s="25" t="s">
        <v>45</v>
      </c>
      <c r="F2532" s="25">
        <v>101</v>
      </c>
      <c r="G2532" s="44"/>
      <c r="H2532" s="44"/>
      <c r="I2532" s="30">
        <v>18997</v>
      </c>
      <c r="J2532" s="29">
        <f>VLOOKUP(Table2[[#This Row],[Visitor]],Table1[],2,FALSE)</f>
        <v>16</v>
      </c>
      <c r="K2532" s="29">
        <f>VLOOKUP(Table2[[#This Row],[Home]],Table1[],2,FALSE)</f>
        <v>28</v>
      </c>
      <c r="L2532" s="29">
        <f>VLOOKUP(Table2[[#This Row],[Visitor]],Table3[],2,FALSE)</f>
        <v>7</v>
      </c>
      <c r="M2532" s="29">
        <f>VLOOKUP(Table2[[#This Row],[Home]],Table3[],2,FALSE)</f>
        <v>21</v>
      </c>
      <c r="N2532" s="37"/>
      <c r="O2532" s="37"/>
      <c r="P2532" s="37"/>
      <c r="Q2532" s="37"/>
    </row>
    <row r="2533" spans="1:17" ht="25.5" customHeight="1">
      <c r="A2533" s="24" t="s">
        <v>437</v>
      </c>
      <c r="B2533" s="11" t="s">
        <v>23</v>
      </c>
      <c r="C2533" s="25" t="s">
        <v>16</v>
      </c>
      <c r="D2533" s="25">
        <v>135</v>
      </c>
      <c r="E2533" s="25" t="s">
        <v>27</v>
      </c>
      <c r="F2533" s="25">
        <v>134</v>
      </c>
      <c r="G2533" s="44"/>
      <c r="H2533" s="44"/>
      <c r="I2533" s="30">
        <v>17143</v>
      </c>
      <c r="J2533" s="29">
        <f>VLOOKUP(Table2[[#This Row],[Visitor]],Table1[],2,FALSE)</f>
        <v>13</v>
      </c>
      <c r="K2533" s="29">
        <f>VLOOKUP(Table2[[#This Row],[Home]],Table1[],2,FALSE)</f>
        <v>11</v>
      </c>
      <c r="L2533" s="29">
        <f>VLOOKUP(Table2[[#This Row],[Visitor]],Table3[],2,FALSE)</f>
        <v>8</v>
      </c>
      <c r="M2533" s="29">
        <f>VLOOKUP(Table2[[#This Row],[Home]],Table3[],2,FALSE)</f>
        <v>27</v>
      </c>
      <c r="N2533" s="37"/>
      <c r="O2533" s="37"/>
      <c r="P2533" s="37"/>
      <c r="Q2533" s="37"/>
    </row>
    <row r="2534" spans="1:17" ht="25.5" customHeight="1">
      <c r="A2534" s="24" t="s">
        <v>437</v>
      </c>
      <c r="B2534" s="11" t="s">
        <v>23</v>
      </c>
      <c r="C2534" s="25" t="s">
        <v>17</v>
      </c>
      <c r="D2534" s="25">
        <v>94</v>
      </c>
      <c r="E2534" s="25" t="s">
        <v>15</v>
      </c>
      <c r="F2534" s="25">
        <v>113</v>
      </c>
      <c r="G2534" s="44"/>
      <c r="H2534" s="44"/>
      <c r="I2534" s="30">
        <v>17732</v>
      </c>
      <c r="J2534" s="29">
        <f>VLOOKUP(Table2[[#This Row],[Visitor]],Table1[],2,FALSE)</f>
        <v>17</v>
      </c>
      <c r="K2534" s="29">
        <f>VLOOKUP(Table2[[#This Row],[Home]],Table1[],2,FALSE)</f>
        <v>30</v>
      </c>
      <c r="L2534" s="29">
        <f>VLOOKUP(Table2[[#This Row],[Visitor]],Table3[],2,FALSE)</f>
        <v>15</v>
      </c>
      <c r="M2534" s="29">
        <f>VLOOKUP(Table2[[#This Row],[Home]],Table3[],2,FALSE)</f>
        <v>23</v>
      </c>
      <c r="N2534" s="37"/>
      <c r="O2534" s="37"/>
      <c r="P2534" s="37"/>
      <c r="Q2534" s="37"/>
    </row>
    <row r="2535" spans="1:17" ht="25.5" customHeight="1">
      <c r="A2535" s="24" t="s">
        <v>437</v>
      </c>
      <c r="B2535" s="11" t="s">
        <v>23</v>
      </c>
      <c r="C2535" s="25" t="s">
        <v>18</v>
      </c>
      <c r="D2535" s="25">
        <v>122</v>
      </c>
      <c r="E2535" s="25" t="s">
        <v>13</v>
      </c>
      <c r="F2535" s="25">
        <v>114</v>
      </c>
      <c r="G2535" s="44"/>
      <c r="H2535" s="44"/>
      <c r="I2535" s="30">
        <v>17719</v>
      </c>
      <c r="J2535" s="29">
        <f>VLOOKUP(Table2[[#This Row],[Visitor]],Table1[],2,FALSE)</f>
        <v>26</v>
      </c>
      <c r="K2535" s="29">
        <f>VLOOKUP(Table2[[#This Row],[Home]],Table1[],2,FALSE)</f>
        <v>20</v>
      </c>
      <c r="L2535" s="29">
        <f>VLOOKUP(Table2[[#This Row],[Visitor]],Table3[],2,FALSE)</f>
        <v>26</v>
      </c>
      <c r="M2535" s="29">
        <f>VLOOKUP(Table2[[#This Row],[Home]],Table3[],2,FALSE)</f>
        <v>20</v>
      </c>
      <c r="N2535" s="37"/>
      <c r="O2535" s="37"/>
      <c r="P2535" s="37"/>
      <c r="Q2535" s="37"/>
    </row>
    <row r="2536" spans="1:17" ht="25.5" customHeight="1">
      <c r="A2536" s="24" t="s">
        <v>437</v>
      </c>
      <c r="B2536" s="11" t="s">
        <v>23</v>
      </c>
      <c r="C2536" s="25" t="s">
        <v>10</v>
      </c>
      <c r="D2536" s="25">
        <v>117</v>
      </c>
      <c r="E2536" s="25" t="s">
        <v>25</v>
      </c>
      <c r="F2536" s="25">
        <v>132</v>
      </c>
      <c r="G2536" s="44"/>
      <c r="H2536" s="44"/>
      <c r="I2536" s="30">
        <v>17794</v>
      </c>
      <c r="J2536" s="29">
        <f>VLOOKUP(Table2[[#This Row],[Visitor]],Table1[],2,FALSE)</f>
        <v>1</v>
      </c>
      <c r="K2536" s="29">
        <f>VLOOKUP(Table2[[#This Row],[Home]],Table1[],2,FALSE)</f>
        <v>12</v>
      </c>
      <c r="L2536" s="29">
        <f>VLOOKUP(Table2[[#This Row],[Visitor]],Table3[],2,FALSE)</f>
        <v>3</v>
      </c>
      <c r="M2536" s="29">
        <f>VLOOKUP(Table2[[#This Row],[Home]],Table3[],2,FALSE)</f>
        <v>29</v>
      </c>
      <c r="N2536" s="37"/>
      <c r="O2536" s="37"/>
      <c r="P2536" s="37"/>
      <c r="Q2536" s="37"/>
    </row>
    <row r="2537" spans="1:17" ht="25.5" customHeight="1">
      <c r="A2537" s="24" t="s">
        <v>437</v>
      </c>
      <c r="B2537" s="11" t="s">
        <v>23</v>
      </c>
      <c r="C2537" s="25" t="s">
        <v>43</v>
      </c>
      <c r="D2537" s="25">
        <v>127</v>
      </c>
      <c r="E2537" s="25" t="s">
        <v>22</v>
      </c>
      <c r="F2537" s="25">
        <v>116</v>
      </c>
      <c r="G2537" s="44"/>
      <c r="H2537" s="44"/>
      <c r="I2537" s="30">
        <v>18082</v>
      </c>
      <c r="J2537" s="29">
        <f>VLOOKUP(Table2[[#This Row],[Visitor]],Table1[],2,FALSE)</f>
        <v>10</v>
      </c>
      <c r="K2537" s="29">
        <f>VLOOKUP(Table2[[#This Row],[Home]],Table1[],2,FALSE)</f>
        <v>14</v>
      </c>
      <c r="L2537" s="29">
        <f>VLOOKUP(Table2[[#This Row],[Visitor]],Table3[],2,FALSE)</f>
        <v>10</v>
      </c>
      <c r="M2537" s="29">
        <f>VLOOKUP(Table2[[#This Row],[Home]],Table3[],2,FALSE)</f>
        <v>16</v>
      </c>
      <c r="N2537" s="37"/>
      <c r="O2537" s="37"/>
      <c r="P2537" s="37"/>
      <c r="Q2537" s="37"/>
    </row>
    <row r="2538" spans="1:17" ht="25.5" customHeight="1">
      <c r="A2538" s="24" t="s">
        <v>437</v>
      </c>
      <c r="B2538" s="11" t="s">
        <v>23</v>
      </c>
      <c r="C2538" s="25" t="s">
        <v>14</v>
      </c>
      <c r="D2538" s="25">
        <v>115</v>
      </c>
      <c r="E2538" s="25" t="s">
        <v>42</v>
      </c>
      <c r="F2538" s="25">
        <v>89</v>
      </c>
      <c r="G2538" s="44"/>
      <c r="H2538" s="44"/>
      <c r="I2538" s="30">
        <v>19812</v>
      </c>
      <c r="J2538" s="29">
        <f>VLOOKUP(Table2[[#This Row],[Visitor]],Table1[],2,FALSE)</f>
        <v>19</v>
      </c>
      <c r="K2538" s="29">
        <f>VLOOKUP(Table2[[#This Row],[Home]],Table1[],2,FALSE)</f>
        <v>25</v>
      </c>
      <c r="L2538" s="29">
        <f>VLOOKUP(Table2[[#This Row],[Visitor]],Table3[],2,FALSE)</f>
        <v>19</v>
      </c>
      <c r="M2538" s="29">
        <f>VLOOKUP(Table2[[#This Row],[Home]],Table3[],2,FALSE)</f>
        <v>22</v>
      </c>
      <c r="N2538" s="37"/>
      <c r="O2538" s="37"/>
      <c r="P2538" s="37"/>
      <c r="Q2538" s="37"/>
    </row>
    <row r="2539" spans="1:17" ht="25.5" customHeight="1">
      <c r="A2539" s="24" t="s">
        <v>437</v>
      </c>
      <c r="B2539" s="11" t="s">
        <v>23</v>
      </c>
      <c r="C2539" s="25" t="s">
        <v>40</v>
      </c>
      <c r="D2539" s="25">
        <v>109</v>
      </c>
      <c r="E2539" s="25" t="s">
        <v>19</v>
      </c>
      <c r="F2539" s="25">
        <v>125</v>
      </c>
      <c r="G2539" s="44"/>
      <c r="H2539" s="44"/>
      <c r="I2539" s="30">
        <v>20197</v>
      </c>
      <c r="J2539" s="29">
        <f>VLOOKUP(Table2[[#This Row],[Visitor]],Table1[],2,FALSE)</f>
        <v>15</v>
      </c>
      <c r="K2539" s="29">
        <f>VLOOKUP(Table2[[#This Row],[Home]],Table1[],2,FALSE)</f>
        <v>27</v>
      </c>
      <c r="L2539" s="29">
        <f>VLOOKUP(Table2[[#This Row],[Visitor]],Table3[],2,FALSE)</f>
        <v>24</v>
      </c>
      <c r="M2539" s="29">
        <f>VLOOKUP(Table2[[#This Row],[Home]],Table3[],2,FALSE)</f>
        <v>5</v>
      </c>
      <c r="N2539" s="37"/>
      <c r="O2539" s="37"/>
      <c r="P2539" s="37"/>
      <c r="Q2539" s="37"/>
    </row>
    <row r="2540" spans="1:17" ht="25.5" customHeight="1">
      <c r="A2540" s="24" t="s">
        <v>437</v>
      </c>
      <c r="B2540" s="11" t="s">
        <v>23</v>
      </c>
      <c r="C2540" s="25" t="s">
        <v>28</v>
      </c>
      <c r="D2540" s="25">
        <v>94</v>
      </c>
      <c r="E2540" s="25" t="s">
        <v>34</v>
      </c>
      <c r="F2540" s="25">
        <v>105</v>
      </c>
      <c r="G2540" s="44"/>
      <c r="H2540" s="44"/>
      <c r="I2540" s="30">
        <v>18629</v>
      </c>
      <c r="J2540" s="29">
        <f>VLOOKUP(Table2[[#This Row],[Visitor]],Table1[],2,FALSE)</f>
        <v>22</v>
      </c>
      <c r="K2540" s="29">
        <f>VLOOKUP(Table2[[#This Row],[Home]],Table1[],2,FALSE)</f>
        <v>2</v>
      </c>
      <c r="L2540" s="29">
        <f>VLOOKUP(Table2[[#This Row],[Visitor]],Table3[],2,FALSE)</f>
        <v>28</v>
      </c>
      <c r="M2540" s="29">
        <f>VLOOKUP(Table2[[#This Row],[Home]],Table3[],2,FALSE)</f>
        <v>13</v>
      </c>
      <c r="N2540" s="37"/>
      <c r="O2540" s="37"/>
      <c r="P2540" s="37"/>
      <c r="Q2540" s="37"/>
    </row>
    <row r="2541" spans="1:17" ht="25.5" customHeight="1">
      <c r="A2541" s="24" t="s">
        <v>437</v>
      </c>
      <c r="B2541" s="11" t="s">
        <v>8</v>
      </c>
      <c r="C2541" s="25" t="s">
        <v>33</v>
      </c>
      <c r="D2541" s="25">
        <v>95</v>
      </c>
      <c r="E2541" s="25" t="s">
        <v>30</v>
      </c>
      <c r="F2541" s="25">
        <v>99</v>
      </c>
      <c r="G2541" s="44"/>
      <c r="H2541" s="44"/>
      <c r="I2541" s="30">
        <v>16332</v>
      </c>
      <c r="J2541" s="29">
        <f>VLOOKUP(Table2[[#This Row],[Visitor]],Table1[],2,FALSE)</f>
        <v>24</v>
      </c>
      <c r="K2541" s="29">
        <f>VLOOKUP(Table2[[#This Row],[Home]],Table1[],2,FALSE)</f>
        <v>18</v>
      </c>
      <c r="L2541" s="29">
        <f>VLOOKUP(Table2[[#This Row],[Visitor]],Table3[],2,FALSE)</f>
        <v>12</v>
      </c>
      <c r="M2541" s="29">
        <f>VLOOKUP(Table2[[#This Row],[Home]],Table3[],2,FALSE)</f>
        <v>14</v>
      </c>
      <c r="N2541" s="37"/>
      <c r="O2541" s="37"/>
      <c r="P2541" s="37"/>
      <c r="Q2541" s="37"/>
    </row>
    <row r="2542" spans="1:17" ht="25.5" customHeight="1">
      <c r="A2542" s="24" t="s">
        <v>437</v>
      </c>
      <c r="B2542" s="11" t="s">
        <v>8</v>
      </c>
      <c r="C2542" s="25" t="s">
        <v>31</v>
      </c>
      <c r="D2542" s="25">
        <v>137</v>
      </c>
      <c r="E2542" s="25" t="s">
        <v>44</v>
      </c>
      <c r="F2542" s="25">
        <v>143</v>
      </c>
      <c r="G2542" s="44"/>
      <c r="H2542" s="44"/>
      <c r="I2542" s="30">
        <v>17655</v>
      </c>
      <c r="J2542" s="29">
        <f>VLOOKUP(Table2[[#This Row],[Visitor]],Table1[],2,FALSE)</f>
        <v>8</v>
      </c>
      <c r="K2542" s="29">
        <f>VLOOKUP(Table2[[#This Row],[Home]],Table1[],2,FALSE)</f>
        <v>6</v>
      </c>
      <c r="L2542" s="29">
        <f>VLOOKUP(Table2[[#This Row],[Visitor]],Table3[],2,FALSE)</f>
        <v>11</v>
      </c>
      <c r="M2542" s="29">
        <f>VLOOKUP(Table2[[#This Row],[Home]],Table3[],2,FALSE)</f>
        <v>18</v>
      </c>
      <c r="N2542" s="37"/>
      <c r="O2542" s="37"/>
      <c r="P2542" s="37"/>
      <c r="Q2542" s="37"/>
    </row>
    <row r="2543" spans="1:17" ht="25.5" customHeight="1">
      <c r="A2543" s="24" t="s">
        <v>437</v>
      </c>
      <c r="B2543" s="11" t="s">
        <v>8</v>
      </c>
      <c r="C2543" s="25" t="s">
        <v>38</v>
      </c>
      <c r="D2543" s="25">
        <v>131</v>
      </c>
      <c r="E2543" s="25" t="s">
        <v>36</v>
      </c>
      <c r="F2543" s="25">
        <v>136</v>
      </c>
      <c r="G2543" s="44"/>
      <c r="H2543" s="44"/>
      <c r="I2543" s="30">
        <v>19814</v>
      </c>
      <c r="J2543" s="29">
        <f>VLOOKUP(Table2[[#This Row],[Visitor]],Table1[],2,FALSE)</f>
        <v>23</v>
      </c>
      <c r="K2543" s="29">
        <f>VLOOKUP(Table2[[#This Row],[Home]],Table1[],2,FALSE)</f>
        <v>16</v>
      </c>
      <c r="L2543" s="29">
        <f>VLOOKUP(Table2[[#This Row],[Visitor]],Table3[],2,FALSE)</f>
        <v>25</v>
      </c>
      <c r="M2543" s="29">
        <f>VLOOKUP(Table2[[#This Row],[Home]],Table3[],2,FALSE)</f>
        <v>7</v>
      </c>
      <c r="N2543" s="37"/>
      <c r="O2543" s="37"/>
      <c r="P2543" s="37"/>
      <c r="Q2543" s="37"/>
    </row>
    <row r="2544" spans="1:17" ht="25.5" customHeight="1">
      <c r="A2544" s="24" t="s">
        <v>438</v>
      </c>
      <c r="B2544" s="11" t="s">
        <v>233</v>
      </c>
      <c r="C2544" s="25" t="s">
        <v>15</v>
      </c>
      <c r="D2544" s="25">
        <v>111</v>
      </c>
      <c r="E2544" s="25" t="s">
        <v>19</v>
      </c>
      <c r="F2544" s="25">
        <v>102</v>
      </c>
      <c r="G2544" s="44"/>
      <c r="H2544" s="44"/>
      <c r="I2544" s="30">
        <v>20437</v>
      </c>
      <c r="J2544" s="29">
        <f>VLOOKUP(Table2[[#This Row],[Visitor]],Table1[],2,FALSE)</f>
        <v>30</v>
      </c>
      <c r="K2544" s="29">
        <f>VLOOKUP(Table2[[#This Row],[Home]],Table1[],2,FALSE)</f>
        <v>27</v>
      </c>
      <c r="L2544" s="29">
        <f>VLOOKUP(Table2[[#This Row],[Visitor]],Table3[],2,FALSE)</f>
        <v>23</v>
      </c>
      <c r="M2544" s="29">
        <f>VLOOKUP(Table2[[#This Row],[Home]],Table3[],2,FALSE)</f>
        <v>5</v>
      </c>
      <c r="N2544" s="37"/>
      <c r="O2544" s="37"/>
      <c r="P2544" s="37"/>
      <c r="Q2544" s="37"/>
    </row>
    <row r="2545" spans="1:17" ht="25.5" customHeight="1">
      <c r="A2545" s="24" t="s">
        <v>438</v>
      </c>
      <c r="B2545" s="11" t="s">
        <v>83</v>
      </c>
      <c r="C2545" s="25" t="s">
        <v>18</v>
      </c>
      <c r="D2545" s="25">
        <v>104</v>
      </c>
      <c r="E2545" s="25" t="s">
        <v>41</v>
      </c>
      <c r="F2545" s="25">
        <v>101</v>
      </c>
      <c r="G2545" s="44"/>
      <c r="H2545" s="44"/>
      <c r="I2545" s="30">
        <v>19937</v>
      </c>
      <c r="J2545" s="29">
        <f>VLOOKUP(Table2[[#This Row],[Visitor]],Table1[],2,FALSE)</f>
        <v>26</v>
      </c>
      <c r="K2545" s="29">
        <f>VLOOKUP(Table2[[#This Row],[Home]],Table1[],2,FALSE)</f>
        <v>7</v>
      </c>
      <c r="L2545" s="29">
        <f>VLOOKUP(Table2[[#This Row],[Visitor]],Table3[],2,FALSE)</f>
        <v>26</v>
      </c>
      <c r="M2545" s="29">
        <f>VLOOKUP(Table2[[#This Row],[Home]],Table3[],2,FALSE)</f>
        <v>2</v>
      </c>
      <c r="N2545" s="37"/>
      <c r="O2545" s="37"/>
      <c r="P2545" s="37"/>
      <c r="Q2545" s="37"/>
    </row>
    <row r="2546" spans="1:17" ht="25.5" customHeight="1">
      <c r="A2546" s="24" t="s">
        <v>438</v>
      </c>
      <c r="B2546" s="11" t="s">
        <v>23</v>
      </c>
      <c r="C2546" s="25" t="s">
        <v>44</v>
      </c>
      <c r="D2546" s="25">
        <v>104</v>
      </c>
      <c r="E2546" s="25" t="s">
        <v>10</v>
      </c>
      <c r="F2546" s="25">
        <v>121</v>
      </c>
      <c r="G2546" s="44"/>
      <c r="H2546" s="44"/>
      <c r="I2546" s="30">
        <v>19596</v>
      </c>
      <c r="J2546" s="29">
        <f>VLOOKUP(Table2[[#This Row],[Visitor]],Table1[],2,FALSE)</f>
        <v>6</v>
      </c>
      <c r="K2546" s="29">
        <f>VLOOKUP(Table2[[#This Row],[Home]],Table1[],2,FALSE)</f>
        <v>1</v>
      </c>
      <c r="L2546" s="29">
        <f>VLOOKUP(Table2[[#This Row],[Visitor]],Table3[],2,FALSE)</f>
        <v>18</v>
      </c>
      <c r="M2546" s="29">
        <f>VLOOKUP(Table2[[#This Row],[Home]],Table3[],2,FALSE)</f>
        <v>3</v>
      </c>
      <c r="N2546" s="37"/>
      <c r="O2546" s="37"/>
      <c r="P2546" s="37"/>
      <c r="Q2546" s="37"/>
    </row>
    <row r="2547" spans="1:17" ht="25.5" customHeight="1">
      <c r="A2547" s="24" t="s">
        <v>438</v>
      </c>
      <c r="B2547" s="11" t="s">
        <v>8</v>
      </c>
      <c r="C2547" s="25" t="s">
        <v>34</v>
      </c>
      <c r="D2547" s="25">
        <v>101</v>
      </c>
      <c r="E2547" s="25" t="s">
        <v>30</v>
      </c>
      <c r="F2547" s="25">
        <v>96</v>
      </c>
      <c r="G2547" s="44"/>
      <c r="H2547" s="44"/>
      <c r="I2547" s="30">
        <v>19520</v>
      </c>
      <c r="J2547" s="29">
        <f>VLOOKUP(Table2[[#This Row],[Visitor]],Table1[],2,FALSE)</f>
        <v>2</v>
      </c>
      <c r="K2547" s="29">
        <f>VLOOKUP(Table2[[#This Row],[Home]],Table1[],2,FALSE)</f>
        <v>18</v>
      </c>
      <c r="L2547" s="29">
        <f>VLOOKUP(Table2[[#This Row],[Visitor]],Table3[],2,FALSE)</f>
        <v>13</v>
      </c>
      <c r="M2547" s="29">
        <f>VLOOKUP(Table2[[#This Row],[Home]],Table3[],2,FALSE)</f>
        <v>14</v>
      </c>
      <c r="N2547" s="37"/>
      <c r="O2547" s="37"/>
      <c r="P2547" s="37"/>
      <c r="Q2547" s="37"/>
    </row>
    <row r="2548" spans="1:17" ht="25.5" customHeight="1">
      <c r="A2548" s="24" t="s">
        <v>439</v>
      </c>
      <c r="B2548" s="11" t="s">
        <v>97</v>
      </c>
      <c r="C2548" s="25" t="s">
        <v>16</v>
      </c>
      <c r="D2548" s="25">
        <v>74</v>
      </c>
      <c r="E2548" s="25" t="s">
        <v>5</v>
      </c>
      <c r="F2548" s="25">
        <v>84</v>
      </c>
      <c r="G2548" s="44"/>
      <c r="H2548" s="44"/>
      <c r="I2548" s="30">
        <v>18624</v>
      </c>
      <c r="J2548" s="29">
        <f>VLOOKUP(Table2[[#This Row],[Visitor]],Table1[],2,FALSE)</f>
        <v>13</v>
      </c>
      <c r="K2548" s="29">
        <f>VLOOKUP(Table2[[#This Row],[Home]],Table1[],2,FALSE)</f>
        <v>4</v>
      </c>
      <c r="L2548" s="29">
        <f>VLOOKUP(Table2[[#This Row],[Visitor]],Table3[],2,FALSE)</f>
        <v>8</v>
      </c>
      <c r="M2548" s="29">
        <f>VLOOKUP(Table2[[#This Row],[Home]],Table3[],2,FALSE)</f>
        <v>4</v>
      </c>
      <c r="N2548" s="37"/>
      <c r="O2548" s="37"/>
      <c r="P2548" s="37"/>
      <c r="Q2548" s="37"/>
    </row>
    <row r="2549" spans="1:17" ht="25.5" customHeight="1">
      <c r="A2549" s="24" t="s">
        <v>439</v>
      </c>
      <c r="B2549" s="11" t="s">
        <v>49</v>
      </c>
      <c r="C2549" s="25" t="s">
        <v>43</v>
      </c>
      <c r="D2549" s="25">
        <v>99</v>
      </c>
      <c r="E2549" s="25" t="s">
        <v>36</v>
      </c>
      <c r="F2549" s="25">
        <v>104</v>
      </c>
      <c r="G2549" s="44"/>
      <c r="H2549" s="44"/>
      <c r="I2549" s="30">
        <v>19886</v>
      </c>
      <c r="J2549" s="29">
        <f>VLOOKUP(Table2[[#This Row],[Visitor]],Table1[],2,FALSE)</f>
        <v>10</v>
      </c>
      <c r="K2549" s="29">
        <f>VLOOKUP(Table2[[#This Row],[Home]],Table1[],2,FALSE)</f>
        <v>16</v>
      </c>
      <c r="L2549" s="29">
        <f>VLOOKUP(Table2[[#This Row],[Visitor]],Table3[],2,FALSE)</f>
        <v>10</v>
      </c>
      <c r="M2549" s="29">
        <f>VLOOKUP(Table2[[#This Row],[Home]],Table3[],2,FALSE)</f>
        <v>7</v>
      </c>
      <c r="N2549" s="37"/>
      <c r="O2549" s="37"/>
      <c r="P2549" s="37"/>
      <c r="Q2549" s="37"/>
    </row>
    <row r="2550" spans="1:17" ht="25.5" customHeight="1">
      <c r="A2550" s="24" t="s">
        <v>439</v>
      </c>
      <c r="B2550" s="11" t="s">
        <v>12</v>
      </c>
      <c r="C2550" s="25" t="s">
        <v>14</v>
      </c>
      <c r="D2550" s="25">
        <v>86</v>
      </c>
      <c r="E2550" s="25" t="s">
        <v>22</v>
      </c>
      <c r="F2550" s="25">
        <v>121</v>
      </c>
      <c r="G2550" s="44"/>
      <c r="H2550" s="44"/>
      <c r="I2550" s="30">
        <v>17529</v>
      </c>
      <c r="J2550" s="29">
        <f>VLOOKUP(Table2[[#This Row],[Visitor]],Table1[],2,FALSE)</f>
        <v>19</v>
      </c>
      <c r="K2550" s="29">
        <f>VLOOKUP(Table2[[#This Row],[Home]],Table1[],2,FALSE)</f>
        <v>14</v>
      </c>
      <c r="L2550" s="29">
        <f>VLOOKUP(Table2[[#This Row],[Visitor]],Table3[],2,FALSE)</f>
        <v>19</v>
      </c>
      <c r="M2550" s="29">
        <f>VLOOKUP(Table2[[#This Row],[Home]],Table3[],2,FALSE)</f>
        <v>16</v>
      </c>
      <c r="N2550" s="37"/>
      <c r="O2550" s="37"/>
      <c r="P2550" s="37"/>
      <c r="Q2550" s="37"/>
    </row>
    <row r="2551" spans="1:17" ht="25.5" customHeight="1">
      <c r="A2551" s="24" t="s">
        <v>439</v>
      </c>
      <c r="B2551" s="11" t="s">
        <v>32</v>
      </c>
      <c r="C2551" s="25" t="s">
        <v>31</v>
      </c>
      <c r="D2551" s="25">
        <v>90</v>
      </c>
      <c r="E2551" s="25" t="s">
        <v>9</v>
      </c>
      <c r="F2551" s="25">
        <v>122</v>
      </c>
      <c r="G2551" s="44"/>
      <c r="H2551" s="44"/>
      <c r="I2551" s="30">
        <v>18055</v>
      </c>
      <c r="J2551" s="29">
        <f>VLOOKUP(Table2[[#This Row],[Visitor]],Table1[],2,FALSE)</f>
        <v>8</v>
      </c>
      <c r="K2551" s="29">
        <f>VLOOKUP(Table2[[#This Row],[Home]],Table1[],2,FALSE)</f>
        <v>3</v>
      </c>
      <c r="L2551" s="29">
        <f>VLOOKUP(Table2[[#This Row],[Visitor]],Table3[],2,FALSE)</f>
        <v>11</v>
      </c>
      <c r="M2551" s="29">
        <f>VLOOKUP(Table2[[#This Row],[Home]],Table3[],2,FALSE)</f>
        <v>1</v>
      </c>
      <c r="N2551" s="37"/>
      <c r="O2551" s="37"/>
      <c r="P2551" s="37"/>
      <c r="Q2551" s="37"/>
    </row>
    <row r="2552" spans="1:17" ht="25.5" customHeight="1">
      <c r="A2552" s="24" t="s">
        <v>440</v>
      </c>
      <c r="B2552" s="11" t="s">
        <v>23</v>
      </c>
      <c r="C2552" s="25" t="s">
        <v>15</v>
      </c>
      <c r="D2552" s="25">
        <v>123</v>
      </c>
      <c r="E2552" s="25" t="s">
        <v>19</v>
      </c>
      <c r="F2552" s="25">
        <v>145</v>
      </c>
      <c r="G2552" s="44"/>
      <c r="H2552" s="44"/>
      <c r="I2552" s="30">
        <v>20591</v>
      </c>
      <c r="J2552" s="29">
        <f>VLOOKUP(Table2[[#This Row],[Visitor]],Table1[],2,FALSE)</f>
        <v>30</v>
      </c>
      <c r="K2552" s="29">
        <f>VLOOKUP(Table2[[#This Row],[Home]],Table1[],2,FALSE)</f>
        <v>27</v>
      </c>
      <c r="L2552" s="29">
        <f>VLOOKUP(Table2[[#This Row],[Visitor]],Table3[],2,FALSE)</f>
        <v>23</v>
      </c>
      <c r="M2552" s="29">
        <f>VLOOKUP(Table2[[#This Row],[Home]],Table3[],2,FALSE)</f>
        <v>5</v>
      </c>
      <c r="N2552" s="37"/>
      <c r="O2552" s="37"/>
      <c r="P2552" s="37"/>
      <c r="Q2552" s="37"/>
    </row>
    <row r="2553" spans="1:17" ht="25.5" customHeight="1">
      <c r="A2553" s="24" t="s">
        <v>440</v>
      </c>
      <c r="B2553" s="11" t="s">
        <v>8</v>
      </c>
      <c r="C2553" s="25" t="s">
        <v>44</v>
      </c>
      <c r="D2553" s="25">
        <v>135</v>
      </c>
      <c r="E2553" s="25" t="s">
        <v>10</v>
      </c>
      <c r="F2553" s="25">
        <v>131</v>
      </c>
      <c r="G2553" s="44"/>
      <c r="H2553" s="44"/>
      <c r="I2553" s="30">
        <v>19596</v>
      </c>
      <c r="J2553" s="29">
        <f>VLOOKUP(Table2[[#This Row],[Visitor]],Table1[],2,FALSE)</f>
        <v>6</v>
      </c>
      <c r="K2553" s="29">
        <f>VLOOKUP(Table2[[#This Row],[Home]],Table1[],2,FALSE)</f>
        <v>1</v>
      </c>
      <c r="L2553" s="29">
        <f>VLOOKUP(Table2[[#This Row],[Visitor]],Table3[],2,FALSE)</f>
        <v>18</v>
      </c>
      <c r="M2553" s="29">
        <f>VLOOKUP(Table2[[#This Row],[Home]],Table3[],2,FALSE)</f>
        <v>3</v>
      </c>
      <c r="N2553" s="37"/>
      <c r="O2553" s="37"/>
      <c r="P2553" s="37"/>
      <c r="Q2553" s="37"/>
    </row>
    <row r="2554" spans="1:17" ht="25.5" customHeight="1">
      <c r="A2554" s="24" t="s">
        <v>441</v>
      </c>
      <c r="B2554" s="11" t="s">
        <v>23</v>
      </c>
      <c r="C2554" s="25" t="s">
        <v>18</v>
      </c>
      <c r="D2554" s="25">
        <v>82</v>
      </c>
      <c r="E2554" s="25" t="s">
        <v>41</v>
      </c>
      <c r="F2554" s="25">
        <v>111</v>
      </c>
      <c r="G2554" s="44"/>
      <c r="H2554" s="44"/>
      <c r="I2554" s="30">
        <v>19964</v>
      </c>
      <c r="J2554" s="29">
        <f>VLOOKUP(Table2[[#This Row],[Visitor]],Table1[],2,FALSE)</f>
        <v>26</v>
      </c>
      <c r="K2554" s="29">
        <f>VLOOKUP(Table2[[#This Row],[Home]],Table1[],2,FALSE)</f>
        <v>7</v>
      </c>
      <c r="L2554" s="29">
        <f>VLOOKUP(Table2[[#This Row],[Visitor]],Table3[],2,FALSE)</f>
        <v>26</v>
      </c>
      <c r="M2554" s="29">
        <f>VLOOKUP(Table2[[#This Row],[Home]],Table3[],2,FALSE)</f>
        <v>2</v>
      </c>
      <c r="N2554" s="37"/>
      <c r="O2554" s="37"/>
      <c r="P2554" s="37"/>
      <c r="Q2554" s="37"/>
    </row>
    <row r="2555" spans="1:17" ht="25.5" customHeight="1">
      <c r="A2555" s="24" t="s">
        <v>441</v>
      </c>
      <c r="B2555" s="11" t="s">
        <v>29</v>
      </c>
      <c r="C2555" s="25" t="s">
        <v>34</v>
      </c>
      <c r="D2555" s="25">
        <v>105</v>
      </c>
      <c r="E2555" s="25" t="s">
        <v>30</v>
      </c>
      <c r="F2555" s="25">
        <v>114</v>
      </c>
      <c r="G2555" s="44"/>
      <c r="H2555" s="44"/>
      <c r="I2555" s="30">
        <v>19520</v>
      </c>
      <c r="J2555" s="29">
        <f>VLOOKUP(Table2[[#This Row],[Visitor]],Table1[],2,FALSE)</f>
        <v>2</v>
      </c>
      <c r="K2555" s="29">
        <f>VLOOKUP(Table2[[#This Row],[Home]],Table1[],2,FALSE)</f>
        <v>18</v>
      </c>
      <c r="L2555" s="29">
        <f>VLOOKUP(Table2[[#This Row],[Visitor]],Table3[],2,FALSE)</f>
        <v>13</v>
      </c>
      <c r="M2555" s="29">
        <f>VLOOKUP(Table2[[#This Row],[Home]],Table3[],2,FALSE)</f>
        <v>14</v>
      </c>
      <c r="N2555" s="37"/>
      <c r="O2555" s="37"/>
      <c r="P2555" s="37"/>
      <c r="Q2555" s="37"/>
    </row>
    <row r="2556" spans="1:17" ht="25.5" customHeight="1">
      <c r="A2556" s="24" t="s">
        <v>441</v>
      </c>
      <c r="B2556" s="11" t="s">
        <v>8</v>
      </c>
      <c r="C2556" s="25" t="s">
        <v>43</v>
      </c>
      <c r="D2556" s="25">
        <v>94</v>
      </c>
      <c r="E2556" s="25" t="s">
        <v>36</v>
      </c>
      <c r="F2556" s="25">
        <v>114</v>
      </c>
      <c r="G2556" s="44"/>
      <c r="H2556" s="44"/>
      <c r="I2556" s="30">
        <v>20041</v>
      </c>
      <c r="J2556" s="29">
        <f>VLOOKUP(Table2[[#This Row],[Visitor]],Table1[],2,FALSE)</f>
        <v>10</v>
      </c>
      <c r="K2556" s="29">
        <f>VLOOKUP(Table2[[#This Row],[Home]],Table1[],2,FALSE)</f>
        <v>16</v>
      </c>
      <c r="L2556" s="29">
        <f>VLOOKUP(Table2[[#This Row],[Visitor]],Table3[],2,FALSE)</f>
        <v>10</v>
      </c>
      <c r="M2556" s="29">
        <f>VLOOKUP(Table2[[#This Row],[Home]],Table3[],2,FALSE)</f>
        <v>7</v>
      </c>
      <c r="N2556" s="37"/>
      <c r="O2556" s="37"/>
      <c r="P2556" s="37"/>
      <c r="Q2556" s="37"/>
    </row>
    <row r="2557" spans="1:17" ht="25.5" customHeight="1">
      <c r="A2557" s="24" t="s">
        <v>442</v>
      </c>
      <c r="B2557" s="11" t="s">
        <v>12</v>
      </c>
      <c r="C2557" s="25" t="s">
        <v>16</v>
      </c>
      <c r="D2557" s="25">
        <v>91</v>
      </c>
      <c r="E2557" s="25" t="s">
        <v>5</v>
      </c>
      <c r="F2557" s="25">
        <v>99</v>
      </c>
      <c r="G2557" s="44"/>
      <c r="H2557" s="44"/>
      <c r="I2557" s="30">
        <v>18624</v>
      </c>
      <c r="J2557" s="29">
        <f>VLOOKUP(Table2[[#This Row],[Visitor]],Table1[],2,FALSE)</f>
        <v>13</v>
      </c>
      <c r="K2557" s="29">
        <f>VLOOKUP(Table2[[#This Row],[Home]],Table1[],2,FALSE)</f>
        <v>4</v>
      </c>
      <c r="L2557" s="29">
        <f>VLOOKUP(Table2[[#This Row],[Visitor]],Table3[],2,FALSE)</f>
        <v>8</v>
      </c>
      <c r="M2557" s="29">
        <f>VLOOKUP(Table2[[#This Row],[Home]],Table3[],2,FALSE)</f>
        <v>4</v>
      </c>
      <c r="N2557" s="37"/>
      <c r="O2557" s="37"/>
      <c r="P2557" s="37"/>
      <c r="Q2557" s="37"/>
    </row>
    <row r="2558" spans="1:17" ht="25.5" customHeight="1">
      <c r="A2558" s="24" t="s">
        <v>442</v>
      </c>
      <c r="B2558" s="11" t="s">
        <v>23</v>
      </c>
      <c r="C2558" s="25" t="s">
        <v>14</v>
      </c>
      <c r="D2558" s="25">
        <v>99</v>
      </c>
      <c r="E2558" s="25" t="s">
        <v>22</v>
      </c>
      <c r="F2558" s="25">
        <v>120</v>
      </c>
      <c r="G2558" s="44"/>
      <c r="H2558" s="44"/>
      <c r="I2558" s="30">
        <v>17513</v>
      </c>
      <c r="J2558" s="29">
        <f>VLOOKUP(Table2[[#This Row],[Visitor]],Table1[],2,FALSE)</f>
        <v>19</v>
      </c>
      <c r="K2558" s="29">
        <f>VLOOKUP(Table2[[#This Row],[Home]],Table1[],2,FALSE)</f>
        <v>14</v>
      </c>
      <c r="L2558" s="29">
        <f>VLOOKUP(Table2[[#This Row],[Visitor]],Table3[],2,FALSE)</f>
        <v>19</v>
      </c>
      <c r="M2558" s="29">
        <f>VLOOKUP(Table2[[#This Row],[Home]],Table3[],2,FALSE)</f>
        <v>16</v>
      </c>
      <c r="N2558" s="37"/>
      <c r="O2558" s="37"/>
      <c r="P2558" s="37"/>
      <c r="Q2558" s="37"/>
    </row>
    <row r="2559" spans="1:17" ht="25.5" customHeight="1">
      <c r="A2559" s="24" t="s">
        <v>442</v>
      </c>
      <c r="B2559" s="11" t="s">
        <v>32</v>
      </c>
      <c r="C2559" s="25" t="s">
        <v>31</v>
      </c>
      <c r="D2559" s="25">
        <v>98</v>
      </c>
      <c r="E2559" s="25" t="s">
        <v>9</v>
      </c>
      <c r="F2559" s="25">
        <v>118</v>
      </c>
      <c r="G2559" s="44"/>
      <c r="H2559" s="44"/>
      <c r="I2559" s="30">
        <v>18055</v>
      </c>
      <c r="J2559" s="29">
        <f>VLOOKUP(Table2[[#This Row],[Visitor]],Table1[],2,FALSE)</f>
        <v>8</v>
      </c>
      <c r="K2559" s="29">
        <f>VLOOKUP(Table2[[#This Row],[Home]],Table1[],2,FALSE)</f>
        <v>3</v>
      </c>
      <c r="L2559" s="29">
        <f>VLOOKUP(Table2[[#This Row],[Visitor]],Table3[],2,FALSE)</f>
        <v>11</v>
      </c>
      <c r="M2559" s="29">
        <f>VLOOKUP(Table2[[#This Row],[Home]],Table3[],2,FALSE)</f>
        <v>1</v>
      </c>
      <c r="N2559" s="37"/>
      <c r="O2559" s="37"/>
      <c r="P2559" s="37"/>
      <c r="Q2559" s="37"/>
    </row>
    <row r="2560" spans="1:17" ht="25.5" customHeight="1">
      <c r="A2560" s="24" t="s">
        <v>443</v>
      </c>
      <c r="B2560" s="11" t="s">
        <v>23</v>
      </c>
      <c r="C2560" s="25" t="s">
        <v>19</v>
      </c>
      <c r="D2560" s="25">
        <v>131</v>
      </c>
      <c r="E2560" s="25" t="s">
        <v>15</v>
      </c>
      <c r="F2560" s="25">
        <v>115</v>
      </c>
      <c r="G2560" s="44"/>
      <c r="H2560" s="44"/>
      <c r="I2560" s="30">
        <v>17732</v>
      </c>
      <c r="J2560" s="29">
        <f>VLOOKUP(Table2[[#This Row],[Visitor]],Table1[],2,FALSE)</f>
        <v>27</v>
      </c>
      <c r="K2560" s="29">
        <f>VLOOKUP(Table2[[#This Row],[Home]],Table1[],2,FALSE)</f>
        <v>30</v>
      </c>
      <c r="L2560" s="29">
        <f>VLOOKUP(Table2[[#This Row],[Visitor]],Table3[],2,FALSE)</f>
        <v>5</v>
      </c>
      <c r="M2560" s="29">
        <f>VLOOKUP(Table2[[#This Row],[Home]],Table3[],2,FALSE)</f>
        <v>23</v>
      </c>
      <c r="N2560" s="37"/>
      <c r="O2560" s="37"/>
      <c r="P2560" s="37"/>
      <c r="Q2560" s="37"/>
    </row>
    <row r="2561" spans="1:17" ht="25.5" customHeight="1">
      <c r="A2561" s="24" t="s">
        <v>443</v>
      </c>
      <c r="B2561" s="11" t="s">
        <v>29</v>
      </c>
      <c r="C2561" s="25" t="s">
        <v>30</v>
      </c>
      <c r="D2561" s="25">
        <v>108</v>
      </c>
      <c r="E2561" s="25" t="s">
        <v>34</v>
      </c>
      <c r="F2561" s="25">
        <v>118</v>
      </c>
      <c r="G2561" s="44"/>
      <c r="H2561" s="44"/>
      <c r="I2561" s="30">
        <v>18354</v>
      </c>
      <c r="J2561" s="29">
        <f>VLOOKUP(Table2[[#This Row],[Visitor]],Table1[],2,FALSE)</f>
        <v>18</v>
      </c>
      <c r="K2561" s="29">
        <f>VLOOKUP(Table2[[#This Row],[Home]],Table1[],2,FALSE)</f>
        <v>2</v>
      </c>
      <c r="L2561" s="29">
        <f>VLOOKUP(Table2[[#This Row],[Visitor]],Table3[],2,FALSE)</f>
        <v>14</v>
      </c>
      <c r="M2561" s="29">
        <f>VLOOKUP(Table2[[#This Row],[Home]],Table3[],2,FALSE)</f>
        <v>13</v>
      </c>
      <c r="N2561" s="37"/>
      <c r="O2561" s="37"/>
      <c r="P2561" s="37"/>
      <c r="Q2561" s="37"/>
    </row>
    <row r="2562" spans="1:17" ht="25.5" customHeight="1">
      <c r="A2562" s="24" t="s">
        <v>443</v>
      </c>
      <c r="B2562" s="11" t="s">
        <v>8</v>
      </c>
      <c r="C2562" s="25" t="s">
        <v>10</v>
      </c>
      <c r="D2562" s="25">
        <v>132</v>
      </c>
      <c r="E2562" s="25" t="s">
        <v>44</v>
      </c>
      <c r="F2562" s="25">
        <v>105</v>
      </c>
      <c r="G2562" s="44"/>
      <c r="H2562" s="44"/>
      <c r="I2562" s="30">
        <v>19068</v>
      </c>
      <c r="J2562" s="29">
        <f>VLOOKUP(Table2[[#This Row],[Visitor]],Table1[],2,FALSE)</f>
        <v>1</v>
      </c>
      <c r="K2562" s="29">
        <f>VLOOKUP(Table2[[#This Row],[Home]],Table1[],2,FALSE)</f>
        <v>6</v>
      </c>
      <c r="L2562" s="29">
        <f>VLOOKUP(Table2[[#This Row],[Visitor]],Table3[],2,FALSE)</f>
        <v>3</v>
      </c>
      <c r="M2562" s="29">
        <f>VLOOKUP(Table2[[#This Row],[Home]],Table3[],2,FALSE)</f>
        <v>18</v>
      </c>
      <c r="N2562" s="37"/>
      <c r="O2562" s="37"/>
      <c r="P2562" s="37"/>
      <c r="Q2562" s="37"/>
    </row>
    <row r="2563" spans="1:17" ht="25.5" customHeight="1">
      <c r="A2563" s="24" t="s">
        <v>444</v>
      </c>
      <c r="B2563" s="11" t="s">
        <v>12</v>
      </c>
      <c r="C2563" s="25" t="s">
        <v>41</v>
      </c>
      <c r="D2563" s="25">
        <v>98</v>
      </c>
      <c r="E2563" s="25" t="s">
        <v>18</v>
      </c>
      <c r="F2563" s="25">
        <v>93</v>
      </c>
      <c r="G2563" s="44"/>
      <c r="H2563" s="44"/>
      <c r="I2563" s="30">
        <v>19367</v>
      </c>
      <c r="J2563" s="29">
        <f>VLOOKUP(Table2[[#This Row],[Visitor]],Table1[],2,FALSE)</f>
        <v>7</v>
      </c>
      <c r="K2563" s="29">
        <f>VLOOKUP(Table2[[#This Row],[Home]],Table1[],2,FALSE)</f>
        <v>26</v>
      </c>
      <c r="L2563" s="29">
        <f>VLOOKUP(Table2[[#This Row],[Visitor]],Table3[],2,FALSE)</f>
        <v>2</v>
      </c>
      <c r="M2563" s="29">
        <f>VLOOKUP(Table2[[#This Row],[Home]],Table3[],2,FALSE)</f>
        <v>26</v>
      </c>
      <c r="N2563" s="37"/>
      <c r="O2563" s="37"/>
      <c r="P2563" s="37"/>
      <c r="Q2563" s="37"/>
    </row>
    <row r="2564" spans="1:17" ht="25.5" customHeight="1">
      <c r="A2564" s="24" t="s">
        <v>444</v>
      </c>
      <c r="B2564" s="11" t="s">
        <v>26</v>
      </c>
      <c r="C2564" s="25" t="s">
        <v>5</v>
      </c>
      <c r="D2564" s="25">
        <v>104</v>
      </c>
      <c r="E2564" s="25" t="s">
        <v>16</v>
      </c>
      <c r="F2564" s="25">
        <v>96</v>
      </c>
      <c r="G2564" s="44"/>
      <c r="H2564" s="44"/>
      <c r="I2564" s="30">
        <v>17923</v>
      </c>
      <c r="J2564" s="29">
        <f>VLOOKUP(Table2[[#This Row],[Visitor]],Table1[],2,FALSE)</f>
        <v>4</v>
      </c>
      <c r="K2564" s="29">
        <f>VLOOKUP(Table2[[#This Row],[Home]],Table1[],2,FALSE)</f>
        <v>13</v>
      </c>
      <c r="L2564" s="29">
        <f>VLOOKUP(Table2[[#This Row],[Visitor]],Table3[],2,FALSE)</f>
        <v>4</v>
      </c>
      <c r="M2564" s="29">
        <f>VLOOKUP(Table2[[#This Row],[Home]],Table3[],2,FALSE)</f>
        <v>8</v>
      </c>
      <c r="N2564" s="37"/>
      <c r="O2564" s="37"/>
      <c r="P2564" s="37"/>
      <c r="Q2564" s="37"/>
    </row>
    <row r="2565" spans="1:17" ht="25.5" customHeight="1">
      <c r="A2565" s="24" t="s">
        <v>444</v>
      </c>
      <c r="B2565" s="11" t="s">
        <v>32</v>
      </c>
      <c r="C2565" s="25" t="s">
        <v>36</v>
      </c>
      <c r="D2565" s="25">
        <v>108</v>
      </c>
      <c r="E2565" s="25" t="s">
        <v>43</v>
      </c>
      <c r="F2565" s="25">
        <v>120</v>
      </c>
      <c r="G2565" s="44"/>
      <c r="H2565" s="44"/>
      <c r="I2565" s="30">
        <v>18203</v>
      </c>
      <c r="J2565" s="29">
        <f>VLOOKUP(Table2[[#This Row],[Visitor]],Table1[],2,FALSE)</f>
        <v>16</v>
      </c>
      <c r="K2565" s="29">
        <f>VLOOKUP(Table2[[#This Row],[Home]],Table1[],2,FALSE)</f>
        <v>10</v>
      </c>
      <c r="L2565" s="29">
        <f>VLOOKUP(Table2[[#This Row],[Visitor]],Table3[],2,FALSE)</f>
        <v>7</v>
      </c>
      <c r="M2565" s="29">
        <f>VLOOKUP(Table2[[#This Row],[Home]],Table3[],2,FALSE)</f>
        <v>10</v>
      </c>
      <c r="N2565" s="37"/>
      <c r="O2565" s="37"/>
      <c r="P2565" s="37"/>
      <c r="Q2565" s="37"/>
    </row>
    <row r="2566" spans="1:17" ht="25.5" customHeight="1">
      <c r="A2566" s="24" t="s">
        <v>445</v>
      </c>
      <c r="B2566" s="11" t="s">
        <v>67</v>
      </c>
      <c r="C2566" s="25" t="s">
        <v>19</v>
      </c>
      <c r="D2566" s="25">
        <v>112</v>
      </c>
      <c r="E2566" s="25" t="s">
        <v>15</v>
      </c>
      <c r="F2566" s="25">
        <v>108</v>
      </c>
      <c r="G2566" s="44"/>
      <c r="H2566" s="44"/>
      <c r="I2566" s="30">
        <v>17732</v>
      </c>
      <c r="J2566" s="29">
        <f>VLOOKUP(Table2[[#This Row],[Visitor]],Table1[],2,FALSE)</f>
        <v>27</v>
      </c>
      <c r="K2566" s="29">
        <f>VLOOKUP(Table2[[#This Row],[Home]],Table1[],2,FALSE)</f>
        <v>30</v>
      </c>
      <c r="L2566" s="29">
        <f>VLOOKUP(Table2[[#This Row],[Visitor]],Table3[],2,FALSE)</f>
        <v>5</v>
      </c>
      <c r="M2566" s="29">
        <f>VLOOKUP(Table2[[#This Row],[Home]],Table3[],2,FALSE)</f>
        <v>23</v>
      </c>
      <c r="N2566" s="37"/>
      <c r="O2566" s="37"/>
      <c r="P2566" s="37"/>
      <c r="Q2566" s="37"/>
    </row>
    <row r="2567" spans="1:17" ht="25.5" customHeight="1">
      <c r="A2567" s="24" t="s">
        <v>445</v>
      </c>
      <c r="B2567" s="11" t="s">
        <v>121</v>
      </c>
      <c r="C2567" s="25" t="s">
        <v>30</v>
      </c>
      <c r="D2567" s="25">
        <v>117</v>
      </c>
      <c r="E2567" s="25" t="s">
        <v>34</v>
      </c>
      <c r="F2567" s="25">
        <v>103</v>
      </c>
      <c r="G2567" s="44"/>
      <c r="H2567" s="44"/>
      <c r="I2567" s="30">
        <v>18354</v>
      </c>
      <c r="J2567" s="29">
        <f>VLOOKUP(Table2[[#This Row],[Visitor]],Table1[],2,FALSE)</f>
        <v>18</v>
      </c>
      <c r="K2567" s="29">
        <f>VLOOKUP(Table2[[#This Row],[Home]],Table1[],2,FALSE)</f>
        <v>2</v>
      </c>
      <c r="L2567" s="29">
        <f>VLOOKUP(Table2[[#This Row],[Visitor]],Table3[],2,FALSE)</f>
        <v>14</v>
      </c>
      <c r="M2567" s="29">
        <f>VLOOKUP(Table2[[#This Row],[Home]],Table3[],2,FALSE)</f>
        <v>13</v>
      </c>
      <c r="N2567" s="37"/>
      <c r="O2567" s="37"/>
      <c r="P2567" s="37"/>
      <c r="Q2567" s="37"/>
    </row>
    <row r="2568" spans="1:17" ht="25.5" customHeight="1">
      <c r="A2568" s="24" t="s">
        <v>445</v>
      </c>
      <c r="B2568" s="11" t="s">
        <v>23</v>
      </c>
      <c r="C2568" s="25" t="s">
        <v>22</v>
      </c>
      <c r="D2568" s="25">
        <v>119</v>
      </c>
      <c r="E2568" s="25" t="s">
        <v>14</v>
      </c>
      <c r="F2568" s="25">
        <v>103</v>
      </c>
      <c r="G2568" s="44"/>
      <c r="H2568" s="44"/>
      <c r="I2568" s="30">
        <v>20520</v>
      </c>
      <c r="J2568" s="29">
        <f>VLOOKUP(Table2[[#This Row],[Visitor]],Table1[],2,FALSE)</f>
        <v>14</v>
      </c>
      <c r="K2568" s="29">
        <f>VLOOKUP(Table2[[#This Row],[Home]],Table1[],2,FALSE)</f>
        <v>19</v>
      </c>
      <c r="L2568" s="29">
        <f>VLOOKUP(Table2[[#This Row],[Visitor]],Table3[],2,FALSE)</f>
        <v>16</v>
      </c>
      <c r="M2568" s="29">
        <f>VLOOKUP(Table2[[#This Row],[Home]],Table3[],2,FALSE)</f>
        <v>19</v>
      </c>
      <c r="N2568" s="37"/>
      <c r="O2568" s="37"/>
      <c r="P2568" s="37"/>
      <c r="Q2568" s="37"/>
    </row>
    <row r="2569" spans="1:17" ht="25.5" customHeight="1">
      <c r="A2569" s="24" t="s">
        <v>445</v>
      </c>
      <c r="B2569" s="11" t="s">
        <v>8</v>
      </c>
      <c r="C2569" s="25" t="s">
        <v>9</v>
      </c>
      <c r="D2569" s="25">
        <v>104</v>
      </c>
      <c r="E2569" s="25" t="s">
        <v>31</v>
      </c>
      <c r="F2569" s="25">
        <v>101</v>
      </c>
      <c r="G2569" s="44"/>
      <c r="H2569" s="44"/>
      <c r="I2569" s="30">
        <v>18306</v>
      </c>
      <c r="J2569" s="29">
        <f>VLOOKUP(Table2[[#This Row],[Visitor]],Table1[],2,FALSE)</f>
        <v>3</v>
      </c>
      <c r="K2569" s="29">
        <f>VLOOKUP(Table2[[#This Row],[Home]],Table1[],2,FALSE)</f>
        <v>8</v>
      </c>
      <c r="L2569" s="29">
        <f>VLOOKUP(Table2[[#This Row],[Visitor]],Table3[],2,FALSE)</f>
        <v>1</v>
      </c>
      <c r="M2569" s="29">
        <f>VLOOKUP(Table2[[#This Row],[Home]],Table3[],2,FALSE)</f>
        <v>11</v>
      </c>
      <c r="N2569" s="37"/>
      <c r="O2569" s="37"/>
      <c r="P2569" s="37"/>
      <c r="Q2569" s="37"/>
    </row>
    <row r="2570" spans="1:17" ht="25.5" customHeight="1">
      <c r="A2570" s="24" t="s">
        <v>446</v>
      </c>
      <c r="B2570" s="11" t="s">
        <v>97</v>
      </c>
      <c r="C2570" s="25" t="s">
        <v>5</v>
      </c>
      <c r="D2570" s="25">
        <v>110</v>
      </c>
      <c r="E2570" s="25" t="s">
        <v>16</v>
      </c>
      <c r="F2570" s="25">
        <v>106</v>
      </c>
      <c r="G2570" s="44"/>
      <c r="H2570" s="44"/>
      <c r="I2570" s="30">
        <v>17923</v>
      </c>
      <c r="J2570" s="29">
        <f>VLOOKUP(Table2[[#This Row],[Visitor]],Table1[],2,FALSE)</f>
        <v>4</v>
      </c>
      <c r="K2570" s="29">
        <f>VLOOKUP(Table2[[#This Row],[Home]],Table1[],2,FALSE)</f>
        <v>13</v>
      </c>
      <c r="L2570" s="29">
        <f>VLOOKUP(Table2[[#This Row],[Visitor]],Table3[],2,FALSE)</f>
        <v>4</v>
      </c>
      <c r="M2570" s="29">
        <f>VLOOKUP(Table2[[#This Row],[Home]],Table3[],2,FALSE)</f>
        <v>8</v>
      </c>
      <c r="N2570" s="37"/>
      <c r="O2570" s="37"/>
      <c r="P2570" s="37"/>
      <c r="Q2570" s="37"/>
    </row>
    <row r="2571" spans="1:17" ht="25.5" customHeight="1">
      <c r="A2571" s="24" t="s">
        <v>446</v>
      </c>
      <c r="B2571" s="11" t="s">
        <v>49</v>
      </c>
      <c r="C2571" s="25" t="s">
        <v>10</v>
      </c>
      <c r="D2571" s="25">
        <v>113</v>
      </c>
      <c r="E2571" s="25" t="s">
        <v>44</v>
      </c>
      <c r="F2571" s="25">
        <v>105</v>
      </c>
      <c r="G2571" s="44"/>
      <c r="H2571" s="44"/>
      <c r="I2571" s="30">
        <v>19068</v>
      </c>
      <c r="J2571" s="29">
        <f>VLOOKUP(Table2[[#This Row],[Visitor]],Table1[],2,FALSE)</f>
        <v>1</v>
      </c>
      <c r="K2571" s="29">
        <f>VLOOKUP(Table2[[#This Row],[Home]],Table1[],2,FALSE)</f>
        <v>6</v>
      </c>
      <c r="L2571" s="29">
        <f>VLOOKUP(Table2[[#This Row],[Visitor]],Table3[],2,FALSE)</f>
        <v>3</v>
      </c>
      <c r="M2571" s="29">
        <f>VLOOKUP(Table2[[#This Row],[Home]],Table3[],2,FALSE)</f>
        <v>18</v>
      </c>
      <c r="N2571" s="37"/>
      <c r="O2571" s="37"/>
      <c r="P2571" s="37"/>
      <c r="Q2571" s="37"/>
    </row>
    <row r="2572" spans="1:17" ht="25.5" customHeight="1">
      <c r="A2572" s="24" t="s">
        <v>446</v>
      </c>
      <c r="B2572" s="11" t="s">
        <v>12</v>
      </c>
      <c r="C2572" s="25" t="s">
        <v>41</v>
      </c>
      <c r="D2572" s="25">
        <v>107</v>
      </c>
      <c r="E2572" s="25" t="s">
        <v>18</v>
      </c>
      <c r="F2572" s="25">
        <v>85</v>
      </c>
      <c r="G2572" s="44"/>
      <c r="H2572" s="44"/>
      <c r="I2572" s="30">
        <v>19087</v>
      </c>
      <c r="J2572" s="29">
        <f>VLOOKUP(Table2[[#This Row],[Visitor]],Table1[],2,FALSE)</f>
        <v>7</v>
      </c>
      <c r="K2572" s="29">
        <f>VLOOKUP(Table2[[#This Row],[Home]],Table1[],2,FALSE)</f>
        <v>26</v>
      </c>
      <c r="L2572" s="29">
        <f>VLOOKUP(Table2[[#This Row],[Visitor]],Table3[],2,FALSE)</f>
        <v>2</v>
      </c>
      <c r="M2572" s="29">
        <f>VLOOKUP(Table2[[#This Row],[Home]],Table3[],2,FALSE)</f>
        <v>26</v>
      </c>
      <c r="N2572" s="37"/>
      <c r="O2572" s="37"/>
      <c r="P2572" s="37"/>
      <c r="Q2572" s="37"/>
    </row>
    <row r="2573" spans="1:17" ht="25.5" customHeight="1">
      <c r="A2573" s="24" t="s">
        <v>446</v>
      </c>
      <c r="B2573" s="11" t="s">
        <v>32</v>
      </c>
      <c r="C2573" s="25" t="s">
        <v>36</v>
      </c>
      <c r="D2573" s="25">
        <v>111</v>
      </c>
      <c r="E2573" s="25" t="s">
        <v>43</v>
      </c>
      <c r="F2573" s="25">
        <v>98</v>
      </c>
      <c r="G2573" s="44"/>
      <c r="H2573" s="44"/>
      <c r="I2573" s="30">
        <v>18203</v>
      </c>
      <c r="J2573" s="29">
        <f>VLOOKUP(Table2[[#This Row],[Visitor]],Table1[],2,FALSE)</f>
        <v>16</v>
      </c>
      <c r="K2573" s="29">
        <f>VLOOKUP(Table2[[#This Row],[Home]],Table1[],2,FALSE)</f>
        <v>10</v>
      </c>
      <c r="L2573" s="29">
        <f>VLOOKUP(Table2[[#This Row],[Visitor]],Table3[],2,FALSE)</f>
        <v>7</v>
      </c>
      <c r="M2573" s="29">
        <f>VLOOKUP(Table2[[#This Row],[Home]],Table3[],2,FALSE)</f>
        <v>10</v>
      </c>
      <c r="N2573" s="37"/>
      <c r="O2573" s="37"/>
      <c r="P2573" s="37"/>
      <c r="Q2573" s="37"/>
    </row>
    <row r="2574" spans="1:17" ht="25.5" customHeight="1">
      <c r="A2574" s="24" t="s">
        <v>447</v>
      </c>
      <c r="B2574" s="11" t="s">
        <v>23</v>
      </c>
      <c r="C2574" s="25" t="s">
        <v>22</v>
      </c>
      <c r="D2574" s="25">
        <v>127</v>
      </c>
      <c r="E2574" s="25" t="s">
        <v>14</v>
      </c>
      <c r="F2574" s="25">
        <v>104</v>
      </c>
      <c r="G2574" s="44"/>
      <c r="H2574" s="44"/>
      <c r="I2574" s="30">
        <v>20332</v>
      </c>
      <c r="J2574" s="29">
        <f>VLOOKUP(Table2[[#This Row],[Visitor]],Table1[],2,FALSE)</f>
        <v>14</v>
      </c>
      <c r="K2574" s="29">
        <f>VLOOKUP(Table2[[#This Row],[Home]],Table1[],2,FALSE)</f>
        <v>19</v>
      </c>
      <c r="L2574" s="29">
        <f>VLOOKUP(Table2[[#This Row],[Visitor]],Table3[],2,FALSE)</f>
        <v>16</v>
      </c>
      <c r="M2574" s="29">
        <f>VLOOKUP(Table2[[#This Row],[Home]],Table3[],2,FALSE)</f>
        <v>19</v>
      </c>
      <c r="N2574" s="37"/>
      <c r="O2574" s="37"/>
      <c r="P2574" s="37"/>
      <c r="Q2574" s="37"/>
    </row>
    <row r="2575" spans="1:17" ht="25.5" customHeight="1">
      <c r="A2575" s="24" t="s">
        <v>447</v>
      </c>
      <c r="B2575" s="11" t="s">
        <v>8</v>
      </c>
      <c r="C2575" s="25" t="s">
        <v>9</v>
      </c>
      <c r="D2575" s="25">
        <v>91</v>
      </c>
      <c r="E2575" s="25" t="s">
        <v>31</v>
      </c>
      <c r="F2575" s="25">
        <v>107</v>
      </c>
      <c r="G2575" s="44"/>
      <c r="H2575" s="44"/>
      <c r="I2575" s="30">
        <v>18306</v>
      </c>
      <c r="J2575" s="29">
        <f>VLOOKUP(Table2[[#This Row],[Visitor]],Table1[],2,FALSE)</f>
        <v>3</v>
      </c>
      <c r="K2575" s="29">
        <f>VLOOKUP(Table2[[#This Row],[Home]],Table1[],2,FALSE)</f>
        <v>8</v>
      </c>
      <c r="L2575" s="29">
        <f>VLOOKUP(Table2[[#This Row],[Visitor]],Table3[],2,FALSE)</f>
        <v>1</v>
      </c>
      <c r="M2575" s="29">
        <f>VLOOKUP(Table2[[#This Row],[Home]],Table3[],2,FALSE)</f>
        <v>11</v>
      </c>
      <c r="N2575" s="37"/>
      <c r="O2575" s="37"/>
      <c r="P2575" s="37"/>
      <c r="Q2575" s="37"/>
    </row>
    <row r="2576" spans="1:17" ht="25.5" customHeight="1">
      <c r="A2576" s="24" t="s">
        <v>448</v>
      </c>
      <c r="B2576" s="11" t="s">
        <v>12</v>
      </c>
      <c r="C2576" s="25" t="s">
        <v>18</v>
      </c>
      <c r="D2576" s="25">
        <v>96</v>
      </c>
      <c r="E2576" s="25" t="s">
        <v>41</v>
      </c>
      <c r="F2576" s="25">
        <v>115</v>
      </c>
      <c r="G2576" s="44"/>
      <c r="H2576" s="44"/>
      <c r="I2576" s="30">
        <v>19800</v>
      </c>
      <c r="J2576" s="29">
        <f>VLOOKUP(Table2[[#This Row],[Visitor]],Table1[],2,FALSE)</f>
        <v>26</v>
      </c>
      <c r="K2576" s="29">
        <f>VLOOKUP(Table2[[#This Row],[Home]],Table1[],2,FALSE)</f>
        <v>7</v>
      </c>
      <c r="L2576" s="29">
        <f>VLOOKUP(Table2[[#This Row],[Visitor]],Table3[],2,FALSE)</f>
        <v>26</v>
      </c>
      <c r="M2576" s="29">
        <f>VLOOKUP(Table2[[#This Row],[Home]],Table3[],2,FALSE)</f>
        <v>2</v>
      </c>
      <c r="N2576" s="37"/>
      <c r="O2576" s="37"/>
      <c r="P2576" s="37"/>
      <c r="Q2576" s="37"/>
    </row>
    <row r="2577" spans="1:17" ht="25.5" customHeight="1">
      <c r="A2577" s="24" t="s">
        <v>448</v>
      </c>
      <c r="B2577" s="11" t="s">
        <v>23</v>
      </c>
      <c r="C2577" s="25" t="s">
        <v>15</v>
      </c>
      <c r="D2577" s="25">
        <v>100</v>
      </c>
      <c r="E2577" s="25" t="s">
        <v>19</v>
      </c>
      <c r="F2577" s="25">
        <v>122</v>
      </c>
      <c r="G2577" s="44"/>
      <c r="H2577" s="44"/>
      <c r="I2577" s="30">
        <v>20595</v>
      </c>
      <c r="J2577" s="29">
        <f>VLOOKUP(Table2[[#This Row],[Visitor]],Table1[],2,FALSE)</f>
        <v>30</v>
      </c>
      <c r="K2577" s="29">
        <f>VLOOKUP(Table2[[#This Row],[Home]],Table1[],2,FALSE)</f>
        <v>27</v>
      </c>
      <c r="L2577" s="29">
        <f>VLOOKUP(Table2[[#This Row],[Visitor]],Table3[],2,FALSE)</f>
        <v>23</v>
      </c>
      <c r="M2577" s="29">
        <f>VLOOKUP(Table2[[#This Row],[Home]],Table3[],2,FALSE)</f>
        <v>5</v>
      </c>
      <c r="N2577" s="37"/>
      <c r="O2577" s="37"/>
      <c r="P2577" s="37"/>
      <c r="Q2577" s="37"/>
    </row>
    <row r="2578" spans="1:17" ht="25.5" customHeight="1">
      <c r="A2578" s="24" t="s">
        <v>448</v>
      </c>
      <c r="B2578" s="11" t="s">
        <v>32</v>
      </c>
      <c r="C2578" s="25" t="s">
        <v>34</v>
      </c>
      <c r="D2578" s="25">
        <v>90</v>
      </c>
      <c r="E2578" s="25" t="s">
        <v>30</v>
      </c>
      <c r="F2578" s="25">
        <v>108</v>
      </c>
      <c r="G2578" s="44"/>
      <c r="H2578" s="44"/>
      <c r="I2578" s="30">
        <v>19520</v>
      </c>
      <c r="J2578" s="29">
        <f>VLOOKUP(Table2[[#This Row],[Visitor]],Table1[],2,FALSE)</f>
        <v>2</v>
      </c>
      <c r="K2578" s="29">
        <f>VLOOKUP(Table2[[#This Row],[Home]],Table1[],2,FALSE)</f>
        <v>18</v>
      </c>
      <c r="L2578" s="29">
        <f>VLOOKUP(Table2[[#This Row],[Visitor]],Table3[],2,FALSE)</f>
        <v>13</v>
      </c>
      <c r="M2578" s="29">
        <f>VLOOKUP(Table2[[#This Row],[Home]],Table3[],2,FALSE)</f>
        <v>14</v>
      </c>
      <c r="N2578" s="37"/>
      <c r="O2578" s="37"/>
      <c r="P2578" s="37"/>
      <c r="Q2578" s="37"/>
    </row>
    <row r="2579" spans="1:17" ht="25.5" customHeight="1">
      <c r="A2579" s="24" t="s">
        <v>448</v>
      </c>
      <c r="B2579" s="11" t="s">
        <v>8</v>
      </c>
      <c r="C2579" s="25" t="s">
        <v>43</v>
      </c>
      <c r="D2579" s="25">
        <v>115</v>
      </c>
      <c r="E2579" s="25" t="s">
        <v>36</v>
      </c>
      <c r="F2579" s="25">
        <v>118</v>
      </c>
      <c r="G2579" s="44"/>
      <c r="H2579" s="44"/>
      <c r="I2579" s="30">
        <v>20241</v>
      </c>
      <c r="J2579" s="29">
        <f>VLOOKUP(Table2[[#This Row],[Visitor]],Table1[],2,FALSE)</f>
        <v>10</v>
      </c>
      <c r="K2579" s="29">
        <f>VLOOKUP(Table2[[#This Row],[Home]],Table1[],2,FALSE)</f>
        <v>16</v>
      </c>
      <c r="L2579" s="29">
        <f>VLOOKUP(Table2[[#This Row],[Visitor]],Table3[],2,FALSE)</f>
        <v>10</v>
      </c>
      <c r="M2579" s="29">
        <f>VLOOKUP(Table2[[#This Row],[Home]],Table3[],2,FALSE)</f>
        <v>7</v>
      </c>
      <c r="N2579" s="37"/>
      <c r="O2579" s="37"/>
      <c r="P2579" s="37"/>
      <c r="Q2579" s="37"/>
    </row>
    <row r="2580" spans="1:17" ht="25.5" customHeight="1">
      <c r="A2580" s="24" t="s">
        <v>449</v>
      </c>
      <c r="B2580" s="11" t="s">
        <v>23</v>
      </c>
      <c r="C2580" s="25" t="s">
        <v>31</v>
      </c>
      <c r="D2580" s="25">
        <v>93</v>
      </c>
      <c r="E2580" s="25" t="s">
        <v>9</v>
      </c>
      <c r="F2580" s="25">
        <v>100</v>
      </c>
      <c r="G2580" s="44"/>
      <c r="H2580" s="44"/>
      <c r="I2580" s="30">
        <v>18055</v>
      </c>
      <c r="J2580" s="29">
        <f>VLOOKUP(Table2[[#This Row],[Visitor]],Table1[],2,FALSE)</f>
        <v>8</v>
      </c>
      <c r="K2580" s="29">
        <f>VLOOKUP(Table2[[#This Row],[Home]],Table1[],2,FALSE)</f>
        <v>3</v>
      </c>
      <c r="L2580" s="29">
        <f>VLOOKUP(Table2[[#This Row],[Visitor]],Table3[],2,FALSE)</f>
        <v>11</v>
      </c>
      <c r="M2580" s="29">
        <f>VLOOKUP(Table2[[#This Row],[Home]],Table3[],2,FALSE)</f>
        <v>1</v>
      </c>
      <c r="N2580" s="37"/>
      <c r="O2580" s="37"/>
      <c r="P2580" s="37"/>
      <c r="Q2580" s="37"/>
    </row>
    <row r="2581" spans="1:17" ht="25.5" customHeight="1">
      <c r="A2581" s="24" t="s">
        <v>449</v>
      </c>
      <c r="B2581" s="11" t="s">
        <v>8</v>
      </c>
      <c r="C2581" s="25" t="s">
        <v>44</v>
      </c>
      <c r="D2581" s="25">
        <v>129</v>
      </c>
      <c r="E2581" s="25" t="s">
        <v>10</v>
      </c>
      <c r="F2581" s="25">
        <v>121</v>
      </c>
      <c r="G2581" s="44"/>
      <c r="H2581" s="44"/>
      <c r="I2581" s="30">
        <v>19596</v>
      </c>
      <c r="J2581" s="29">
        <f>VLOOKUP(Table2[[#This Row],[Visitor]],Table1[],2,FALSE)</f>
        <v>6</v>
      </c>
      <c r="K2581" s="29">
        <f>VLOOKUP(Table2[[#This Row],[Home]],Table1[],2,FALSE)</f>
        <v>1</v>
      </c>
      <c r="L2581" s="29">
        <f>VLOOKUP(Table2[[#This Row],[Visitor]],Table3[],2,FALSE)</f>
        <v>18</v>
      </c>
      <c r="M2581" s="29">
        <f>VLOOKUP(Table2[[#This Row],[Home]],Table3[],2,FALSE)</f>
        <v>3</v>
      </c>
      <c r="N2581" s="37"/>
      <c r="O2581" s="37"/>
      <c r="P2581" s="37"/>
      <c r="Q2581" s="37"/>
    </row>
    <row r="2582" spans="1:17" ht="25.5" customHeight="1">
      <c r="A2582" s="24" t="s">
        <v>450</v>
      </c>
      <c r="B2582" s="11" t="s">
        <v>23</v>
      </c>
      <c r="C2582" s="25" t="s">
        <v>30</v>
      </c>
      <c r="D2582" s="25">
        <v>103</v>
      </c>
      <c r="E2582" s="25" t="s">
        <v>34</v>
      </c>
      <c r="F2582" s="25">
        <v>120</v>
      </c>
      <c r="G2582" s="44"/>
      <c r="H2582" s="44"/>
      <c r="I2582" s="30">
        <v>18354</v>
      </c>
      <c r="J2582" s="29">
        <f>VLOOKUP(Table2[[#This Row],[Visitor]],Table1[],2,FALSE)</f>
        <v>18</v>
      </c>
      <c r="K2582" s="29">
        <f>VLOOKUP(Table2[[#This Row],[Home]],Table1[],2,FALSE)</f>
        <v>2</v>
      </c>
      <c r="L2582" s="29">
        <f>VLOOKUP(Table2[[#This Row],[Visitor]],Table3[],2,FALSE)</f>
        <v>14</v>
      </c>
      <c r="M2582" s="29">
        <f>VLOOKUP(Table2[[#This Row],[Home]],Table3[],2,FALSE)</f>
        <v>13</v>
      </c>
      <c r="N2582" s="37"/>
      <c r="O2582" s="37"/>
      <c r="P2582" s="37"/>
      <c r="Q2582" s="37"/>
    </row>
    <row r="2583" spans="1:17" ht="25.5" customHeight="1">
      <c r="A2583" s="24" t="s">
        <v>451</v>
      </c>
      <c r="B2583" s="11" t="s">
        <v>35</v>
      </c>
      <c r="C2583" s="25" t="s">
        <v>10</v>
      </c>
      <c r="D2583" s="25">
        <v>129</v>
      </c>
      <c r="E2583" s="25" t="s">
        <v>44</v>
      </c>
      <c r="F2583" s="25">
        <v>110</v>
      </c>
      <c r="G2583" s="44"/>
      <c r="H2583" s="44"/>
      <c r="I2583" s="30">
        <v>19068</v>
      </c>
      <c r="J2583" s="29">
        <f>VLOOKUP(Table2[[#This Row],[Visitor]],Table1[],2,FALSE)</f>
        <v>1</v>
      </c>
      <c r="K2583" s="29">
        <f>VLOOKUP(Table2[[#This Row],[Home]],Table1[],2,FALSE)</f>
        <v>6</v>
      </c>
      <c r="L2583" s="29">
        <f>VLOOKUP(Table2[[#This Row],[Visitor]],Table3[],2,FALSE)</f>
        <v>3</v>
      </c>
      <c r="M2583" s="29">
        <f>VLOOKUP(Table2[[#This Row],[Home]],Table3[],2,FALSE)</f>
        <v>18</v>
      </c>
      <c r="N2583" s="37"/>
      <c r="O2583" s="37"/>
      <c r="P2583" s="37"/>
      <c r="Q2583" s="37"/>
    </row>
    <row r="2584" spans="1:17" ht="25.5" customHeight="1">
      <c r="A2584" s="24" t="s">
        <v>452</v>
      </c>
      <c r="B2584" s="11" t="s">
        <v>21</v>
      </c>
      <c r="C2584" s="25" t="s">
        <v>19</v>
      </c>
      <c r="D2584" s="25">
        <v>95</v>
      </c>
      <c r="E2584" s="25" t="s">
        <v>41</v>
      </c>
      <c r="F2584" s="25">
        <v>108</v>
      </c>
      <c r="G2584" s="44"/>
      <c r="H2584" s="44"/>
      <c r="I2584" s="30">
        <v>19800</v>
      </c>
      <c r="J2584" s="29">
        <f>VLOOKUP(Table2[[#This Row],[Visitor]],Table1[],2,FALSE)</f>
        <v>27</v>
      </c>
      <c r="K2584" s="29">
        <f>VLOOKUP(Table2[[#This Row],[Home]],Table1[],2,FALSE)</f>
        <v>7</v>
      </c>
      <c r="L2584" s="29">
        <f>VLOOKUP(Table2[[#This Row],[Visitor]],Table3[],2,FALSE)</f>
        <v>5</v>
      </c>
      <c r="M2584" s="29">
        <f>VLOOKUP(Table2[[#This Row],[Home]],Table3[],2,FALSE)</f>
        <v>2</v>
      </c>
      <c r="N2584" s="37"/>
      <c r="O2584" s="37"/>
      <c r="P2584" s="37"/>
      <c r="Q2584" s="37"/>
    </row>
    <row r="2585" spans="1:17" ht="25.5" customHeight="1">
      <c r="A2585" s="24" t="s">
        <v>452</v>
      </c>
      <c r="B2585" s="11" t="s">
        <v>35</v>
      </c>
      <c r="C2585" s="25" t="s">
        <v>34</v>
      </c>
      <c r="D2585" s="25">
        <v>86</v>
      </c>
      <c r="E2585" s="25" t="s">
        <v>30</v>
      </c>
      <c r="F2585" s="25">
        <v>90</v>
      </c>
      <c r="G2585" s="44"/>
      <c r="H2585" s="44"/>
      <c r="I2585" s="30">
        <v>19725</v>
      </c>
      <c r="J2585" s="29">
        <f>VLOOKUP(Table2[[#This Row],[Visitor]],Table1[],2,FALSE)</f>
        <v>2</v>
      </c>
      <c r="K2585" s="29">
        <f>VLOOKUP(Table2[[#This Row],[Home]],Table1[],2,FALSE)</f>
        <v>18</v>
      </c>
      <c r="L2585" s="29">
        <f>VLOOKUP(Table2[[#This Row],[Visitor]],Table3[],2,FALSE)</f>
        <v>13</v>
      </c>
      <c r="M2585" s="29">
        <f>VLOOKUP(Table2[[#This Row],[Home]],Table3[],2,FALSE)</f>
        <v>14</v>
      </c>
      <c r="N2585" s="37"/>
      <c r="O2585" s="37"/>
      <c r="P2585" s="37"/>
      <c r="Q2585" s="37"/>
    </row>
    <row r="2586" spans="1:17" ht="25.5" customHeight="1">
      <c r="A2586" s="24" t="s">
        <v>453</v>
      </c>
      <c r="B2586" s="11" t="s">
        <v>97</v>
      </c>
      <c r="C2586" s="25" t="s">
        <v>5</v>
      </c>
      <c r="D2586" s="25">
        <v>112</v>
      </c>
      <c r="E2586" s="25" t="s">
        <v>22</v>
      </c>
      <c r="F2586" s="25">
        <v>90</v>
      </c>
      <c r="G2586" s="44"/>
      <c r="H2586" s="44"/>
      <c r="I2586" s="30">
        <v>17561</v>
      </c>
      <c r="J2586" s="29">
        <f>VLOOKUP(Table2[[#This Row],[Visitor]],Table1[],2,FALSE)</f>
        <v>4</v>
      </c>
      <c r="K2586" s="29">
        <f>VLOOKUP(Table2[[#This Row],[Home]],Table1[],2,FALSE)</f>
        <v>14</v>
      </c>
      <c r="L2586" s="29">
        <f>VLOOKUP(Table2[[#This Row],[Visitor]],Table3[],2,FALSE)</f>
        <v>4</v>
      </c>
      <c r="M2586" s="29">
        <f>VLOOKUP(Table2[[#This Row],[Home]],Table3[],2,FALSE)</f>
        <v>16</v>
      </c>
      <c r="N2586" s="37"/>
      <c r="O2586" s="37"/>
      <c r="P2586" s="37"/>
      <c r="Q2586" s="37"/>
    </row>
    <row r="2587" spans="1:17" ht="25.5" customHeight="1">
      <c r="A2587" s="24" t="s">
        <v>453</v>
      </c>
      <c r="B2587" s="11" t="s">
        <v>49</v>
      </c>
      <c r="C2587" s="25" t="s">
        <v>9</v>
      </c>
      <c r="D2587" s="25">
        <v>100</v>
      </c>
      <c r="E2587" s="25" t="s">
        <v>10</v>
      </c>
      <c r="F2587" s="25">
        <v>104</v>
      </c>
      <c r="G2587" s="44"/>
      <c r="H2587" s="44"/>
      <c r="I2587" s="30">
        <v>19596</v>
      </c>
      <c r="J2587" s="29">
        <f>VLOOKUP(Table2[[#This Row],[Visitor]],Table1[],2,FALSE)</f>
        <v>3</v>
      </c>
      <c r="K2587" s="29">
        <f>VLOOKUP(Table2[[#This Row],[Home]],Table1[],2,FALSE)</f>
        <v>1</v>
      </c>
      <c r="L2587" s="29">
        <f>VLOOKUP(Table2[[#This Row],[Visitor]],Table3[],2,FALSE)</f>
        <v>1</v>
      </c>
      <c r="M2587" s="29">
        <f>VLOOKUP(Table2[[#This Row],[Home]],Table3[],2,FALSE)</f>
        <v>3</v>
      </c>
      <c r="N2587" s="37"/>
      <c r="O2587" s="37"/>
      <c r="P2587" s="37"/>
      <c r="Q2587" s="37"/>
    </row>
    <row r="2588" spans="1:17" ht="25.5" customHeight="1">
      <c r="A2588" s="24" t="s">
        <v>454</v>
      </c>
      <c r="B2588" s="11" t="s">
        <v>23</v>
      </c>
      <c r="C2588" s="25" t="s">
        <v>19</v>
      </c>
      <c r="D2588" s="25">
        <v>94</v>
      </c>
      <c r="E2588" s="25" t="s">
        <v>41</v>
      </c>
      <c r="F2588" s="25">
        <v>89</v>
      </c>
      <c r="G2588" s="44"/>
      <c r="H2588" s="44"/>
      <c r="I2588" s="30">
        <v>19800</v>
      </c>
      <c r="J2588" s="29">
        <f>VLOOKUP(Table2[[#This Row],[Visitor]],Table1[],2,FALSE)</f>
        <v>27</v>
      </c>
      <c r="K2588" s="29">
        <f>VLOOKUP(Table2[[#This Row],[Home]],Table1[],2,FALSE)</f>
        <v>7</v>
      </c>
      <c r="L2588" s="29">
        <f>VLOOKUP(Table2[[#This Row],[Visitor]],Table3[],2,FALSE)</f>
        <v>5</v>
      </c>
      <c r="M2588" s="29">
        <f>VLOOKUP(Table2[[#This Row],[Home]],Table3[],2,FALSE)</f>
        <v>2</v>
      </c>
      <c r="N2588" s="37"/>
      <c r="O2588" s="37"/>
      <c r="P2588" s="37"/>
      <c r="Q2588" s="37"/>
    </row>
    <row r="2589" spans="1:17" ht="25.5" customHeight="1">
      <c r="A2589" s="24" t="s">
        <v>454</v>
      </c>
      <c r="B2589" s="11" t="s">
        <v>8</v>
      </c>
      <c r="C2589" s="25" t="s">
        <v>36</v>
      </c>
      <c r="D2589" s="25">
        <v>113</v>
      </c>
      <c r="E2589" s="25" t="s">
        <v>30</v>
      </c>
      <c r="F2589" s="25">
        <v>121</v>
      </c>
      <c r="G2589" s="44"/>
      <c r="H2589" s="44"/>
      <c r="I2589" s="30">
        <v>19520</v>
      </c>
      <c r="J2589" s="29">
        <f>VLOOKUP(Table2[[#This Row],[Visitor]],Table1[],2,FALSE)</f>
        <v>16</v>
      </c>
      <c r="K2589" s="29">
        <f>VLOOKUP(Table2[[#This Row],[Home]],Table1[],2,FALSE)</f>
        <v>18</v>
      </c>
      <c r="L2589" s="29">
        <f>VLOOKUP(Table2[[#This Row],[Visitor]],Table3[],2,FALSE)</f>
        <v>7</v>
      </c>
      <c r="M2589" s="29">
        <f>VLOOKUP(Table2[[#This Row],[Home]],Table3[],2,FALSE)</f>
        <v>14</v>
      </c>
      <c r="N2589" s="37"/>
      <c r="O2589" s="37"/>
      <c r="P2589" s="37"/>
      <c r="Q2589" s="37"/>
    </row>
    <row r="2590" spans="1:17" ht="25.5" customHeight="1">
      <c r="A2590" s="24" t="s">
        <v>455</v>
      </c>
      <c r="B2590" s="11" t="s">
        <v>23</v>
      </c>
      <c r="C2590" s="25" t="s">
        <v>5</v>
      </c>
      <c r="D2590" s="25">
        <v>102</v>
      </c>
      <c r="E2590" s="25" t="s">
        <v>22</v>
      </c>
      <c r="F2590" s="25">
        <v>123</v>
      </c>
      <c r="G2590" s="44"/>
      <c r="H2590" s="44"/>
      <c r="I2590" s="30">
        <v>17536</v>
      </c>
      <c r="J2590" s="29">
        <f>VLOOKUP(Table2[[#This Row],[Visitor]],Table1[],2,FALSE)</f>
        <v>4</v>
      </c>
      <c r="K2590" s="29">
        <f>VLOOKUP(Table2[[#This Row],[Home]],Table1[],2,FALSE)</f>
        <v>14</v>
      </c>
      <c r="L2590" s="29">
        <f>VLOOKUP(Table2[[#This Row],[Visitor]],Table3[],2,FALSE)</f>
        <v>4</v>
      </c>
      <c r="M2590" s="29">
        <f>VLOOKUP(Table2[[#This Row],[Home]],Table3[],2,FALSE)</f>
        <v>16</v>
      </c>
      <c r="N2590" s="37"/>
      <c r="O2590" s="37"/>
      <c r="P2590" s="37"/>
      <c r="Q2590" s="37"/>
    </row>
    <row r="2591" spans="1:17" ht="25.5" customHeight="1">
      <c r="A2591" s="24" t="s">
        <v>455</v>
      </c>
      <c r="B2591" s="11" t="s">
        <v>8</v>
      </c>
      <c r="C2591" s="25" t="s">
        <v>9</v>
      </c>
      <c r="D2591" s="25">
        <v>109</v>
      </c>
      <c r="E2591" s="25" t="s">
        <v>10</v>
      </c>
      <c r="F2591" s="25">
        <v>115</v>
      </c>
      <c r="G2591" s="44"/>
      <c r="H2591" s="44"/>
      <c r="I2591" s="30">
        <v>19596</v>
      </c>
      <c r="J2591" s="29">
        <f>VLOOKUP(Table2[[#This Row],[Visitor]],Table1[],2,FALSE)</f>
        <v>3</v>
      </c>
      <c r="K2591" s="29">
        <f>VLOOKUP(Table2[[#This Row],[Home]],Table1[],2,FALSE)</f>
        <v>1</v>
      </c>
      <c r="L2591" s="29">
        <f>VLOOKUP(Table2[[#This Row],[Visitor]],Table3[],2,FALSE)</f>
        <v>1</v>
      </c>
      <c r="M2591" s="29">
        <f>VLOOKUP(Table2[[#This Row],[Home]],Table3[],2,FALSE)</f>
        <v>3</v>
      </c>
      <c r="N2591" s="37"/>
      <c r="O2591" s="37"/>
      <c r="P2591" s="37"/>
      <c r="Q2591" s="37"/>
    </row>
    <row r="2592" spans="1:17" ht="25.5" customHeight="1">
      <c r="A2592" s="26" t="s">
        <v>456</v>
      </c>
      <c r="B2592" s="11" t="s">
        <v>29</v>
      </c>
      <c r="C2592" s="27" t="s">
        <v>36</v>
      </c>
      <c r="D2592" s="27">
        <v>97</v>
      </c>
      <c r="E2592" s="27" t="s">
        <v>30</v>
      </c>
      <c r="F2592" s="27">
        <v>90</v>
      </c>
      <c r="G2592" s="44"/>
      <c r="H2592" s="44"/>
      <c r="I2592" s="30">
        <v>19520</v>
      </c>
      <c r="J2592" s="29">
        <f>VLOOKUP(Table2[[#This Row],[Visitor]],Table1[],2,FALSE)</f>
        <v>16</v>
      </c>
      <c r="K2592" s="29">
        <f>VLOOKUP(Table2[[#This Row],[Home]],Table1[],2,FALSE)</f>
        <v>18</v>
      </c>
      <c r="L2592" s="29">
        <f>VLOOKUP(Table2[[#This Row],[Visitor]],Table3[],2,FALSE)</f>
        <v>7</v>
      </c>
      <c r="M2592" s="29">
        <f>VLOOKUP(Table2[[#This Row],[Home]],Table3[],2,FALSE)</f>
        <v>14</v>
      </c>
      <c r="N2592" s="37"/>
      <c r="O2592" s="37"/>
      <c r="P2592" s="37"/>
      <c r="Q2592" s="37"/>
    </row>
    <row r="2593" spans="1:17" ht="25.5" customHeight="1">
      <c r="A2593" s="26" t="s">
        <v>457</v>
      </c>
      <c r="B2593" s="11" t="s">
        <v>23</v>
      </c>
      <c r="C2593" s="27" t="s">
        <v>41</v>
      </c>
      <c r="D2593" s="27">
        <v>95</v>
      </c>
      <c r="E2593" s="27" t="s">
        <v>19</v>
      </c>
      <c r="F2593" s="27">
        <v>116</v>
      </c>
      <c r="G2593" s="44"/>
      <c r="H2593" s="44"/>
      <c r="I2593" s="30">
        <v>20658</v>
      </c>
      <c r="J2593" s="29">
        <f>VLOOKUP(Table2[[#This Row],[Visitor]],Table1[],2,FALSE)</f>
        <v>7</v>
      </c>
      <c r="K2593" s="29">
        <f>VLOOKUP(Table2[[#This Row],[Home]],Table1[],2,FALSE)</f>
        <v>27</v>
      </c>
      <c r="L2593" s="29">
        <f>VLOOKUP(Table2[[#This Row],[Visitor]],Table3[],2,FALSE)</f>
        <v>2</v>
      </c>
      <c r="M2593" s="29">
        <f>VLOOKUP(Table2[[#This Row],[Home]],Table3[],2,FALSE)</f>
        <v>5</v>
      </c>
      <c r="N2593" s="37"/>
      <c r="O2593" s="37"/>
      <c r="P2593" s="37"/>
      <c r="Q2593" s="37"/>
    </row>
    <row r="2594" spans="1:17" ht="25.5" customHeight="1">
      <c r="A2594" s="26" t="s">
        <v>458</v>
      </c>
      <c r="B2594" s="11" t="s">
        <v>23</v>
      </c>
      <c r="C2594" s="27" t="s">
        <v>22</v>
      </c>
      <c r="D2594" s="27">
        <v>123</v>
      </c>
      <c r="E2594" s="27" t="s">
        <v>5</v>
      </c>
      <c r="F2594" s="27">
        <v>116</v>
      </c>
      <c r="G2594" s="44"/>
      <c r="H2594" s="44"/>
      <c r="I2594" s="30">
        <v>18624</v>
      </c>
      <c r="J2594" s="29">
        <f>VLOOKUP(Table2[[#This Row],[Visitor]],Table1[],2,FALSE)</f>
        <v>14</v>
      </c>
      <c r="K2594" s="29">
        <f>VLOOKUP(Table2[[#This Row],[Home]],Table1[],2,FALSE)</f>
        <v>4</v>
      </c>
      <c r="L2594" s="29">
        <f>VLOOKUP(Table2[[#This Row],[Visitor]],Table3[],2,FALSE)</f>
        <v>16</v>
      </c>
      <c r="M2594" s="29">
        <f>VLOOKUP(Table2[[#This Row],[Home]],Table3[],2,FALSE)</f>
        <v>4</v>
      </c>
      <c r="N2594" s="37"/>
      <c r="O2594" s="37"/>
      <c r="P2594" s="37"/>
      <c r="Q2594" s="37"/>
    </row>
    <row r="2595" spans="1:17" ht="25.5" customHeight="1">
      <c r="A2595" s="26" t="s">
        <v>458</v>
      </c>
      <c r="B2595" s="11" t="s">
        <v>8</v>
      </c>
      <c r="C2595" s="27" t="s">
        <v>30</v>
      </c>
      <c r="D2595" s="27">
        <v>137</v>
      </c>
      <c r="E2595" s="27" t="s">
        <v>36</v>
      </c>
      <c r="F2595" s="27">
        <v>140</v>
      </c>
      <c r="G2595" s="44"/>
      <c r="H2595" s="44"/>
      <c r="I2595" s="30">
        <v>20193</v>
      </c>
      <c r="J2595" s="29">
        <f>VLOOKUP(Table2[[#This Row],[Visitor]],Table1[],2,FALSE)</f>
        <v>18</v>
      </c>
      <c r="K2595" s="29">
        <f>VLOOKUP(Table2[[#This Row],[Home]],Table1[],2,FALSE)</f>
        <v>16</v>
      </c>
      <c r="L2595" s="29">
        <f>VLOOKUP(Table2[[#This Row],[Visitor]],Table3[],2,FALSE)</f>
        <v>14</v>
      </c>
      <c r="M2595" s="29">
        <f>VLOOKUP(Table2[[#This Row],[Home]],Table3[],2,FALSE)</f>
        <v>7</v>
      </c>
      <c r="N2595" s="37"/>
      <c r="O2595" s="37"/>
      <c r="P2595" s="37"/>
      <c r="Q2595" s="37"/>
    </row>
    <row r="2596" spans="1:17" ht="25.5" customHeight="1">
      <c r="A2596" s="26" t="s">
        <v>459</v>
      </c>
      <c r="B2596" s="11" t="s">
        <v>26</v>
      </c>
      <c r="C2596" s="27" t="s">
        <v>10</v>
      </c>
      <c r="D2596" s="27">
        <v>121</v>
      </c>
      <c r="E2596" s="27" t="s">
        <v>9</v>
      </c>
      <c r="F2596" s="27">
        <v>126</v>
      </c>
      <c r="G2596" s="44"/>
      <c r="H2596" s="44"/>
      <c r="I2596" s="30">
        <v>18169</v>
      </c>
      <c r="J2596" s="29">
        <f>VLOOKUP(Table2[[#This Row],[Visitor]],Table1[],2,FALSE)</f>
        <v>1</v>
      </c>
      <c r="K2596" s="29">
        <f>VLOOKUP(Table2[[#This Row],[Home]],Table1[],2,FALSE)</f>
        <v>3</v>
      </c>
      <c r="L2596" s="29">
        <f>VLOOKUP(Table2[[#This Row],[Visitor]],Table3[],2,FALSE)</f>
        <v>3</v>
      </c>
      <c r="M2596" s="29">
        <f>VLOOKUP(Table2[[#This Row],[Home]],Table3[],2,FALSE)</f>
        <v>1</v>
      </c>
      <c r="N2596" s="37"/>
      <c r="O2596" s="37"/>
      <c r="P2596" s="37"/>
      <c r="Q2596" s="37"/>
    </row>
    <row r="2597" spans="1:17" ht="25.5" customHeight="1">
      <c r="A2597" s="26" t="s">
        <v>460</v>
      </c>
      <c r="B2597" s="11" t="s">
        <v>49</v>
      </c>
      <c r="C2597" s="27" t="s">
        <v>41</v>
      </c>
      <c r="D2597" s="27">
        <v>101</v>
      </c>
      <c r="E2597" s="27" t="s">
        <v>19</v>
      </c>
      <c r="F2597" s="27">
        <v>96</v>
      </c>
      <c r="G2597" s="44"/>
      <c r="H2597" s="44"/>
      <c r="I2597" s="30">
        <v>20639</v>
      </c>
      <c r="J2597" s="29">
        <f>VLOOKUP(Table2[[#This Row],[Visitor]],Table1[],2,FALSE)</f>
        <v>7</v>
      </c>
      <c r="K2597" s="29">
        <f>VLOOKUP(Table2[[#This Row],[Home]],Table1[],2,FALSE)</f>
        <v>27</v>
      </c>
      <c r="L2597" s="29">
        <f>VLOOKUP(Table2[[#This Row],[Visitor]],Table3[],2,FALSE)</f>
        <v>2</v>
      </c>
      <c r="M2597" s="29">
        <f>VLOOKUP(Table2[[#This Row],[Home]],Table3[],2,FALSE)</f>
        <v>5</v>
      </c>
      <c r="N2597" s="37"/>
      <c r="O2597" s="37"/>
      <c r="P2597" s="37"/>
      <c r="Q2597" s="37"/>
    </row>
    <row r="2598" spans="1:17" ht="25.5" customHeight="1">
      <c r="A2598" s="26" t="s">
        <v>460</v>
      </c>
      <c r="B2598" s="11" t="s">
        <v>12</v>
      </c>
      <c r="C2598" s="27" t="s">
        <v>30</v>
      </c>
      <c r="D2598" s="27">
        <v>116</v>
      </c>
      <c r="E2598" s="27" t="s">
        <v>36</v>
      </c>
      <c r="F2598" s="27">
        <v>112</v>
      </c>
      <c r="G2598" s="44"/>
      <c r="H2598" s="44"/>
      <c r="I2598" s="30">
        <v>20146</v>
      </c>
      <c r="J2598" s="29">
        <f>VLOOKUP(Table2[[#This Row],[Visitor]],Table1[],2,FALSE)</f>
        <v>18</v>
      </c>
      <c r="K2598" s="29">
        <f>VLOOKUP(Table2[[#This Row],[Home]],Table1[],2,FALSE)</f>
        <v>16</v>
      </c>
      <c r="L2598" s="29">
        <f>VLOOKUP(Table2[[#This Row],[Visitor]],Table3[],2,FALSE)</f>
        <v>14</v>
      </c>
      <c r="M2598" s="29">
        <f>VLOOKUP(Table2[[#This Row],[Home]],Table3[],2,FALSE)</f>
        <v>7</v>
      </c>
      <c r="N2598" s="37"/>
      <c r="O2598" s="37"/>
      <c r="P2598" s="37"/>
      <c r="Q2598" s="37"/>
    </row>
    <row r="2599" spans="1:17" ht="25.5" customHeight="1">
      <c r="A2599" s="26" t="s">
        <v>461</v>
      </c>
      <c r="B2599" s="11" t="s">
        <v>12</v>
      </c>
      <c r="C2599" s="27" t="s">
        <v>22</v>
      </c>
      <c r="D2599" s="27">
        <v>113</v>
      </c>
      <c r="E2599" s="27" t="s">
        <v>5</v>
      </c>
      <c r="F2599" s="27">
        <v>101</v>
      </c>
      <c r="G2599" s="44"/>
      <c r="H2599" s="44"/>
      <c r="I2599" s="30">
        <v>18624</v>
      </c>
      <c r="J2599" s="29">
        <f>VLOOKUP(Table2[[#This Row],[Visitor]],Table1[],2,FALSE)</f>
        <v>14</v>
      </c>
      <c r="K2599" s="29">
        <f>VLOOKUP(Table2[[#This Row],[Home]],Table1[],2,FALSE)</f>
        <v>4</v>
      </c>
      <c r="L2599" s="29">
        <f>VLOOKUP(Table2[[#This Row],[Visitor]],Table3[],2,FALSE)</f>
        <v>16</v>
      </c>
      <c r="M2599" s="29">
        <f>VLOOKUP(Table2[[#This Row],[Home]],Table3[],2,FALSE)</f>
        <v>4</v>
      </c>
      <c r="N2599" s="37"/>
      <c r="O2599" s="37"/>
      <c r="P2599" s="37"/>
      <c r="Q2599" s="37"/>
    </row>
    <row r="2600" spans="1:17" ht="25.5" customHeight="1">
      <c r="A2600" s="26" t="s">
        <v>461</v>
      </c>
      <c r="B2600" s="11" t="s">
        <v>32</v>
      </c>
      <c r="C2600" s="27" t="s">
        <v>10</v>
      </c>
      <c r="D2600" s="27">
        <v>108</v>
      </c>
      <c r="E2600" s="27" t="s">
        <v>9</v>
      </c>
      <c r="F2600" s="27">
        <v>112</v>
      </c>
      <c r="G2600" s="44"/>
      <c r="H2600" s="44"/>
      <c r="I2600" s="30">
        <v>18055</v>
      </c>
      <c r="J2600" s="29">
        <f>VLOOKUP(Table2[[#This Row],[Visitor]],Table1[],2,FALSE)</f>
        <v>1</v>
      </c>
      <c r="K2600" s="29">
        <f>VLOOKUP(Table2[[#This Row],[Home]],Table1[],2,FALSE)</f>
        <v>3</v>
      </c>
      <c r="L2600" s="29">
        <f>VLOOKUP(Table2[[#This Row],[Visitor]],Table3[],2,FALSE)</f>
        <v>3</v>
      </c>
      <c r="M2600" s="29">
        <f>VLOOKUP(Table2[[#This Row],[Home]],Table3[],2,FALSE)</f>
        <v>1</v>
      </c>
      <c r="N2600" s="37"/>
      <c r="O2600" s="37"/>
      <c r="P2600" s="37"/>
      <c r="Q2600" s="37"/>
    </row>
    <row r="2601" spans="1:17" ht="25.5" customHeight="1">
      <c r="A2601" s="26" t="s">
        <v>462</v>
      </c>
      <c r="B2601" s="11" t="s">
        <v>23</v>
      </c>
      <c r="C2601" s="27" t="s">
        <v>19</v>
      </c>
      <c r="D2601" s="27">
        <v>89</v>
      </c>
      <c r="E2601" s="27" t="s">
        <v>41</v>
      </c>
      <c r="F2601" s="27">
        <v>125</v>
      </c>
      <c r="G2601" s="44"/>
      <c r="H2601" s="44"/>
      <c r="I2601" s="30">
        <v>20287</v>
      </c>
      <c r="J2601" s="29">
        <f>VLOOKUP(Table2[[#This Row],[Visitor]],Table1[],2,FALSE)</f>
        <v>27</v>
      </c>
      <c r="K2601" s="29">
        <f>VLOOKUP(Table2[[#This Row],[Home]],Table1[],2,FALSE)</f>
        <v>7</v>
      </c>
      <c r="L2601" s="29">
        <f>VLOOKUP(Table2[[#This Row],[Visitor]],Table3[],2,FALSE)</f>
        <v>5</v>
      </c>
      <c r="M2601" s="29">
        <f>VLOOKUP(Table2[[#This Row],[Home]],Table3[],2,FALSE)</f>
        <v>2</v>
      </c>
      <c r="N2601" s="37"/>
      <c r="O2601" s="37"/>
      <c r="P2601" s="37"/>
      <c r="Q2601" s="37"/>
    </row>
    <row r="2602" spans="1:17" ht="25.5" customHeight="1">
      <c r="A2602" s="26" t="s">
        <v>462</v>
      </c>
      <c r="B2602" s="11" t="s">
        <v>8</v>
      </c>
      <c r="C2602" s="27" t="s">
        <v>36</v>
      </c>
      <c r="D2602" s="27">
        <v>98</v>
      </c>
      <c r="E2602" s="27" t="s">
        <v>30</v>
      </c>
      <c r="F2602" s="27">
        <v>124</v>
      </c>
      <c r="G2602" s="44"/>
      <c r="H2602" s="44"/>
      <c r="I2602" s="30">
        <v>19520</v>
      </c>
      <c r="J2602" s="29">
        <f>VLOOKUP(Table2[[#This Row],[Visitor]],Table1[],2,FALSE)</f>
        <v>16</v>
      </c>
      <c r="K2602" s="29">
        <f>VLOOKUP(Table2[[#This Row],[Home]],Table1[],2,FALSE)</f>
        <v>18</v>
      </c>
      <c r="L2602" s="29">
        <f>VLOOKUP(Table2[[#This Row],[Visitor]],Table3[],2,FALSE)</f>
        <v>7</v>
      </c>
      <c r="M2602" s="29">
        <f>VLOOKUP(Table2[[#This Row],[Home]],Table3[],2,FALSE)</f>
        <v>14</v>
      </c>
      <c r="N2602" s="37"/>
      <c r="O2602" s="37"/>
      <c r="P2602" s="37"/>
      <c r="Q2602" s="37"/>
    </row>
    <row r="2603" spans="1:17" ht="25.5" customHeight="1">
      <c r="A2603" s="26" t="s">
        <v>463</v>
      </c>
      <c r="B2603" s="11" t="s">
        <v>23</v>
      </c>
      <c r="C2603" s="27" t="s">
        <v>5</v>
      </c>
      <c r="D2603" s="27">
        <v>91</v>
      </c>
      <c r="E2603" s="27" t="s">
        <v>22</v>
      </c>
      <c r="F2603" s="27">
        <v>116</v>
      </c>
      <c r="G2603" s="44"/>
      <c r="H2603" s="44"/>
      <c r="I2603" s="30">
        <v>17701</v>
      </c>
      <c r="J2603" s="29">
        <f>VLOOKUP(Table2[[#This Row],[Visitor]],Table1[],2,FALSE)</f>
        <v>4</v>
      </c>
      <c r="K2603" s="29">
        <f>VLOOKUP(Table2[[#This Row],[Home]],Table1[],2,FALSE)</f>
        <v>14</v>
      </c>
      <c r="L2603" s="29">
        <f>VLOOKUP(Table2[[#This Row],[Visitor]],Table3[],2,FALSE)</f>
        <v>4</v>
      </c>
      <c r="M2603" s="29">
        <f>VLOOKUP(Table2[[#This Row],[Home]],Table3[],2,FALSE)</f>
        <v>16</v>
      </c>
      <c r="N2603" s="37"/>
      <c r="O2603" s="37"/>
      <c r="P2603" s="37"/>
      <c r="Q2603" s="37"/>
    </row>
    <row r="2604" spans="1:17" ht="25.5" customHeight="1">
      <c r="A2604" s="26" t="s">
        <v>463</v>
      </c>
      <c r="B2604" s="11" t="s">
        <v>8</v>
      </c>
      <c r="C2604" s="27" t="s">
        <v>9</v>
      </c>
      <c r="D2604" s="27">
        <v>99</v>
      </c>
      <c r="E2604" s="27" t="s">
        <v>10</v>
      </c>
      <c r="F2604" s="27">
        <v>104</v>
      </c>
      <c r="G2604" s="44"/>
      <c r="H2604" s="44"/>
      <c r="I2604" s="30">
        <v>19596</v>
      </c>
      <c r="J2604" s="29">
        <f>VLOOKUP(Table2[[#This Row],[Visitor]],Table1[],2,FALSE)</f>
        <v>3</v>
      </c>
      <c r="K2604" s="29">
        <f>VLOOKUP(Table2[[#This Row],[Home]],Table1[],2,FALSE)</f>
        <v>1</v>
      </c>
      <c r="L2604" s="29">
        <f>VLOOKUP(Table2[[#This Row],[Visitor]],Table3[],2,FALSE)</f>
        <v>1</v>
      </c>
      <c r="M2604" s="29">
        <f>VLOOKUP(Table2[[#This Row],[Home]],Table3[],2,FALSE)</f>
        <v>3</v>
      </c>
      <c r="N2604" s="37"/>
      <c r="O2604" s="37"/>
      <c r="P2604" s="37"/>
      <c r="Q2604" s="37"/>
    </row>
    <row r="2605" spans="1:17" ht="25.5" customHeight="1">
      <c r="A2605" s="26" t="s">
        <v>464</v>
      </c>
      <c r="B2605" s="11" t="s">
        <v>23</v>
      </c>
      <c r="C2605" s="27" t="s">
        <v>41</v>
      </c>
      <c r="D2605" s="27">
        <v>101</v>
      </c>
      <c r="E2605" s="27" t="s">
        <v>19</v>
      </c>
      <c r="F2605" s="27">
        <v>112</v>
      </c>
      <c r="G2605" s="44"/>
      <c r="H2605" s="44"/>
      <c r="I2605" s="30">
        <v>20525</v>
      </c>
      <c r="J2605" s="29">
        <f>VLOOKUP(Table2[[#This Row],[Visitor]],Table1[],2,FALSE)</f>
        <v>7</v>
      </c>
      <c r="K2605" s="29">
        <f>VLOOKUP(Table2[[#This Row],[Home]],Table1[],2,FALSE)</f>
        <v>27</v>
      </c>
      <c r="L2605" s="29">
        <f>VLOOKUP(Table2[[#This Row],[Visitor]],Table3[],2,FALSE)</f>
        <v>2</v>
      </c>
      <c r="M2605" s="29">
        <f>VLOOKUP(Table2[[#This Row],[Home]],Table3[],2,FALSE)</f>
        <v>5</v>
      </c>
      <c r="N2605" s="37"/>
      <c r="O2605" s="37"/>
      <c r="P2605" s="37"/>
      <c r="Q2605" s="37"/>
    </row>
    <row r="2606" spans="1:17" ht="25.5" customHeight="1">
      <c r="A2606" s="26" t="s">
        <v>464</v>
      </c>
      <c r="B2606" s="11" t="s">
        <v>8</v>
      </c>
      <c r="C2606" s="27" t="s">
        <v>30</v>
      </c>
      <c r="D2606" s="27">
        <v>108</v>
      </c>
      <c r="E2606" s="27" t="s">
        <v>36</v>
      </c>
      <c r="F2606" s="27">
        <v>119</v>
      </c>
      <c r="G2606" s="44"/>
      <c r="H2606" s="44"/>
      <c r="I2606" s="30">
        <v>20022</v>
      </c>
      <c r="J2606" s="29">
        <f>VLOOKUP(Table2[[#This Row],[Visitor]],Table1[],2,FALSE)</f>
        <v>18</v>
      </c>
      <c r="K2606" s="29">
        <f>VLOOKUP(Table2[[#This Row],[Home]],Table1[],2,FALSE)</f>
        <v>16</v>
      </c>
      <c r="L2606" s="29">
        <f>VLOOKUP(Table2[[#This Row],[Visitor]],Table3[],2,FALSE)</f>
        <v>14</v>
      </c>
      <c r="M2606" s="29">
        <f>VLOOKUP(Table2[[#This Row],[Home]],Table3[],2,FALSE)</f>
        <v>7</v>
      </c>
      <c r="N2606" s="37"/>
      <c r="O2606" s="37"/>
      <c r="P2606" s="37"/>
      <c r="Q2606" s="37"/>
    </row>
    <row r="2607" spans="1:17" ht="25.5" customHeight="1">
      <c r="A2607" s="26" t="s">
        <v>465</v>
      </c>
      <c r="B2607" s="11" t="s">
        <v>29</v>
      </c>
      <c r="C2607" s="27" t="s">
        <v>10</v>
      </c>
      <c r="D2607" s="27">
        <v>118</v>
      </c>
      <c r="E2607" s="27" t="s">
        <v>9</v>
      </c>
      <c r="F2607" s="27">
        <v>113</v>
      </c>
      <c r="G2607" s="44"/>
      <c r="H2607" s="44"/>
      <c r="I2607" s="30">
        <v>18055</v>
      </c>
      <c r="J2607" s="29">
        <f>VLOOKUP(Table2[[#This Row],[Visitor]],Table1[],2,FALSE)</f>
        <v>1</v>
      </c>
      <c r="K2607" s="29">
        <f>VLOOKUP(Table2[[#This Row],[Home]],Table1[],2,FALSE)</f>
        <v>3</v>
      </c>
      <c r="L2607" s="29">
        <f>VLOOKUP(Table2[[#This Row],[Visitor]],Table3[],2,FALSE)</f>
        <v>3</v>
      </c>
      <c r="M2607" s="29">
        <f>VLOOKUP(Table2[[#This Row],[Home]],Table3[],2,FALSE)</f>
        <v>1</v>
      </c>
      <c r="N2607" s="37"/>
      <c r="O2607" s="37"/>
      <c r="P2607" s="37"/>
      <c r="Q2607" s="37"/>
    </row>
    <row r="2608" spans="1:17" ht="25.5" customHeight="1">
      <c r="A2608" s="26" t="s">
        <v>466</v>
      </c>
      <c r="B2608" s="11" t="s">
        <v>49</v>
      </c>
      <c r="C2608" s="27" t="s">
        <v>36</v>
      </c>
      <c r="D2608" s="27">
        <v>100</v>
      </c>
      <c r="E2608" s="27" t="s">
        <v>30</v>
      </c>
      <c r="F2608" s="27">
        <v>96</v>
      </c>
      <c r="G2608" s="44"/>
      <c r="H2608" s="44"/>
      <c r="I2608" s="30">
        <v>19725</v>
      </c>
      <c r="J2608" s="29">
        <f>VLOOKUP(Table2[[#This Row],[Visitor]],Table1[],2,FALSE)</f>
        <v>16</v>
      </c>
      <c r="K2608" s="29">
        <f>VLOOKUP(Table2[[#This Row],[Home]],Table1[],2,FALSE)</f>
        <v>18</v>
      </c>
      <c r="L2608" s="29">
        <f>VLOOKUP(Table2[[#This Row],[Visitor]],Table3[],2,FALSE)</f>
        <v>7</v>
      </c>
      <c r="M2608" s="29">
        <f>VLOOKUP(Table2[[#This Row],[Home]],Table3[],2,FALSE)</f>
        <v>14</v>
      </c>
      <c r="N2608" s="37"/>
      <c r="O2608" s="37"/>
      <c r="P2608" s="37"/>
      <c r="Q2608" s="37"/>
    </row>
    <row r="2609" spans="1:17" ht="25.5" customHeight="1">
      <c r="A2609" s="26" t="s">
        <v>466</v>
      </c>
      <c r="B2609" s="11" t="s">
        <v>12</v>
      </c>
      <c r="C2609" s="27" t="s">
        <v>19</v>
      </c>
      <c r="D2609" s="27">
        <v>90</v>
      </c>
      <c r="E2609" s="27" t="s">
        <v>41</v>
      </c>
      <c r="F2609" s="27">
        <v>92</v>
      </c>
      <c r="G2609" s="44"/>
      <c r="H2609" s="44"/>
      <c r="I2609" s="30">
        <v>20917</v>
      </c>
      <c r="J2609" s="29">
        <f>VLOOKUP(Table2[[#This Row],[Visitor]],Table1[],2,FALSE)</f>
        <v>27</v>
      </c>
      <c r="K2609" s="29">
        <f>VLOOKUP(Table2[[#This Row],[Home]],Table1[],2,FALSE)</f>
        <v>7</v>
      </c>
      <c r="L2609" s="29">
        <f>VLOOKUP(Table2[[#This Row],[Visitor]],Table3[],2,FALSE)</f>
        <v>5</v>
      </c>
      <c r="M2609" s="29">
        <f>VLOOKUP(Table2[[#This Row],[Home]],Table3[],2,FALSE)</f>
        <v>2</v>
      </c>
      <c r="N2609" s="37"/>
      <c r="O2609" s="37"/>
      <c r="P2609" s="37"/>
      <c r="Q2609" s="37"/>
    </row>
    <row r="2610" spans="1:17" ht="25.5" customHeight="1">
      <c r="A2610" s="26" t="s">
        <v>467</v>
      </c>
      <c r="B2610" s="11" t="s">
        <v>29</v>
      </c>
      <c r="C2610" s="27" t="s">
        <v>36</v>
      </c>
      <c r="D2610" s="27">
        <v>94</v>
      </c>
      <c r="E2610" s="27" t="s">
        <v>10</v>
      </c>
      <c r="F2610" s="27">
        <v>116</v>
      </c>
      <c r="G2610" s="44"/>
      <c r="H2610" s="44"/>
      <c r="I2610" s="30">
        <v>19596</v>
      </c>
      <c r="J2610" s="29">
        <f>VLOOKUP(Table2[[#This Row],[Visitor]],Table1[],2,FALSE)</f>
        <v>16</v>
      </c>
      <c r="K2610" s="29">
        <f>VLOOKUP(Table2[[#This Row],[Home]],Table1[],2,FALSE)</f>
        <v>1</v>
      </c>
      <c r="L2610" s="29">
        <f>VLOOKUP(Table2[[#This Row],[Visitor]],Table3[],2,FALSE)</f>
        <v>7</v>
      </c>
      <c r="M2610" s="29">
        <f>VLOOKUP(Table2[[#This Row],[Home]],Table3[],2,FALSE)</f>
        <v>3</v>
      </c>
      <c r="N2610" s="37"/>
      <c r="O2610" s="37"/>
      <c r="P2610" s="37"/>
      <c r="Q2610" s="37"/>
    </row>
    <row r="2611" spans="1:17" ht="25.5" customHeight="1">
      <c r="A2611" s="26" t="s">
        <v>468</v>
      </c>
      <c r="B2611" s="11" t="s">
        <v>26</v>
      </c>
      <c r="C2611" s="27" t="s">
        <v>41</v>
      </c>
      <c r="D2611" s="27">
        <v>100</v>
      </c>
      <c r="E2611" s="27" t="s">
        <v>22</v>
      </c>
      <c r="F2611" s="27">
        <v>108</v>
      </c>
      <c r="G2611" s="44"/>
      <c r="H2611" s="44"/>
      <c r="I2611" s="30">
        <v>17345</v>
      </c>
      <c r="J2611" s="29">
        <f>VLOOKUP(Table2[[#This Row],[Visitor]],Table1[],2,FALSE)</f>
        <v>7</v>
      </c>
      <c r="K2611" s="29">
        <f>VLOOKUP(Table2[[#This Row],[Home]],Table1[],2,FALSE)</f>
        <v>14</v>
      </c>
      <c r="L2611" s="29">
        <f>VLOOKUP(Table2[[#This Row],[Visitor]],Table3[],2,FALSE)</f>
        <v>2</v>
      </c>
      <c r="M2611" s="29">
        <f>VLOOKUP(Table2[[#This Row],[Home]],Table3[],2,FALSE)</f>
        <v>16</v>
      </c>
      <c r="N2611" s="37"/>
      <c r="O2611" s="37"/>
      <c r="P2611" s="37"/>
      <c r="Q2611" s="37"/>
    </row>
    <row r="2612" spans="1:17" ht="25.5" customHeight="1">
      <c r="A2612" s="26" t="s">
        <v>469</v>
      </c>
      <c r="B2612" s="11" t="s">
        <v>29</v>
      </c>
      <c r="C2612" s="27" t="s">
        <v>36</v>
      </c>
      <c r="D2612" s="27">
        <v>111</v>
      </c>
      <c r="E2612" s="27" t="s">
        <v>10</v>
      </c>
      <c r="F2612" s="27">
        <v>114</v>
      </c>
      <c r="G2612" s="44"/>
      <c r="H2612" s="44"/>
      <c r="I2612" s="30">
        <v>19596</v>
      </c>
      <c r="J2612" s="29">
        <f>VLOOKUP(Table2[[#This Row],[Visitor]],Table1[],2,FALSE)</f>
        <v>16</v>
      </c>
      <c r="K2612" s="29">
        <f>VLOOKUP(Table2[[#This Row],[Home]],Table1[],2,FALSE)</f>
        <v>1</v>
      </c>
      <c r="L2612" s="29">
        <f>VLOOKUP(Table2[[#This Row],[Visitor]],Table3[],2,FALSE)</f>
        <v>7</v>
      </c>
      <c r="M2612" s="29">
        <f>VLOOKUP(Table2[[#This Row],[Home]],Table3[],2,FALSE)</f>
        <v>3</v>
      </c>
      <c r="N2612" s="37"/>
      <c r="O2612" s="37"/>
      <c r="P2612" s="37"/>
      <c r="Q2612" s="37"/>
    </row>
    <row r="2613" spans="1:17" ht="25.5" customHeight="1">
      <c r="A2613" s="26" t="s">
        <v>470</v>
      </c>
      <c r="B2613" s="11" t="s">
        <v>26</v>
      </c>
      <c r="C2613" s="27" t="s">
        <v>41</v>
      </c>
      <c r="D2613" s="27">
        <v>103</v>
      </c>
      <c r="E2613" s="27" t="s">
        <v>22</v>
      </c>
      <c r="F2613" s="27">
        <v>125</v>
      </c>
      <c r="G2613" s="44"/>
      <c r="H2613" s="44"/>
      <c r="I2613" s="30">
        <v>17570</v>
      </c>
      <c r="J2613" s="29">
        <f>VLOOKUP(Table2[[#This Row],[Visitor]],Table1[],2,FALSE)</f>
        <v>7</v>
      </c>
      <c r="K2613" s="29">
        <f>VLOOKUP(Table2[[#This Row],[Home]],Table1[],2,FALSE)</f>
        <v>14</v>
      </c>
      <c r="L2613" s="29">
        <f>VLOOKUP(Table2[[#This Row],[Visitor]],Table3[],2,FALSE)</f>
        <v>2</v>
      </c>
      <c r="M2613" s="29">
        <f>VLOOKUP(Table2[[#This Row],[Home]],Table3[],2,FALSE)</f>
        <v>16</v>
      </c>
      <c r="N2613" s="37"/>
      <c r="O2613" s="37"/>
      <c r="P2613" s="37"/>
      <c r="Q2613" s="37"/>
    </row>
    <row r="2614" spans="1:17" ht="25.5" customHeight="1">
      <c r="A2614" s="26" t="s">
        <v>471</v>
      </c>
      <c r="B2614" s="11" t="s">
        <v>29</v>
      </c>
      <c r="C2614" s="27" t="s">
        <v>10</v>
      </c>
      <c r="D2614" s="27">
        <v>110</v>
      </c>
      <c r="E2614" s="27" t="s">
        <v>36</v>
      </c>
      <c r="F2614" s="27">
        <v>99</v>
      </c>
      <c r="G2614" s="44"/>
      <c r="H2614" s="44"/>
      <c r="I2614" s="30">
        <v>20214</v>
      </c>
      <c r="J2614" s="29">
        <f>VLOOKUP(Table2[[#This Row],[Visitor]],Table1[],2,FALSE)</f>
        <v>1</v>
      </c>
      <c r="K2614" s="29">
        <f>VLOOKUP(Table2[[#This Row],[Home]],Table1[],2,FALSE)</f>
        <v>16</v>
      </c>
      <c r="L2614" s="29">
        <f>VLOOKUP(Table2[[#This Row],[Visitor]],Table3[],2,FALSE)</f>
        <v>3</v>
      </c>
      <c r="M2614" s="29">
        <f>VLOOKUP(Table2[[#This Row],[Home]],Table3[],2,FALSE)</f>
        <v>7</v>
      </c>
      <c r="N2614" s="37"/>
      <c r="O2614" s="37"/>
      <c r="P2614" s="37"/>
      <c r="Q2614" s="37"/>
    </row>
    <row r="2615" spans="1:17" ht="25.5" customHeight="1">
      <c r="A2615" s="26" t="s">
        <v>472</v>
      </c>
      <c r="B2615" s="11" t="s">
        <v>12</v>
      </c>
      <c r="C2615" s="27" t="s">
        <v>22</v>
      </c>
      <c r="D2615" s="27">
        <v>112</v>
      </c>
      <c r="E2615" s="27" t="s">
        <v>41</v>
      </c>
      <c r="F2615" s="27">
        <v>118</v>
      </c>
      <c r="G2615" s="44"/>
      <c r="H2615" s="44"/>
      <c r="I2615" s="30">
        <v>19923</v>
      </c>
      <c r="J2615" s="29">
        <f>VLOOKUP(Table2[[#This Row],[Visitor]],Table1[],2,FALSE)</f>
        <v>14</v>
      </c>
      <c r="K2615" s="29">
        <f>VLOOKUP(Table2[[#This Row],[Home]],Table1[],2,FALSE)</f>
        <v>7</v>
      </c>
      <c r="L2615" s="29">
        <f>VLOOKUP(Table2[[#This Row],[Visitor]],Table3[],2,FALSE)</f>
        <v>16</v>
      </c>
      <c r="M2615" s="29">
        <f>VLOOKUP(Table2[[#This Row],[Home]],Table3[],2,FALSE)</f>
        <v>2</v>
      </c>
      <c r="N2615" s="37"/>
      <c r="O2615" s="37"/>
      <c r="P2615" s="37"/>
      <c r="Q2615" s="37"/>
    </row>
    <row r="2616" spans="1:17" ht="25.5" customHeight="1">
      <c r="A2616" s="26" t="s">
        <v>473</v>
      </c>
      <c r="B2616" s="11" t="s">
        <v>29</v>
      </c>
      <c r="C2616" s="27" t="s">
        <v>10</v>
      </c>
      <c r="D2616" s="27">
        <v>119</v>
      </c>
      <c r="E2616" s="27" t="s">
        <v>36</v>
      </c>
      <c r="F2616" s="27">
        <v>117</v>
      </c>
      <c r="G2616" s="44"/>
      <c r="H2616" s="44"/>
      <c r="I2616" s="30">
        <v>20064</v>
      </c>
      <c r="J2616" s="29">
        <f>VLOOKUP(Table2[[#This Row],[Visitor]],Table1[],2,FALSE)</f>
        <v>1</v>
      </c>
      <c r="K2616" s="29">
        <f>VLOOKUP(Table2[[#This Row],[Home]],Table1[],2,FALSE)</f>
        <v>16</v>
      </c>
      <c r="L2616" s="29">
        <f>VLOOKUP(Table2[[#This Row],[Visitor]],Table3[],2,FALSE)</f>
        <v>3</v>
      </c>
      <c r="M2616" s="29">
        <f>VLOOKUP(Table2[[#This Row],[Home]],Table3[],2,FALSE)</f>
        <v>7</v>
      </c>
      <c r="N2616" s="37"/>
      <c r="O2616" s="37"/>
      <c r="P2616" s="37"/>
      <c r="Q2616" s="37"/>
    </row>
    <row r="2617" spans="1:17" ht="25.5" customHeight="1">
      <c r="A2617" s="26" t="s">
        <v>474</v>
      </c>
      <c r="B2617" s="11" t="s">
        <v>26</v>
      </c>
      <c r="C2617" s="27" t="s">
        <v>22</v>
      </c>
      <c r="D2617" s="27">
        <v>102</v>
      </c>
      <c r="E2617" s="27" t="s">
        <v>41</v>
      </c>
      <c r="F2617" s="27">
        <v>120</v>
      </c>
      <c r="G2617" s="44"/>
      <c r="H2617" s="44"/>
      <c r="I2617" s="30">
        <v>20237</v>
      </c>
      <c r="J2617" s="29">
        <f>VLOOKUP(Table2[[#This Row],[Visitor]],Table1[],2,FALSE)</f>
        <v>14</v>
      </c>
      <c r="K2617" s="29">
        <f>VLOOKUP(Table2[[#This Row],[Home]],Table1[],2,FALSE)</f>
        <v>7</v>
      </c>
      <c r="L2617" s="29">
        <f>VLOOKUP(Table2[[#This Row],[Visitor]],Table3[],2,FALSE)</f>
        <v>16</v>
      </c>
      <c r="M2617" s="29">
        <f>VLOOKUP(Table2[[#This Row],[Home]],Table3[],2,FALSE)</f>
        <v>2</v>
      </c>
      <c r="N2617" s="37"/>
      <c r="O2617" s="37"/>
      <c r="P2617" s="37"/>
      <c r="Q2617" s="37"/>
    </row>
    <row r="2618" spans="1:17" ht="25.5" customHeight="1">
      <c r="A2618" s="26" t="s">
        <v>475</v>
      </c>
      <c r="B2618" s="11" t="s">
        <v>26</v>
      </c>
      <c r="C2618" s="27" t="s">
        <v>41</v>
      </c>
      <c r="D2618" s="27">
        <v>105</v>
      </c>
      <c r="E2618" s="27" t="s">
        <v>22</v>
      </c>
      <c r="F2618" s="27">
        <v>99</v>
      </c>
      <c r="G2618" s="44"/>
      <c r="H2618" s="44"/>
      <c r="I2618" s="30">
        <v>17384</v>
      </c>
      <c r="J2618" s="29">
        <f>VLOOKUP(Table2[[#This Row],[Visitor]],Table1[],2,FALSE)</f>
        <v>7</v>
      </c>
      <c r="K2618" s="29">
        <f>VLOOKUP(Table2[[#This Row],[Home]],Table1[],2,FALSE)</f>
        <v>14</v>
      </c>
      <c r="L2618" s="29">
        <f>VLOOKUP(Table2[[#This Row],[Visitor]],Table3[],2,FALSE)</f>
        <v>2</v>
      </c>
      <c r="M2618" s="29">
        <f>VLOOKUP(Table2[[#This Row],[Home]],Table3[],2,FALSE)</f>
        <v>16</v>
      </c>
      <c r="N2618" s="37"/>
      <c r="O2618" s="37"/>
      <c r="P2618" s="37"/>
      <c r="Q2618" s="37"/>
    </row>
    <row r="2619" spans="1:17" ht="25.5" customHeight="1">
      <c r="A2619" s="26" t="s">
        <v>476</v>
      </c>
      <c r="B2619" s="11" t="s">
        <v>26</v>
      </c>
      <c r="C2619" s="27" t="s">
        <v>22</v>
      </c>
      <c r="D2619" s="27">
        <v>94</v>
      </c>
      <c r="E2619" s="27" t="s">
        <v>41</v>
      </c>
      <c r="F2619" s="27">
        <v>100</v>
      </c>
      <c r="G2619" s="44"/>
      <c r="H2619" s="44"/>
      <c r="I2619" s="30">
        <v>20478</v>
      </c>
      <c r="J2619" s="29">
        <f>VLOOKUP(Table2[[#This Row],[Visitor]],Table1[],2,FALSE)</f>
        <v>14</v>
      </c>
      <c r="K2619" s="29">
        <f>VLOOKUP(Table2[[#This Row],[Home]],Table1[],2,FALSE)</f>
        <v>7</v>
      </c>
      <c r="L2619" s="29">
        <f>VLOOKUP(Table2[[#This Row],[Visitor]],Table3[],2,FALSE)</f>
        <v>16</v>
      </c>
      <c r="M2619" s="29">
        <f>VLOOKUP(Table2[[#This Row],[Home]],Table3[],2,FALSE)</f>
        <v>2</v>
      </c>
      <c r="N2619" s="37"/>
      <c r="O2619" s="37"/>
      <c r="P2619" s="37"/>
      <c r="Q2619" s="37"/>
    </row>
    <row r="2620" spans="1:17" ht="25.5" customHeight="1">
      <c r="A2620" s="26" t="s">
        <v>477</v>
      </c>
      <c r="B2620" s="11" t="s">
        <v>29</v>
      </c>
      <c r="C2620" s="27" t="s">
        <v>10</v>
      </c>
      <c r="D2620" s="27">
        <v>109</v>
      </c>
      <c r="E2620" s="27" t="s">
        <v>41</v>
      </c>
      <c r="F2620" s="27">
        <v>118</v>
      </c>
      <c r="G2620" s="44"/>
      <c r="H2620" s="44"/>
      <c r="I2620" s="30">
        <v>19983</v>
      </c>
      <c r="J2620" s="29">
        <f>VLOOKUP(Table2[[#This Row],[Visitor]],Table1[],2,FALSE)</f>
        <v>1</v>
      </c>
      <c r="K2620" s="29">
        <f>VLOOKUP(Table2[[#This Row],[Home]],Table1[],2,FALSE)</f>
        <v>7</v>
      </c>
      <c r="L2620" s="29">
        <f>VLOOKUP(Table2[[#This Row],[Visitor]],Table3[],2,FALSE)</f>
        <v>3</v>
      </c>
      <c r="M2620" s="29">
        <f>VLOOKUP(Table2[[#This Row],[Home]],Table3[],2,FALSE)</f>
        <v>2</v>
      </c>
      <c r="N2620" s="37"/>
      <c r="O2620" s="37"/>
      <c r="P2620" s="37"/>
      <c r="Q2620" s="37"/>
    </row>
    <row r="2621" spans="1:17" ht="25.5" customHeight="1">
      <c r="A2621" s="28" t="s">
        <v>478</v>
      </c>
      <c r="B2621" s="11" t="s">
        <v>23</v>
      </c>
      <c r="C2621" s="29" t="s">
        <v>10</v>
      </c>
      <c r="D2621" s="29">
        <v>109</v>
      </c>
      <c r="E2621" s="29" t="s">
        <v>41</v>
      </c>
      <c r="F2621" s="29">
        <v>104</v>
      </c>
      <c r="G2621" s="44"/>
      <c r="H2621" s="44"/>
      <c r="I2621" s="30">
        <v>20014</v>
      </c>
      <c r="J2621" s="29">
        <f>VLOOKUP(Table2[[#This Row],[Visitor]],Table1[],2,FALSE)</f>
        <v>1</v>
      </c>
      <c r="K2621" s="29">
        <f>VLOOKUP(Table2[[#This Row],[Home]],Table1[],2,FALSE)</f>
        <v>7</v>
      </c>
      <c r="L2621" s="29">
        <f>VLOOKUP(Table2[[#This Row],[Visitor]],Table3[],2,FALSE)</f>
        <v>3</v>
      </c>
      <c r="M2621" s="29">
        <f>VLOOKUP(Table2[[#This Row],[Home]],Table3[],2,FALSE)</f>
        <v>2</v>
      </c>
      <c r="N2621" s="37"/>
      <c r="O2621" s="37"/>
      <c r="P2621" s="37"/>
      <c r="Q2621" s="37"/>
    </row>
    <row r="2622" spans="1:17" ht="25.5" customHeight="1">
      <c r="A2622" s="28" t="s">
        <v>479</v>
      </c>
      <c r="B2622" s="11" t="s">
        <v>29</v>
      </c>
      <c r="C2622" s="29" t="s">
        <v>41</v>
      </c>
      <c r="D2622" s="29">
        <v>123</v>
      </c>
      <c r="E2622" s="29" t="s">
        <v>10</v>
      </c>
      <c r="F2622" s="29">
        <v>109</v>
      </c>
      <c r="G2622" s="44"/>
      <c r="H2622" s="44"/>
      <c r="I2622" s="30">
        <v>19596</v>
      </c>
      <c r="J2622" s="29">
        <f>VLOOKUP(Table2[[#This Row],[Visitor]],Table1[],2,FALSE)</f>
        <v>7</v>
      </c>
      <c r="K2622" s="29">
        <f>VLOOKUP(Table2[[#This Row],[Home]],Table1[],2,FALSE)</f>
        <v>1</v>
      </c>
      <c r="L2622" s="29">
        <f>VLOOKUP(Table2[[#This Row],[Visitor]],Table3[],2,FALSE)</f>
        <v>2</v>
      </c>
      <c r="M2622" s="29">
        <f>VLOOKUP(Table2[[#This Row],[Home]],Table3[],2,FALSE)</f>
        <v>3</v>
      </c>
      <c r="N2622" s="37"/>
      <c r="O2622" s="37"/>
      <c r="P2622" s="37"/>
      <c r="Q2622" s="37"/>
    </row>
    <row r="2623" spans="1:17" ht="25.5" customHeight="1">
      <c r="A2623" s="28" t="s">
        <v>480</v>
      </c>
      <c r="B2623" s="11" t="s">
        <v>29</v>
      </c>
      <c r="C2623" s="29" t="s">
        <v>41</v>
      </c>
      <c r="D2623" s="29">
        <v>105</v>
      </c>
      <c r="E2623" s="29" t="s">
        <v>10</v>
      </c>
      <c r="F2623" s="29">
        <v>92</v>
      </c>
      <c r="G2623" s="44"/>
      <c r="H2623" s="44"/>
      <c r="I2623" s="30">
        <v>19596</v>
      </c>
      <c r="J2623" s="29">
        <f>VLOOKUP(Table2[[#This Row],[Visitor]],Table1[],2,FALSE)</f>
        <v>7</v>
      </c>
      <c r="K2623" s="29">
        <f>VLOOKUP(Table2[[#This Row],[Home]],Table1[],2,FALSE)</f>
        <v>1</v>
      </c>
      <c r="L2623" s="29">
        <f>VLOOKUP(Table2[[#This Row],[Visitor]],Table3[],2,FALSE)</f>
        <v>2</v>
      </c>
      <c r="M2623" s="29">
        <f>VLOOKUP(Table2[[#This Row],[Home]],Table3[],2,FALSE)</f>
        <v>3</v>
      </c>
      <c r="N2623" s="37"/>
      <c r="O2623" s="37"/>
      <c r="P2623" s="37"/>
      <c r="Q2623" s="37"/>
    </row>
    <row r="2624" spans="1:17" ht="25.5" customHeight="1">
      <c r="A2624" s="28" t="s">
        <v>481</v>
      </c>
      <c r="B2624" s="11" t="s">
        <v>29</v>
      </c>
      <c r="C2624" s="29" t="s">
        <v>10</v>
      </c>
      <c r="D2624" s="29">
        <v>106</v>
      </c>
      <c r="E2624" s="29" t="s">
        <v>41</v>
      </c>
      <c r="F2624" s="29">
        <v>105</v>
      </c>
      <c r="G2624" s="44"/>
      <c r="H2624" s="44"/>
      <c r="I2624" s="30">
        <v>20144</v>
      </c>
      <c r="J2624" s="29">
        <f>VLOOKUP(Table2[[#This Row],[Visitor]],Table1[],2,FALSE)</f>
        <v>1</v>
      </c>
      <c r="K2624" s="29">
        <f>VLOOKUP(Table2[[#This Row],[Home]],Table1[],2,FALSE)</f>
        <v>7</v>
      </c>
      <c r="L2624" s="29">
        <f>VLOOKUP(Table2[[#This Row],[Visitor]],Table3[],2,FALSE)</f>
        <v>3</v>
      </c>
      <c r="M2624" s="29">
        <f>VLOOKUP(Table2[[#This Row],[Home]],Table3[],2,FALSE)</f>
        <v>2</v>
      </c>
      <c r="N2624" s="37"/>
      <c r="O2624" s="37"/>
      <c r="P2624" s="37"/>
      <c r="Q2624" s="37"/>
    </row>
    <row r="2625" spans="1:17" ht="25.5" customHeight="1">
      <c r="A2625" s="28" t="s">
        <v>482</v>
      </c>
      <c r="B2625" s="11" t="s">
        <v>29</v>
      </c>
      <c r="C2625" s="29" t="s">
        <v>41</v>
      </c>
      <c r="D2625" s="29">
        <v>114</v>
      </c>
      <c r="E2625" s="29" t="s">
        <v>10</v>
      </c>
      <c r="F2625" s="29">
        <v>110</v>
      </c>
      <c r="G2625" s="44"/>
      <c r="H2625" s="44"/>
      <c r="I2625" s="30">
        <v>19596</v>
      </c>
      <c r="J2625" s="29">
        <f>VLOOKUP(Table2[[#This Row],[Visitor]],Table1[],2,FALSE)</f>
        <v>7</v>
      </c>
      <c r="K2625" s="29">
        <f>VLOOKUP(Table2[[#This Row],[Home]],Table1[],2,FALSE)</f>
        <v>1</v>
      </c>
      <c r="L2625" s="29">
        <f>VLOOKUP(Table2[[#This Row],[Visitor]],Table3[],2,FALSE)</f>
        <v>2</v>
      </c>
      <c r="M2625" s="29">
        <f>VLOOKUP(Table2[[#This Row],[Home]],Table3[],2,FALSE)</f>
        <v>3</v>
      </c>
      <c r="N2625" s="37"/>
      <c r="O2625" s="37"/>
      <c r="P2625" s="37"/>
      <c r="Q2625" s="37"/>
    </row>
    <row r="2626" spans="1:17" ht="25.5" customHeight="1">
      <c r="A2626" s="12" t="s">
        <v>487</v>
      </c>
      <c r="B2626" s="35" t="s">
        <v>23</v>
      </c>
      <c r="C2626" s="36" t="s">
        <v>24</v>
      </c>
      <c r="D2626" s="36">
        <v>122</v>
      </c>
      <c r="E2626" s="36" t="s">
        <v>41</v>
      </c>
      <c r="F2626" s="36">
        <v>130</v>
      </c>
      <c r="G2626" s="36" t="s">
        <v>7</v>
      </c>
      <c r="H2626" s="36" t="s">
        <v>53</v>
      </c>
      <c r="I2626" s="13">
        <v>20787</v>
      </c>
      <c r="J2626" s="38">
        <f>VLOOKUP(Table2[[#This Row],[Visitor]],Table1[],2,FALSE)</f>
        <v>21</v>
      </c>
      <c r="K2626" s="38">
        <f>VLOOKUP(Table2[[#This Row],[Home]],Table1[],2,FALSE)</f>
        <v>7</v>
      </c>
      <c r="L2626" s="38">
        <f>VLOOKUP(Table2[[#This Row],[Visitor]],Table3[],2,FALSE)</f>
        <v>9</v>
      </c>
      <c r="M2626" s="38">
        <f>VLOOKUP(Table2[[#This Row],[Home]],Table3[],2,FALSE)</f>
        <v>2</v>
      </c>
      <c r="N2626" s="38">
        <f>VLOOKUP(Table2[[#This Row],[Visitor]],Table4[],2,FALSE)</f>
        <v>24</v>
      </c>
      <c r="O2626" s="38">
        <f>VLOOKUP(Table2[[#This Row],[Home]],Table4[],2,FALSE)</f>
        <v>2</v>
      </c>
      <c r="P2626" s="37"/>
      <c r="Q2626" s="37"/>
    </row>
    <row r="2627" spans="1:17" ht="25.5" customHeight="1">
      <c r="A2627" s="45" t="s">
        <v>487</v>
      </c>
      <c r="B2627" s="11" t="s">
        <v>8</v>
      </c>
      <c r="C2627" s="46" t="s">
        <v>45</v>
      </c>
      <c r="D2627" s="46">
        <v>102</v>
      </c>
      <c r="E2627" s="46" t="s">
        <v>44</v>
      </c>
      <c r="F2627" s="46">
        <v>112</v>
      </c>
      <c r="G2627" s="46" t="s">
        <v>7</v>
      </c>
      <c r="H2627" s="46"/>
      <c r="I2627" s="30">
        <v>19068</v>
      </c>
      <c r="J2627" s="37">
        <f>VLOOKUP(Table2[[#This Row],[Visitor]],Table1[],2,FALSE)</f>
        <v>28</v>
      </c>
      <c r="K2627" s="37">
        <f>VLOOKUP(Table2[[#This Row],[Home]],Table1[],2,FALSE)</f>
        <v>6</v>
      </c>
      <c r="L2627" s="37">
        <f>VLOOKUP(Table2[[#This Row],[Visitor]],Table3[],2,FALSE)</f>
        <v>21</v>
      </c>
      <c r="M2627" s="37">
        <f>VLOOKUP(Table2[[#This Row],[Home]],Table3[],2,FALSE)</f>
        <v>18</v>
      </c>
      <c r="N2627" s="37">
        <f>VLOOKUP(Table2[[#This Row],[Visitor]],Table4[],2,FALSE)</f>
        <v>20</v>
      </c>
      <c r="O2627" s="37">
        <f>VLOOKUP(Table2[[#This Row],[Home]],Table4[],2,FALSE)</f>
        <v>12</v>
      </c>
      <c r="P2627" s="37"/>
      <c r="Q2627" s="37"/>
    </row>
    <row r="2628" spans="1:17" ht="25.5" customHeight="1">
      <c r="A2628" s="45" t="s">
        <v>488</v>
      </c>
      <c r="B2628" s="11" t="s">
        <v>12</v>
      </c>
      <c r="C2628" s="46" t="s">
        <v>40</v>
      </c>
      <c r="D2628" s="46">
        <v>125</v>
      </c>
      <c r="E2628" s="46" t="s">
        <v>13</v>
      </c>
      <c r="F2628" s="46">
        <v>126</v>
      </c>
      <c r="G2628" s="46" t="s">
        <v>7</v>
      </c>
      <c r="H2628" s="46"/>
      <c r="I2628" s="30">
        <v>15424</v>
      </c>
      <c r="J2628" s="37">
        <f>VLOOKUP(Table2[[#This Row],[Visitor]],Table1[],2,FALSE)</f>
        <v>15</v>
      </c>
      <c r="K2628" s="37">
        <f>VLOOKUP(Table2[[#This Row],[Home]],Table1[],2,FALSE)</f>
        <v>20</v>
      </c>
      <c r="L2628" s="37">
        <f>VLOOKUP(Table2[[#This Row],[Visitor]],Table3[],2,FALSE)</f>
        <v>24</v>
      </c>
      <c r="M2628" s="37">
        <f>VLOOKUP(Table2[[#This Row],[Home]],Table3[],2,FALSE)</f>
        <v>20</v>
      </c>
      <c r="N2628" s="37">
        <f>VLOOKUP(Table2[[#This Row],[Visitor]],Table4[],2,FALSE)</f>
        <v>27</v>
      </c>
      <c r="O2628" s="37">
        <f>VLOOKUP(Table2[[#This Row],[Home]],Table4[],2,FALSE)</f>
        <v>17</v>
      </c>
      <c r="P2628" s="37"/>
      <c r="Q2628" s="37"/>
    </row>
    <row r="2629" spans="1:17" ht="25.5" customHeight="1">
      <c r="A2629" s="45" t="s">
        <v>488</v>
      </c>
      <c r="B2629" s="11" t="s">
        <v>12</v>
      </c>
      <c r="C2629" s="46" t="s">
        <v>14</v>
      </c>
      <c r="D2629" s="46">
        <v>119</v>
      </c>
      <c r="E2629" s="46" t="s">
        <v>16</v>
      </c>
      <c r="F2629" s="46">
        <v>110</v>
      </c>
      <c r="G2629" s="46" t="s">
        <v>7</v>
      </c>
      <c r="H2629" s="46"/>
      <c r="I2629" s="30">
        <v>17923</v>
      </c>
      <c r="J2629" s="37">
        <f>VLOOKUP(Table2[[#This Row],[Visitor]],Table1[],2,FALSE)</f>
        <v>19</v>
      </c>
      <c r="K2629" s="37">
        <f>VLOOKUP(Table2[[#This Row],[Home]],Table1[],2,FALSE)</f>
        <v>13</v>
      </c>
      <c r="L2629" s="37">
        <f>VLOOKUP(Table2[[#This Row],[Visitor]],Table3[],2,FALSE)</f>
        <v>19</v>
      </c>
      <c r="M2629" s="37">
        <f>VLOOKUP(Table2[[#This Row],[Home]],Table3[],2,FALSE)</f>
        <v>8</v>
      </c>
      <c r="N2629" s="37">
        <f>VLOOKUP(Table2[[#This Row],[Visitor]],Table4[],2,FALSE)</f>
        <v>16</v>
      </c>
      <c r="O2629" s="37">
        <f>VLOOKUP(Table2[[#This Row],[Home]],Table4[],2,FALSE)</f>
        <v>11</v>
      </c>
      <c r="P2629" s="37"/>
      <c r="Q2629" s="37"/>
    </row>
    <row r="2630" spans="1:17" ht="25.5" customHeight="1">
      <c r="A2630" s="45" t="s">
        <v>488</v>
      </c>
      <c r="B2630" s="11" t="s">
        <v>12</v>
      </c>
      <c r="C2630" s="46" t="s">
        <v>6</v>
      </c>
      <c r="D2630" s="46">
        <v>85</v>
      </c>
      <c r="E2630" s="46" t="s">
        <v>18</v>
      </c>
      <c r="F2630" s="46">
        <v>94</v>
      </c>
      <c r="G2630" s="46" t="s">
        <v>7</v>
      </c>
      <c r="H2630" s="46"/>
      <c r="I2630" s="30">
        <v>18846</v>
      </c>
      <c r="J2630" s="37">
        <f>VLOOKUP(Table2[[#This Row],[Visitor]],Table1[],2,FALSE)</f>
        <v>5</v>
      </c>
      <c r="K2630" s="37">
        <f>VLOOKUP(Table2[[#This Row],[Home]],Table1[],2,FALSE)</f>
        <v>26</v>
      </c>
      <c r="L2630" s="37">
        <f>VLOOKUP(Table2[[#This Row],[Visitor]],Table3[],2,FALSE)</f>
        <v>6</v>
      </c>
      <c r="M2630" s="37">
        <f>VLOOKUP(Table2[[#This Row],[Home]],Table3[],2,FALSE)</f>
        <v>26</v>
      </c>
      <c r="N2630" s="37">
        <f>VLOOKUP(Table2[[#This Row],[Visitor]],Table4[],2,FALSE)</f>
        <v>28</v>
      </c>
      <c r="O2630" s="37">
        <f>VLOOKUP(Table2[[#This Row],[Home]],Table4[],2,FALSE)</f>
        <v>15</v>
      </c>
      <c r="P2630" s="37"/>
      <c r="Q2630" s="37"/>
    </row>
    <row r="2631" spans="1:17" ht="25.5" customHeight="1">
      <c r="A2631" s="45" t="s">
        <v>488</v>
      </c>
      <c r="B2631" s="11" t="s">
        <v>21</v>
      </c>
      <c r="C2631" s="46" t="s">
        <v>33</v>
      </c>
      <c r="D2631" s="46">
        <v>127</v>
      </c>
      <c r="E2631" s="46" t="s">
        <v>15</v>
      </c>
      <c r="F2631" s="46">
        <v>126</v>
      </c>
      <c r="G2631" s="46" t="s">
        <v>7</v>
      </c>
      <c r="H2631" s="46" t="s">
        <v>53</v>
      </c>
      <c r="I2631" s="30">
        <v>17732</v>
      </c>
      <c r="J2631" s="37">
        <f>VLOOKUP(Table2[[#This Row],[Visitor]],Table1[],2,FALSE)</f>
        <v>24</v>
      </c>
      <c r="K2631" s="37">
        <f>VLOOKUP(Table2[[#This Row],[Home]],Table1[],2,FALSE)</f>
        <v>30</v>
      </c>
      <c r="L2631" s="37">
        <f>VLOOKUP(Table2[[#This Row],[Visitor]],Table3[],2,FALSE)</f>
        <v>12</v>
      </c>
      <c r="M2631" s="37">
        <f>VLOOKUP(Table2[[#This Row],[Home]],Table3[],2,FALSE)</f>
        <v>23</v>
      </c>
      <c r="N2631" s="37">
        <f>VLOOKUP(Table2[[#This Row],[Visitor]],Table4[],2,FALSE)</f>
        <v>21</v>
      </c>
      <c r="O2631" s="37">
        <f>VLOOKUP(Table2[[#This Row],[Home]],Table4[],2,FALSE)</f>
        <v>14</v>
      </c>
      <c r="P2631" s="37"/>
      <c r="Q2631" s="37"/>
    </row>
    <row r="2632" spans="1:17" ht="25.5" customHeight="1">
      <c r="A2632" s="45" t="s">
        <v>488</v>
      </c>
      <c r="B2632" s="11" t="s">
        <v>21</v>
      </c>
      <c r="C2632" s="46" t="s">
        <v>25</v>
      </c>
      <c r="D2632" s="46">
        <v>101</v>
      </c>
      <c r="E2632" s="46" t="s">
        <v>17</v>
      </c>
      <c r="F2632" s="46">
        <v>120</v>
      </c>
      <c r="G2632" s="46" t="s">
        <v>7</v>
      </c>
      <c r="H2632" s="46"/>
      <c r="I2632" s="30">
        <v>19600</v>
      </c>
      <c r="J2632" s="37">
        <f>VLOOKUP(Table2[[#This Row],[Visitor]],Table1[],2,FALSE)</f>
        <v>12</v>
      </c>
      <c r="K2632" s="37">
        <f>VLOOKUP(Table2[[#This Row],[Home]],Table1[],2,FALSE)</f>
        <v>17</v>
      </c>
      <c r="L2632" s="37">
        <f>VLOOKUP(Table2[[#This Row],[Visitor]],Table3[],2,FALSE)</f>
        <v>29</v>
      </c>
      <c r="M2632" s="37">
        <f>VLOOKUP(Table2[[#This Row],[Home]],Table3[],2,FALSE)</f>
        <v>15</v>
      </c>
      <c r="N2632" s="37">
        <f>VLOOKUP(Table2[[#This Row],[Visitor]],Table4[],2,FALSE)</f>
        <v>23</v>
      </c>
      <c r="O2632" s="37">
        <f>VLOOKUP(Table2[[#This Row],[Home]],Table4[],2,FALSE)</f>
        <v>18</v>
      </c>
      <c r="P2632" s="37"/>
      <c r="Q2632" s="37"/>
    </row>
    <row r="2633" spans="1:17" ht="25.5" customHeight="1">
      <c r="A2633" s="45" t="s">
        <v>488</v>
      </c>
      <c r="B2633" s="11" t="s">
        <v>21</v>
      </c>
      <c r="C2633" s="46" t="s">
        <v>5</v>
      </c>
      <c r="D2633" s="46">
        <v>93</v>
      </c>
      <c r="E2633" s="46" t="s">
        <v>19</v>
      </c>
      <c r="F2633" s="46">
        <v>107</v>
      </c>
      <c r="G2633" s="46" t="s">
        <v>7</v>
      </c>
      <c r="H2633" s="46"/>
      <c r="I2633" s="30">
        <v>20422</v>
      </c>
      <c r="J2633" s="37">
        <f>VLOOKUP(Table2[[#This Row],[Visitor]],Table1[],2,FALSE)</f>
        <v>4</v>
      </c>
      <c r="K2633" s="37">
        <f>VLOOKUP(Table2[[#This Row],[Home]],Table1[],2,FALSE)</f>
        <v>27</v>
      </c>
      <c r="L2633" s="37">
        <f>VLOOKUP(Table2[[#This Row],[Visitor]],Table3[],2,FALSE)</f>
        <v>4</v>
      </c>
      <c r="M2633" s="37">
        <f>VLOOKUP(Table2[[#This Row],[Home]],Table3[],2,FALSE)</f>
        <v>5</v>
      </c>
      <c r="N2633" s="37">
        <f>VLOOKUP(Table2[[#This Row],[Visitor]],Table4[],2,FALSE)</f>
        <v>9</v>
      </c>
      <c r="O2633" s="37">
        <f>VLOOKUP(Table2[[#This Row],[Home]],Table4[],2,FALSE)</f>
        <v>7</v>
      </c>
      <c r="P2633" s="37"/>
      <c r="Q2633" s="37"/>
    </row>
    <row r="2634" spans="1:17" ht="25.5" customHeight="1">
      <c r="A2634" s="45" t="s">
        <v>488</v>
      </c>
      <c r="B2634" s="11" t="s">
        <v>26</v>
      </c>
      <c r="C2634" s="46" t="s">
        <v>20</v>
      </c>
      <c r="D2634" s="46">
        <v>100</v>
      </c>
      <c r="E2634" s="46" t="s">
        <v>28</v>
      </c>
      <c r="F2634" s="46">
        <v>108</v>
      </c>
      <c r="G2634" s="46" t="s">
        <v>7</v>
      </c>
      <c r="H2634" s="46"/>
      <c r="I2634" s="30">
        <v>19816</v>
      </c>
      <c r="J2634" s="37">
        <f>VLOOKUP(Table2[[#This Row],[Visitor]],Table1[],2,FALSE)</f>
        <v>9</v>
      </c>
      <c r="K2634" s="37">
        <f>VLOOKUP(Table2[[#This Row],[Home]],Table1[],2,FALSE)</f>
        <v>22</v>
      </c>
      <c r="L2634" s="37">
        <f>VLOOKUP(Table2[[#This Row],[Visitor]],Table3[],2,FALSE)</f>
        <v>17</v>
      </c>
      <c r="M2634" s="37">
        <f>VLOOKUP(Table2[[#This Row],[Home]],Table3[],2,FALSE)</f>
        <v>28</v>
      </c>
      <c r="N2634" s="37">
        <f>VLOOKUP(Table2[[#This Row],[Visitor]],Table4[],2,FALSE)</f>
        <v>25</v>
      </c>
      <c r="O2634" s="37">
        <f>VLOOKUP(Table2[[#This Row],[Home]],Table4[],2,FALSE)</f>
        <v>22</v>
      </c>
      <c r="P2634" s="37"/>
      <c r="Q2634" s="37"/>
    </row>
    <row r="2635" spans="1:17" ht="25.5" customHeight="1">
      <c r="A2635" s="45" t="s">
        <v>488</v>
      </c>
      <c r="B2635" s="11" t="s">
        <v>26</v>
      </c>
      <c r="C2635" s="46" t="s">
        <v>42</v>
      </c>
      <c r="D2635" s="46">
        <v>111</v>
      </c>
      <c r="E2635" s="46" t="s">
        <v>34</v>
      </c>
      <c r="F2635" s="46">
        <v>120</v>
      </c>
      <c r="G2635" s="46" t="s">
        <v>7</v>
      </c>
      <c r="H2635" s="46"/>
      <c r="I2635" s="30">
        <v>18354</v>
      </c>
      <c r="J2635" s="37">
        <f>VLOOKUP(Table2[[#This Row],[Visitor]],Table1[],2,FALSE)</f>
        <v>25</v>
      </c>
      <c r="K2635" s="37">
        <f>VLOOKUP(Table2[[#This Row],[Home]],Table1[],2,FALSE)</f>
        <v>2</v>
      </c>
      <c r="L2635" s="37">
        <f>VLOOKUP(Table2[[#This Row],[Visitor]],Table3[],2,FALSE)</f>
        <v>22</v>
      </c>
      <c r="M2635" s="37">
        <f>VLOOKUP(Table2[[#This Row],[Home]],Table3[],2,FALSE)</f>
        <v>13</v>
      </c>
      <c r="N2635" s="37">
        <f>VLOOKUP(Table2[[#This Row],[Visitor]],Table4[],2,FALSE)</f>
        <v>30</v>
      </c>
      <c r="O2635" s="37">
        <f>VLOOKUP(Table2[[#This Row],[Home]],Table4[],2,FALSE)</f>
        <v>13</v>
      </c>
      <c r="P2635" s="37"/>
      <c r="Q2635" s="37"/>
    </row>
    <row r="2636" spans="1:17" ht="25.5" customHeight="1">
      <c r="A2636" s="45" t="s">
        <v>488</v>
      </c>
      <c r="B2636" s="11" t="s">
        <v>29</v>
      </c>
      <c r="C2636" s="46" t="s">
        <v>43</v>
      </c>
      <c r="D2636" s="46">
        <v>95</v>
      </c>
      <c r="E2636" s="46" t="s">
        <v>31</v>
      </c>
      <c r="F2636" s="46">
        <v>100</v>
      </c>
      <c r="G2636" s="46" t="s">
        <v>7</v>
      </c>
      <c r="H2636" s="46"/>
      <c r="I2636" s="30">
        <v>18306</v>
      </c>
      <c r="J2636" s="37">
        <f>VLOOKUP(Table2[[#This Row],[Visitor]],Table1[],2,FALSE)</f>
        <v>10</v>
      </c>
      <c r="K2636" s="37">
        <f>VLOOKUP(Table2[[#This Row],[Home]],Table1[],2,FALSE)</f>
        <v>8</v>
      </c>
      <c r="L2636" s="37">
        <f>VLOOKUP(Table2[[#This Row],[Visitor]],Table3[],2,FALSE)</f>
        <v>10</v>
      </c>
      <c r="M2636" s="37">
        <f>VLOOKUP(Table2[[#This Row],[Home]],Table3[],2,FALSE)</f>
        <v>11</v>
      </c>
      <c r="N2636" s="37">
        <f>VLOOKUP(Table2[[#This Row],[Visitor]],Table4[],2,FALSE)</f>
        <v>10</v>
      </c>
      <c r="O2636" s="37">
        <f>VLOOKUP(Table2[[#This Row],[Home]],Table4[],2,FALSE)</f>
        <v>8</v>
      </c>
      <c r="P2636" s="37"/>
      <c r="Q2636" s="37"/>
    </row>
    <row r="2637" spans="1:17" ht="25.5" customHeight="1">
      <c r="A2637" s="45" t="s">
        <v>488</v>
      </c>
      <c r="B2637" s="11" t="s">
        <v>35</v>
      </c>
      <c r="C2637" s="46" t="s">
        <v>38</v>
      </c>
      <c r="D2637" s="46">
        <v>95</v>
      </c>
      <c r="E2637" s="46" t="s">
        <v>37</v>
      </c>
      <c r="F2637" s="46">
        <v>124</v>
      </c>
      <c r="G2637" s="46" t="s">
        <v>7</v>
      </c>
      <c r="H2637" s="46"/>
      <c r="I2637" s="30">
        <v>18055</v>
      </c>
      <c r="J2637" s="37">
        <f>VLOOKUP(Table2[[#This Row],[Visitor]],Table1[],2,FALSE)</f>
        <v>23</v>
      </c>
      <c r="K2637" s="37">
        <f>VLOOKUP(Table2[[#This Row],[Home]],Table1[],2,FALSE)</f>
        <v>29</v>
      </c>
      <c r="L2637" s="37">
        <f>VLOOKUP(Table2[[#This Row],[Visitor]],Table3[],2,FALSE)</f>
        <v>25</v>
      </c>
      <c r="M2637" s="37">
        <f>VLOOKUP(Table2[[#This Row],[Home]],Table3[],2,FALSE)</f>
        <v>30</v>
      </c>
      <c r="N2637" s="37">
        <f>VLOOKUP(Table2[[#This Row],[Visitor]],Table4[],2,FALSE)</f>
        <v>19</v>
      </c>
      <c r="O2637" s="37">
        <f>VLOOKUP(Table2[[#This Row],[Home]],Table4[],2,FALSE)</f>
        <v>29</v>
      </c>
      <c r="P2637" s="37"/>
      <c r="Q2637" s="37"/>
    </row>
    <row r="2638" spans="1:17" ht="25.5" customHeight="1">
      <c r="A2638" s="45" t="s">
        <v>488</v>
      </c>
      <c r="B2638" s="11" t="s">
        <v>35</v>
      </c>
      <c r="C2638" s="46" t="s">
        <v>30</v>
      </c>
      <c r="D2638" s="46">
        <v>108</v>
      </c>
      <c r="E2638" s="46" t="s">
        <v>36</v>
      </c>
      <c r="F2638" s="46">
        <v>100</v>
      </c>
      <c r="G2638" s="46" t="s">
        <v>7</v>
      </c>
      <c r="H2638" s="46"/>
      <c r="I2638" s="30">
        <v>19991</v>
      </c>
      <c r="J2638" s="37">
        <f>VLOOKUP(Table2[[#This Row],[Visitor]],Table1[],2,FALSE)</f>
        <v>18</v>
      </c>
      <c r="K2638" s="37">
        <f>VLOOKUP(Table2[[#This Row],[Home]],Table1[],2,FALSE)</f>
        <v>16</v>
      </c>
      <c r="L2638" s="37">
        <f>VLOOKUP(Table2[[#This Row],[Visitor]],Table3[],2,FALSE)</f>
        <v>14</v>
      </c>
      <c r="M2638" s="37">
        <f>VLOOKUP(Table2[[#This Row],[Home]],Table3[],2,FALSE)</f>
        <v>7</v>
      </c>
      <c r="N2638" s="37">
        <f>VLOOKUP(Table2[[#This Row],[Visitor]],Table4[],2,FALSE)</f>
        <v>4</v>
      </c>
      <c r="O2638" s="37">
        <f>VLOOKUP(Table2[[#This Row],[Home]],Table4[],2,FALSE)</f>
        <v>6</v>
      </c>
      <c r="P2638" s="37"/>
      <c r="Q2638" s="37"/>
    </row>
    <row r="2639" spans="1:17" ht="25.5" customHeight="1">
      <c r="A2639" s="45" t="s">
        <v>489</v>
      </c>
      <c r="B2639" s="11" t="s">
        <v>12</v>
      </c>
      <c r="C2639" s="46" t="s">
        <v>27</v>
      </c>
      <c r="D2639" s="46">
        <v>117</v>
      </c>
      <c r="E2639" s="46" t="s">
        <v>14</v>
      </c>
      <c r="F2639" s="46">
        <v>100</v>
      </c>
      <c r="G2639" s="46" t="s">
        <v>7</v>
      </c>
      <c r="H2639" s="46"/>
      <c r="I2639" s="30">
        <v>20338</v>
      </c>
      <c r="J2639" s="37">
        <f>VLOOKUP(Table2[[#This Row],[Visitor]],Table1[],2,FALSE)</f>
        <v>11</v>
      </c>
      <c r="K2639" s="37">
        <f>VLOOKUP(Table2[[#This Row],[Home]],Table1[],2,FALSE)</f>
        <v>19</v>
      </c>
      <c r="L2639" s="37">
        <f>VLOOKUP(Table2[[#This Row],[Visitor]],Table3[],2,FALSE)</f>
        <v>27</v>
      </c>
      <c r="M2639" s="37">
        <f>VLOOKUP(Table2[[#This Row],[Home]],Table3[],2,FALSE)</f>
        <v>19</v>
      </c>
      <c r="N2639" s="37">
        <f>VLOOKUP(Table2[[#This Row],[Visitor]],Table4[],2,FALSE)</f>
        <v>26</v>
      </c>
      <c r="O2639" s="37">
        <f>VLOOKUP(Table2[[#This Row],[Home]],Table4[],2,FALSE)</f>
        <v>16</v>
      </c>
      <c r="P2639" s="37"/>
      <c r="Q2639" s="37"/>
    </row>
    <row r="2640" spans="1:17" ht="25.5" customHeight="1">
      <c r="A2640" s="45" t="s">
        <v>489</v>
      </c>
      <c r="B2640" s="11" t="s">
        <v>23</v>
      </c>
      <c r="C2640" s="46" t="s">
        <v>22</v>
      </c>
      <c r="D2640" s="46">
        <v>117</v>
      </c>
      <c r="E2640" s="46" t="s">
        <v>9</v>
      </c>
      <c r="F2640" s="46">
        <v>111</v>
      </c>
      <c r="G2640" s="46" t="s">
        <v>7</v>
      </c>
      <c r="H2640" s="46"/>
      <c r="I2640" s="30">
        <v>18055</v>
      </c>
      <c r="J2640" s="37">
        <f>VLOOKUP(Table2[[#This Row],[Visitor]],Table1[],2,FALSE)</f>
        <v>14</v>
      </c>
      <c r="K2640" s="37">
        <f>VLOOKUP(Table2[[#This Row],[Home]],Table1[],2,FALSE)</f>
        <v>3</v>
      </c>
      <c r="L2640" s="37">
        <f>VLOOKUP(Table2[[#This Row],[Visitor]],Table3[],2,FALSE)</f>
        <v>16</v>
      </c>
      <c r="M2640" s="37">
        <f>VLOOKUP(Table2[[#This Row],[Home]],Table3[],2,FALSE)</f>
        <v>1</v>
      </c>
      <c r="N2640" s="37">
        <f>VLOOKUP(Table2[[#This Row],[Visitor]],Table4[],2,FALSE)</f>
        <v>1</v>
      </c>
      <c r="O2640" s="37">
        <f>VLOOKUP(Table2[[#This Row],[Home]],Table4[],2,FALSE)</f>
        <v>5</v>
      </c>
      <c r="P2640" s="37"/>
      <c r="Q2640" s="37"/>
    </row>
    <row r="2641" spans="1:17" ht="25.5" customHeight="1">
      <c r="A2641" s="45" t="s">
        <v>489</v>
      </c>
      <c r="B2641" s="11" t="s">
        <v>8</v>
      </c>
      <c r="C2641" s="46" t="s">
        <v>44</v>
      </c>
      <c r="D2641" s="46">
        <v>141</v>
      </c>
      <c r="E2641" s="46" t="s">
        <v>10</v>
      </c>
      <c r="F2641" s="46">
        <v>122</v>
      </c>
      <c r="G2641" s="46" t="s">
        <v>7</v>
      </c>
      <c r="H2641" s="46"/>
      <c r="I2641" s="30">
        <v>18064</v>
      </c>
      <c r="J2641" s="37">
        <f>VLOOKUP(Table2[[#This Row],[Visitor]],Table1[],2,FALSE)</f>
        <v>6</v>
      </c>
      <c r="K2641" s="37">
        <f>VLOOKUP(Table2[[#This Row],[Home]],Table1[],2,FALSE)</f>
        <v>1</v>
      </c>
      <c r="L2641" s="37">
        <f>VLOOKUP(Table2[[#This Row],[Visitor]],Table3[],2,FALSE)</f>
        <v>18</v>
      </c>
      <c r="M2641" s="37">
        <f>VLOOKUP(Table2[[#This Row],[Home]],Table3[],2,FALSE)</f>
        <v>3</v>
      </c>
      <c r="N2641" s="37">
        <f>VLOOKUP(Table2[[#This Row],[Visitor]],Table4[],2,FALSE)</f>
        <v>12</v>
      </c>
      <c r="O2641" s="37">
        <f>VLOOKUP(Table2[[#This Row],[Home]],Table4[],2,FALSE)</f>
        <v>3</v>
      </c>
      <c r="P2641" s="37"/>
      <c r="Q2641" s="37"/>
    </row>
    <row r="2642" spans="1:17" ht="25.5" customHeight="1">
      <c r="A2642" s="45" t="s">
        <v>490</v>
      </c>
      <c r="B2642" s="11" t="s">
        <v>12</v>
      </c>
      <c r="C2642" s="46" t="s">
        <v>41</v>
      </c>
      <c r="D2642" s="46">
        <v>106</v>
      </c>
      <c r="E2642" s="46" t="s">
        <v>5</v>
      </c>
      <c r="F2642" s="46">
        <v>112</v>
      </c>
      <c r="G2642" s="46" t="s">
        <v>7</v>
      </c>
      <c r="H2642" s="46"/>
      <c r="I2642" s="30">
        <v>18624</v>
      </c>
      <c r="J2642" s="37">
        <f>VLOOKUP(Table2[[#This Row],[Visitor]],Table1[],2,FALSE)</f>
        <v>7</v>
      </c>
      <c r="K2642" s="37">
        <f>VLOOKUP(Table2[[#This Row],[Home]],Table1[],2,FALSE)</f>
        <v>4</v>
      </c>
      <c r="L2642" s="37">
        <f>VLOOKUP(Table2[[#This Row],[Visitor]],Table3[],2,FALSE)</f>
        <v>2</v>
      </c>
      <c r="M2642" s="37">
        <f>VLOOKUP(Table2[[#This Row],[Home]],Table3[],2,FALSE)</f>
        <v>4</v>
      </c>
      <c r="N2642" s="37">
        <f>VLOOKUP(Table2[[#This Row],[Visitor]],Table4[],2,FALSE)</f>
        <v>2</v>
      </c>
      <c r="O2642" s="37">
        <f>VLOOKUP(Table2[[#This Row],[Home]],Table4[],2,FALSE)</f>
        <v>9</v>
      </c>
      <c r="P2642" s="37"/>
      <c r="Q2642" s="37"/>
    </row>
    <row r="2643" spans="1:17" ht="25.5" customHeight="1">
      <c r="A2643" s="45" t="s">
        <v>490</v>
      </c>
      <c r="B2643" s="11" t="s">
        <v>12</v>
      </c>
      <c r="C2643" s="46" t="s">
        <v>33</v>
      </c>
      <c r="D2643" s="46">
        <v>121</v>
      </c>
      <c r="E2643" s="46" t="s">
        <v>13</v>
      </c>
      <c r="F2643" s="46">
        <v>99</v>
      </c>
      <c r="G2643" s="46" t="s">
        <v>7</v>
      </c>
      <c r="H2643" s="46"/>
      <c r="I2643" s="30">
        <v>14879</v>
      </c>
      <c r="J2643" s="37">
        <f>VLOOKUP(Table2[[#This Row],[Visitor]],Table1[],2,FALSE)</f>
        <v>24</v>
      </c>
      <c r="K2643" s="37">
        <f>VLOOKUP(Table2[[#This Row],[Home]],Table1[],2,FALSE)</f>
        <v>20</v>
      </c>
      <c r="L2643" s="37">
        <f>VLOOKUP(Table2[[#This Row],[Visitor]],Table3[],2,FALSE)</f>
        <v>12</v>
      </c>
      <c r="M2643" s="37">
        <f>VLOOKUP(Table2[[#This Row],[Home]],Table3[],2,FALSE)</f>
        <v>20</v>
      </c>
      <c r="N2643" s="37">
        <f>VLOOKUP(Table2[[#This Row],[Visitor]],Table4[],2,FALSE)</f>
        <v>21</v>
      </c>
      <c r="O2643" s="37">
        <f>VLOOKUP(Table2[[#This Row],[Home]],Table4[],2,FALSE)</f>
        <v>17</v>
      </c>
      <c r="P2643" s="37"/>
      <c r="Q2643" s="37"/>
    </row>
    <row r="2644" spans="1:17" ht="25.5" customHeight="1">
      <c r="A2644" s="45" t="s">
        <v>490</v>
      </c>
      <c r="B2644" s="11" t="s">
        <v>21</v>
      </c>
      <c r="C2644" s="46" t="s">
        <v>42</v>
      </c>
      <c r="D2644" s="46">
        <v>109</v>
      </c>
      <c r="E2644" s="46" t="s">
        <v>15</v>
      </c>
      <c r="F2644" s="46">
        <v>113</v>
      </c>
      <c r="G2644" s="46" t="s">
        <v>7</v>
      </c>
      <c r="H2644" s="46"/>
      <c r="I2644" s="30">
        <v>17732</v>
      </c>
      <c r="J2644" s="37">
        <f>VLOOKUP(Table2[[#This Row],[Visitor]],Table1[],2,FALSE)</f>
        <v>25</v>
      </c>
      <c r="K2644" s="37">
        <f>VLOOKUP(Table2[[#This Row],[Home]],Table1[],2,FALSE)</f>
        <v>30</v>
      </c>
      <c r="L2644" s="37">
        <f>VLOOKUP(Table2[[#This Row],[Visitor]],Table3[],2,FALSE)</f>
        <v>22</v>
      </c>
      <c r="M2644" s="37">
        <f>VLOOKUP(Table2[[#This Row],[Home]],Table3[],2,FALSE)</f>
        <v>23</v>
      </c>
      <c r="N2644" s="37">
        <f>VLOOKUP(Table2[[#This Row],[Visitor]],Table4[],2,FALSE)</f>
        <v>30</v>
      </c>
      <c r="O2644" s="37">
        <f>VLOOKUP(Table2[[#This Row],[Home]],Table4[],2,FALSE)</f>
        <v>14</v>
      </c>
      <c r="P2644" s="37"/>
      <c r="Q2644" s="37"/>
    </row>
    <row r="2645" spans="1:17" ht="25.5" customHeight="1">
      <c r="A2645" s="45" t="s">
        <v>490</v>
      </c>
      <c r="B2645" s="11" t="s">
        <v>23</v>
      </c>
      <c r="C2645" s="46" t="s">
        <v>40</v>
      </c>
      <c r="D2645" s="46">
        <v>110</v>
      </c>
      <c r="E2645" s="46" t="s">
        <v>25</v>
      </c>
      <c r="F2645" s="46">
        <v>102</v>
      </c>
      <c r="G2645" s="46" t="s">
        <v>7</v>
      </c>
      <c r="H2645" s="46"/>
      <c r="I2645" s="30">
        <v>17794</v>
      </c>
      <c r="J2645" s="37">
        <f>VLOOKUP(Table2[[#This Row],[Visitor]],Table1[],2,FALSE)</f>
        <v>15</v>
      </c>
      <c r="K2645" s="37">
        <f>VLOOKUP(Table2[[#This Row],[Home]],Table1[],2,FALSE)</f>
        <v>12</v>
      </c>
      <c r="L2645" s="37">
        <f>VLOOKUP(Table2[[#This Row],[Visitor]],Table3[],2,FALSE)</f>
        <v>24</v>
      </c>
      <c r="M2645" s="37">
        <f>VLOOKUP(Table2[[#This Row],[Home]],Table3[],2,FALSE)</f>
        <v>29</v>
      </c>
      <c r="N2645" s="37">
        <f>VLOOKUP(Table2[[#This Row],[Visitor]],Table4[],2,FALSE)</f>
        <v>27</v>
      </c>
      <c r="O2645" s="37">
        <f>VLOOKUP(Table2[[#This Row],[Home]],Table4[],2,FALSE)</f>
        <v>23</v>
      </c>
      <c r="P2645" s="37"/>
      <c r="Q2645" s="37"/>
    </row>
    <row r="2646" spans="1:17" ht="25.5" customHeight="1">
      <c r="A2646" s="45" t="s">
        <v>490</v>
      </c>
      <c r="B2646" s="11" t="s">
        <v>23</v>
      </c>
      <c r="C2646" s="46" t="s">
        <v>28</v>
      </c>
      <c r="D2646" s="46">
        <v>123</v>
      </c>
      <c r="E2646" s="46" t="s">
        <v>24</v>
      </c>
      <c r="F2646" s="46">
        <v>116</v>
      </c>
      <c r="G2646" s="46" t="s">
        <v>7</v>
      </c>
      <c r="H2646" s="46"/>
      <c r="I2646" s="30">
        <v>17027</v>
      </c>
      <c r="J2646" s="37">
        <f>VLOOKUP(Table2[[#This Row],[Visitor]],Table1[],2,FALSE)</f>
        <v>22</v>
      </c>
      <c r="K2646" s="37">
        <f>VLOOKUP(Table2[[#This Row],[Home]],Table1[],2,FALSE)</f>
        <v>21</v>
      </c>
      <c r="L2646" s="37">
        <f>VLOOKUP(Table2[[#This Row],[Visitor]],Table3[],2,FALSE)</f>
        <v>28</v>
      </c>
      <c r="M2646" s="37">
        <f>VLOOKUP(Table2[[#This Row],[Home]],Table3[],2,FALSE)</f>
        <v>9</v>
      </c>
      <c r="N2646" s="37">
        <f>VLOOKUP(Table2[[#This Row],[Visitor]],Table4[],2,FALSE)</f>
        <v>22</v>
      </c>
      <c r="O2646" s="37">
        <f>VLOOKUP(Table2[[#This Row],[Home]],Table4[],2,FALSE)</f>
        <v>24</v>
      </c>
      <c r="P2646" s="37"/>
      <c r="Q2646" s="37"/>
    </row>
    <row r="2647" spans="1:17" ht="25.5" customHeight="1">
      <c r="A2647" s="45" t="s">
        <v>490</v>
      </c>
      <c r="B2647" s="11" t="s">
        <v>23</v>
      </c>
      <c r="C2647" s="46" t="s">
        <v>20</v>
      </c>
      <c r="D2647" s="46">
        <v>97</v>
      </c>
      <c r="E2647" s="46" t="s">
        <v>43</v>
      </c>
      <c r="F2647" s="46">
        <v>85</v>
      </c>
      <c r="G2647" s="46" t="s">
        <v>7</v>
      </c>
      <c r="H2647" s="46"/>
      <c r="I2647" s="30">
        <v>18203</v>
      </c>
      <c r="J2647" s="37">
        <f>VLOOKUP(Table2[[#This Row],[Visitor]],Table1[],2,FALSE)</f>
        <v>9</v>
      </c>
      <c r="K2647" s="37">
        <f>VLOOKUP(Table2[[#This Row],[Home]],Table1[],2,FALSE)</f>
        <v>10</v>
      </c>
      <c r="L2647" s="37">
        <f>VLOOKUP(Table2[[#This Row],[Visitor]],Table3[],2,FALSE)</f>
        <v>17</v>
      </c>
      <c r="M2647" s="37">
        <f>VLOOKUP(Table2[[#This Row],[Home]],Table3[],2,FALSE)</f>
        <v>10</v>
      </c>
      <c r="N2647" s="37">
        <f>VLOOKUP(Table2[[#This Row],[Visitor]],Table4[],2,FALSE)</f>
        <v>25</v>
      </c>
      <c r="O2647" s="37">
        <f>VLOOKUP(Table2[[#This Row],[Home]],Table4[],2,FALSE)</f>
        <v>10</v>
      </c>
      <c r="P2647" s="37"/>
      <c r="Q2647" s="37"/>
    </row>
    <row r="2648" spans="1:17" ht="25.5" customHeight="1">
      <c r="A2648" s="45" t="s">
        <v>490</v>
      </c>
      <c r="B2648" s="11" t="s">
        <v>29</v>
      </c>
      <c r="C2648" s="46" t="s">
        <v>37</v>
      </c>
      <c r="D2648" s="46">
        <v>107</v>
      </c>
      <c r="E2648" s="46" t="s">
        <v>30</v>
      </c>
      <c r="F2648" s="46">
        <v>108</v>
      </c>
      <c r="G2648" s="46" t="s">
        <v>7</v>
      </c>
      <c r="H2648" s="46" t="s">
        <v>53</v>
      </c>
      <c r="I2648" s="30">
        <v>19557</v>
      </c>
      <c r="J2648" s="37">
        <f>VLOOKUP(Table2[[#This Row],[Visitor]],Table1[],2,FALSE)</f>
        <v>29</v>
      </c>
      <c r="K2648" s="37">
        <f>VLOOKUP(Table2[[#This Row],[Home]],Table1[],2,FALSE)</f>
        <v>18</v>
      </c>
      <c r="L2648" s="37">
        <f>VLOOKUP(Table2[[#This Row],[Visitor]],Table3[],2,FALSE)</f>
        <v>30</v>
      </c>
      <c r="M2648" s="37">
        <f>VLOOKUP(Table2[[#This Row],[Home]],Table3[],2,FALSE)</f>
        <v>14</v>
      </c>
      <c r="N2648" s="37">
        <f>VLOOKUP(Table2[[#This Row],[Visitor]],Table4[],2,FALSE)</f>
        <v>29</v>
      </c>
      <c r="O2648" s="37">
        <f>VLOOKUP(Table2[[#This Row],[Home]],Table4[],2,FALSE)</f>
        <v>4</v>
      </c>
      <c r="P2648" s="37"/>
      <c r="Q2648" s="37"/>
    </row>
    <row r="2649" spans="1:17" ht="25.5" customHeight="1">
      <c r="A2649" s="45" t="s">
        <v>490</v>
      </c>
      <c r="B2649" s="11" t="s">
        <v>35</v>
      </c>
      <c r="C2649" s="46" t="s">
        <v>36</v>
      </c>
      <c r="D2649" s="46">
        <v>122</v>
      </c>
      <c r="E2649" s="46" t="s">
        <v>38</v>
      </c>
      <c r="F2649" s="46">
        <v>112</v>
      </c>
      <c r="G2649" s="46" t="s">
        <v>7</v>
      </c>
      <c r="H2649" s="46"/>
      <c r="I2649" s="30">
        <v>17583</v>
      </c>
      <c r="J2649" s="37">
        <f>VLOOKUP(Table2[[#This Row],[Visitor]],Table1[],2,FALSE)</f>
        <v>16</v>
      </c>
      <c r="K2649" s="37">
        <f>VLOOKUP(Table2[[#This Row],[Home]],Table1[],2,FALSE)</f>
        <v>23</v>
      </c>
      <c r="L2649" s="37">
        <f>VLOOKUP(Table2[[#This Row],[Visitor]],Table3[],2,FALSE)</f>
        <v>7</v>
      </c>
      <c r="M2649" s="37">
        <f>VLOOKUP(Table2[[#This Row],[Home]],Table3[],2,FALSE)</f>
        <v>25</v>
      </c>
      <c r="N2649" s="37">
        <f>VLOOKUP(Table2[[#This Row],[Visitor]],Table4[],2,FALSE)</f>
        <v>6</v>
      </c>
      <c r="O2649" s="37">
        <f>VLOOKUP(Table2[[#This Row],[Home]],Table4[],2,FALSE)</f>
        <v>19</v>
      </c>
      <c r="P2649" s="37"/>
      <c r="Q2649" s="37"/>
    </row>
    <row r="2650" spans="1:17" ht="25.5" customHeight="1">
      <c r="A2650" s="45" t="s">
        <v>490</v>
      </c>
      <c r="B2650" s="11" t="s">
        <v>8</v>
      </c>
      <c r="C2650" s="46" t="s">
        <v>31</v>
      </c>
      <c r="D2650" s="46">
        <v>86</v>
      </c>
      <c r="E2650" s="46" t="s">
        <v>45</v>
      </c>
      <c r="F2650" s="46">
        <v>95</v>
      </c>
      <c r="G2650" s="46" t="s">
        <v>7</v>
      </c>
      <c r="H2650" s="46"/>
      <c r="I2650" s="30">
        <v>18997</v>
      </c>
      <c r="J2650" s="37">
        <f>VLOOKUP(Table2[[#This Row],[Visitor]],Table1[],2,FALSE)</f>
        <v>8</v>
      </c>
      <c r="K2650" s="37">
        <f>VLOOKUP(Table2[[#This Row],[Home]],Table1[],2,FALSE)</f>
        <v>28</v>
      </c>
      <c r="L2650" s="37">
        <f>VLOOKUP(Table2[[#This Row],[Visitor]],Table3[],2,FALSE)</f>
        <v>11</v>
      </c>
      <c r="M2650" s="37">
        <f>VLOOKUP(Table2[[#This Row],[Home]],Table3[],2,FALSE)</f>
        <v>21</v>
      </c>
      <c r="N2650" s="37">
        <f>VLOOKUP(Table2[[#This Row],[Visitor]],Table4[],2,FALSE)</f>
        <v>8</v>
      </c>
      <c r="O2650" s="37">
        <f>VLOOKUP(Table2[[#This Row],[Home]],Table4[],2,FALSE)</f>
        <v>20</v>
      </c>
      <c r="P2650" s="37"/>
      <c r="Q2650" s="37"/>
    </row>
    <row r="2651" spans="1:17" ht="25.5" customHeight="1">
      <c r="A2651" s="45" t="s">
        <v>491</v>
      </c>
      <c r="B2651" s="11" t="s">
        <v>83</v>
      </c>
      <c r="C2651" s="46" t="s">
        <v>17</v>
      </c>
      <c r="D2651" s="46">
        <v>131</v>
      </c>
      <c r="E2651" s="46" t="s">
        <v>22</v>
      </c>
      <c r="F2651" s="46">
        <v>126</v>
      </c>
      <c r="G2651" s="46" t="s">
        <v>7</v>
      </c>
      <c r="H2651" s="46" t="s">
        <v>53</v>
      </c>
      <c r="I2651" s="30">
        <v>17467</v>
      </c>
      <c r="J2651" s="37">
        <f>VLOOKUP(Table2[[#This Row],[Visitor]],Table1[],2,FALSE)</f>
        <v>17</v>
      </c>
      <c r="K2651" s="37">
        <f>VLOOKUP(Table2[[#This Row],[Home]],Table1[],2,FALSE)</f>
        <v>14</v>
      </c>
      <c r="L2651" s="37">
        <f>VLOOKUP(Table2[[#This Row],[Visitor]],Table3[],2,FALSE)</f>
        <v>15</v>
      </c>
      <c r="M2651" s="37">
        <f>VLOOKUP(Table2[[#This Row],[Home]],Table3[],2,FALSE)</f>
        <v>16</v>
      </c>
      <c r="N2651" s="37">
        <f>VLOOKUP(Table2[[#This Row],[Visitor]],Table4[],2,FALSE)</f>
        <v>18</v>
      </c>
      <c r="O2651" s="37">
        <f>VLOOKUP(Table2[[#This Row],[Home]],Table4[],2,FALSE)</f>
        <v>1</v>
      </c>
      <c r="P2651" s="37"/>
      <c r="Q2651" s="37"/>
    </row>
    <row r="2652" spans="1:17" ht="25.5" customHeight="1">
      <c r="A2652" s="45" t="s">
        <v>491</v>
      </c>
      <c r="B2652" s="11" t="s">
        <v>12</v>
      </c>
      <c r="C2652" s="46" t="s">
        <v>19</v>
      </c>
      <c r="D2652" s="46">
        <v>117</v>
      </c>
      <c r="E2652" s="46" t="s">
        <v>14</v>
      </c>
      <c r="F2652" s="46">
        <v>111</v>
      </c>
      <c r="G2652" s="46" t="s">
        <v>7</v>
      </c>
      <c r="H2652" s="46"/>
      <c r="I2652" s="30">
        <v>16207</v>
      </c>
      <c r="J2652" s="37">
        <f>VLOOKUP(Table2[[#This Row],[Visitor]],Table1[],2,FALSE)</f>
        <v>27</v>
      </c>
      <c r="K2652" s="37">
        <f>VLOOKUP(Table2[[#This Row],[Home]],Table1[],2,FALSE)</f>
        <v>19</v>
      </c>
      <c r="L2652" s="37">
        <f>VLOOKUP(Table2[[#This Row],[Visitor]],Table3[],2,FALSE)</f>
        <v>5</v>
      </c>
      <c r="M2652" s="37">
        <f>VLOOKUP(Table2[[#This Row],[Home]],Table3[],2,FALSE)</f>
        <v>19</v>
      </c>
      <c r="N2652" s="37">
        <f>VLOOKUP(Table2[[#This Row],[Visitor]],Table4[],2,FALSE)</f>
        <v>7</v>
      </c>
      <c r="O2652" s="37">
        <f>VLOOKUP(Table2[[#This Row],[Home]],Table4[],2,FALSE)</f>
        <v>16</v>
      </c>
      <c r="P2652" s="37"/>
      <c r="Q2652" s="37"/>
    </row>
    <row r="2653" spans="1:17" ht="25.5" customHeight="1">
      <c r="A2653" s="45" t="s">
        <v>491</v>
      </c>
      <c r="B2653" s="11" t="s">
        <v>21</v>
      </c>
      <c r="C2653" s="46" t="s">
        <v>18</v>
      </c>
      <c r="D2653" s="46">
        <v>99</v>
      </c>
      <c r="E2653" s="46" t="s">
        <v>27</v>
      </c>
      <c r="F2653" s="46">
        <v>103</v>
      </c>
      <c r="G2653" s="46" t="s">
        <v>7</v>
      </c>
      <c r="H2653" s="46"/>
      <c r="I2653" s="30">
        <v>17078</v>
      </c>
      <c r="J2653" s="37">
        <f>VLOOKUP(Table2[[#This Row],[Visitor]],Table1[],2,FALSE)</f>
        <v>26</v>
      </c>
      <c r="K2653" s="37">
        <f>VLOOKUP(Table2[[#This Row],[Home]],Table1[],2,FALSE)</f>
        <v>11</v>
      </c>
      <c r="L2653" s="37">
        <f>VLOOKUP(Table2[[#This Row],[Visitor]],Table3[],2,FALSE)</f>
        <v>26</v>
      </c>
      <c r="M2653" s="37">
        <f>VLOOKUP(Table2[[#This Row],[Home]],Table3[],2,FALSE)</f>
        <v>27</v>
      </c>
      <c r="N2653" s="37">
        <f>VLOOKUP(Table2[[#This Row],[Visitor]],Table4[],2,FALSE)</f>
        <v>15</v>
      </c>
      <c r="O2653" s="37">
        <f>VLOOKUP(Table2[[#This Row],[Home]],Table4[],2,FALSE)</f>
        <v>26</v>
      </c>
      <c r="P2653" s="37"/>
      <c r="Q2653" s="37"/>
    </row>
    <row r="2654" spans="1:17" ht="25.5" customHeight="1">
      <c r="A2654" s="45" t="s">
        <v>491</v>
      </c>
      <c r="B2654" s="11" t="s">
        <v>21</v>
      </c>
      <c r="C2654" s="46" t="s">
        <v>5</v>
      </c>
      <c r="D2654" s="46">
        <v>118</v>
      </c>
      <c r="E2654" s="46" t="s">
        <v>42</v>
      </c>
      <c r="F2654" s="46">
        <v>95</v>
      </c>
      <c r="G2654" s="46" t="s">
        <v>7</v>
      </c>
      <c r="H2654" s="46"/>
      <c r="I2654" s="30">
        <v>19812</v>
      </c>
      <c r="J2654" s="37">
        <f>VLOOKUP(Table2[[#This Row],[Visitor]],Table1[],2,FALSE)</f>
        <v>4</v>
      </c>
      <c r="K2654" s="37">
        <f>VLOOKUP(Table2[[#This Row],[Home]],Table1[],2,FALSE)</f>
        <v>25</v>
      </c>
      <c r="L2654" s="37">
        <f>VLOOKUP(Table2[[#This Row],[Visitor]],Table3[],2,FALSE)</f>
        <v>4</v>
      </c>
      <c r="M2654" s="37">
        <f>VLOOKUP(Table2[[#This Row],[Home]],Table3[],2,FALSE)</f>
        <v>22</v>
      </c>
      <c r="N2654" s="37">
        <f>VLOOKUP(Table2[[#This Row],[Visitor]],Table4[],2,FALSE)</f>
        <v>9</v>
      </c>
      <c r="O2654" s="37">
        <f>VLOOKUP(Table2[[#This Row],[Home]],Table4[],2,FALSE)</f>
        <v>30</v>
      </c>
      <c r="P2654" s="37"/>
      <c r="Q2654" s="37"/>
    </row>
    <row r="2655" spans="1:17" ht="25.5" customHeight="1">
      <c r="A2655" s="45" t="s">
        <v>491</v>
      </c>
      <c r="B2655" s="11" t="s">
        <v>23</v>
      </c>
      <c r="C2655" s="46" t="s">
        <v>41</v>
      </c>
      <c r="D2655" s="46">
        <v>108</v>
      </c>
      <c r="E2655" s="46" t="s">
        <v>40</v>
      </c>
      <c r="F2655" s="46">
        <v>84</v>
      </c>
      <c r="G2655" s="46" t="s">
        <v>7</v>
      </c>
      <c r="H2655" s="46"/>
      <c r="I2655" s="30">
        <v>21498</v>
      </c>
      <c r="J2655" s="37">
        <f>VLOOKUP(Table2[[#This Row],[Visitor]],Table1[],2,FALSE)</f>
        <v>7</v>
      </c>
      <c r="K2655" s="37">
        <f>VLOOKUP(Table2[[#This Row],[Home]],Table1[],2,FALSE)</f>
        <v>15</v>
      </c>
      <c r="L2655" s="37">
        <f>VLOOKUP(Table2[[#This Row],[Visitor]],Table3[],2,FALSE)</f>
        <v>2</v>
      </c>
      <c r="M2655" s="37">
        <f>VLOOKUP(Table2[[#This Row],[Home]],Table3[],2,FALSE)</f>
        <v>24</v>
      </c>
      <c r="N2655" s="37">
        <f>VLOOKUP(Table2[[#This Row],[Visitor]],Table4[],2,FALSE)</f>
        <v>2</v>
      </c>
      <c r="O2655" s="37">
        <f>VLOOKUP(Table2[[#This Row],[Home]],Table4[],2,FALSE)</f>
        <v>27</v>
      </c>
      <c r="P2655" s="37"/>
      <c r="Q2655" s="37"/>
    </row>
    <row r="2656" spans="1:17" ht="25.5" customHeight="1">
      <c r="A2656" s="45" t="s">
        <v>491</v>
      </c>
      <c r="B2656" s="11" t="s">
        <v>23</v>
      </c>
      <c r="C2656" s="46" t="s">
        <v>16</v>
      </c>
      <c r="D2656" s="46">
        <v>99</v>
      </c>
      <c r="E2656" s="46" t="s">
        <v>6</v>
      </c>
      <c r="F2656" s="46">
        <v>110</v>
      </c>
      <c r="G2656" s="46" t="s">
        <v>7</v>
      </c>
      <c r="H2656" s="46"/>
      <c r="I2656" s="30">
        <v>19432</v>
      </c>
      <c r="J2656" s="37">
        <f>VLOOKUP(Table2[[#This Row],[Visitor]],Table1[],2,FALSE)</f>
        <v>13</v>
      </c>
      <c r="K2656" s="37">
        <f>VLOOKUP(Table2[[#This Row],[Home]],Table1[],2,FALSE)</f>
        <v>5</v>
      </c>
      <c r="L2656" s="37">
        <f>VLOOKUP(Table2[[#This Row],[Visitor]],Table3[],2,FALSE)</f>
        <v>8</v>
      </c>
      <c r="M2656" s="37">
        <f>VLOOKUP(Table2[[#This Row],[Home]],Table3[],2,FALSE)</f>
        <v>6</v>
      </c>
      <c r="N2656" s="37">
        <f>VLOOKUP(Table2[[#This Row],[Visitor]],Table4[],2,FALSE)</f>
        <v>11</v>
      </c>
      <c r="O2656" s="37">
        <f>VLOOKUP(Table2[[#This Row],[Home]],Table4[],2,FALSE)</f>
        <v>28</v>
      </c>
      <c r="P2656" s="37"/>
      <c r="Q2656" s="37"/>
    </row>
    <row r="2657" spans="1:17" ht="25.5" customHeight="1">
      <c r="A2657" s="45" t="s">
        <v>491</v>
      </c>
      <c r="B2657" s="11" t="s">
        <v>23</v>
      </c>
      <c r="C2657" s="46" t="s">
        <v>24</v>
      </c>
      <c r="D2657" s="46">
        <v>123</v>
      </c>
      <c r="E2657" s="46" t="s">
        <v>9</v>
      </c>
      <c r="F2657" s="46">
        <v>126</v>
      </c>
      <c r="G2657" s="46" t="s">
        <v>7</v>
      </c>
      <c r="H2657" s="46"/>
      <c r="I2657" s="30">
        <v>18055</v>
      </c>
      <c r="J2657" s="37">
        <f>VLOOKUP(Table2[[#This Row],[Visitor]],Table1[],2,FALSE)</f>
        <v>21</v>
      </c>
      <c r="K2657" s="37">
        <f>VLOOKUP(Table2[[#This Row],[Home]],Table1[],2,FALSE)</f>
        <v>3</v>
      </c>
      <c r="L2657" s="37">
        <f>VLOOKUP(Table2[[#This Row],[Visitor]],Table3[],2,FALSE)</f>
        <v>9</v>
      </c>
      <c r="M2657" s="37">
        <f>VLOOKUP(Table2[[#This Row],[Home]],Table3[],2,FALSE)</f>
        <v>1</v>
      </c>
      <c r="N2657" s="37">
        <f>VLOOKUP(Table2[[#This Row],[Visitor]],Table4[],2,FALSE)</f>
        <v>24</v>
      </c>
      <c r="O2657" s="37">
        <f>VLOOKUP(Table2[[#This Row],[Home]],Table4[],2,FALSE)</f>
        <v>5</v>
      </c>
      <c r="P2657" s="37"/>
      <c r="Q2657" s="37"/>
    </row>
    <row r="2658" spans="1:17" ht="25.5" customHeight="1">
      <c r="A2658" s="45" t="s">
        <v>491</v>
      </c>
      <c r="B2658" s="11" t="s">
        <v>26</v>
      </c>
      <c r="C2658" s="46" t="s">
        <v>20</v>
      </c>
      <c r="D2658" s="46">
        <v>122</v>
      </c>
      <c r="E2658" s="46" t="s">
        <v>34</v>
      </c>
      <c r="F2658" s="46">
        <v>124</v>
      </c>
      <c r="G2658" s="46" t="s">
        <v>7</v>
      </c>
      <c r="H2658" s="46"/>
      <c r="I2658" s="30">
        <v>18354</v>
      </c>
      <c r="J2658" s="37">
        <f>VLOOKUP(Table2[[#This Row],[Visitor]],Table1[],2,FALSE)</f>
        <v>9</v>
      </c>
      <c r="K2658" s="37">
        <f>VLOOKUP(Table2[[#This Row],[Home]],Table1[],2,FALSE)</f>
        <v>2</v>
      </c>
      <c r="L2658" s="37">
        <f>VLOOKUP(Table2[[#This Row],[Visitor]],Table3[],2,FALSE)</f>
        <v>17</v>
      </c>
      <c r="M2658" s="37">
        <f>VLOOKUP(Table2[[#This Row],[Home]],Table3[],2,FALSE)</f>
        <v>13</v>
      </c>
      <c r="N2658" s="37">
        <f>VLOOKUP(Table2[[#This Row],[Visitor]],Table4[],2,FALSE)</f>
        <v>25</v>
      </c>
      <c r="O2658" s="37">
        <f>VLOOKUP(Table2[[#This Row],[Home]],Table4[],2,FALSE)</f>
        <v>13</v>
      </c>
      <c r="P2658" s="37"/>
      <c r="Q2658" s="37"/>
    </row>
    <row r="2659" spans="1:17" ht="25.5" customHeight="1">
      <c r="A2659" s="45" t="s">
        <v>491</v>
      </c>
      <c r="B2659" s="11" t="s">
        <v>29</v>
      </c>
      <c r="C2659" s="46" t="s">
        <v>38</v>
      </c>
      <c r="D2659" s="46">
        <v>81</v>
      </c>
      <c r="E2659" s="46" t="s">
        <v>31</v>
      </c>
      <c r="F2659" s="46">
        <v>113</v>
      </c>
      <c r="G2659" s="46" t="s">
        <v>7</v>
      </c>
      <c r="H2659" s="46"/>
      <c r="I2659" s="30">
        <v>18306</v>
      </c>
      <c r="J2659" s="37">
        <f>VLOOKUP(Table2[[#This Row],[Visitor]],Table1[],2,FALSE)</f>
        <v>23</v>
      </c>
      <c r="K2659" s="37">
        <f>VLOOKUP(Table2[[#This Row],[Home]],Table1[],2,FALSE)</f>
        <v>8</v>
      </c>
      <c r="L2659" s="37">
        <f>VLOOKUP(Table2[[#This Row],[Visitor]],Table3[],2,FALSE)</f>
        <v>25</v>
      </c>
      <c r="M2659" s="37">
        <f>VLOOKUP(Table2[[#This Row],[Home]],Table3[],2,FALSE)</f>
        <v>11</v>
      </c>
      <c r="N2659" s="37">
        <f>VLOOKUP(Table2[[#This Row],[Visitor]],Table4[],2,FALSE)</f>
        <v>19</v>
      </c>
      <c r="O2659" s="37">
        <f>VLOOKUP(Table2[[#This Row],[Home]],Table4[],2,FALSE)</f>
        <v>8</v>
      </c>
      <c r="P2659" s="37"/>
      <c r="Q2659" s="37"/>
    </row>
    <row r="2660" spans="1:17" ht="25.5" customHeight="1">
      <c r="A2660" s="45" t="s">
        <v>491</v>
      </c>
      <c r="B2660" s="11" t="s">
        <v>35</v>
      </c>
      <c r="C2660" s="46" t="s">
        <v>44</v>
      </c>
      <c r="D2660" s="46">
        <v>122</v>
      </c>
      <c r="E2660" s="46" t="s">
        <v>37</v>
      </c>
      <c r="F2660" s="46">
        <v>130</v>
      </c>
      <c r="G2660" s="46" t="s">
        <v>7</v>
      </c>
      <c r="H2660" s="46"/>
      <c r="I2660" s="30">
        <v>15802</v>
      </c>
      <c r="J2660" s="37">
        <f>VLOOKUP(Table2[[#This Row],[Visitor]],Table1[],2,FALSE)</f>
        <v>6</v>
      </c>
      <c r="K2660" s="37">
        <f>VLOOKUP(Table2[[#This Row],[Home]],Table1[],2,FALSE)</f>
        <v>29</v>
      </c>
      <c r="L2660" s="37">
        <f>VLOOKUP(Table2[[#This Row],[Visitor]],Table3[],2,FALSE)</f>
        <v>18</v>
      </c>
      <c r="M2660" s="37">
        <f>VLOOKUP(Table2[[#This Row],[Home]],Table3[],2,FALSE)</f>
        <v>30</v>
      </c>
      <c r="N2660" s="37">
        <f>VLOOKUP(Table2[[#This Row],[Visitor]],Table4[],2,FALSE)</f>
        <v>12</v>
      </c>
      <c r="O2660" s="37">
        <f>VLOOKUP(Table2[[#This Row],[Home]],Table4[],2,FALSE)</f>
        <v>29</v>
      </c>
      <c r="P2660" s="37"/>
      <c r="Q2660" s="37"/>
    </row>
    <row r="2661" spans="1:17" ht="25.5" customHeight="1">
      <c r="A2661" s="45" t="s">
        <v>492</v>
      </c>
      <c r="B2661" s="11" t="s">
        <v>49</v>
      </c>
      <c r="C2661" s="46" t="s">
        <v>10</v>
      </c>
      <c r="D2661" s="46">
        <v>92</v>
      </c>
      <c r="E2661" s="46" t="s">
        <v>43</v>
      </c>
      <c r="F2661" s="46">
        <v>120</v>
      </c>
      <c r="G2661" s="46" t="s">
        <v>7</v>
      </c>
      <c r="H2661" s="46"/>
      <c r="I2661" s="30">
        <v>18203</v>
      </c>
      <c r="J2661" s="37">
        <f>VLOOKUP(Table2[[#This Row],[Visitor]],Table1[],2,FALSE)</f>
        <v>1</v>
      </c>
      <c r="K2661" s="37">
        <f>VLOOKUP(Table2[[#This Row],[Home]],Table1[],2,FALSE)</f>
        <v>10</v>
      </c>
      <c r="L2661" s="37">
        <f>VLOOKUP(Table2[[#This Row],[Visitor]],Table3[],2,FALSE)</f>
        <v>3</v>
      </c>
      <c r="M2661" s="37">
        <f>VLOOKUP(Table2[[#This Row],[Home]],Table3[],2,FALSE)</f>
        <v>10</v>
      </c>
      <c r="N2661" s="37">
        <f>VLOOKUP(Table2[[#This Row],[Visitor]],Table4[],2,FALSE)</f>
        <v>3</v>
      </c>
      <c r="O2661" s="37">
        <f>VLOOKUP(Table2[[#This Row],[Home]],Table4[],2,FALSE)</f>
        <v>10</v>
      </c>
      <c r="P2661" s="37"/>
      <c r="Q2661" s="37"/>
    </row>
    <row r="2662" spans="1:17" ht="25.5" customHeight="1">
      <c r="A2662" s="45" t="s">
        <v>492</v>
      </c>
      <c r="B2662" s="11" t="s">
        <v>59</v>
      </c>
      <c r="C2662" s="46" t="s">
        <v>15</v>
      </c>
      <c r="D2662" s="46">
        <v>133</v>
      </c>
      <c r="E2662" s="46" t="s">
        <v>25</v>
      </c>
      <c r="F2662" s="46">
        <v>134</v>
      </c>
      <c r="G2662" s="46" t="s">
        <v>7</v>
      </c>
      <c r="H2662" s="46" t="s">
        <v>53</v>
      </c>
      <c r="I2662" s="30">
        <v>15517</v>
      </c>
      <c r="J2662" s="37">
        <f>VLOOKUP(Table2[[#This Row],[Visitor]],Table1[],2,FALSE)</f>
        <v>30</v>
      </c>
      <c r="K2662" s="37">
        <f>VLOOKUP(Table2[[#This Row],[Home]],Table1[],2,FALSE)</f>
        <v>12</v>
      </c>
      <c r="L2662" s="37">
        <f>VLOOKUP(Table2[[#This Row],[Visitor]],Table3[],2,FALSE)</f>
        <v>23</v>
      </c>
      <c r="M2662" s="37">
        <f>VLOOKUP(Table2[[#This Row],[Home]],Table3[],2,FALSE)</f>
        <v>29</v>
      </c>
      <c r="N2662" s="37">
        <f>VLOOKUP(Table2[[#This Row],[Visitor]],Table4[],2,FALSE)</f>
        <v>14</v>
      </c>
      <c r="O2662" s="37">
        <f>VLOOKUP(Table2[[#This Row],[Home]],Table4[],2,FALSE)</f>
        <v>23</v>
      </c>
      <c r="P2662" s="37"/>
      <c r="Q2662" s="37"/>
    </row>
    <row r="2663" spans="1:17" ht="25.5" customHeight="1">
      <c r="A2663" s="45" t="s">
        <v>492</v>
      </c>
      <c r="B2663" s="11" t="s">
        <v>12</v>
      </c>
      <c r="C2663" s="46" t="s">
        <v>36</v>
      </c>
      <c r="D2663" s="46">
        <v>121</v>
      </c>
      <c r="E2663" s="46" t="s">
        <v>28</v>
      </c>
      <c r="F2663" s="46">
        <v>119</v>
      </c>
      <c r="G2663" s="46" t="s">
        <v>7</v>
      </c>
      <c r="H2663" s="46"/>
      <c r="I2663" s="30">
        <v>19707</v>
      </c>
      <c r="J2663" s="37">
        <f>VLOOKUP(Table2[[#This Row],[Visitor]],Table1[],2,FALSE)</f>
        <v>16</v>
      </c>
      <c r="K2663" s="37">
        <f>VLOOKUP(Table2[[#This Row],[Home]],Table1[],2,FALSE)</f>
        <v>22</v>
      </c>
      <c r="L2663" s="37">
        <f>VLOOKUP(Table2[[#This Row],[Visitor]],Table3[],2,FALSE)</f>
        <v>7</v>
      </c>
      <c r="M2663" s="37">
        <f>VLOOKUP(Table2[[#This Row],[Home]],Table3[],2,FALSE)</f>
        <v>28</v>
      </c>
      <c r="N2663" s="37">
        <f>VLOOKUP(Table2[[#This Row],[Visitor]],Table4[],2,FALSE)</f>
        <v>6</v>
      </c>
      <c r="O2663" s="37">
        <f>VLOOKUP(Table2[[#This Row],[Home]],Table4[],2,FALSE)</f>
        <v>22</v>
      </c>
      <c r="P2663" s="37"/>
      <c r="Q2663" s="37"/>
    </row>
    <row r="2664" spans="1:17" ht="25.5" customHeight="1">
      <c r="A2664" s="45" t="s">
        <v>492</v>
      </c>
      <c r="B2664" s="11" t="s">
        <v>12</v>
      </c>
      <c r="C2664" s="46" t="s">
        <v>17</v>
      </c>
      <c r="D2664" s="46">
        <v>109</v>
      </c>
      <c r="E2664" s="46" t="s">
        <v>33</v>
      </c>
      <c r="F2664" s="46">
        <v>116</v>
      </c>
      <c r="G2664" s="46" t="s">
        <v>7</v>
      </c>
      <c r="H2664" s="46"/>
      <c r="I2664" s="30">
        <v>17049</v>
      </c>
      <c r="J2664" s="37">
        <f>VLOOKUP(Table2[[#This Row],[Visitor]],Table1[],2,FALSE)</f>
        <v>17</v>
      </c>
      <c r="K2664" s="37">
        <f>VLOOKUP(Table2[[#This Row],[Home]],Table1[],2,FALSE)</f>
        <v>24</v>
      </c>
      <c r="L2664" s="37">
        <f>VLOOKUP(Table2[[#This Row],[Visitor]],Table3[],2,FALSE)</f>
        <v>15</v>
      </c>
      <c r="M2664" s="37">
        <f>VLOOKUP(Table2[[#This Row],[Home]],Table3[],2,FALSE)</f>
        <v>12</v>
      </c>
      <c r="N2664" s="37">
        <f>VLOOKUP(Table2[[#This Row],[Visitor]],Table4[],2,FALSE)</f>
        <v>18</v>
      </c>
      <c r="O2664" s="37">
        <f>VLOOKUP(Table2[[#This Row],[Home]],Table4[],2,FALSE)</f>
        <v>21</v>
      </c>
      <c r="P2664" s="37"/>
      <c r="Q2664" s="37"/>
    </row>
    <row r="2665" spans="1:17" ht="25.5" customHeight="1">
      <c r="A2665" s="45" t="s">
        <v>492</v>
      </c>
      <c r="B2665" s="11" t="s">
        <v>32</v>
      </c>
      <c r="C2665" s="46" t="s">
        <v>13</v>
      </c>
      <c r="D2665" s="46">
        <v>101</v>
      </c>
      <c r="E2665" s="46" t="s">
        <v>45</v>
      </c>
      <c r="F2665" s="46">
        <v>120</v>
      </c>
      <c r="G2665" s="46" t="s">
        <v>7</v>
      </c>
      <c r="H2665" s="46"/>
      <c r="I2665" s="30">
        <v>18997</v>
      </c>
      <c r="J2665" s="37">
        <f>VLOOKUP(Table2[[#This Row],[Visitor]],Table1[],2,FALSE)</f>
        <v>20</v>
      </c>
      <c r="K2665" s="37">
        <f>VLOOKUP(Table2[[#This Row],[Home]],Table1[],2,FALSE)</f>
        <v>28</v>
      </c>
      <c r="L2665" s="37">
        <f>VLOOKUP(Table2[[#This Row],[Visitor]],Table3[],2,FALSE)</f>
        <v>20</v>
      </c>
      <c r="M2665" s="37">
        <f>VLOOKUP(Table2[[#This Row],[Home]],Table3[],2,FALSE)</f>
        <v>21</v>
      </c>
      <c r="N2665" s="37">
        <f>VLOOKUP(Table2[[#This Row],[Visitor]],Table4[],2,FALSE)</f>
        <v>17</v>
      </c>
      <c r="O2665" s="37">
        <f>VLOOKUP(Table2[[#This Row],[Home]],Table4[],2,FALSE)</f>
        <v>20</v>
      </c>
      <c r="P2665" s="37"/>
      <c r="Q2665" s="37"/>
    </row>
    <row r="2666" spans="1:17" ht="25.5" customHeight="1">
      <c r="A2666" s="45" t="s">
        <v>493</v>
      </c>
      <c r="B2666" s="11" t="s">
        <v>12</v>
      </c>
      <c r="C2666" s="46" t="s">
        <v>40</v>
      </c>
      <c r="D2666" s="46">
        <v>98</v>
      </c>
      <c r="E2666" s="46" t="s">
        <v>42</v>
      </c>
      <c r="F2666" s="46">
        <v>105</v>
      </c>
      <c r="G2666" s="46" t="s">
        <v>7</v>
      </c>
      <c r="H2666" s="46"/>
      <c r="I2666" s="30">
        <v>19812</v>
      </c>
      <c r="J2666" s="37">
        <f>VLOOKUP(Table2[[#This Row],[Visitor]],Table1[],2,FALSE)</f>
        <v>15</v>
      </c>
      <c r="K2666" s="37">
        <f>VLOOKUP(Table2[[#This Row],[Home]],Table1[],2,FALSE)</f>
        <v>25</v>
      </c>
      <c r="L2666" s="37">
        <f>VLOOKUP(Table2[[#This Row],[Visitor]],Table3[],2,FALSE)</f>
        <v>24</v>
      </c>
      <c r="M2666" s="37">
        <f>VLOOKUP(Table2[[#This Row],[Home]],Table3[],2,FALSE)</f>
        <v>22</v>
      </c>
      <c r="N2666" s="37">
        <f>VLOOKUP(Table2[[#This Row],[Visitor]],Table4[],2,FALSE)</f>
        <v>27</v>
      </c>
      <c r="O2666" s="37">
        <f>VLOOKUP(Table2[[#This Row],[Home]],Table4[],2,FALSE)</f>
        <v>30</v>
      </c>
      <c r="P2666" s="37"/>
      <c r="Q2666" s="37"/>
    </row>
    <row r="2667" spans="1:17" ht="25.5" customHeight="1">
      <c r="A2667" s="45" t="s">
        <v>493</v>
      </c>
      <c r="B2667" s="11" t="s">
        <v>12</v>
      </c>
      <c r="C2667" s="46" t="s">
        <v>16</v>
      </c>
      <c r="D2667" s="46">
        <v>94</v>
      </c>
      <c r="E2667" s="46" t="s">
        <v>14</v>
      </c>
      <c r="F2667" s="46">
        <v>96</v>
      </c>
      <c r="G2667" s="46" t="s">
        <v>7</v>
      </c>
      <c r="H2667" s="46"/>
      <c r="I2667" s="30">
        <v>13565</v>
      </c>
      <c r="J2667" s="37">
        <f>VLOOKUP(Table2[[#This Row],[Visitor]],Table1[],2,FALSE)</f>
        <v>13</v>
      </c>
      <c r="K2667" s="37">
        <f>VLOOKUP(Table2[[#This Row],[Home]],Table1[],2,FALSE)</f>
        <v>19</v>
      </c>
      <c r="L2667" s="37">
        <f>VLOOKUP(Table2[[#This Row],[Visitor]],Table3[],2,FALSE)</f>
        <v>8</v>
      </c>
      <c r="M2667" s="37">
        <f>VLOOKUP(Table2[[#This Row],[Home]],Table3[],2,FALSE)</f>
        <v>19</v>
      </c>
      <c r="N2667" s="37">
        <f>VLOOKUP(Table2[[#This Row],[Visitor]],Table4[],2,FALSE)</f>
        <v>11</v>
      </c>
      <c r="O2667" s="37">
        <f>VLOOKUP(Table2[[#This Row],[Home]],Table4[],2,FALSE)</f>
        <v>16</v>
      </c>
      <c r="P2667" s="37"/>
      <c r="Q2667" s="37"/>
    </row>
    <row r="2668" spans="1:17" ht="25.5" customHeight="1">
      <c r="A2668" s="45" t="s">
        <v>493</v>
      </c>
      <c r="B2668" s="11" t="s">
        <v>21</v>
      </c>
      <c r="C2668" s="46" t="s">
        <v>18</v>
      </c>
      <c r="D2668" s="46">
        <v>95</v>
      </c>
      <c r="E2668" s="46" t="s">
        <v>41</v>
      </c>
      <c r="F2668" s="46">
        <v>104</v>
      </c>
      <c r="G2668" s="46" t="s">
        <v>7</v>
      </c>
      <c r="H2668" s="46"/>
      <c r="I2668" s="30">
        <v>19800</v>
      </c>
      <c r="J2668" s="37">
        <f>VLOOKUP(Table2[[#This Row],[Visitor]],Table1[],2,FALSE)</f>
        <v>26</v>
      </c>
      <c r="K2668" s="37">
        <f>VLOOKUP(Table2[[#This Row],[Home]],Table1[],2,FALSE)</f>
        <v>7</v>
      </c>
      <c r="L2668" s="37">
        <f>VLOOKUP(Table2[[#This Row],[Visitor]],Table3[],2,FALSE)</f>
        <v>26</v>
      </c>
      <c r="M2668" s="37">
        <f>VLOOKUP(Table2[[#This Row],[Home]],Table3[],2,FALSE)</f>
        <v>2</v>
      </c>
      <c r="N2668" s="37">
        <f>VLOOKUP(Table2[[#This Row],[Visitor]],Table4[],2,FALSE)</f>
        <v>15</v>
      </c>
      <c r="O2668" s="37">
        <f>VLOOKUP(Table2[[#This Row],[Home]],Table4[],2,FALSE)</f>
        <v>2</v>
      </c>
      <c r="P2668" s="37"/>
      <c r="Q2668" s="37"/>
    </row>
    <row r="2669" spans="1:17" ht="25.5" customHeight="1">
      <c r="A2669" s="45" t="s">
        <v>493</v>
      </c>
      <c r="B2669" s="11" t="s">
        <v>21</v>
      </c>
      <c r="C2669" s="46" t="s">
        <v>19</v>
      </c>
      <c r="D2669" s="46">
        <v>105</v>
      </c>
      <c r="E2669" s="46" t="s">
        <v>27</v>
      </c>
      <c r="F2669" s="46">
        <v>103</v>
      </c>
      <c r="G2669" s="46" t="s">
        <v>7</v>
      </c>
      <c r="H2669" s="46"/>
      <c r="I2669" s="30">
        <v>14094</v>
      </c>
      <c r="J2669" s="37">
        <f>VLOOKUP(Table2[[#This Row],[Visitor]],Table1[],2,FALSE)</f>
        <v>27</v>
      </c>
      <c r="K2669" s="37">
        <f>VLOOKUP(Table2[[#This Row],[Home]],Table1[],2,FALSE)</f>
        <v>11</v>
      </c>
      <c r="L2669" s="37">
        <f>VLOOKUP(Table2[[#This Row],[Visitor]],Table3[],2,FALSE)</f>
        <v>5</v>
      </c>
      <c r="M2669" s="37">
        <f>VLOOKUP(Table2[[#This Row],[Home]],Table3[],2,FALSE)</f>
        <v>27</v>
      </c>
      <c r="N2669" s="37">
        <f>VLOOKUP(Table2[[#This Row],[Visitor]],Table4[],2,FALSE)</f>
        <v>7</v>
      </c>
      <c r="O2669" s="37">
        <f>VLOOKUP(Table2[[#This Row],[Home]],Table4[],2,FALSE)</f>
        <v>26</v>
      </c>
      <c r="P2669" s="37"/>
      <c r="Q2669" s="37"/>
    </row>
    <row r="2670" spans="1:17" ht="25.5" customHeight="1">
      <c r="A2670" s="45" t="s">
        <v>493</v>
      </c>
      <c r="B2670" s="11" t="s">
        <v>23</v>
      </c>
      <c r="C2670" s="46" t="s">
        <v>43</v>
      </c>
      <c r="D2670" s="46">
        <v>112</v>
      </c>
      <c r="E2670" s="46" t="s">
        <v>9</v>
      </c>
      <c r="F2670" s="46">
        <v>116</v>
      </c>
      <c r="G2670" s="46" t="s">
        <v>7</v>
      </c>
      <c r="H2670" s="46"/>
      <c r="I2670" s="30">
        <v>18055</v>
      </c>
      <c r="J2670" s="37">
        <f>VLOOKUP(Table2[[#This Row],[Visitor]],Table1[],2,FALSE)</f>
        <v>10</v>
      </c>
      <c r="K2670" s="37">
        <f>VLOOKUP(Table2[[#This Row],[Home]],Table1[],2,FALSE)</f>
        <v>3</v>
      </c>
      <c r="L2670" s="37">
        <f>VLOOKUP(Table2[[#This Row],[Visitor]],Table3[],2,FALSE)</f>
        <v>10</v>
      </c>
      <c r="M2670" s="37">
        <f>VLOOKUP(Table2[[#This Row],[Home]],Table3[],2,FALSE)</f>
        <v>1</v>
      </c>
      <c r="N2670" s="37">
        <f>VLOOKUP(Table2[[#This Row],[Visitor]],Table4[],2,FALSE)</f>
        <v>10</v>
      </c>
      <c r="O2670" s="37">
        <f>VLOOKUP(Table2[[#This Row],[Home]],Table4[],2,FALSE)</f>
        <v>5</v>
      </c>
      <c r="P2670" s="37"/>
      <c r="Q2670" s="37"/>
    </row>
    <row r="2671" spans="1:17" ht="25.5" customHeight="1">
      <c r="A2671" s="45" t="s">
        <v>493</v>
      </c>
      <c r="B2671" s="11" t="s">
        <v>23</v>
      </c>
      <c r="C2671" s="46" t="s">
        <v>6</v>
      </c>
      <c r="D2671" s="46">
        <v>112</v>
      </c>
      <c r="E2671" s="46" t="s">
        <v>22</v>
      </c>
      <c r="F2671" s="46">
        <v>129</v>
      </c>
      <c r="G2671" s="46" t="s">
        <v>7</v>
      </c>
      <c r="H2671" s="46"/>
      <c r="I2671" s="30">
        <v>17385</v>
      </c>
      <c r="J2671" s="37">
        <f>VLOOKUP(Table2[[#This Row],[Visitor]],Table1[],2,FALSE)</f>
        <v>5</v>
      </c>
      <c r="K2671" s="37">
        <f>VLOOKUP(Table2[[#This Row],[Home]],Table1[],2,FALSE)</f>
        <v>14</v>
      </c>
      <c r="L2671" s="37">
        <f>VLOOKUP(Table2[[#This Row],[Visitor]],Table3[],2,FALSE)</f>
        <v>6</v>
      </c>
      <c r="M2671" s="37">
        <f>VLOOKUP(Table2[[#This Row],[Home]],Table3[],2,FALSE)</f>
        <v>16</v>
      </c>
      <c r="N2671" s="37">
        <f>VLOOKUP(Table2[[#This Row],[Visitor]],Table4[],2,FALSE)</f>
        <v>28</v>
      </c>
      <c r="O2671" s="37">
        <f>VLOOKUP(Table2[[#This Row],[Home]],Table4[],2,FALSE)</f>
        <v>1</v>
      </c>
      <c r="P2671" s="37"/>
      <c r="Q2671" s="37"/>
    </row>
    <row r="2672" spans="1:17" ht="25.5" customHeight="1">
      <c r="A2672" s="45" t="s">
        <v>493</v>
      </c>
      <c r="B2672" s="11" t="s">
        <v>23</v>
      </c>
      <c r="C2672" s="46" t="s">
        <v>10</v>
      </c>
      <c r="D2672" s="46">
        <v>134</v>
      </c>
      <c r="E2672" s="46" t="s">
        <v>24</v>
      </c>
      <c r="F2672" s="46">
        <v>123</v>
      </c>
      <c r="G2672" s="46" t="s">
        <v>7</v>
      </c>
      <c r="H2672" s="46"/>
      <c r="I2672" s="30">
        <v>17307</v>
      </c>
      <c r="J2672" s="37">
        <f>VLOOKUP(Table2[[#This Row],[Visitor]],Table1[],2,FALSE)</f>
        <v>1</v>
      </c>
      <c r="K2672" s="37">
        <f>VLOOKUP(Table2[[#This Row],[Home]],Table1[],2,FALSE)</f>
        <v>21</v>
      </c>
      <c r="L2672" s="37">
        <f>VLOOKUP(Table2[[#This Row],[Visitor]],Table3[],2,FALSE)</f>
        <v>3</v>
      </c>
      <c r="M2672" s="37">
        <f>VLOOKUP(Table2[[#This Row],[Home]],Table3[],2,FALSE)</f>
        <v>9</v>
      </c>
      <c r="N2672" s="37">
        <f>VLOOKUP(Table2[[#This Row],[Visitor]],Table4[],2,FALSE)</f>
        <v>3</v>
      </c>
      <c r="O2672" s="37">
        <f>VLOOKUP(Table2[[#This Row],[Home]],Table4[],2,FALSE)</f>
        <v>24</v>
      </c>
      <c r="P2672" s="37"/>
      <c r="Q2672" s="37"/>
    </row>
    <row r="2673" spans="1:17" ht="25.5" customHeight="1">
      <c r="A2673" s="45" t="s">
        <v>493</v>
      </c>
      <c r="B2673" s="11" t="s">
        <v>26</v>
      </c>
      <c r="C2673" s="46" t="s">
        <v>36</v>
      </c>
      <c r="D2673" s="46">
        <v>110</v>
      </c>
      <c r="E2673" s="46" t="s">
        <v>34</v>
      </c>
      <c r="F2673" s="46">
        <v>113</v>
      </c>
      <c r="G2673" s="46" t="s">
        <v>7</v>
      </c>
      <c r="H2673" s="46"/>
      <c r="I2673" s="30">
        <v>18083</v>
      </c>
      <c r="J2673" s="37">
        <f>VLOOKUP(Table2[[#This Row],[Visitor]],Table1[],2,FALSE)</f>
        <v>16</v>
      </c>
      <c r="K2673" s="37">
        <f>VLOOKUP(Table2[[#This Row],[Home]],Table1[],2,FALSE)</f>
        <v>2</v>
      </c>
      <c r="L2673" s="37">
        <f>VLOOKUP(Table2[[#This Row],[Visitor]],Table3[],2,FALSE)</f>
        <v>7</v>
      </c>
      <c r="M2673" s="37">
        <f>VLOOKUP(Table2[[#This Row],[Home]],Table3[],2,FALSE)</f>
        <v>13</v>
      </c>
      <c r="N2673" s="37">
        <f>VLOOKUP(Table2[[#This Row],[Visitor]],Table4[],2,FALSE)</f>
        <v>6</v>
      </c>
      <c r="O2673" s="37">
        <f>VLOOKUP(Table2[[#This Row],[Home]],Table4[],2,FALSE)</f>
        <v>13</v>
      </c>
      <c r="P2673" s="37"/>
      <c r="Q2673" s="37"/>
    </row>
    <row r="2674" spans="1:17" ht="25.5" customHeight="1">
      <c r="A2674" s="45" t="s">
        <v>493</v>
      </c>
      <c r="B2674" s="11" t="s">
        <v>35</v>
      </c>
      <c r="C2674" s="46" t="s">
        <v>31</v>
      </c>
      <c r="D2674" s="46">
        <v>96</v>
      </c>
      <c r="E2674" s="46" t="s">
        <v>37</v>
      </c>
      <c r="F2674" s="46">
        <v>95</v>
      </c>
      <c r="G2674" s="46" t="s">
        <v>7</v>
      </c>
      <c r="H2674" s="46"/>
      <c r="I2674" s="30">
        <v>14805</v>
      </c>
      <c r="J2674" s="37">
        <f>VLOOKUP(Table2[[#This Row],[Visitor]],Table1[],2,FALSE)</f>
        <v>8</v>
      </c>
      <c r="K2674" s="37">
        <f>VLOOKUP(Table2[[#This Row],[Home]],Table1[],2,FALSE)</f>
        <v>29</v>
      </c>
      <c r="L2674" s="37">
        <f>VLOOKUP(Table2[[#This Row],[Visitor]],Table3[],2,FALSE)</f>
        <v>11</v>
      </c>
      <c r="M2674" s="37">
        <f>VLOOKUP(Table2[[#This Row],[Home]],Table3[],2,FALSE)</f>
        <v>30</v>
      </c>
      <c r="N2674" s="37">
        <f>VLOOKUP(Table2[[#This Row],[Visitor]],Table4[],2,FALSE)</f>
        <v>8</v>
      </c>
      <c r="O2674" s="37">
        <f>VLOOKUP(Table2[[#This Row],[Home]],Table4[],2,FALSE)</f>
        <v>29</v>
      </c>
      <c r="P2674" s="37"/>
      <c r="Q2674" s="37"/>
    </row>
    <row r="2675" spans="1:17" ht="25.5" customHeight="1">
      <c r="A2675" s="45" t="s">
        <v>493</v>
      </c>
      <c r="B2675" s="11" t="s">
        <v>35</v>
      </c>
      <c r="C2675" s="46" t="s">
        <v>30</v>
      </c>
      <c r="D2675" s="46">
        <v>101</v>
      </c>
      <c r="E2675" s="46" t="s">
        <v>38</v>
      </c>
      <c r="F2675" s="46">
        <v>94</v>
      </c>
      <c r="G2675" s="46" t="s">
        <v>7</v>
      </c>
      <c r="H2675" s="46"/>
      <c r="I2675" s="30">
        <v>15870</v>
      </c>
      <c r="J2675" s="37">
        <f>VLOOKUP(Table2[[#This Row],[Visitor]],Table1[],2,FALSE)</f>
        <v>18</v>
      </c>
      <c r="K2675" s="37">
        <f>VLOOKUP(Table2[[#This Row],[Home]],Table1[],2,FALSE)</f>
        <v>23</v>
      </c>
      <c r="L2675" s="37">
        <f>VLOOKUP(Table2[[#This Row],[Visitor]],Table3[],2,FALSE)</f>
        <v>14</v>
      </c>
      <c r="M2675" s="37">
        <f>VLOOKUP(Table2[[#This Row],[Home]],Table3[],2,FALSE)</f>
        <v>25</v>
      </c>
      <c r="N2675" s="37">
        <f>VLOOKUP(Table2[[#This Row],[Visitor]],Table4[],2,FALSE)</f>
        <v>4</v>
      </c>
      <c r="O2675" s="37">
        <f>VLOOKUP(Table2[[#This Row],[Home]],Table4[],2,FALSE)</f>
        <v>19</v>
      </c>
      <c r="P2675" s="37"/>
      <c r="Q2675" s="37"/>
    </row>
    <row r="2676" spans="1:17" ht="25.5" customHeight="1">
      <c r="A2676" s="45" t="s">
        <v>493</v>
      </c>
      <c r="B2676" s="11" t="s">
        <v>8</v>
      </c>
      <c r="C2676" s="46" t="s">
        <v>13</v>
      </c>
      <c r="D2676" s="46">
        <v>96</v>
      </c>
      <c r="E2676" s="46" t="s">
        <v>44</v>
      </c>
      <c r="F2676" s="46">
        <v>111</v>
      </c>
      <c r="G2676" s="46" t="s">
        <v>7</v>
      </c>
      <c r="H2676" s="46"/>
      <c r="I2676" s="30">
        <v>19068</v>
      </c>
      <c r="J2676" s="37">
        <f>VLOOKUP(Table2[[#This Row],[Visitor]],Table1[],2,FALSE)</f>
        <v>20</v>
      </c>
      <c r="K2676" s="37">
        <f>VLOOKUP(Table2[[#This Row],[Home]],Table1[],2,FALSE)</f>
        <v>6</v>
      </c>
      <c r="L2676" s="37">
        <f>VLOOKUP(Table2[[#This Row],[Visitor]],Table3[],2,FALSE)</f>
        <v>20</v>
      </c>
      <c r="M2676" s="37">
        <f>VLOOKUP(Table2[[#This Row],[Home]],Table3[],2,FALSE)</f>
        <v>18</v>
      </c>
      <c r="N2676" s="37">
        <f>VLOOKUP(Table2[[#This Row],[Visitor]],Table4[],2,FALSE)</f>
        <v>17</v>
      </c>
      <c r="O2676" s="37">
        <f>VLOOKUP(Table2[[#This Row],[Home]],Table4[],2,FALSE)</f>
        <v>12</v>
      </c>
      <c r="P2676" s="37"/>
      <c r="Q2676" s="37"/>
    </row>
    <row r="2677" spans="1:17" ht="25.5" customHeight="1">
      <c r="A2677" s="45" t="s">
        <v>494</v>
      </c>
      <c r="B2677" s="11" t="s">
        <v>21</v>
      </c>
      <c r="C2677" s="46" t="s">
        <v>27</v>
      </c>
      <c r="D2677" s="46">
        <v>97</v>
      </c>
      <c r="E2677" s="46" t="s">
        <v>17</v>
      </c>
      <c r="F2677" s="46">
        <v>112</v>
      </c>
      <c r="G2677" s="46" t="s">
        <v>7</v>
      </c>
      <c r="H2677" s="46"/>
      <c r="I2677" s="30">
        <v>19600</v>
      </c>
      <c r="J2677" s="37">
        <f>VLOOKUP(Table2[[#This Row],[Visitor]],Table1[],2,FALSE)</f>
        <v>11</v>
      </c>
      <c r="K2677" s="37">
        <f>VLOOKUP(Table2[[#This Row],[Home]],Table1[],2,FALSE)</f>
        <v>17</v>
      </c>
      <c r="L2677" s="37">
        <f>VLOOKUP(Table2[[#This Row],[Visitor]],Table3[],2,FALSE)</f>
        <v>27</v>
      </c>
      <c r="M2677" s="37">
        <f>VLOOKUP(Table2[[#This Row],[Home]],Table3[],2,FALSE)</f>
        <v>15</v>
      </c>
      <c r="N2677" s="37">
        <f>VLOOKUP(Table2[[#This Row],[Visitor]],Table4[],2,FALSE)</f>
        <v>26</v>
      </c>
      <c r="O2677" s="37">
        <f>VLOOKUP(Table2[[#This Row],[Home]],Table4[],2,FALSE)</f>
        <v>18</v>
      </c>
      <c r="P2677" s="37"/>
      <c r="Q2677" s="37"/>
    </row>
    <row r="2678" spans="1:17" ht="25.5" customHeight="1">
      <c r="A2678" s="45" t="s">
        <v>494</v>
      </c>
      <c r="B2678" s="11" t="s">
        <v>29</v>
      </c>
      <c r="C2678" s="46" t="s">
        <v>28</v>
      </c>
      <c r="D2678" s="46">
        <v>109</v>
      </c>
      <c r="E2678" s="46" t="s">
        <v>30</v>
      </c>
      <c r="F2678" s="46">
        <v>106</v>
      </c>
      <c r="G2678" s="46" t="s">
        <v>7</v>
      </c>
      <c r="H2678" s="46"/>
      <c r="I2678" s="30">
        <v>16605</v>
      </c>
      <c r="J2678" s="37">
        <f>VLOOKUP(Table2[[#This Row],[Visitor]],Table1[],2,FALSE)</f>
        <v>22</v>
      </c>
      <c r="K2678" s="37">
        <f>VLOOKUP(Table2[[#This Row],[Home]],Table1[],2,FALSE)</f>
        <v>18</v>
      </c>
      <c r="L2678" s="37">
        <f>VLOOKUP(Table2[[#This Row],[Visitor]],Table3[],2,FALSE)</f>
        <v>28</v>
      </c>
      <c r="M2678" s="37">
        <f>VLOOKUP(Table2[[#This Row],[Home]],Table3[],2,FALSE)</f>
        <v>14</v>
      </c>
      <c r="N2678" s="37">
        <f>VLOOKUP(Table2[[#This Row],[Visitor]],Table4[],2,FALSE)</f>
        <v>22</v>
      </c>
      <c r="O2678" s="37">
        <f>VLOOKUP(Table2[[#This Row],[Home]],Table4[],2,FALSE)</f>
        <v>4</v>
      </c>
      <c r="P2678" s="37"/>
      <c r="Q2678" s="37"/>
    </row>
    <row r="2679" spans="1:17" ht="25.5" customHeight="1">
      <c r="A2679" s="45" t="s">
        <v>494</v>
      </c>
      <c r="B2679" s="11" t="s">
        <v>8</v>
      </c>
      <c r="C2679" s="46" t="s">
        <v>25</v>
      </c>
      <c r="D2679" s="46">
        <v>91</v>
      </c>
      <c r="E2679" s="46" t="s">
        <v>45</v>
      </c>
      <c r="F2679" s="46">
        <v>120</v>
      </c>
      <c r="G2679" s="46" t="s">
        <v>7</v>
      </c>
      <c r="H2679" s="46"/>
      <c r="I2679" s="30">
        <v>18997</v>
      </c>
      <c r="J2679" s="37">
        <f>VLOOKUP(Table2[[#This Row],[Visitor]],Table1[],2,FALSE)</f>
        <v>12</v>
      </c>
      <c r="K2679" s="37">
        <f>VLOOKUP(Table2[[#This Row],[Home]],Table1[],2,FALSE)</f>
        <v>28</v>
      </c>
      <c r="L2679" s="37">
        <f>VLOOKUP(Table2[[#This Row],[Visitor]],Table3[],2,FALSE)</f>
        <v>29</v>
      </c>
      <c r="M2679" s="37">
        <f>VLOOKUP(Table2[[#This Row],[Home]],Table3[],2,FALSE)</f>
        <v>21</v>
      </c>
      <c r="N2679" s="37">
        <f>VLOOKUP(Table2[[#This Row],[Visitor]],Table4[],2,FALSE)</f>
        <v>23</v>
      </c>
      <c r="O2679" s="37">
        <f>VLOOKUP(Table2[[#This Row],[Home]],Table4[],2,FALSE)</f>
        <v>20</v>
      </c>
      <c r="P2679" s="37"/>
      <c r="Q2679" s="37"/>
    </row>
    <row r="2680" spans="1:17" ht="25.5" customHeight="1">
      <c r="A2680" s="45" t="s">
        <v>495</v>
      </c>
      <c r="B2680" s="11" t="s">
        <v>12</v>
      </c>
      <c r="C2680" s="46" t="s">
        <v>40</v>
      </c>
      <c r="D2680" s="46">
        <v>111</v>
      </c>
      <c r="E2680" s="46" t="s">
        <v>6</v>
      </c>
      <c r="F2680" s="46">
        <v>117</v>
      </c>
      <c r="G2680" s="46" t="s">
        <v>7</v>
      </c>
      <c r="H2680" s="46"/>
      <c r="I2680" s="30">
        <v>17595</v>
      </c>
      <c r="J2680" s="37">
        <f>VLOOKUP(Table2[[#This Row],[Visitor]],Table1[],2,FALSE)</f>
        <v>15</v>
      </c>
      <c r="K2680" s="37">
        <f>VLOOKUP(Table2[[#This Row],[Home]],Table1[],2,FALSE)</f>
        <v>5</v>
      </c>
      <c r="L2680" s="37">
        <f>VLOOKUP(Table2[[#This Row],[Visitor]],Table3[],2,FALSE)</f>
        <v>24</v>
      </c>
      <c r="M2680" s="37">
        <f>VLOOKUP(Table2[[#This Row],[Home]],Table3[],2,FALSE)</f>
        <v>6</v>
      </c>
      <c r="N2680" s="37">
        <f>VLOOKUP(Table2[[#This Row],[Visitor]],Table4[],2,FALSE)</f>
        <v>27</v>
      </c>
      <c r="O2680" s="37">
        <f>VLOOKUP(Table2[[#This Row],[Home]],Table4[],2,FALSE)</f>
        <v>28</v>
      </c>
      <c r="P2680" s="37"/>
      <c r="Q2680" s="37"/>
    </row>
    <row r="2681" spans="1:17" ht="25.5" customHeight="1">
      <c r="A2681" s="45" t="s">
        <v>495</v>
      </c>
      <c r="B2681" s="11" t="s">
        <v>12</v>
      </c>
      <c r="C2681" s="46" t="s">
        <v>42</v>
      </c>
      <c r="D2681" s="46">
        <v>83</v>
      </c>
      <c r="E2681" s="46" t="s">
        <v>18</v>
      </c>
      <c r="F2681" s="46">
        <v>95</v>
      </c>
      <c r="G2681" s="46" t="s">
        <v>7</v>
      </c>
      <c r="H2681" s="46"/>
      <c r="I2681" s="30">
        <v>17456</v>
      </c>
      <c r="J2681" s="37">
        <f>VLOOKUP(Table2[[#This Row],[Visitor]],Table1[],2,FALSE)</f>
        <v>25</v>
      </c>
      <c r="K2681" s="37">
        <f>VLOOKUP(Table2[[#This Row],[Home]],Table1[],2,FALSE)</f>
        <v>26</v>
      </c>
      <c r="L2681" s="37">
        <f>VLOOKUP(Table2[[#This Row],[Visitor]],Table3[],2,FALSE)</f>
        <v>22</v>
      </c>
      <c r="M2681" s="37">
        <f>VLOOKUP(Table2[[#This Row],[Home]],Table3[],2,FALSE)</f>
        <v>26</v>
      </c>
      <c r="N2681" s="37">
        <f>VLOOKUP(Table2[[#This Row],[Visitor]],Table4[],2,FALSE)</f>
        <v>30</v>
      </c>
      <c r="O2681" s="37">
        <f>VLOOKUP(Table2[[#This Row],[Home]],Table4[],2,FALSE)</f>
        <v>15</v>
      </c>
      <c r="P2681" s="37"/>
      <c r="Q2681" s="37"/>
    </row>
    <row r="2682" spans="1:17" ht="25.5" customHeight="1">
      <c r="A2682" s="45" t="s">
        <v>495</v>
      </c>
      <c r="B2682" s="11" t="s">
        <v>12</v>
      </c>
      <c r="C2682" s="46" t="s">
        <v>33</v>
      </c>
      <c r="D2682" s="46">
        <v>95</v>
      </c>
      <c r="E2682" s="46" t="s">
        <v>19</v>
      </c>
      <c r="F2682" s="46">
        <v>117</v>
      </c>
      <c r="G2682" s="46" t="s">
        <v>7</v>
      </c>
      <c r="H2682" s="46"/>
      <c r="I2682" s="30">
        <v>20204</v>
      </c>
      <c r="J2682" s="37">
        <f>VLOOKUP(Table2[[#This Row],[Visitor]],Table1[],2,FALSE)</f>
        <v>24</v>
      </c>
      <c r="K2682" s="37">
        <f>VLOOKUP(Table2[[#This Row],[Home]],Table1[],2,FALSE)</f>
        <v>27</v>
      </c>
      <c r="L2682" s="37">
        <f>VLOOKUP(Table2[[#This Row],[Visitor]],Table3[],2,FALSE)</f>
        <v>12</v>
      </c>
      <c r="M2682" s="37">
        <f>VLOOKUP(Table2[[#This Row],[Home]],Table3[],2,FALSE)</f>
        <v>5</v>
      </c>
      <c r="N2682" s="37">
        <f>VLOOKUP(Table2[[#This Row],[Visitor]],Table4[],2,FALSE)</f>
        <v>21</v>
      </c>
      <c r="O2682" s="37">
        <f>VLOOKUP(Table2[[#This Row],[Home]],Table4[],2,FALSE)</f>
        <v>7</v>
      </c>
      <c r="P2682" s="37"/>
      <c r="Q2682" s="37"/>
    </row>
    <row r="2683" spans="1:17" ht="25.5" customHeight="1">
      <c r="A2683" s="45" t="s">
        <v>495</v>
      </c>
      <c r="B2683" s="11" t="s">
        <v>21</v>
      </c>
      <c r="C2683" s="46" t="s">
        <v>22</v>
      </c>
      <c r="D2683" s="46">
        <v>105</v>
      </c>
      <c r="E2683" s="46" t="s">
        <v>5</v>
      </c>
      <c r="F2683" s="46">
        <v>116</v>
      </c>
      <c r="G2683" s="46" t="s">
        <v>7</v>
      </c>
      <c r="H2683" s="46"/>
      <c r="I2683" s="30">
        <v>18624</v>
      </c>
      <c r="J2683" s="37">
        <f>VLOOKUP(Table2[[#This Row],[Visitor]],Table1[],2,FALSE)</f>
        <v>14</v>
      </c>
      <c r="K2683" s="37">
        <f>VLOOKUP(Table2[[#This Row],[Home]],Table1[],2,FALSE)</f>
        <v>4</v>
      </c>
      <c r="L2683" s="37">
        <f>VLOOKUP(Table2[[#This Row],[Visitor]],Table3[],2,FALSE)</f>
        <v>16</v>
      </c>
      <c r="M2683" s="37">
        <f>VLOOKUP(Table2[[#This Row],[Home]],Table3[],2,FALSE)</f>
        <v>4</v>
      </c>
      <c r="N2683" s="37">
        <f>VLOOKUP(Table2[[#This Row],[Visitor]],Table4[],2,FALSE)</f>
        <v>1</v>
      </c>
      <c r="O2683" s="37">
        <f>VLOOKUP(Table2[[#This Row],[Home]],Table4[],2,FALSE)</f>
        <v>9</v>
      </c>
      <c r="P2683" s="37"/>
      <c r="Q2683" s="37"/>
    </row>
    <row r="2684" spans="1:17" ht="25.5" customHeight="1">
      <c r="A2684" s="45" t="s">
        <v>495</v>
      </c>
      <c r="B2684" s="11" t="s">
        <v>21</v>
      </c>
      <c r="C2684" s="46" t="s">
        <v>16</v>
      </c>
      <c r="D2684" s="46">
        <v>118</v>
      </c>
      <c r="E2684" s="46" t="s">
        <v>15</v>
      </c>
      <c r="F2684" s="46">
        <v>108</v>
      </c>
      <c r="G2684" s="46" t="s">
        <v>7</v>
      </c>
      <c r="H2684" s="46"/>
      <c r="I2684" s="30">
        <v>17083</v>
      </c>
      <c r="J2684" s="37">
        <f>VLOOKUP(Table2[[#This Row],[Visitor]],Table1[],2,FALSE)</f>
        <v>13</v>
      </c>
      <c r="K2684" s="37">
        <f>VLOOKUP(Table2[[#This Row],[Home]],Table1[],2,FALSE)</f>
        <v>30</v>
      </c>
      <c r="L2684" s="37">
        <f>VLOOKUP(Table2[[#This Row],[Visitor]],Table3[],2,FALSE)</f>
        <v>8</v>
      </c>
      <c r="M2684" s="37">
        <f>VLOOKUP(Table2[[#This Row],[Home]],Table3[],2,FALSE)</f>
        <v>23</v>
      </c>
      <c r="N2684" s="37">
        <f>VLOOKUP(Table2[[#This Row],[Visitor]],Table4[],2,FALSE)</f>
        <v>11</v>
      </c>
      <c r="O2684" s="37">
        <f>VLOOKUP(Table2[[#This Row],[Home]],Table4[],2,FALSE)</f>
        <v>14</v>
      </c>
      <c r="P2684" s="37"/>
      <c r="Q2684" s="37"/>
    </row>
    <row r="2685" spans="1:17" ht="25.5" customHeight="1">
      <c r="A2685" s="45" t="s">
        <v>495</v>
      </c>
      <c r="B2685" s="11" t="s">
        <v>21</v>
      </c>
      <c r="C2685" s="46" t="s">
        <v>14</v>
      </c>
      <c r="D2685" s="46">
        <v>113</v>
      </c>
      <c r="E2685" s="46" t="s">
        <v>41</v>
      </c>
      <c r="F2685" s="46">
        <v>125</v>
      </c>
      <c r="G2685" s="46" t="s">
        <v>7</v>
      </c>
      <c r="H2685" s="46"/>
      <c r="I2685" s="30">
        <v>19800</v>
      </c>
      <c r="J2685" s="37">
        <f>VLOOKUP(Table2[[#This Row],[Visitor]],Table1[],2,FALSE)</f>
        <v>19</v>
      </c>
      <c r="K2685" s="37">
        <f>VLOOKUP(Table2[[#This Row],[Home]],Table1[],2,FALSE)</f>
        <v>7</v>
      </c>
      <c r="L2685" s="37">
        <f>VLOOKUP(Table2[[#This Row],[Visitor]],Table3[],2,FALSE)</f>
        <v>19</v>
      </c>
      <c r="M2685" s="37">
        <f>VLOOKUP(Table2[[#This Row],[Home]],Table3[],2,FALSE)</f>
        <v>2</v>
      </c>
      <c r="N2685" s="37">
        <f>VLOOKUP(Table2[[#This Row],[Visitor]],Table4[],2,FALSE)</f>
        <v>16</v>
      </c>
      <c r="O2685" s="37">
        <f>VLOOKUP(Table2[[#This Row],[Home]],Table4[],2,FALSE)</f>
        <v>2</v>
      </c>
      <c r="P2685" s="37"/>
      <c r="Q2685" s="37"/>
    </row>
    <row r="2686" spans="1:17" ht="25.5" customHeight="1">
      <c r="A2686" s="45" t="s">
        <v>495</v>
      </c>
      <c r="B2686" s="11" t="s">
        <v>23</v>
      </c>
      <c r="C2686" s="46" t="s">
        <v>36</v>
      </c>
      <c r="D2686" s="46">
        <v>102</v>
      </c>
      <c r="E2686" s="46" t="s">
        <v>43</v>
      </c>
      <c r="F2686" s="46">
        <v>99</v>
      </c>
      <c r="G2686" s="46" t="s">
        <v>7</v>
      </c>
      <c r="H2686" s="46"/>
      <c r="I2686" s="30">
        <v>18203</v>
      </c>
      <c r="J2686" s="37">
        <f>VLOOKUP(Table2[[#This Row],[Visitor]],Table1[],2,FALSE)</f>
        <v>16</v>
      </c>
      <c r="K2686" s="37">
        <f>VLOOKUP(Table2[[#This Row],[Home]],Table1[],2,FALSE)</f>
        <v>10</v>
      </c>
      <c r="L2686" s="37">
        <f>VLOOKUP(Table2[[#This Row],[Visitor]],Table3[],2,FALSE)</f>
        <v>7</v>
      </c>
      <c r="M2686" s="37">
        <f>VLOOKUP(Table2[[#This Row],[Home]],Table3[],2,FALSE)</f>
        <v>10</v>
      </c>
      <c r="N2686" s="37">
        <f>VLOOKUP(Table2[[#This Row],[Visitor]],Table4[],2,FALSE)</f>
        <v>6</v>
      </c>
      <c r="O2686" s="37">
        <f>VLOOKUP(Table2[[#This Row],[Home]],Table4[],2,FALSE)</f>
        <v>10</v>
      </c>
      <c r="P2686" s="37"/>
      <c r="Q2686" s="37"/>
    </row>
    <row r="2687" spans="1:17" ht="25.5" customHeight="1">
      <c r="A2687" s="45" t="s">
        <v>495</v>
      </c>
      <c r="B2687" s="11" t="s">
        <v>23</v>
      </c>
      <c r="C2687" s="46" t="s">
        <v>9</v>
      </c>
      <c r="D2687" s="46">
        <v>159</v>
      </c>
      <c r="E2687" s="46" t="s">
        <v>20</v>
      </c>
      <c r="F2687" s="46">
        <v>158</v>
      </c>
      <c r="G2687" s="46" t="s">
        <v>7</v>
      </c>
      <c r="H2687" s="46"/>
      <c r="I2687" s="30">
        <v>20476</v>
      </c>
      <c r="J2687" s="37">
        <f>VLOOKUP(Table2[[#This Row],[Visitor]],Table1[],2,FALSE)</f>
        <v>3</v>
      </c>
      <c r="K2687" s="37">
        <f>VLOOKUP(Table2[[#This Row],[Home]],Table1[],2,FALSE)</f>
        <v>9</v>
      </c>
      <c r="L2687" s="37">
        <f>VLOOKUP(Table2[[#This Row],[Visitor]],Table3[],2,FALSE)</f>
        <v>1</v>
      </c>
      <c r="M2687" s="37">
        <f>VLOOKUP(Table2[[#This Row],[Home]],Table3[],2,FALSE)</f>
        <v>17</v>
      </c>
      <c r="N2687" s="37">
        <f>VLOOKUP(Table2[[#This Row],[Visitor]],Table4[],2,FALSE)</f>
        <v>5</v>
      </c>
      <c r="O2687" s="37">
        <f>VLOOKUP(Table2[[#This Row],[Home]],Table4[],2,FALSE)</f>
        <v>25</v>
      </c>
      <c r="P2687" s="37"/>
      <c r="Q2687" s="37"/>
    </row>
    <row r="2688" spans="1:17" ht="25.5" customHeight="1">
      <c r="A2688" s="45" t="s">
        <v>495</v>
      </c>
      <c r="B2688" s="11" t="s">
        <v>35</v>
      </c>
      <c r="C2688" s="46" t="s">
        <v>13</v>
      </c>
      <c r="D2688" s="46">
        <v>118</v>
      </c>
      <c r="E2688" s="46" t="s">
        <v>38</v>
      </c>
      <c r="F2688" s="46">
        <v>111</v>
      </c>
      <c r="G2688" s="46" t="s">
        <v>7</v>
      </c>
      <c r="H2688" s="46"/>
      <c r="I2688" s="30">
        <v>15416</v>
      </c>
      <c r="J2688" s="37">
        <f>VLOOKUP(Table2[[#This Row],[Visitor]],Table1[],2,FALSE)</f>
        <v>20</v>
      </c>
      <c r="K2688" s="37">
        <f>VLOOKUP(Table2[[#This Row],[Home]],Table1[],2,FALSE)</f>
        <v>23</v>
      </c>
      <c r="L2688" s="37">
        <f>VLOOKUP(Table2[[#This Row],[Visitor]],Table3[],2,FALSE)</f>
        <v>20</v>
      </c>
      <c r="M2688" s="37">
        <f>VLOOKUP(Table2[[#This Row],[Home]],Table3[],2,FALSE)</f>
        <v>25</v>
      </c>
      <c r="N2688" s="37">
        <f>VLOOKUP(Table2[[#This Row],[Visitor]],Table4[],2,FALSE)</f>
        <v>17</v>
      </c>
      <c r="O2688" s="37">
        <f>VLOOKUP(Table2[[#This Row],[Home]],Table4[],2,FALSE)</f>
        <v>19</v>
      </c>
      <c r="P2688" s="37"/>
      <c r="Q2688" s="37"/>
    </row>
    <row r="2689" spans="1:17" ht="25.5" customHeight="1">
      <c r="A2689" s="45" t="s">
        <v>495</v>
      </c>
      <c r="B2689" s="11" t="s">
        <v>35</v>
      </c>
      <c r="C2689" s="46" t="s">
        <v>44</v>
      </c>
      <c r="D2689" s="46">
        <v>96</v>
      </c>
      <c r="E2689" s="46" t="s">
        <v>31</v>
      </c>
      <c r="F2689" s="46">
        <v>110</v>
      </c>
      <c r="G2689" s="46" t="s">
        <v>7</v>
      </c>
      <c r="H2689" s="46"/>
      <c r="I2689" s="30">
        <v>18306</v>
      </c>
      <c r="J2689" s="37">
        <f>VLOOKUP(Table2[[#This Row],[Visitor]],Table1[],2,FALSE)</f>
        <v>6</v>
      </c>
      <c r="K2689" s="37">
        <f>VLOOKUP(Table2[[#This Row],[Home]],Table1[],2,FALSE)</f>
        <v>8</v>
      </c>
      <c r="L2689" s="37">
        <f>VLOOKUP(Table2[[#This Row],[Visitor]],Table3[],2,FALSE)</f>
        <v>18</v>
      </c>
      <c r="M2689" s="37">
        <f>VLOOKUP(Table2[[#This Row],[Home]],Table3[],2,FALSE)</f>
        <v>11</v>
      </c>
      <c r="N2689" s="37">
        <f>VLOOKUP(Table2[[#This Row],[Visitor]],Table4[],2,FALSE)</f>
        <v>12</v>
      </c>
      <c r="O2689" s="37">
        <f>VLOOKUP(Table2[[#This Row],[Home]],Table4[],2,FALSE)</f>
        <v>8</v>
      </c>
      <c r="P2689" s="37"/>
      <c r="Q2689" s="37"/>
    </row>
    <row r="2690" spans="1:17" ht="25.5" customHeight="1">
      <c r="A2690" s="45" t="s">
        <v>495</v>
      </c>
      <c r="B2690" s="11" t="s">
        <v>8</v>
      </c>
      <c r="C2690" s="46" t="s">
        <v>37</v>
      </c>
      <c r="D2690" s="46">
        <v>121</v>
      </c>
      <c r="E2690" s="46" t="s">
        <v>10</v>
      </c>
      <c r="F2690" s="46">
        <v>110</v>
      </c>
      <c r="G2690" s="46" t="s">
        <v>7</v>
      </c>
      <c r="H2690" s="46"/>
      <c r="I2690" s="30">
        <v>18064</v>
      </c>
      <c r="J2690" s="37">
        <f>VLOOKUP(Table2[[#This Row],[Visitor]],Table1[],2,FALSE)</f>
        <v>29</v>
      </c>
      <c r="K2690" s="37">
        <f>VLOOKUP(Table2[[#This Row],[Home]],Table1[],2,FALSE)</f>
        <v>1</v>
      </c>
      <c r="L2690" s="37">
        <f>VLOOKUP(Table2[[#This Row],[Visitor]],Table3[],2,FALSE)</f>
        <v>30</v>
      </c>
      <c r="M2690" s="37">
        <f>VLOOKUP(Table2[[#This Row],[Home]],Table3[],2,FALSE)</f>
        <v>3</v>
      </c>
      <c r="N2690" s="37">
        <f>VLOOKUP(Table2[[#This Row],[Visitor]],Table4[],2,FALSE)</f>
        <v>29</v>
      </c>
      <c r="O2690" s="37">
        <f>VLOOKUP(Table2[[#This Row],[Home]],Table4[],2,FALSE)</f>
        <v>3</v>
      </c>
      <c r="P2690" s="37"/>
      <c r="Q2690" s="37"/>
    </row>
    <row r="2691" spans="1:17" ht="25.5" customHeight="1">
      <c r="A2691" s="45" t="s">
        <v>496</v>
      </c>
      <c r="B2691" s="11" t="s">
        <v>12</v>
      </c>
      <c r="C2691" s="46" t="s">
        <v>17</v>
      </c>
      <c r="D2691" s="46">
        <v>106</v>
      </c>
      <c r="E2691" s="46" t="s">
        <v>27</v>
      </c>
      <c r="F2691" s="46">
        <v>97</v>
      </c>
      <c r="G2691" s="46" t="s">
        <v>7</v>
      </c>
      <c r="H2691" s="46"/>
      <c r="I2691" s="30">
        <v>16539</v>
      </c>
      <c r="J2691" s="37">
        <f>VLOOKUP(Table2[[#This Row],[Visitor]],Table1[],2,FALSE)</f>
        <v>17</v>
      </c>
      <c r="K2691" s="37">
        <f>VLOOKUP(Table2[[#This Row],[Home]],Table1[],2,FALSE)</f>
        <v>11</v>
      </c>
      <c r="L2691" s="37">
        <f>VLOOKUP(Table2[[#This Row],[Visitor]],Table3[],2,FALSE)</f>
        <v>15</v>
      </c>
      <c r="M2691" s="37">
        <f>VLOOKUP(Table2[[#This Row],[Home]],Table3[],2,FALSE)</f>
        <v>27</v>
      </c>
      <c r="N2691" s="37">
        <f>VLOOKUP(Table2[[#This Row],[Visitor]],Table4[],2,FALSE)</f>
        <v>18</v>
      </c>
      <c r="O2691" s="37">
        <f>VLOOKUP(Table2[[#This Row],[Home]],Table4[],2,FALSE)</f>
        <v>26</v>
      </c>
      <c r="P2691" s="37"/>
      <c r="Q2691" s="37"/>
    </row>
    <row r="2692" spans="1:17" ht="25.5" customHeight="1">
      <c r="A2692" s="45" t="s">
        <v>496</v>
      </c>
      <c r="B2692" s="11" t="s">
        <v>32</v>
      </c>
      <c r="C2692" s="46" t="s">
        <v>30</v>
      </c>
      <c r="D2692" s="46">
        <v>107</v>
      </c>
      <c r="E2692" s="46" t="s">
        <v>24</v>
      </c>
      <c r="F2692" s="46">
        <v>122</v>
      </c>
      <c r="G2692" s="46" t="s">
        <v>7</v>
      </c>
      <c r="H2692" s="46"/>
      <c r="I2692" s="30">
        <v>16613</v>
      </c>
      <c r="J2692" s="37">
        <f>VLOOKUP(Table2[[#This Row],[Visitor]],Table1[],2,FALSE)</f>
        <v>18</v>
      </c>
      <c r="K2692" s="37">
        <f>VLOOKUP(Table2[[#This Row],[Home]],Table1[],2,FALSE)</f>
        <v>21</v>
      </c>
      <c r="L2692" s="37">
        <f>VLOOKUP(Table2[[#This Row],[Visitor]],Table3[],2,FALSE)</f>
        <v>14</v>
      </c>
      <c r="M2692" s="37">
        <f>VLOOKUP(Table2[[#This Row],[Home]],Table3[],2,FALSE)</f>
        <v>9</v>
      </c>
      <c r="N2692" s="37">
        <f>VLOOKUP(Table2[[#This Row],[Visitor]],Table4[],2,FALSE)</f>
        <v>4</v>
      </c>
      <c r="O2692" s="37">
        <f>VLOOKUP(Table2[[#This Row],[Home]],Table4[],2,FALSE)</f>
        <v>24</v>
      </c>
      <c r="P2692" s="37"/>
      <c r="Q2692" s="37"/>
    </row>
    <row r="2693" spans="1:17" ht="25.5" customHeight="1">
      <c r="A2693" s="45" t="s">
        <v>496</v>
      </c>
      <c r="B2693" s="11" t="s">
        <v>8</v>
      </c>
      <c r="C2693" s="46" t="s">
        <v>34</v>
      </c>
      <c r="D2693" s="46">
        <v>97</v>
      </c>
      <c r="E2693" s="46" t="s">
        <v>44</v>
      </c>
      <c r="F2693" s="46">
        <v>103</v>
      </c>
      <c r="G2693" s="46" t="s">
        <v>7</v>
      </c>
      <c r="H2693" s="46"/>
      <c r="I2693" s="30">
        <v>19068</v>
      </c>
      <c r="J2693" s="37">
        <f>VLOOKUP(Table2[[#This Row],[Visitor]],Table1[],2,FALSE)</f>
        <v>2</v>
      </c>
      <c r="K2693" s="37">
        <f>VLOOKUP(Table2[[#This Row],[Home]],Table1[],2,FALSE)</f>
        <v>6</v>
      </c>
      <c r="L2693" s="37">
        <f>VLOOKUP(Table2[[#This Row],[Visitor]],Table3[],2,FALSE)</f>
        <v>13</v>
      </c>
      <c r="M2693" s="37">
        <f>VLOOKUP(Table2[[#This Row],[Home]],Table3[],2,FALSE)</f>
        <v>18</v>
      </c>
      <c r="N2693" s="37">
        <f>VLOOKUP(Table2[[#This Row],[Visitor]],Table4[],2,FALSE)</f>
        <v>13</v>
      </c>
      <c r="O2693" s="37">
        <f>VLOOKUP(Table2[[#This Row],[Home]],Table4[],2,FALSE)</f>
        <v>12</v>
      </c>
      <c r="P2693" s="37"/>
      <c r="Q2693" s="37"/>
    </row>
    <row r="2694" spans="1:17" ht="25.5" customHeight="1">
      <c r="A2694" s="47" t="s">
        <v>499</v>
      </c>
      <c r="B2694" s="11" t="s">
        <v>12</v>
      </c>
      <c r="C2694" s="48" t="s">
        <v>9</v>
      </c>
      <c r="D2694" s="48">
        <v>116</v>
      </c>
      <c r="E2694" s="48" t="s">
        <v>15</v>
      </c>
      <c r="F2694" s="48">
        <v>123</v>
      </c>
      <c r="G2694" s="48" t="s">
        <v>7</v>
      </c>
      <c r="H2694" s="48"/>
      <c r="I2694" s="30">
        <v>17732</v>
      </c>
      <c r="J2694" s="37">
        <f>VLOOKUP(Table2[[#This Row],[Visitor]],Table1[],2,FALSE)</f>
        <v>3</v>
      </c>
      <c r="K2694" s="37">
        <f>VLOOKUP(Table2[[#This Row],[Home]],Table1[],2,FALSE)</f>
        <v>30</v>
      </c>
      <c r="L2694" s="37">
        <f>VLOOKUP(Table2[[#This Row],[Visitor]],Table3[],2,FALSE)</f>
        <v>1</v>
      </c>
      <c r="M2694" s="37">
        <f>VLOOKUP(Table2[[#This Row],[Home]],Table3[],2,FALSE)</f>
        <v>23</v>
      </c>
      <c r="N2694" s="37">
        <f>VLOOKUP(Table2[[#This Row],[Visitor]],Table4[],2,FALSE)</f>
        <v>5</v>
      </c>
      <c r="O2694" s="37">
        <f>VLOOKUP(Table2[[#This Row],[Home]],Table4[],2,FALSE)</f>
        <v>14</v>
      </c>
      <c r="P2694" s="37"/>
      <c r="Q2694" s="37"/>
    </row>
    <row r="2695" spans="1:17" ht="25.5" customHeight="1">
      <c r="A2695" s="47" t="s">
        <v>499</v>
      </c>
      <c r="B2695" s="11" t="s">
        <v>12</v>
      </c>
      <c r="C2695" s="48" t="s">
        <v>6</v>
      </c>
      <c r="D2695" s="48">
        <v>95</v>
      </c>
      <c r="E2695" s="48" t="s">
        <v>16</v>
      </c>
      <c r="F2695" s="48">
        <v>102</v>
      </c>
      <c r="G2695" s="48" t="s">
        <v>7</v>
      </c>
      <c r="H2695" s="48"/>
      <c r="I2695" s="30">
        <v>16079</v>
      </c>
      <c r="J2695" s="37">
        <f>VLOOKUP(Table2[[#This Row],[Visitor]],Table1[],2,FALSE)</f>
        <v>5</v>
      </c>
      <c r="K2695" s="37">
        <f>VLOOKUP(Table2[[#This Row],[Home]],Table1[],2,FALSE)</f>
        <v>13</v>
      </c>
      <c r="L2695" s="37">
        <f>VLOOKUP(Table2[[#This Row],[Visitor]],Table3[],2,FALSE)</f>
        <v>6</v>
      </c>
      <c r="M2695" s="37">
        <f>VLOOKUP(Table2[[#This Row],[Home]],Table3[],2,FALSE)</f>
        <v>8</v>
      </c>
      <c r="N2695" s="37">
        <f>VLOOKUP(Table2[[#This Row],[Visitor]],Table4[],2,FALSE)</f>
        <v>28</v>
      </c>
      <c r="O2695" s="37">
        <f>VLOOKUP(Table2[[#This Row],[Home]],Table4[],2,FALSE)</f>
        <v>11</v>
      </c>
      <c r="P2695" s="37"/>
      <c r="Q2695" s="37"/>
    </row>
    <row r="2696" spans="1:17" ht="25.5" customHeight="1">
      <c r="A2696" s="47" t="s">
        <v>499</v>
      </c>
      <c r="B2696" s="11" t="s">
        <v>12</v>
      </c>
      <c r="C2696" s="48" t="s">
        <v>22</v>
      </c>
      <c r="D2696" s="48">
        <v>123</v>
      </c>
      <c r="E2696" s="48" t="s">
        <v>18</v>
      </c>
      <c r="F2696" s="48">
        <v>91</v>
      </c>
      <c r="G2696" s="48" t="s">
        <v>7</v>
      </c>
      <c r="H2696" s="48"/>
      <c r="I2696" s="30">
        <v>15105</v>
      </c>
      <c r="J2696" s="37">
        <f>VLOOKUP(Table2[[#This Row],[Visitor]],Table1[],2,FALSE)</f>
        <v>14</v>
      </c>
      <c r="K2696" s="37">
        <f>VLOOKUP(Table2[[#This Row],[Home]],Table1[],2,FALSE)</f>
        <v>26</v>
      </c>
      <c r="L2696" s="37">
        <f>VLOOKUP(Table2[[#This Row],[Visitor]],Table3[],2,FALSE)</f>
        <v>16</v>
      </c>
      <c r="M2696" s="37">
        <f>VLOOKUP(Table2[[#This Row],[Home]],Table3[],2,FALSE)</f>
        <v>26</v>
      </c>
      <c r="N2696" s="37">
        <f>VLOOKUP(Table2[[#This Row],[Visitor]],Table4[],2,FALSE)</f>
        <v>1</v>
      </c>
      <c r="O2696" s="37">
        <f>VLOOKUP(Table2[[#This Row],[Home]],Table4[],2,FALSE)</f>
        <v>15</v>
      </c>
      <c r="P2696" s="37"/>
      <c r="Q2696" s="37"/>
    </row>
    <row r="2697" spans="1:17" ht="25.5" customHeight="1">
      <c r="A2697" s="47" t="s">
        <v>499</v>
      </c>
      <c r="B2697" s="11" t="s">
        <v>21</v>
      </c>
      <c r="C2697" s="48" t="s">
        <v>42</v>
      </c>
      <c r="D2697" s="48">
        <v>102</v>
      </c>
      <c r="E2697" s="48" t="s">
        <v>5</v>
      </c>
      <c r="F2697" s="48">
        <v>104</v>
      </c>
      <c r="G2697" s="48" t="s">
        <v>7</v>
      </c>
      <c r="H2697" s="48"/>
      <c r="I2697" s="30">
        <v>18624</v>
      </c>
      <c r="J2697" s="37">
        <f>VLOOKUP(Table2[[#This Row],[Visitor]],Table1[],2,FALSE)</f>
        <v>25</v>
      </c>
      <c r="K2697" s="37">
        <f>VLOOKUP(Table2[[#This Row],[Home]],Table1[],2,FALSE)</f>
        <v>4</v>
      </c>
      <c r="L2697" s="37">
        <f>VLOOKUP(Table2[[#This Row],[Visitor]],Table3[],2,FALSE)</f>
        <v>22</v>
      </c>
      <c r="M2697" s="37">
        <f>VLOOKUP(Table2[[#This Row],[Home]],Table3[],2,FALSE)</f>
        <v>4</v>
      </c>
      <c r="N2697" s="37">
        <f>VLOOKUP(Table2[[#This Row],[Visitor]],Table4[],2,FALSE)</f>
        <v>30</v>
      </c>
      <c r="O2697" s="37">
        <f>VLOOKUP(Table2[[#This Row],[Home]],Table4[],2,FALSE)</f>
        <v>9</v>
      </c>
      <c r="P2697" s="37"/>
      <c r="Q2697" s="37"/>
    </row>
    <row r="2698" spans="1:17" ht="25.5" customHeight="1">
      <c r="A2698" s="47" t="s">
        <v>499</v>
      </c>
      <c r="B2698" s="11" t="s">
        <v>23</v>
      </c>
      <c r="C2698" s="48" t="s">
        <v>14</v>
      </c>
      <c r="D2698" s="48">
        <v>106</v>
      </c>
      <c r="E2698" s="48" t="s">
        <v>40</v>
      </c>
      <c r="F2698" s="48">
        <v>112</v>
      </c>
      <c r="G2698" s="48" t="s">
        <v>7</v>
      </c>
      <c r="H2698" s="48"/>
      <c r="I2698" s="30">
        <v>20671</v>
      </c>
      <c r="J2698" s="37">
        <f>VLOOKUP(Table2[[#This Row],[Visitor]],Table1[],2,FALSE)</f>
        <v>19</v>
      </c>
      <c r="K2698" s="37">
        <f>VLOOKUP(Table2[[#This Row],[Home]],Table1[],2,FALSE)</f>
        <v>15</v>
      </c>
      <c r="L2698" s="37">
        <f>VLOOKUP(Table2[[#This Row],[Visitor]],Table3[],2,FALSE)</f>
        <v>19</v>
      </c>
      <c r="M2698" s="37">
        <f>VLOOKUP(Table2[[#This Row],[Home]],Table3[],2,FALSE)</f>
        <v>24</v>
      </c>
      <c r="N2698" s="37">
        <f>VLOOKUP(Table2[[#This Row],[Visitor]],Table4[],2,FALSE)</f>
        <v>16</v>
      </c>
      <c r="O2698" s="37">
        <f>VLOOKUP(Table2[[#This Row],[Home]],Table4[],2,FALSE)</f>
        <v>27</v>
      </c>
      <c r="P2698" s="37"/>
      <c r="Q2698" s="37"/>
    </row>
    <row r="2699" spans="1:17" ht="25.5" customHeight="1">
      <c r="A2699" s="47" t="s">
        <v>499</v>
      </c>
      <c r="B2699" s="11" t="s">
        <v>32</v>
      </c>
      <c r="C2699" s="48" t="s">
        <v>45</v>
      </c>
      <c r="D2699" s="48">
        <v>119</v>
      </c>
      <c r="E2699" s="48" t="s">
        <v>28</v>
      </c>
      <c r="F2699" s="48">
        <v>110</v>
      </c>
      <c r="G2699" s="48" t="s">
        <v>7</v>
      </c>
      <c r="H2699" s="48" t="s">
        <v>53</v>
      </c>
      <c r="I2699" s="30">
        <v>20358</v>
      </c>
      <c r="J2699" s="37">
        <f>VLOOKUP(Table2[[#This Row],[Visitor]],Table1[],2,FALSE)</f>
        <v>28</v>
      </c>
      <c r="K2699" s="37">
        <f>VLOOKUP(Table2[[#This Row],[Home]],Table1[],2,FALSE)</f>
        <v>22</v>
      </c>
      <c r="L2699" s="37">
        <f>VLOOKUP(Table2[[#This Row],[Visitor]],Table3[],2,FALSE)</f>
        <v>21</v>
      </c>
      <c r="M2699" s="37">
        <f>VLOOKUP(Table2[[#This Row],[Home]],Table3[],2,FALSE)</f>
        <v>28</v>
      </c>
      <c r="N2699" s="37">
        <f>VLOOKUP(Table2[[#This Row],[Visitor]],Table4[],2,FALSE)</f>
        <v>20</v>
      </c>
      <c r="O2699" s="37">
        <f>VLOOKUP(Table2[[#This Row],[Home]],Table4[],2,FALSE)</f>
        <v>22</v>
      </c>
      <c r="P2699" s="37"/>
      <c r="Q2699" s="37"/>
    </row>
    <row r="2700" spans="1:17" ht="25.5" customHeight="1">
      <c r="A2700" s="47" t="s">
        <v>499</v>
      </c>
      <c r="B2700" s="11" t="s">
        <v>35</v>
      </c>
      <c r="C2700" s="48" t="s">
        <v>31</v>
      </c>
      <c r="D2700" s="48">
        <v>101</v>
      </c>
      <c r="E2700" s="48" t="s">
        <v>38</v>
      </c>
      <c r="F2700" s="48">
        <v>102</v>
      </c>
      <c r="G2700" s="48" t="s">
        <v>7</v>
      </c>
      <c r="H2700" s="48"/>
      <c r="I2700" s="30">
        <v>16273</v>
      </c>
      <c r="J2700" s="37">
        <f>VLOOKUP(Table2[[#This Row],[Visitor]],Table1[],2,FALSE)</f>
        <v>8</v>
      </c>
      <c r="K2700" s="37">
        <f>VLOOKUP(Table2[[#This Row],[Home]],Table1[],2,FALSE)</f>
        <v>23</v>
      </c>
      <c r="L2700" s="37">
        <f>VLOOKUP(Table2[[#This Row],[Visitor]],Table3[],2,FALSE)</f>
        <v>11</v>
      </c>
      <c r="M2700" s="37">
        <f>VLOOKUP(Table2[[#This Row],[Home]],Table3[],2,FALSE)</f>
        <v>25</v>
      </c>
      <c r="N2700" s="37">
        <f>VLOOKUP(Table2[[#This Row],[Visitor]],Table4[],2,FALSE)</f>
        <v>8</v>
      </c>
      <c r="O2700" s="37">
        <f>VLOOKUP(Table2[[#This Row],[Home]],Table4[],2,FALSE)</f>
        <v>19</v>
      </c>
      <c r="P2700" s="37"/>
      <c r="Q2700" s="37"/>
    </row>
    <row r="2701" spans="1:17" ht="25.5" customHeight="1">
      <c r="A2701" s="47" t="s">
        <v>499</v>
      </c>
      <c r="B2701" s="11" t="s">
        <v>8</v>
      </c>
      <c r="C2701" s="48" t="s">
        <v>34</v>
      </c>
      <c r="D2701" s="48">
        <v>127</v>
      </c>
      <c r="E2701" s="48" t="s">
        <v>10</v>
      </c>
      <c r="F2701" s="48">
        <v>110</v>
      </c>
      <c r="G2701" s="48" t="s">
        <v>7</v>
      </c>
      <c r="H2701" s="48"/>
      <c r="I2701" s="30">
        <v>18064</v>
      </c>
      <c r="J2701" s="37">
        <f>VLOOKUP(Table2[[#This Row],[Visitor]],Table1[],2,FALSE)</f>
        <v>2</v>
      </c>
      <c r="K2701" s="37">
        <f>VLOOKUP(Table2[[#This Row],[Home]],Table1[],2,FALSE)</f>
        <v>1</v>
      </c>
      <c r="L2701" s="37">
        <f>VLOOKUP(Table2[[#This Row],[Visitor]],Table3[],2,FALSE)</f>
        <v>13</v>
      </c>
      <c r="M2701" s="37">
        <f>VLOOKUP(Table2[[#This Row],[Home]],Table3[],2,FALSE)</f>
        <v>3</v>
      </c>
      <c r="N2701" s="37">
        <f>VLOOKUP(Table2[[#This Row],[Visitor]],Table4[],2,FALSE)</f>
        <v>13</v>
      </c>
      <c r="O2701" s="37">
        <f>VLOOKUP(Table2[[#This Row],[Home]],Table4[],2,FALSE)</f>
        <v>3</v>
      </c>
      <c r="P2701" s="37"/>
      <c r="Q2701" s="37"/>
    </row>
    <row r="2702" spans="1:17" ht="25.5" customHeight="1">
      <c r="A2702" s="47" t="s">
        <v>500</v>
      </c>
      <c r="B2702" s="11" t="s">
        <v>83</v>
      </c>
      <c r="C2702" s="48" t="s">
        <v>24</v>
      </c>
      <c r="D2702" s="48">
        <v>104</v>
      </c>
      <c r="E2702" s="48" t="s">
        <v>43</v>
      </c>
      <c r="F2702" s="48">
        <v>115</v>
      </c>
      <c r="G2702" s="48" t="s">
        <v>7</v>
      </c>
      <c r="H2702" s="48"/>
      <c r="I2702" s="30">
        <v>18203</v>
      </c>
      <c r="J2702" s="37">
        <f>VLOOKUP(Table2[[#This Row],[Visitor]],Table1[],2,FALSE)</f>
        <v>21</v>
      </c>
      <c r="K2702" s="37">
        <f>VLOOKUP(Table2[[#This Row],[Home]],Table1[],2,FALSE)</f>
        <v>10</v>
      </c>
      <c r="L2702" s="37">
        <f>VLOOKUP(Table2[[#This Row],[Visitor]],Table3[],2,FALSE)</f>
        <v>9</v>
      </c>
      <c r="M2702" s="37">
        <f>VLOOKUP(Table2[[#This Row],[Home]],Table3[],2,FALSE)</f>
        <v>10</v>
      </c>
      <c r="N2702" s="37">
        <f>VLOOKUP(Table2[[#This Row],[Visitor]],Table4[],2,FALSE)</f>
        <v>24</v>
      </c>
      <c r="O2702" s="37">
        <f>VLOOKUP(Table2[[#This Row],[Home]],Table4[],2,FALSE)</f>
        <v>10</v>
      </c>
      <c r="P2702" s="37"/>
      <c r="Q2702" s="37"/>
    </row>
    <row r="2703" spans="1:17" ht="25.5" customHeight="1">
      <c r="A2703" s="47" t="s">
        <v>500</v>
      </c>
      <c r="B2703" s="11" t="s">
        <v>12</v>
      </c>
      <c r="C2703" s="48" t="s">
        <v>15</v>
      </c>
      <c r="D2703" s="48">
        <v>109</v>
      </c>
      <c r="E2703" s="48" t="s">
        <v>14</v>
      </c>
      <c r="F2703" s="48">
        <v>113</v>
      </c>
      <c r="G2703" s="48" t="s">
        <v>7</v>
      </c>
      <c r="H2703" s="48"/>
      <c r="I2703" s="30">
        <v>17222</v>
      </c>
      <c r="J2703" s="37">
        <f>VLOOKUP(Table2[[#This Row],[Visitor]],Table1[],2,FALSE)</f>
        <v>30</v>
      </c>
      <c r="K2703" s="37">
        <f>VLOOKUP(Table2[[#This Row],[Home]],Table1[],2,FALSE)</f>
        <v>19</v>
      </c>
      <c r="L2703" s="37">
        <f>VLOOKUP(Table2[[#This Row],[Visitor]],Table3[],2,FALSE)</f>
        <v>23</v>
      </c>
      <c r="M2703" s="37">
        <f>VLOOKUP(Table2[[#This Row],[Home]],Table3[],2,FALSE)</f>
        <v>19</v>
      </c>
      <c r="N2703" s="37">
        <f>VLOOKUP(Table2[[#This Row],[Visitor]],Table4[],2,FALSE)</f>
        <v>14</v>
      </c>
      <c r="O2703" s="37">
        <f>VLOOKUP(Table2[[#This Row],[Home]],Table4[],2,FALSE)</f>
        <v>16</v>
      </c>
      <c r="P2703" s="37"/>
      <c r="Q2703" s="37"/>
    </row>
    <row r="2704" spans="1:17" ht="25.5" customHeight="1">
      <c r="A2704" s="47" t="s">
        <v>500</v>
      </c>
      <c r="B2704" s="11" t="s">
        <v>12</v>
      </c>
      <c r="C2704" s="48" t="s">
        <v>30</v>
      </c>
      <c r="D2704" s="48">
        <v>91</v>
      </c>
      <c r="E2704" s="48" t="s">
        <v>18</v>
      </c>
      <c r="F2704" s="48">
        <v>87</v>
      </c>
      <c r="G2704" s="48" t="s">
        <v>7</v>
      </c>
      <c r="H2704" s="48"/>
      <c r="I2704" s="30">
        <v>17025</v>
      </c>
      <c r="J2704" s="37">
        <f>VLOOKUP(Table2[[#This Row],[Visitor]],Table1[],2,FALSE)</f>
        <v>18</v>
      </c>
      <c r="K2704" s="37">
        <f>VLOOKUP(Table2[[#This Row],[Home]],Table1[],2,FALSE)</f>
        <v>26</v>
      </c>
      <c r="L2704" s="37">
        <f>VLOOKUP(Table2[[#This Row],[Visitor]],Table3[],2,FALSE)</f>
        <v>14</v>
      </c>
      <c r="M2704" s="37">
        <f>VLOOKUP(Table2[[#This Row],[Home]],Table3[],2,FALSE)</f>
        <v>26</v>
      </c>
      <c r="N2704" s="37">
        <f>VLOOKUP(Table2[[#This Row],[Visitor]],Table4[],2,FALSE)</f>
        <v>4</v>
      </c>
      <c r="O2704" s="37">
        <f>VLOOKUP(Table2[[#This Row],[Home]],Table4[],2,FALSE)</f>
        <v>15</v>
      </c>
      <c r="P2704" s="37"/>
      <c r="Q2704" s="37"/>
    </row>
    <row r="2705" spans="1:17" ht="25.5" customHeight="1">
      <c r="A2705" s="47" t="s">
        <v>500</v>
      </c>
      <c r="B2705" s="11" t="s">
        <v>23</v>
      </c>
      <c r="C2705" s="48" t="s">
        <v>37</v>
      </c>
      <c r="D2705" s="48">
        <v>114</v>
      </c>
      <c r="E2705" s="48" t="s">
        <v>25</v>
      </c>
      <c r="F2705" s="48">
        <v>105</v>
      </c>
      <c r="G2705" s="48" t="s">
        <v>7</v>
      </c>
      <c r="H2705" s="48"/>
      <c r="I2705" s="30">
        <v>14144</v>
      </c>
      <c r="J2705" s="37">
        <f>VLOOKUP(Table2[[#This Row],[Visitor]],Table1[],2,FALSE)</f>
        <v>29</v>
      </c>
      <c r="K2705" s="37">
        <f>VLOOKUP(Table2[[#This Row],[Home]],Table1[],2,FALSE)</f>
        <v>12</v>
      </c>
      <c r="L2705" s="37">
        <f>VLOOKUP(Table2[[#This Row],[Visitor]],Table3[],2,FALSE)</f>
        <v>30</v>
      </c>
      <c r="M2705" s="37">
        <f>VLOOKUP(Table2[[#This Row],[Home]],Table3[],2,FALSE)</f>
        <v>29</v>
      </c>
      <c r="N2705" s="37">
        <f>VLOOKUP(Table2[[#This Row],[Visitor]],Table4[],2,FALSE)</f>
        <v>29</v>
      </c>
      <c r="O2705" s="37">
        <f>VLOOKUP(Table2[[#This Row],[Home]],Table4[],2,FALSE)</f>
        <v>23</v>
      </c>
      <c r="P2705" s="37"/>
      <c r="Q2705" s="37"/>
    </row>
    <row r="2706" spans="1:17" ht="25.5" customHeight="1">
      <c r="A2706" s="47" t="s">
        <v>500</v>
      </c>
      <c r="B2706" s="11" t="s">
        <v>23</v>
      </c>
      <c r="C2706" s="48" t="s">
        <v>41</v>
      </c>
      <c r="D2706" s="48">
        <v>105</v>
      </c>
      <c r="E2706" s="48" t="s">
        <v>22</v>
      </c>
      <c r="F2706" s="48">
        <v>115</v>
      </c>
      <c r="G2706" s="48" t="s">
        <v>7</v>
      </c>
      <c r="H2706" s="48"/>
      <c r="I2706" s="30">
        <v>17637</v>
      </c>
      <c r="J2706" s="37">
        <f>VLOOKUP(Table2[[#This Row],[Visitor]],Table1[],2,FALSE)</f>
        <v>7</v>
      </c>
      <c r="K2706" s="37">
        <f>VLOOKUP(Table2[[#This Row],[Home]],Table1[],2,FALSE)</f>
        <v>14</v>
      </c>
      <c r="L2706" s="37">
        <f>VLOOKUP(Table2[[#This Row],[Visitor]],Table3[],2,FALSE)</f>
        <v>2</v>
      </c>
      <c r="M2706" s="37">
        <f>VLOOKUP(Table2[[#This Row],[Home]],Table3[],2,FALSE)</f>
        <v>16</v>
      </c>
      <c r="N2706" s="37">
        <f>VLOOKUP(Table2[[#This Row],[Visitor]],Table4[],2,FALSE)</f>
        <v>2</v>
      </c>
      <c r="O2706" s="37">
        <f>VLOOKUP(Table2[[#This Row],[Home]],Table4[],2,FALSE)</f>
        <v>1</v>
      </c>
      <c r="P2706" s="37"/>
      <c r="Q2706" s="37"/>
    </row>
    <row r="2707" spans="1:17" ht="25.5" customHeight="1">
      <c r="A2707" s="47" t="s">
        <v>500</v>
      </c>
      <c r="B2707" s="11" t="s">
        <v>23</v>
      </c>
      <c r="C2707" s="48" t="s">
        <v>33</v>
      </c>
      <c r="D2707" s="48">
        <v>131</v>
      </c>
      <c r="E2707" s="48" t="s">
        <v>20</v>
      </c>
      <c r="F2707" s="48">
        <v>109</v>
      </c>
      <c r="G2707" s="48" t="s">
        <v>7</v>
      </c>
      <c r="H2707" s="48"/>
      <c r="I2707" s="30">
        <v>15150</v>
      </c>
      <c r="J2707" s="37">
        <f>VLOOKUP(Table2[[#This Row],[Visitor]],Table1[],2,FALSE)</f>
        <v>24</v>
      </c>
      <c r="K2707" s="37">
        <f>VLOOKUP(Table2[[#This Row],[Home]],Table1[],2,FALSE)</f>
        <v>9</v>
      </c>
      <c r="L2707" s="37">
        <f>VLOOKUP(Table2[[#This Row],[Visitor]],Table3[],2,FALSE)</f>
        <v>12</v>
      </c>
      <c r="M2707" s="37">
        <f>VLOOKUP(Table2[[#This Row],[Home]],Table3[],2,FALSE)</f>
        <v>17</v>
      </c>
      <c r="N2707" s="37">
        <f>VLOOKUP(Table2[[#This Row],[Visitor]],Table4[],2,FALSE)</f>
        <v>21</v>
      </c>
      <c r="O2707" s="37">
        <f>VLOOKUP(Table2[[#This Row],[Home]],Table4[],2,FALSE)</f>
        <v>25</v>
      </c>
      <c r="P2707" s="37"/>
      <c r="Q2707" s="37"/>
    </row>
    <row r="2708" spans="1:17" ht="25.5" customHeight="1">
      <c r="A2708" s="47" t="s">
        <v>500</v>
      </c>
      <c r="B2708" s="11" t="s">
        <v>26</v>
      </c>
      <c r="C2708" s="48" t="s">
        <v>13</v>
      </c>
      <c r="D2708" s="48">
        <v>93</v>
      </c>
      <c r="E2708" s="48" t="s">
        <v>10</v>
      </c>
      <c r="F2708" s="48">
        <v>87</v>
      </c>
      <c r="G2708" s="48" t="s">
        <v>7</v>
      </c>
      <c r="H2708" s="48"/>
      <c r="I2708" s="30">
        <v>18064</v>
      </c>
      <c r="J2708" s="37">
        <f>VLOOKUP(Table2[[#This Row],[Visitor]],Table1[],2,FALSE)</f>
        <v>20</v>
      </c>
      <c r="K2708" s="37">
        <f>VLOOKUP(Table2[[#This Row],[Home]],Table1[],2,FALSE)</f>
        <v>1</v>
      </c>
      <c r="L2708" s="37">
        <f>VLOOKUP(Table2[[#This Row],[Visitor]],Table3[],2,FALSE)</f>
        <v>20</v>
      </c>
      <c r="M2708" s="37">
        <f>VLOOKUP(Table2[[#This Row],[Home]],Table3[],2,FALSE)</f>
        <v>3</v>
      </c>
      <c r="N2708" s="37">
        <f>VLOOKUP(Table2[[#This Row],[Visitor]],Table4[],2,FALSE)</f>
        <v>17</v>
      </c>
      <c r="O2708" s="37">
        <f>VLOOKUP(Table2[[#This Row],[Home]],Table4[],2,FALSE)</f>
        <v>3</v>
      </c>
      <c r="P2708" s="37"/>
      <c r="Q2708" s="37"/>
    </row>
    <row r="2709" spans="1:17" ht="25.5" customHeight="1">
      <c r="A2709" s="47" t="s">
        <v>500</v>
      </c>
      <c r="B2709" s="11" t="s">
        <v>35</v>
      </c>
      <c r="C2709" s="48" t="s">
        <v>19</v>
      </c>
      <c r="D2709" s="48">
        <v>129</v>
      </c>
      <c r="E2709" s="48" t="s">
        <v>36</v>
      </c>
      <c r="F2709" s="48">
        <v>128</v>
      </c>
      <c r="G2709" s="48" t="s">
        <v>7</v>
      </c>
      <c r="H2709" s="48"/>
      <c r="I2709" s="30">
        <v>19669</v>
      </c>
      <c r="J2709" s="37">
        <f>VLOOKUP(Table2[[#This Row],[Visitor]],Table1[],2,FALSE)</f>
        <v>27</v>
      </c>
      <c r="K2709" s="37">
        <f>VLOOKUP(Table2[[#This Row],[Home]],Table1[],2,FALSE)</f>
        <v>16</v>
      </c>
      <c r="L2709" s="37">
        <f>VLOOKUP(Table2[[#This Row],[Visitor]],Table3[],2,FALSE)</f>
        <v>5</v>
      </c>
      <c r="M2709" s="37">
        <f>VLOOKUP(Table2[[#This Row],[Home]],Table3[],2,FALSE)</f>
        <v>7</v>
      </c>
      <c r="N2709" s="37">
        <f>VLOOKUP(Table2[[#This Row],[Visitor]],Table4[],2,FALSE)</f>
        <v>7</v>
      </c>
      <c r="O2709" s="37">
        <f>VLOOKUP(Table2[[#This Row],[Home]],Table4[],2,FALSE)</f>
        <v>6</v>
      </c>
      <c r="P2709" s="37"/>
      <c r="Q2709" s="37"/>
    </row>
    <row r="2710" spans="1:17" ht="25.5" customHeight="1">
      <c r="A2710" s="47" t="s">
        <v>501</v>
      </c>
      <c r="B2710" s="11" t="s">
        <v>83</v>
      </c>
      <c r="C2710" s="48" t="s">
        <v>40</v>
      </c>
      <c r="D2710" s="48">
        <v>95</v>
      </c>
      <c r="E2710" s="48" t="s">
        <v>16</v>
      </c>
      <c r="F2710" s="48">
        <v>108</v>
      </c>
      <c r="G2710" s="48" t="s">
        <v>7</v>
      </c>
      <c r="H2710" s="48"/>
      <c r="I2710" s="30">
        <v>17073</v>
      </c>
      <c r="J2710" s="37">
        <f>VLOOKUP(Table2[[#This Row],[Visitor]],Table1[],2,FALSE)</f>
        <v>15</v>
      </c>
      <c r="K2710" s="37">
        <f>VLOOKUP(Table2[[#This Row],[Home]],Table1[],2,FALSE)</f>
        <v>13</v>
      </c>
      <c r="L2710" s="37">
        <f>VLOOKUP(Table2[[#This Row],[Visitor]],Table3[],2,FALSE)</f>
        <v>24</v>
      </c>
      <c r="M2710" s="37">
        <f>VLOOKUP(Table2[[#This Row],[Home]],Table3[],2,FALSE)</f>
        <v>8</v>
      </c>
      <c r="N2710" s="37">
        <f>VLOOKUP(Table2[[#This Row],[Visitor]],Table4[],2,FALSE)</f>
        <v>27</v>
      </c>
      <c r="O2710" s="37">
        <f>VLOOKUP(Table2[[#This Row],[Home]],Table4[],2,FALSE)</f>
        <v>11</v>
      </c>
      <c r="P2710" s="37"/>
      <c r="Q2710" s="37"/>
    </row>
    <row r="2711" spans="1:17" ht="25.5" customHeight="1">
      <c r="A2711" s="47" t="s">
        <v>501</v>
      </c>
      <c r="B2711" s="11" t="s">
        <v>59</v>
      </c>
      <c r="C2711" s="48" t="s">
        <v>9</v>
      </c>
      <c r="D2711" s="48">
        <v>100</v>
      </c>
      <c r="E2711" s="48" t="s">
        <v>17</v>
      </c>
      <c r="F2711" s="48">
        <v>129</v>
      </c>
      <c r="G2711" s="48" t="s">
        <v>7</v>
      </c>
      <c r="H2711" s="48"/>
      <c r="I2711" s="30">
        <v>19724</v>
      </c>
      <c r="J2711" s="37">
        <f>VLOOKUP(Table2[[#This Row],[Visitor]],Table1[],2,FALSE)</f>
        <v>3</v>
      </c>
      <c r="K2711" s="37">
        <f>VLOOKUP(Table2[[#This Row],[Home]],Table1[],2,FALSE)</f>
        <v>17</v>
      </c>
      <c r="L2711" s="37">
        <f>VLOOKUP(Table2[[#This Row],[Visitor]],Table3[],2,FALSE)</f>
        <v>1</v>
      </c>
      <c r="M2711" s="37">
        <f>VLOOKUP(Table2[[#This Row],[Home]],Table3[],2,FALSE)</f>
        <v>15</v>
      </c>
      <c r="N2711" s="37">
        <f>VLOOKUP(Table2[[#This Row],[Visitor]],Table4[],2,FALSE)</f>
        <v>5</v>
      </c>
      <c r="O2711" s="37">
        <f>VLOOKUP(Table2[[#This Row],[Home]],Table4[],2,FALSE)</f>
        <v>18</v>
      </c>
      <c r="P2711" s="37"/>
      <c r="Q2711" s="37"/>
    </row>
    <row r="2712" spans="1:17" ht="25.5" customHeight="1">
      <c r="A2712" s="47" t="s">
        <v>501</v>
      </c>
      <c r="B2712" s="11" t="s">
        <v>59</v>
      </c>
      <c r="C2712" s="48" t="s">
        <v>38</v>
      </c>
      <c r="D2712" s="48">
        <v>113</v>
      </c>
      <c r="E2712" s="48" t="s">
        <v>42</v>
      </c>
      <c r="F2712" s="48">
        <v>92</v>
      </c>
      <c r="G2712" s="48" t="s">
        <v>7</v>
      </c>
      <c r="H2712" s="48"/>
      <c r="I2712" s="30">
        <v>19812</v>
      </c>
      <c r="J2712" s="37">
        <f>VLOOKUP(Table2[[#This Row],[Visitor]],Table1[],2,FALSE)</f>
        <v>23</v>
      </c>
      <c r="K2712" s="37">
        <f>VLOOKUP(Table2[[#This Row],[Home]],Table1[],2,FALSE)</f>
        <v>25</v>
      </c>
      <c r="L2712" s="37">
        <f>VLOOKUP(Table2[[#This Row],[Visitor]],Table3[],2,FALSE)</f>
        <v>25</v>
      </c>
      <c r="M2712" s="37">
        <f>VLOOKUP(Table2[[#This Row],[Home]],Table3[],2,FALSE)</f>
        <v>22</v>
      </c>
      <c r="N2712" s="37">
        <f>VLOOKUP(Table2[[#This Row],[Visitor]],Table4[],2,FALSE)</f>
        <v>19</v>
      </c>
      <c r="O2712" s="37">
        <f>VLOOKUP(Table2[[#This Row],[Home]],Table4[],2,FALSE)</f>
        <v>30</v>
      </c>
      <c r="P2712" s="37"/>
      <c r="Q2712" s="37"/>
    </row>
    <row r="2713" spans="1:17" ht="25.5" customHeight="1">
      <c r="A2713" s="47" t="s">
        <v>501</v>
      </c>
      <c r="B2713" s="11" t="s">
        <v>12</v>
      </c>
      <c r="C2713" s="48" t="s">
        <v>45</v>
      </c>
      <c r="D2713" s="48">
        <v>103</v>
      </c>
      <c r="E2713" s="48" t="s">
        <v>34</v>
      </c>
      <c r="F2713" s="48">
        <v>96</v>
      </c>
      <c r="G2713" s="48" t="s">
        <v>7</v>
      </c>
      <c r="H2713" s="48"/>
      <c r="I2713" s="30">
        <v>18610</v>
      </c>
      <c r="J2713" s="37">
        <f>VLOOKUP(Table2[[#This Row],[Visitor]],Table1[],2,FALSE)</f>
        <v>28</v>
      </c>
      <c r="K2713" s="37">
        <f>VLOOKUP(Table2[[#This Row],[Home]],Table1[],2,FALSE)</f>
        <v>2</v>
      </c>
      <c r="L2713" s="37">
        <f>VLOOKUP(Table2[[#This Row],[Visitor]],Table3[],2,FALSE)</f>
        <v>21</v>
      </c>
      <c r="M2713" s="37">
        <f>VLOOKUP(Table2[[#This Row],[Home]],Table3[],2,FALSE)</f>
        <v>13</v>
      </c>
      <c r="N2713" s="37">
        <f>VLOOKUP(Table2[[#This Row],[Visitor]],Table4[],2,FALSE)</f>
        <v>20</v>
      </c>
      <c r="O2713" s="37">
        <f>VLOOKUP(Table2[[#This Row],[Home]],Table4[],2,FALSE)</f>
        <v>13</v>
      </c>
      <c r="P2713" s="37"/>
      <c r="Q2713" s="37"/>
    </row>
    <row r="2714" spans="1:17" ht="25.5" customHeight="1">
      <c r="A2714" s="47" t="s">
        <v>501</v>
      </c>
      <c r="B2714" s="11" t="s">
        <v>21</v>
      </c>
      <c r="C2714" s="48" t="s">
        <v>28</v>
      </c>
      <c r="D2714" s="48">
        <v>131</v>
      </c>
      <c r="E2714" s="48" t="s">
        <v>6</v>
      </c>
      <c r="F2714" s="48">
        <v>111</v>
      </c>
      <c r="G2714" s="48" t="s">
        <v>7</v>
      </c>
      <c r="H2714" s="48"/>
      <c r="I2714" s="30">
        <v>18078</v>
      </c>
      <c r="J2714" s="37">
        <f>VLOOKUP(Table2[[#This Row],[Visitor]],Table1[],2,FALSE)</f>
        <v>22</v>
      </c>
      <c r="K2714" s="37">
        <f>VLOOKUP(Table2[[#This Row],[Home]],Table1[],2,FALSE)</f>
        <v>5</v>
      </c>
      <c r="L2714" s="37">
        <f>VLOOKUP(Table2[[#This Row],[Visitor]],Table3[],2,FALSE)</f>
        <v>28</v>
      </c>
      <c r="M2714" s="37">
        <f>VLOOKUP(Table2[[#This Row],[Home]],Table3[],2,FALSE)</f>
        <v>6</v>
      </c>
      <c r="N2714" s="37">
        <f>VLOOKUP(Table2[[#This Row],[Visitor]],Table4[],2,FALSE)</f>
        <v>22</v>
      </c>
      <c r="O2714" s="37">
        <f>VLOOKUP(Table2[[#This Row],[Home]],Table4[],2,FALSE)</f>
        <v>28</v>
      </c>
      <c r="P2714" s="37"/>
      <c r="Q2714" s="37"/>
    </row>
    <row r="2715" spans="1:17" ht="25.5" customHeight="1">
      <c r="A2715" s="47" t="s">
        <v>501</v>
      </c>
      <c r="B2715" s="11" t="s">
        <v>29</v>
      </c>
      <c r="C2715" s="48" t="s">
        <v>31</v>
      </c>
      <c r="D2715" s="48">
        <v>94</v>
      </c>
      <c r="E2715" s="48" t="s">
        <v>44</v>
      </c>
      <c r="F2715" s="48">
        <v>105</v>
      </c>
      <c r="G2715" s="48" t="s">
        <v>7</v>
      </c>
      <c r="H2715" s="48"/>
      <c r="I2715" s="30">
        <v>19068</v>
      </c>
      <c r="J2715" s="37">
        <f>VLOOKUP(Table2[[#This Row],[Visitor]],Table1[],2,FALSE)</f>
        <v>8</v>
      </c>
      <c r="K2715" s="37">
        <f>VLOOKUP(Table2[[#This Row],[Home]],Table1[],2,FALSE)</f>
        <v>6</v>
      </c>
      <c r="L2715" s="37">
        <f>VLOOKUP(Table2[[#This Row],[Visitor]],Table3[],2,FALSE)</f>
        <v>11</v>
      </c>
      <c r="M2715" s="37">
        <f>VLOOKUP(Table2[[#This Row],[Home]],Table3[],2,FALSE)</f>
        <v>18</v>
      </c>
      <c r="N2715" s="37">
        <f>VLOOKUP(Table2[[#This Row],[Visitor]],Table4[],2,FALSE)</f>
        <v>8</v>
      </c>
      <c r="O2715" s="37">
        <f>VLOOKUP(Table2[[#This Row],[Home]],Table4[],2,FALSE)</f>
        <v>12</v>
      </c>
      <c r="P2715" s="37"/>
      <c r="Q2715" s="37"/>
    </row>
    <row r="2716" spans="1:17" ht="25.5" customHeight="1">
      <c r="A2716" s="47" t="s">
        <v>502</v>
      </c>
      <c r="B2716" s="11" t="s">
        <v>12</v>
      </c>
      <c r="C2716" s="48" t="s">
        <v>14</v>
      </c>
      <c r="D2716" s="48">
        <v>99</v>
      </c>
      <c r="E2716" s="48" t="s">
        <v>20</v>
      </c>
      <c r="F2716" s="48">
        <v>115</v>
      </c>
      <c r="G2716" s="48" t="s">
        <v>7</v>
      </c>
      <c r="H2716" s="48"/>
      <c r="I2716" s="30">
        <v>13052</v>
      </c>
      <c r="J2716" s="37">
        <f>VLOOKUP(Table2[[#This Row],[Visitor]],Table1[],2,FALSE)</f>
        <v>19</v>
      </c>
      <c r="K2716" s="37">
        <f>VLOOKUP(Table2[[#This Row],[Home]],Table1[],2,FALSE)</f>
        <v>9</v>
      </c>
      <c r="L2716" s="37">
        <f>VLOOKUP(Table2[[#This Row],[Visitor]],Table3[],2,FALSE)</f>
        <v>19</v>
      </c>
      <c r="M2716" s="37">
        <f>VLOOKUP(Table2[[#This Row],[Home]],Table3[],2,FALSE)</f>
        <v>17</v>
      </c>
      <c r="N2716" s="37">
        <f>VLOOKUP(Table2[[#This Row],[Visitor]],Table4[],2,FALSE)</f>
        <v>16</v>
      </c>
      <c r="O2716" s="37">
        <f>VLOOKUP(Table2[[#This Row],[Home]],Table4[],2,FALSE)</f>
        <v>25</v>
      </c>
      <c r="P2716" s="37"/>
      <c r="Q2716" s="37"/>
    </row>
    <row r="2717" spans="1:17" ht="25.5" customHeight="1">
      <c r="A2717" s="47" t="s">
        <v>502</v>
      </c>
      <c r="B2717" s="11" t="s">
        <v>21</v>
      </c>
      <c r="C2717" s="48" t="s">
        <v>24</v>
      </c>
      <c r="D2717" s="48">
        <v>125</v>
      </c>
      <c r="E2717" s="48" t="s">
        <v>15</v>
      </c>
      <c r="F2717" s="48">
        <v>135</v>
      </c>
      <c r="G2717" s="48" t="s">
        <v>7</v>
      </c>
      <c r="H2717" s="48"/>
      <c r="I2717" s="30">
        <v>17194</v>
      </c>
      <c r="J2717" s="37">
        <f>VLOOKUP(Table2[[#This Row],[Visitor]],Table1[],2,FALSE)</f>
        <v>21</v>
      </c>
      <c r="K2717" s="37">
        <f>VLOOKUP(Table2[[#This Row],[Home]],Table1[],2,FALSE)</f>
        <v>30</v>
      </c>
      <c r="L2717" s="37">
        <f>VLOOKUP(Table2[[#This Row],[Visitor]],Table3[],2,FALSE)</f>
        <v>9</v>
      </c>
      <c r="M2717" s="37">
        <f>VLOOKUP(Table2[[#This Row],[Home]],Table3[],2,FALSE)</f>
        <v>23</v>
      </c>
      <c r="N2717" s="37">
        <f>VLOOKUP(Table2[[#This Row],[Visitor]],Table4[],2,FALSE)</f>
        <v>24</v>
      </c>
      <c r="O2717" s="37">
        <f>VLOOKUP(Table2[[#This Row],[Home]],Table4[],2,FALSE)</f>
        <v>14</v>
      </c>
      <c r="P2717" s="37"/>
      <c r="Q2717" s="37"/>
    </row>
    <row r="2718" spans="1:17" ht="25.5" customHeight="1">
      <c r="A2718" s="47" t="s">
        <v>502</v>
      </c>
      <c r="B2718" s="11" t="s">
        <v>23</v>
      </c>
      <c r="C2718" s="48" t="s">
        <v>9</v>
      </c>
      <c r="D2718" s="48">
        <v>107</v>
      </c>
      <c r="E2718" s="48" t="s">
        <v>25</v>
      </c>
      <c r="F2718" s="48">
        <v>100</v>
      </c>
      <c r="G2718" s="48" t="s">
        <v>7</v>
      </c>
      <c r="H2718" s="48"/>
      <c r="I2718" s="30">
        <v>14197</v>
      </c>
      <c r="J2718" s="37">
        <f>VLOOKUP(Table2[[#This Row],[Visitor]],Table1[],2,FALSE)</f>
        <v>3</v>
      </c>
      <c r="K2718" s="37">
        <f>VLOOKUP(Table2[[#This Row],[Home]],Table1[],2,FALSE)</f>
        <v>12</v>
      </c>
      <c r="L2718" s="37">
        <f>VLOOKUP(Table2[[#This Row],[Visitor]],Table3[],2,FALSE)</f>
        <v>1</v>
      </c>
      <c r="M2718" s="37">
        <f>VLOOKUP(Table2[[#This Row],[Home]],Table3[],2,FALSE)</f>
        <v>29</v>
      </c>
      <c r="N2718" s="37">
        <f>VLOOKUP(Table2[[#This Row],[Visitor]],Table4[],2,FALSE)</f>
        <v>5</v>
      </c>
      <c r="O2718" s="37">
        <f>VLOOKUP(Table2[[#This Row],[Home]],Table4[],2,FALSE)</f>
        <v>23</v>
      </c>
      <c r="P2718" s="37"/>
      <c r="Q2718" s="37"/>
    </row>
    <row r="2719" spans="1:17" ht="25.5" customHeight="1">
      <c r="A2719" s="47" t="s">
        <v>502</v>
      </c>
      <c r="B2719" s="11" t="s">
        <v>23</v>
      </c>
      <c r="C2719" s="48" t="s">
        <v>22</v>
      </c>
      <c r="D2719" s="48">
        <v>134</v>
      </c>
      <c r="E2719" s="48" t="s">
        <v>33</v>
      </c>
      <c r="F2719" s="48">
        <v>106</v>
      </c>
      <c r="G2719" s="48" t="s">
        <v>7</v>
      </c>
      <c r="H2719" s="48"/>
      <c r="I2719" s="30">
        <v>16271</v>
      </c>
      <c r="J2719" s="37">
        <f>VLOOKUP(Table2[[#This Row],[Visitor]],Table1[],2,FALSE)</f>
        <v>14</v>
      </c>
      <c r="K2719" s="37">
        <f>VLOOKUP(Table2[[#This Row],[Home]],Table1[],2,FALSE)</f>
        <v>24</v>
      </c>
      <c r="L2719" s="37">
        <f>VLOOKUP(Table2[[#This Row],[Visitor]],Table3[],2,FALSE)</f>
        <v>16</v>
      </c>
      <c r="M2719" s="37">
        <f>VLOOKUP(Table2[[#This Row],[Home]],Table3[],2,FALSE)</f>
        <v>12</v>
      </c>
      <c r="N2719" s="37">
        <f>VLOOKUP(Table2[[#This Row],[Visitor]],Table4[],2,FALSE)</f>
        <v>1</v>
      </c>
      <c r="O2719" s="37">
        <f>VLOOKUP(Table2[[#This Row],[Home]],Table4[],2,FALSE)</f>
        <v>21</v>
      </c>
      <c r="P2719" s="37"/>
      <c r="Q2719" s="37"/>
    </row>
    <row r="2720" spans="1:17" ht="25.5" customHeight="1">
      <c r="A2720" s="47" t="s">
        <v>502</v>
      </c>
      <c r="B2720" s="11" t="s">
        <v>29</v>
      </c>
      <c r="C2720" s="48" t="s">
        <v>19</v>
      </c>
      <c r="D2720" s="48">
        <v>109</v>
      </c>
      <c r="E2720" s="48" t="s">
        <v>37</v>
      </c>
      <c r="F2720" s="48">
        <v>114</v>
      </c>
      <c r="G2720" s="48" t="s">
        <v>7</v>
      </c>
      <c r="H2720" s="48"/>
      <c r="I2720" s="30">
        <v>14285</v>
      </c>
      <c r="J2720" s="37">
        <f>VLOOKUP(Table2[[#This Row],[Visitor]],Table1[],2,FALSE)</f>
        <v>27</v>
      </c>
      <c r="K2720" s="37">
        <f>VLOOKUP(Table2[[#This Row],[Home]],Table1[],2,FALSE)</f>
        <v>29</v>
      </c>
      <c r="L2720" s="37">
        <f>VLOOKUP(Table2[[#This Row],[Visitor]],Table3[],2,FALSE)</f>
        <v>5</v>
      </c>
      <c r="M2720" s="37">
        <f>VLOOKUP(Table2[[#This Row],[Home]],Table3[],2,FALSE)</f>
        <v>30</v>
      </c>
      <c r="N2720" s="37">
        <f>VLOOKUP(Table2[[#This Row],[Visitor]],Table4[],2,FALSE)</f>
        <v>7</v>
      </c>
      <c r="O2720" s="37">
        <f>VLOOKUP(Table2[[#This Row],[Home]],Table4[],2,FALSE)</f>
        <v>29</v>
      </c>
      <c r="P2720" s="37"/>
      <c r="Q2720" s="37"/>
    </row>
    <row r="2721" spans="1:17" ht="25.5" customHeight="1">
      <c r="A2721" s="47" t="s">
        <v>502</v>
      </c>
      <c r="B2721" s="11" t="s">
        <v>8</v>
      </c>
      <c r="C2721" s="48" t="s">
        <v>36</v>
      </c>
      <c r="D2721" s="48">
        <v>118</v>
      </c>
      <c r="E2721" s="48" t="s">
        <v>10</v>
      </c>
      <c r="F2721" s="48">
        <v>127</v>
      </c>
      <c r="G2721" s="48" t="s">
        <v>7</v>
      </c>
      <c r="H2721" s="48"/>
      <c r="I2721" s="30">
        <v>18064</v>
      </c>
      <c r="J2721" s="37">
        <f>VLOOKUP(Table2[[#This Row],[Visitor]],Table1[],2,FALSE)</f>
        <v>16</v>
      </c>
      <c r="K2721" s="37">
        <f>VLOOKUP(Table2[[#This Row],[Home]],Table1[],2,FALSE)</f>
        <v>1</v>
      </c>
      <c r="L2721" s="37">
        <f>VLOOKUP(Table2[[#This Row],[Visitor]],Table3[],2,FALSE)</f>
        <v>7</v>
      </c>
      <c r="M2721" s="37">
        <f>VLOOKUP(Table2[[#This Row],[Home]],Table3[],2,FALSE)</f>
        <v>3</v>
      </c>
      <c r="N2721" s="37">
        <f>VLOOKUP(Table2[[#This Row],[Visitor]],Table4[],2,FALSE)</f>
        <v>6</v>
      </c>
      <c r="O2721" s="37">
        <f>VLOOKUP(Table2[[#This Row],[Home]],Table4[],2,FALSE)</f>
        <v>3</v>
      </c>
      <c r="P2721" s="37"/>
      <c r="Q2721" s="37"/>
    </row>
    <row r="2722" spans="1:17" ht="25.5" customHeight="1">
      <c r="A2722" s="47" t="s">
        <v>503</v>
      </c>
      <c r="B2722" s="11" t="s">
        <v>12</v>
      </c>
      <c r="C2722" s="48" t="s">
        <v>16</v>
      </c>
      <c r="D2722" s="48">
        <v>120</v>
      </c>
      <c r="E2722" s="48" t="s">
        <v>13</v>
      </c>
      <c r="F2722" s="48">
        <v>122</v>
      </c>
      <c r="G2722" s="48" t="s">
        <v>7</v>
      </c>
      <c r="H2722" s="48" t="s">
        <v>53</v>
      </c>
      <c r="I2722" s="30">
        <v>13341</v>
      </c>
      <c r="J2722" s="37">
        <f>VLOOKUP(Table2[[#This Row],[Visitor]],Table1[],2,FALSE)</f>
        <v>13</v>
      </c>
      <c r="K2722" s="37">
        <f>VLOOKUP(Table2[[#This Row],[Home]],Table1[],2,FALSE)</f>
        <v>20</v>
      </c>
      <c r="L2722" s="37">
        <f>VLOOKUP(Table2[[#This Row],[Visitor]],Table3[],2,FALSE)</f>
        <v>8</v>
      </c>
      <c r="M2722" s="37">
        <f>VLOOKUP(Table2[[#This Row],[Home]],Table3[],2,FALSE)</f>
        <v>20</v>
      </c>
      <c r="N2722" s="37">
        <f>VLOOKUP(Table2[[#This Row],[Visitor]],Table4[],2,FALSE)</f>
        <v>11</v>
      </c>
      <c r="O2722" s="37">
        <f>VLOOKUP(Table2[[#This Row],[Home]],Table4[],2,FALSE)</f>
        <v>17</v>
      </c>
      <c r="P2722" s="37"/>
      <c r="Q2722" s="37"/>
    </row>
    <row r="2723" spans="1:17" ht="25.5" customHeight="1">
      <c r="A2723" s="47" t="s">
        <v>503</v>
      </c>
      <c r="B2723" s="11" t="s">
        <v>12</v>
      </c>
      <c r="C2723" s="48" t="s">
        <v>5</v>
      </c>
      <c r="D2723" s="48">
        <v>119</v>
      </c>
      <c r="E2723" s="48" t="s">
        <v>6</v>
      </c>
      <c r="F2723" s="48">
        <v>113</v>
      </c>
      <c r="G2723" s="48" t="s">
        <v>7</v>
      </c>
      <c r="H2723" s="48"/>
      <c r="I2723" s="30">
        <v>17709</v>
      </c>
      <c r="J2723" s="37">
        <f>VLOOKUP(Table2[[#This Row],[Visitor]],Table1[],2,FALSE)</f>
        <v>4</v>
      </c>
      <c r="K2723" s="37">
        <f>VLOOKUP(Table2[[#This Row],[Home]],Table1[],2,FALSE)</f>
        <v>5</v>
      </c>
      <c r="L2723" s="37">
        <f>VLOOKUP(Table2[[#This Row],[Visitor]],Table3[],2,FALSE)</f>
        <v>4</v>
      </c>
      <c r="M2723" s="37">
        <f>VLOOKUP(Table2[[#This Row],[Home]],Table3[],2,FALSE)</f>
        <v>6</v>
      </c>
      <c r="N2723" s="37">
        <f>VLOOKUP(Table2[[#This Row],[Visitor]],Table4[],2,FALSE)</f>
        <v>9</v>
      </c>
      <c r="O2723" s="37">
        <f>VLOOKUP(Table2[[#This Row],[Home]],Table4[],2,FALSE)</f>
        <v>28</v>
      </c>
      <c r="P2723" s="37"/>
      <c r="Q2723" s="37"/>
    </row>
    <row r="2724" spans="1:17" ht="25.5" customHeight="1">
      <c r="A2724" s="47" t="s">
        <v>503</v>
      </c>
      <c r="B2724" s="11" t="s">
        <v>21</v>
      </c>
      <c r="C2724" s="48" t="s">
        <v>34</v>
      </c>
      <c r="D2724" s="48">
        <v>100</v>
      </c>
      <c r="E2724" s="48" t="s">
        <v>27</v>
      </c>
      <c r="F2724" s="48">
        <v>108</v>
      </c>
      <c r="G2724" s="48" t="s">
        <v>7</v>
      </c>
      <c r="H2724" s="48"/>
      <c r="I2724" s="30">
        <v>14025</v>
      </c>
      <c r="J2724" s="37">
        <f>VLOOKUP(Table2[[#This Row],[Visitor]],Table1[],2,FALSE)</f>
        <v>2</v>
      </c>
      <c r="K2724" s="37">
        <f>VLOOKUP(Table2[[#This Row],[Home]],Table1[],2,FALSE)</f>
        <v>11</v>
      </c>
      <c r="L2724" s="37">
        <f>VLOOKUP(Table2[[#This Row],[Visitor]],Table3[],2,FALSE)</f>
        <v>13</v>
      </c>
      <c r="M2724" s="37">
        <f>VLOOKUP(Table2[[#This Row],[Home]],Table3[],2,FALSE)</f>
        <v>27</v>
      </c>
      <c r="N2724" s="37">
        <f>VLOOKUP(Table2[[#This Row],[Visitor]],Table4[],2,FALSE)</f>
        <v>13</v>
      </c>
      <c r="O2724" s="37">
        <f>VLOOKUP(Table2[[#This Row],[Home]],Table4[],2,FALSE)</f>
        <v>26</v>
      </c>
      <c r="P2724" s="37"/>
      <c r="Q2724" s="37"/>
    </row>
    <row r="2725" spans="1:17" ht="25.5" customHeight="1">
      <c r="A2725" s="47" t="s">
        <v>503</v>
      </c>
      <c r="B2725" s="11" t="s">
        <v>23</v>
      </c>
      <c r="C2725" s="48" t="s">
        <v>45</v>
      </c>
      <c r="D2725" s="48">
        <v>118</v>
      </c>
      <c r="E2725" s="48" t="s">
        <v>40</v>
      </c>
      <c r="F2725" s="48">
        <v>112</v>
      </c>
      <c r="G2725" s="48" t="s">
        <v>7</v>
      </c>
      <c r="H2725" s="48"/>
      <c r="I2725" s="30">
        <v>21193</v>
      </c>
      <c r="J2725" s="37">
        <f>VLOOKUP(Table2[[#This Row],[Visitor]],Table1[],2,FALSE)</f>
        <v>28</v>
      </c>
      <c r="K2725" s="37">
        <f>VLOOKUP(Table2[[#This Row],[Home]],Table1[],2,FALSE)</f>
        <v>15</v>
      </c>
      <c r="L2725" s="37">
        <f>VLOOKUP(Table2[[#This Row],[Visitor]],Table3[],2,FALSE)</f>
        <v>21</v>
      </c>
      <c r="M2725" s="37">
        <f>VLOOKUP(Table2[[#This Row],[Home]],Table3[],2,FALSE)</f>
        <v>24</v>
      </c>
      <c r="N2725" s="37">
        <f>VLOOKUP(Table2[[#This Row],[Visitor]],Table4[],2,FALSE)</f>
        <v>20</v>
      </c>
      <c r="O2725" s="37">
        <f>VLOOKUP(Table2[[#This Row],[Home]],Table4[],2,FALSE)</f>
        <v>27</v>
      </c>
      <c r="P2725" s="37"/>
      <c r="Q2725" s="37"/>
    </row>
    <row r="2726" spans="1:17" ht="25.5" customHeight="1">
      <c r="A2726" s="47" t="s">
        <v>503</v>
      </c>
      <c r="B2726" s="11" t="s">
        <v>23</v>
      </c>
      <c r="C2726" s="48" t="s">
        <v>18</v>
      </c>
      <c r="D2726" s="48">
        <v>94</v>
      </c>
      <c r="E2726" s="48" t="s">
        <v>43</v>
      </c>
      <c r="F2726" s="48">
        <v>102</v>
      </c>
      <c r="G2726" s="48" t="s">
        <v>7</v>
      </c>
      <c r="H2726" s="48"/>
      <c r="I2726" s="30">
        <v>18203</v>
      </c>
      <c r="J2726" s="37">
        <f>VLOOKUP(Table2[[#This Row],[Visitor]],Table1[],2,FALSE)</f>
        <v>26</v>
      </c>
      <c r="K2726" s="37">
        <f>VLOOKUP(Table2[[#This Row],[Home]],Table1[],2,FALSE)</f>
        <v>10</v>
      </c>
      <c r="L2726" s="37">
        <f>VLOOKUP(Table2[[#This Row],[Visitor]],Table3[],2,FALSE)</f>
        <v>26</v>
      </c>
      <c r="M2726" s="37">
        <f>VLOOKUP(Table2[[#This Row],[Home]],Table3[],2,FALSE)</f>
        <v>10</v>
      </c>
      <c r="N2726" s="37">
        <f>VLOOKUP(Table2[[#This Row],[Visitor]],Table4[],2,FALSE)</f>
        <v>15</v>
      </c>
      <c r="O2726" s="37">
        <f>VLOOKUP(Table2[[#This Row],[Home]],Table4[],2,FALSE)</f>
        <v>10</v>
      </c>
      <c r="P2726" s="37"/>
      <c r="Q2726" s="37"/>
    </row>
    <row r="2727" spans="1:17" ht="25.5" customHeight="1">
      <c r="A2727" s="47" t="s">
        <v>503</v>
      </c>
      <c r="B2727" s="11" t="s">
        <v>29</v>
      </c>
      <c r="C2727" s="48" t="s">
        <v>17</v>
      </c>
      <c r="D2727" s="48">
        <v>89</v>
      </c>
      <c r="E2727" s="48" t="s">
        <v>30</v>
      </c>
      <c r="F2727" s="48">
        <v>109</v>
      </c>
      <c r="G2727" s="48" t="s">
        <v>7</v>
      </c>
      <c r="H2727" s="48"/>
      <c r="I2727" s="30">
        <v>18010</v>
      </c>
      <c r="J2727" s="37">
        <f>VLOOKUP(Table2[[#This Row],[Visitor]],Table1[],2,FALSE)</f>
        <v>17</v>
      </c>
      <c r="K2727" s="37">
        <f>VLOOKUP(Table2[[#This Row],[Home]],Table1[],2,FALSE)</f>
        <v>18</v>
      </c>
      <c r="L2727" s="37">
        <f>VLOOKUP(Table2[[#This Row],[Visitor]],Table3[],2,FALSE)</f>
        <v>15</v>
      </c>
      <c r="M2727" s="37">
        <f>VLOOKUP(Table2[[#This Row],[Home]],Table3[],2,FALSE)</f>
        <v>14</v>
      </c>
      <c r="N2727" s="37">
        <f>VLOOKUP(Table2[[#This Row],[Visitor]],Table4[],2,FALSE)</f>
        <v>18</v>
      </c>
      <c r="O2727" s="37">
        <f>VLOOKUP(Table2[[#This Row],[Home]],Table4[],2,FALSE)</f>
        <v>4</v>
      </c>
      <c r="P2727" s="37"/>
      <c r="Q2727" s="37"/>
    </row>
    <row r="2728" spans="1:17" ht="25.5" customHeight="1">
      <c r="A2728" s="47" t="s">
        <v>504</v>
      </c>
      <c r="B2728" s="11" t="s">
        <v>12</v>
      </c>
      <c r="C2728" s="48" t="s">
        <v>42</v>
      </c>
      <c r="D2728" s="48">
        <v>102</v>
      </c>
      <c r="E2728" s="48" t="s">
        <v>14</v>
      </c>
      <c r="F2728" s="48">
        <v>122</v>
      </c>
      <c r="G2728" s="48" t="s">
        <v>7</v>
      </c>
      <c r="H2728" s="48"/>
      <c r="I2728" s="30">
        <v>15463</v>
      </c>
      <c r="J2728" s="37">
        <f>VLOOKUP(Table2[[#This Row],[Visitor]],Table1[],2,FALSE)</f>
        <v>25</v>
      </c>
      <c r="K2728" s="37">
        <f>VLOOKUP(Table2[[#This Row],[Home]],Table1[],2,FALSE)</f>
        <v>19</v>
      </c>
      <c r="L2728" s="37">
        <f>VLOOKUP(Table2[[#This Row],[Visitor]],Table3[],2,FALSE)</f>
        <v>22</v>
      </c>
      <c r="M2728" s="37">
        <f>VLOOKUP(Table2[[#This Row],[Home]],Table3[],2,FALSE)</f>
        <v>19</v>
      </c>
      <c r="N2728" s="37">
        <f>VLOOKUP(Table2[[#This Row],[Visitor]],Table4[],2,FALSE)</f>
        <v>30</v>
      </c>
      <c r="O2728" s="37">
        <f>VLOOKUP(Table2[[#This Row],[Home]],Table4[],2,FALSE)</f>
        <v>16</v>
      </c>
      <c r="P2728" s="37"/>
      <c r="Q2728" s="37"/>
    </row>
    <row r="2729" spans="1:17" ht="25.5" customHeight="1">
      <c r="A2729" s="47" t="s">
        <v>504</v>
      </c>
      <c r="B2729" s="11" t="s">
        <v>12</v>
      </c>
      <c r="C2729" s="48" t="s">
        <v>20</v>
      </c>
      <c r="D2729" s="48">
        <v>106</v>
      </c>
      <c r="E2729" s="48" t="s">
        <v>16</v>
      </c>
      <c r="F2729" s="48">
        <v>121</v>
      </c>
      <c r="G2729" s="48" t="s">
        <v>7</v>
      </c>
      <c r="H2729" s="48"/>
      <c r="I2729" s="30">
        <v>16171</v>
      </c>
      <c r="J2729" s="37">
        <f>VLOOKUP(Table2[[#This Row],[Visitor]],Table1[],2,FALSE)</f>
        <v>9</v>
      </c>
      <c r="K2729" s="37">
        <f>VLOOKUP(Table2[[#This Row],[Home]],Table1[],2,FALSE)</f>
        <v>13</v>
      </c>
      <c r="L2729" s="37">
        <f>VLOOKUP(Table2[[#This Row],[Visitor]],Table3[],2,FALSE)</f>
        <v>17</v>
      </c>
      <c r="M2729" s="37">
        <f>VLOOKUP(Table2[[#This Row],[Home]],Table3[],2,FALSE)</f>
        <v>8</v>
      </c>
      <c r="N2729" s="37">
        <f>VLOOKUP(Table2[[#This Row],[Visitor]],Table4[],2,FALSE)</f>
        <v>25</v>
      </c>
      <c r="O2729" s="37">
        <f>VLOOKUP(Table2[[#This Row],[Home]],Table4[],2,FALSE)</f>
        <v>11</v>
      </c>
      <c r="P2729" s="37"/>
      <c r="Q2729" s="37"/>
    </row>
    <row r="2730" spans="1:17" ht="25.5" customHeight="1">
      <c r="A2730" s="47" t="s">
        <v>504</v>
      </c>
      <c r="B2730" s="11" t="s">
        <v>21</v>
      </c>
      <c r="C2730" s="48" t="s">
        <v>40</v>
      </c>
      <c r="D2730" s="48">
        <v>113</v>
      </c>
      <c r="E2730" s="48" t="s">
        <v>27</v>
      </c>
      <c r="F2730" s="48">
        <v>93</v>
      </c>
      <c r="G2730" s="48" t="s">
        <v>7</v>
      </c>
      <c r="H2730" s="48"/>
      <c r="I2730" s="30">
        <v>15049</v>
      </c>
      <c r="J2730" s="37">
        <f>VLOOKUP(Table2[[#This Row],[Visitor]],Table1[],2,FALSE)</f>
        <v>15</v>
      </c>
      <c r="K2730" s="37">
        <f>VLOOKUP(Table2[[#This Row],[Home]],Table1[],2,FALSE)</f>
        <v>11</v>
      </c>
      <c r="L2730" s="37">
        <f>VLOOKUP(Table2[[#This Row],[Visitor]],Table3[],2,FALSE)</f>
        <v>24</v>
      </c>
      <c r="M2730" s="37">
        <f>VLOOKUP(Table2[[#This Row],[Home]],Table3[],2,FALSE)</f>
        <v>27</v>
      </c>
      <c r="N2730" s="37">
        <f>VLOOKUP(Table2[[#This Row],[Visitor]],Table4[],2,FALSE)</f>
        <v>27</v>
      </c>
      <c r="O2730" s="37">
        <f>VLOOKUP(Table2[[#This Row],[Home]],Table4[],2,FALSE)</f>
        <v>26</v>
      </c>
      <c r="P2730" s="37"/>
      <c r="Q2730" s="37"/>
    </row>
    <row r="2731" spans="1:17" ht="25.5" customHeight="1">
      <c r="A2731" s="47" t="s">
        <v>504</v>
      </c>
      <c r="B2731" s="11" t="s">
        <v>21</v>
      </c>
      <c r="C2731" s="48" t="s">
        <v>10</v>
      </c>
      <c r="D2731" s="48">
        <v>112</v>
      </c>
      <c r="E2731" s="48" t="s">
        <v>9</v>
      </c>
      <c r="F2731" s="48">
        <v>129</v>
      </c>
      <c r="G2731" s="48" t="s">
        <v>7</v>
      </c>
      <c r="H2731" s="48"/>
      <c r="I2731" s="30">
        <v>18055</v>
      </c>
      <c r="J2731" s="37">
        <f>VLOOKUP(Table2[[#This Row],[Visitor]],Table1[],2,FALSE)</f>
        <v>1</v>
      </c>
      <c r="K2731" s="37">
        <f>VLOOKUP(Table2[[#This Row],[Home]],Table1[],2,FALSE)</f>
        <v>3</v>
      </c>
      <c r="L2731" s="37">
        <f>VLOOKUP(Table2[[#This Row],[Visitor]],Table3[],2,FALSE)</f>
        <v>3</v>
      </c>
      <c r="M2731" s="37">
        <f>VLOOKUP(Table2[[#This Row],[Home]],Table3[],2,FALSE)</f>
        <v>1</v>
      </c>
      <c r="N2731" s="37">
        <f>VLOOKUP(Table2[[#This Row],[Visitor]],Table4[],2,FALSE)</f>
        <v>3</v>
      </c>
      <c r="O2731" s="37">
        <f>VLOOKUP(Table2[[#This Row],[Home]],Table4[],2,FALSE)</f>
        <v>5</v>
      </c>
      <c r="P2731" s="37"/>
      <c r="Q2731" s="37"/>
    </row>
    <row r="2732" spans="1:17" ht="25.5" customHeight="1">
      <c r="A2732" s="47" t="s">
        <v>504</v>
      </c>
      <c r="B2732" s="11" t="s">
        <v>21</v>
      </c>
      <c r="C2732" s="48" t="s">
        <v>38</v>
      </c>
      <c r="D2732" s="48">
        <v>120</v>
      </c>
      <c r="E2732" s="48" t="s">
        <v>41</v>
      </c>
      <c r="F2732" s="48">
        <v>124</v>
      </c>
      <c r="G2732" s="48" t="s">
        <v>7</v>
      </c>
      <c r="H2732" s="48"/>
      <c r="I2732" s="30">
        <v>19800</v>
      </c>
      <c r="J2732" s="37">
        <f>VLOOKUP(Table2[[#This Row],[Visitor]],Table1[],2,FALSE)</f>
        <v>23</v>
      </c>
      <c r="K2732" s="37">
        <f>VLOOKUP(Table2[[#This Row],[Home]],Table1[],2,FALSE)</f>
        <v>7</v>
      </c>
      <c r="L2732" s="37">
        <f>VLOOKUP(Table2[[#This Row],[Visitor]],Table3[],2,FALSE)</f>
        <v>25</v>
      </c>
      <c r="M2732" s="37">
        <f>VLOOKUP(Table2[[#This Row],[Home]],Table3[],2,FALSE)</f>
        <v>2</v>
      </c>
      <c r="N2732" s="37">
        <f>VLOOKUP(Table2[[#This Row],[Visitor]],Table4[],2,FALSE)</f>
        <v>19</v>
      </c>
      <c r="O2732" s="37">
        <f>VLOOKUP(Table2[[#This Row],[Home]],Table4[],2,FALSE)</f>
        <v>2</v>
      </c>
      <c r="P2732" s="37"/>
      <c r="Q2732" s="37"/>
    </row>
    <row r="2733" spans="1:17" ht="25.5" customHeight="1">
      <c r="A2733" s="47" t="s">
        <v>504</v>
      </c>
      <c r="B2733" s="11" t="s">
        <v>23</v>
      </c>
      <c r="C2733" s="48" t="s">
        <v>33</v>
      </c>
      <c r="D2733" s="48">
        <v>121</v>
      </c>
      <c r="E2733" s="48" t="s">
        <v>25</v>
      </c>
      <c r="F2733" s="48">
        <v>137</v>
      </c>
      <c r="G2733" s="48" t="s">
        <v>7</v>
      </c>
      <c r="H2733" s="48"/>
      <c r="I2733" s="30">
        <v>13503</v>
      </c>
      <c r="J2733" s="37">
        <f>VLOOKUP(Table2[[#This Row],[Visitor]],Table1[],2,FALSE)</f>
        <v>24</v>
      </c>
      <c r="K2733" s="37">
        <f>VLOOKUP(Table2[[#This Row],[Home]],Table1[],2,FALSE)</f>
        <v>12</v>
      </c>
      <c r="L2733" s="37">
        <f>VLOOKUP(Table2[[#This Row],[Visitor]],Table3[],2,FALSE)</f>
        <v>12</v>
      </c>
      <c r="M2733" s="37">
        <f>VLOOKUP(Table2[[#This Row],[Home]],Table3[],2,FALSE)</f>
        <v>29</v>
      </c>
      <c r="N2733" s="37">
        <f>VLOOKUP(Table2[[#This Row],[Visitor]],Table4[],2,FALSE)</f>
        <v>21</v>
      </c>
      <c r="O2733" s="37">
        <f>VLOOKUP(Table2[[#This Row],[Home]],Table4[],2,FALSE)</f>
        <v>23</v>
      </c>
      <c r="P2733" s="37"/>
      <c r="Q2733" s="37"/>
    </row>
    <row r="2734" spans="1:17" ht="25.5" customHeight="1">
      <c r="A2734" s="47" t="s">
        <v>504</v>
      </c>
      <c r="B2734" s="11" t="s">
        <v>26</v>
      </c>
      <c r="C2734" s="48" t="s">
        <v>18</v>
      </c>
      <c r="D2734" s="48">
        <v>106</v>
      </c>
      <c r="E2734" s="48" t="s">
        <v>28</v>
      </c>
      <c r="F2734" s="48">
        <v>107</v>
      </c>
      <c r="G2734" s="48" t="s">
        <v>7</v>
      </c>
      <c r="H2734" s="48"/>
      <c r="I2734" s="30">
        <v>19487</v>
      </c>
      <c r="J2734" s="37">
        <f>VLOOKUP(Table2[[#This Row],[Visitor]],Table1[],2,FALSE)</f>
        <v>26</v>
      </c>
      <c r="K2734" s="37">
        <f>VLOOKUP(Table2[[#This Row],[Home]],Table1[],2,FALSE)</f>
        <v>22</v>
      </c>
      <c r="L2734" s="37">
        <f>VLOOKUP(Table2[[#This Row],[Visitor]],Table3[],2,FALSE)</f>
        <v>26</v>
      </c>
      <c r="M2734" s="37">
        <f>VLOOKUP(Table2[[#This Row],[Home]],Table3[],2,FALSE)</f>
        <v>28</v>
      </c>
      <c r="N2734" s="37">
        <f>VLOOKUP(Table2[[#This Row],[Visitor]],Table4[],2,FALSE)</f>
        <v>15</v>
      </c>
      <c r="O2734" s="37">
        <f>VLOOKUP(Table2[[#This Row],[Home]],Table4[],2,FALSE)</f>
        <v>22</v>
      </c>
      <c r="P2734" s="37"/>
      <c r="Q2734" s="37"/>
    </row>
    <row r="2735" spans="1:17" ht="25.5" customHeight="1">
      <c r="A2735" s="47" t="s">
        <v>504</v>
      </c>
      <c r="B2735" s="11" t="s">
        <v>29</v>
      </c>
      <c r="C2735" s="48" t="s">
        <v>19</v>
      </c>
      <c r="D2735" s="48">
        <v>104</v>
      </c>
      <c r="E2735" s="48" t="s">
        <v>31</v>
      </c>
      <c r="F2735" s="48">
        <v>106</v>
      </c>
      <c r="G2735" s="48" t="s">
        <v>7</v>
      </c>
      <c r="H2735" s="48"/>
      <c r="I2735" s="30">
        <v>18306</v>
      </c>
      <c r="J2735" s="37">
        <f>VLOOKUP(Table2[[#This Row],[Visitor]],Table1[],2,FALSE)</f>
        <v>27</v>
      </c>
      <c r="K2735" s="37">
        <f>VLOOKUP(Table2[[#This Row],[Home]],Table1[],2,FALSE)</f>
        <v>8</v>
      </c>
      <c r="L2735" s="37">
        <f>VLOOKUP(Table2[[#This Row],[Visitor]],Table3[],2,FALSE)</f>
        <v>5</v>
      </c>
      <c r="M2735" s="37">
        <f>VLOOKUP(Table2[[#This Row],[Home]],Table3[],2,FALSE)</f>
        <v>11</v>
      </c>
      <c r="N2735" s="37">
        <f>VLOOKUP(Table2[[#This Row],[Visitor]],Table4[],2,FALSE)</f>
        <v>7</v>
      </c>
      <c r="O2735" s="37">
        <f>VLOOKUP(Table2[[#This Row],[Home]],Table4[],2,FALSE)</f>
        <v>8</v>
      </c>
      <c r="P2735" s="37"/>
      <c r="Q2735" s="37"/>
    </row>
    <row r="2736" spans="1:17" ht="25.5" customHeight="1">
      <c r="A2736" s="47" t="s">
        <v>504</v>
      </c>
      <c r="B2736" s="11" t="s">
        <v>35</v>
      </c>
      <c r="C2736" s="48" t="s">
        <v>22</v>
      </c>
      <c r="D2736" s="48">
        <v>129</v>
      </c>
      <c r="E2736" s="48" t="s">
        <v>44</v>
      </c>
      <c r="F2736" s="48">
        <v>124</v>
      </c>
      <c r="G2736" s="48" t="s">
        <v>7</v>
      </c>
      <c r="H2736" s="48"/>
      <c r="I2736" s="30">
        <v>19068</v>
      </c>
      <c r="J2736" s="37">
        <f>VLOOKUP(Table2[[#This Row],[Visitor]],Table1[],2,FALSE)</f>
        <v>14</v>
      </c>
      <c r="K2736" s="37">
        <f>VLOOKUP(Table2[[#This Row],[Home]],Table1[],2,FALSE)</f>
        <v>6</v>
      </c>
      <c r="L2736" s="37">
        <f>VLOOKUP(Table2[[#This Row],[Visitor]],Table3[],2,FALSE)</f>
        <v>16</v>
      </c>
      <c r="M2736" s="37">
        <f>VLOOKUP(Table2[[#This Row],[Home]],Table3[],2,FALSE)</f>
        <v>18</v>
      </c>
      <c r="N2736" s="37">
        <f>VLOOKUP(Table2[[#This Row],[Visitor]],Table4[],2,FALSE)</f>
        <v>1</v>
      </c>
      <c r="O2736" s="37">
        <f>VLOOKUP(Table2[[#This Row],[Home]],Table4[],2,FALSE)</f>
        <v>12</v>
      </c>
      <c r="P2736" s="37"/>
      <c r="Q2736" s="37"/>
    </row>
    <row r="2737" spans="1:17" ht="25.5" customHeight="1">
      <c r="A2737" s="47" t="s">
        <v>505</v>
      </c>
      <c r="B2737" s="11" t="s">
        <v>23</v>
      </c>
      <c r="C2737" s="48" t="s">
        <v>5</v>
      </c>
      <c r="D2737" s="48">
        <v>108</v>
      </c>
      <c r="E2737" s="48" t="s">
        <v>13</v>
      </c>
      <c r="F2737" s="48">
        <v>87</v>
      </c>
      <c r="G2737" s="48" t="s">
        <v>7</v>
      </c>
      <c r="H2737" s="48"/>
      <c r="I2737" s="30">
        <v>18487</v>
      </c>
      <c r="J2737" s="37">
        <f>VLOOKUP(Table2[[#This Row],[Visitor]],Table1[],2,FALSE)</f>
        <v>4</v>
      </c>
      <c r="K2737" s="37">
        <f>VLOOKUP(Table2[[#This Row],[Home]],Table1[],2,FALSE)</f>
        <v>20</v>
      </c>
      <c r="L2737" s="37">
        <f>VLOOKUP(Table2[[#This Row],[Visitor]],Table3[],2,FALSE)</f>
        <v>4</v>
      </c>
      <c r="M2737" s="37">
        <f>VLOOKUP(Table2[[#This Row],[Home]],Table3[],2,FALSE)</f>
        <v>20</v>
      </c>
      <c r="N2737" s="37">
        <f>VLOOKUP(Table2[[#This Row],[Visitor]],Table4[],2,FALSE)</f>
        <v>9</v>
      </c>
      <c r="O2737" s="37">
        <f>VLOOKUP(Table2[[#This Row],[Home]],Table4[],2,FALSE)</f>
        <v>17</v>
      </c>
      <c r="P2737" s="37"/>
      <c r="Q2737" s="37"/>
    </row>
    <row r="2738" spans="1:17" ht="25.5" customHeight="1">
      <c r="A2738" s="47" t="s">
        <v>505</v>
      </c>
      <c r="B2738" s="11" t="s">
        <v>26</v>
      </c>
      <c r="C2738" s="48" t="s">
        <v>43</v>
      </c>
      <c r="D2738" s="48">
        <v>112</v>
      </c>
      <c r="E2738" s="48" t="s">
        <v>34</v>
      </c>
      <c r="F2738" s="48">
        <v>121</v>
      </c>
      <c r="G2738" s="48" t="s">
        <v>7</v>
      </c>
      <c r="H2738" s="48"/>
      <c r="I2738" s="30">
        <v>18354</v>
      </c>
      <c r="J2738" s="37">
        <f>VLOOKUP(Table2[[#This Row],[Visitor]],Table1[],2,FALSE)</f>
        <v>10</v>
      </c>
      <c r="K2738" s="37">
        <f>VLOOKUP(Table2[[#This Row],[Home]],Table1[],2,FALSE)</f>
        <v>2</v>
      </c>
      <c r="L2738" s="37">
        <f>VLOOKUP(Table2[[#This Row],[Visitor]],Table3[],2,FALSE)</f>
        <v>10</v>
      </c>
      <c r="M2738" s="37">
        <f>VLOOKUP(Table2[[#This Row],[Home]],Table3[],2,FALSE)</f>
        <v>13</v>
      </c>
      <c r="N2738" s="37">
        <f>VLOOKUP(Table2[[#This Row],[Visitor]],Table4[],2,FALSE)</f>
        <v>10</v>
      </c>
      <c r="O2738" s="37">
        <f>VLOOKUP(Table2[[#This Row],[Home]],Table4[],2,FALSE)</f>
        <v>13</v>
      </c>
      <c r="P2738" s="37"/>
      <c r="Q2738" s="37"/>
    </row>
    <row r="2739" spans="1:17" ht="25.5" customHeight="1">
      <c r="A2739" s="47" t="s">
        <v>505</v>
      </c>
      <c r="B2739" s="11" t="s">
        <v>29</v>
      </c>
      <c r="C2739" s="48" t="s">
        <v>17</v>
      </c>
      <c r="D2739" s="48">
        <v>124</v>
      </c>
      <c r="E2739" s="48" t="s">
        <v>37</v>
      </c>
      <c r="F2739" s="48">
        <v>108</v>
      </c>
      <c r="G2739" s="48" t="s">
        <v>7</v>
      </c>
      <c r="H2739" s="48"/>
      <c r="I2739" s="30">
        <v>15498</v>
      </c>
      <c r="J2739" s="37">
        <f>VLOOKUP(Table2[[#This Row],[Visitor]],Table1[],2,FALSE)</f>
        <v>17</v>
      </c>
      <c r="K2739" s="37">
        <f>VLOOKUP(Table2[[#This Row],[Home]],Table1[],2,FALSE)</f>
        <v>29</v>
      </c>
      <c r="L2739" s="37">
        <f>VLOOKUP(Table2[[#This Row],[Visitor]],Table3[],2,FALSE)</f>
        <v>15</v>
      </c>
      <c r="M2739" s="37">
        <f>VLOOKUP(Table2[[#This Row],[Home]],Table3[],2,FALSE)</f>
        <v>30</v>
      </c>
      <c r="N2739" s="37">
        <f>VLOOKUP(Table2[[#This Row],[Visitor]],Table4[],2,FALSE)</f>
        <v>18</v>
      </c>
      <c r="O2739" s="37">
        <f>VLOOKUP(Table2[[#This Row],[Home]],Table4[],2,FALSE)</f>
        <v>29</v>
      </c>
      <c r="P2739" s="37"/>
      <c r="Q2739" s="37"/>
    </row>
    <row r="2740" spans="1:17" ht="25.5" customHeight="1">
      <c r="A2740" s="47" t="s">
        <v>505</v>
      </c>
      <c r="B2740" s="11" t="s">
        <v>8</v>
      </c>
      <c r="C2740" s="48" t="s">
        <v>36</v>
      </c>
      <c r="D2740" s="48">
        <v>101</v>
      </c>
      <c r="E2740" s="48" t="s">
        <v>44</v>
      </c>
      <c r="F2740" s="48">
        <v>107</v>
      </c>
      <c r="G2740" s="48" t="s">
        <v>7</v>
      </c>
      <c r="H2740" s="48"/>
      <c r="I2740" s="30">
        <v>19068</v>
      </c>
      <c r="J2740" s="37">
        <f>VLOOKUP(Table2[[#This Row],[Visitor]],Table1[],2,FALSE)</f>
        <v>16</v>
      </c>
      <c r="K2740" s="37">
        <f>VLOOKUP(Table2[[#This Row],[Home]],Table1[],2,FALSE)</f>
        <v>6</v>
      </c>
      <c r="L2740" s="37">
        <f>VLOOKUP(Table2[[#This Row],[Visitor]],Table3[],2,FALSE)</f>
        <v>7</v>
      </c>
      <c r="M2740" s="37">
        <f>VLOOKUP(Table2[[#This Row],[Home]],Table3[],2,FALSE)</f>
        <v>18</v>
      </c>
      <c r="N2740" s="37">
        <f>VLOOKUP(Table2[[#This Row],[Visitor]],Table4[],2,FALSE)</f>
        <v>6</v>
      </c>
      <c r="O2740" s="37">
        <f>VLOOKUP(Table2[[#This Row],[Home]],Table4[],2,FALSE)</f>
        <v>12</v>
      </c>
      <c r="P2740" s="37"/>
      <c r="Q2740" s="37"/>
    </row>
    <row r="2741" spans="1:17" ht="25.5" customHeight="1">
      <c r="A2741" s="47" t="s">
        <v>506</v>
      </c>
      <c r="B2741" s="11" t="s">
        <v>12</v>
      </c>
      <c r="C2741" s="48" t="s">
        <v>14</v>
      </c>
      <c r="D2741" s="48">
        <v>106</v>
      </c>
      <c r="E2741" s="48" t="s">
        <v>16</v>
      </c>
      <c r="F2741" s="48">
        <v>112</v>
      </c>
      <c r="G2741" s="48" t="s">
        <v>7</v>
      </c>
      <c r="H2741" s="48"/>
      <c r="I2741" s="30">
        <v>15544</v>
      </c>
      <c r="J2741" s="37">
        <f>VLOOKUP(Table2[[#This Row],[Visitor]],Table1[],2,FALSE)</f>
        <v>19</v>
      </c>
      <c r="K2741" s="37">
        <f>VLOOKUP(Table2[[#This Row],[Home]],Table1[],2,FALSE)</f>
        <v>13</v>
      </c>
      <c r="L2741" s="37">
        <f>VLOOKUP(Table2[[#This Row],[Visitor]],Table3[],2,FALSE)</f>
        <v>19</v>
      </c>
      <c r="M2741" s="37">
        <f>VLOOKUP(Table2[[#This Row],[Home]],Table3[],2,FALSE)</f>
        <v>8</v>
      </c>
      <c r="N2741" s="37">
        <f>VLOOKUP(Table2[[#This Row],[Visitor]],Table4[],2,FALSE)</f>
        <v>16</v>
      </c>
      <c r="O2741" s="37">
        <f>VLOOKUP(Table2[[#This Row],[Home]],Table4[],2,FALSE)</f>
        <v>11</v>
      </c>
      <c r="P2741" s="37"/>
      <c r="Q2741" s="37"/>
    </row>
    <row r="2742" spans="1:17" ht="25.5" customHeight="1">
      <c r="A2742" s="47" t="s">
        <v>506</v>
      </c>
      <c r="B2742" s="11" t="s">
        <v>12</v>
      </c>
      <c r="C2742" s="48" t="s">
        <v>25</v>
      </c>
      <c r="D2742" s="48">
        <v>86</v>
      </c>
      <c r="E2742" s="48" t="s">
        <v>18</v>
      </c>
      <c r="F2742" s="48">
        <v>118</v>
      </c>
      <c r="G2742" s="48" t="s">
        <v>7</v>
      </c>
      <c r="H2742" s="48"/>
      <c r="I2742" s="30">
        <v>17021</v>
      </c>
      <c r="J2742" s="37">
        <f>VLOOKUP(Table2[[#This Row],[Visitor]],Table1[],2,FALSE)</f>
        <v>12</v>
      </c>
      <c r="K2742" s="37">
        <f>VLOOKUP(Table2[[#This Row],[Home]],Table1[],2,FALSE)</f>
        <v>26</v>
      </c>
      <c r="L2742" s="37">
        <f>VLOOKUP(Table2[[#This Row],[Visitor]],Table3[],2,FALSE)</f>
        <v>29</v>
      </c>
      <c r="M2742" s="37">
        <f>VLOOKUP(Table2[[#This Row],[Home]],Table3[],2,FALSE)</f>
        <v>26</v>
      </c>
      <c r="N2742" s="37">
        <f>VLOOKUP(Table2[[#This Row],[Visitor]],Table4[],2,FALSE)</f>
        <v>23</v>
      </c>
      <c r="O2742" s="37">
        <f>VLOOKUP(Table2[[#This Row],[Home]],Table4[],2,FALSE)</f>
        <v>15</v>
      </c>
      <c r="P2742" s="37"/>
      <c r="Q2742" s="37"/>
    </row>
    <row r="2743" spans="1:17" ht="25.5" customHeight="1">
      <c r="A2743" s="47" t="s">
        <v>506</v>
      </c>
      <c r="B2743" s="11" t="s">
        <v>12</v>
      </c>
      <c r="C2743" s="48" t="s">
        <v>6</v>
      </c>
      <c r="D2743" s="48">
        <v>113</v>
      </c>
      <c r="E2743" s="48" t="s">
        <v>20</v>
      </c>
      <c r="F2743" s="48">
        <v>100</v>
      </c>
      <c r="G2743" s="48" t="s">
        <v>7</v>
      </c>
      <c r="H2743" s="48"/>
      <c r="I2743" s="30">
        <v>16946</v>
      </c>
      <c r="J2743" s="37">
        <f>VLOOKUP(Table2[[#This Row],[Visitor]],Table1[],2,FALSE)</f>
        <v>5</v>
      </c>
      <c r="K2743" s="37">
        <f>VLOOKUP(Table2[[#This Row],[Home]],Table1[],2,FALSE)</f>
        <v>9</v>
      </c>
      <c r="L2743" s="37">
        <f>VLOOKUP(Table2[[#This Row],[Visitor]],Table3[],2,FALSE)</f>
        <v>6</v>
      </c>
      <c r="M2743" s="37">
        <f>VLOOKUP(Table2[[#This Row],[Home]],Table3[],2,FALSE)</f>
        <v>17</v>
      </c>
      <c r="N2743" s="37">
        <f>VLOOKUP(Table2[[#This Row],[Visitor]],Table4[],2,FALSE)</f>
        <v>28</v>
      </c>
      <c r="O2743" s="37">
        <f>VLOOKUP(Table2[[#This Row],[Home]],Table4[],2,FALSE)</f>
        <v>25</v>
      </c>
      <c r="P2743" s="37"/>
      <c r="Q2743" s="37"/>
    </row>
    <row r="2744" spans="1:17" ht="25.5" customHeight="1">
      <c r="A2744" s="47" t="s">
        <v>506</v>
      </c>
      <c r="B2744" s="11" t="s">
        <v>21</v>
      </c>
      <c r="C2744" s="48" t="s">
        <v>38</v>
      </c>
      <c r="D2744" s="48">
        <v>121</v>
      </c>
      <c r="E2744" s="48" t="s">
        <v>27</v>
      </c>
      <c r="F2744" s="48">
        <v>109</v>
      </c>
      <c r="G2744" s="48" t="s">
        <v>7</v>
      </c>
      <c r="H2744" s="48"/>
      <c r="I2744" s="30">
        <v>16447</v>
      </c>
      <c r="J2744" s="37">
        <f>VLOOKUP(Table2[[#This Row],[Visitor]],Table1[],2,FALSE)</f>
        <v>23</v>
      </c>
      <c r="K2744" s="37">
        <f>VLOOKUP(Table2[[#This Row],[Home]],Table1[],2,FALSE)</f>
        <v>11</v>
      </c>
      <c r="L2744" s="37">
        <f>VLOOKUP(Table2[[#This Row],[Visitor]],Table3[],2,FALSE)</f>
        <v>25</v>
      </c>
      <c r="M2744" s="37">
        <f>VLOOKUP(Table2[[#This Row],[Home]],Table3[],2,FALSE)</f>
        <v>27</v>
      </c>
      <c r="N2744" s="37">
        <f>VLOOKUP(Table2[[#This Row],[Visitor]],Table4[],2,FALSE)</f>
        <v>19</v>
      </c>
      <c r="O2744" s="37">
        <f>VLOOKUP(Table2[[#This Row],[Home]],Table4[],2,FALSE)</f>
        <v>26</v>
      </c>
      <c r="P2744" s="37"/>
      <c r="Q2744" s="37"/>
    </row>
    <row r="2745" spans="1:17" ht="25.5" customHeight="1">
      <c r="A2745" s="47" t="s">
        <v>506</v>
      </c>
      <c r="B2745" s="11" t="s">
        <v>23</v>
      </c>
      <c r="C2745" s="48" t="s">
        <v>10</v>
      </c>
      <c r="D2745" s="48">
        <v>119</v>
      </c>
      <c r="E2745" s="48" t="s">
        <v>33</v>
      </c>
      <c r="F2745" s="48">
        <v>125</v>
      </c>
      <c r="G2745" s="48" t="s">
        <v>7</v>
      </c>
      <c r="H2745" s="48" t="s">
        <v>53</v>
      </c>
      <c r="I2745" s="30">
        <v>15647</v>
      </c>
      <c r="J2745" s="37">
        <f>VLOOKUP(Table2[[#This Row],[Visitor]],Table1[],2,FALSE)</f>
        <v>1</v>
      </c>
      <c r="K2745" s="37">
        <f>VLOOKUP(Table2[[#This Row],[Home]],Table1[],2,FALSE)</f>
        <v>24</v>
      </c>
      <c r="L2745" s="37">
        <f>VLOOKUP(Table2[[#This Row],[Visitor]],Table3[],2,FALSE)</f>
        <v>3</v>
      </c>
      <c r="M2745" s="37">
        <f>VLOOKUP(Table2[[#This Row],[Home]],Table3[],2,FALSE)</f>
        <v>12</v>
      </c>
      <c r="N2745" s="37">
        <f>VLOOKUP(Table2[[#This Row],[Visitor]],Table4[],2,FALSE)</f>
        <v>3</v>
      </c>
      <c r="O2745" s="37">
        <f>VLOOKUP(Table2[[#This Row],[Home]],Table4[],2,FALSE)</f>
        <v>21</v>
      </c>
      <c r="P2745" s="37"/>
      <c r="Q2745" s="37"/>
    </row>
    <row r="2746" spans="1:17" ht="25.5" customHeight="1">
      <c r="A2746" s="47" t="s">
        <v>506</v>
      </c>
      <c r="B2746" s="11" t="s">
        <v>23</v>
      </c>
      <c r="C2746" s="48" t="s">
        <v>41</v>
      </c>
      <c r="D2746" s="48">
        <v>122</v>
      </c>
      <c r="E2746" s="48" t="s">
        <v>24</v>
      </c>
      <c r="F2746" s="48">
        <v>104</v>
      </c>
      <c r="G2746" s="48" t="s">
        <v>7</v>
      </c>
      <c r="H2746" s="48"/>
      <c r="I2746" s="30">
        <v>16337</v>
      </c>
      <c r="J2746" s="37">
        <f>VLOOKUP(Table2[[#This Row],[Visitor]],Table1[],2,FALSE)</f>
        <v>7</v>
      </c>
      <c r="K2746" s="37">
        <f>VLOOKUP(Table2[[#This Row],[Home]],Table1[],2,FALSE)</f>
        <v>21</v>
      </c>
      <c r="L2746" s="37">
        <f>VLOOKUP(Table2[[#This Row],[Visitor]],Table3[],2,FALSE)</f>
        <v>2</v>
      </c>
      <c r="M2746" s="37">
        <f>VLOOKUP(Table2[[#This Row],[Home]],Table3[],2,FALSE)</f>
        <v>9</v>
      </c>
      <c r="N2746" s="37">
        <f>VLOOKUP(Table2[[#This Row],[Visitor]],Table4[],2,FALSE)</f>
        <v>2</v>
      </c>
      <c r="O2746" s="37">
        <f>VLOOKUP(Table2[[#This Row],[Home]],Table4[],2,FALSE)</f>
        <v>24</v>
      </c>
      <c r="P2746" s="37"/>
      <c r="Q2746" s="37"/>
    </row>
    <row r="2747" spans="1:17" ht="25.5" customHeight="1">
      <c r="A2747" s="47" t="s">
        <v>506</v>
      </c>
      <c r="B2747" s="11" t="s">
        <v>26</v>
      </c>
      <c r="C2747" s="48" t="s">
        <v>42</v>
      </c>
      <c r="D2747" s="48">
        <v>106</v>
      </c>
      <c r="E2747" s="48" t="s">
        <v>28</v>
      </c>
      <c r="F2747" s="48">
        <v>102</v>
      </c>
      <c r="G2747" s="48" t="s">
        <v>7</v>
      </c>
      <c r="H2747" s="48"/>
      <c r="I2747" s="30">
        <v>20257</v>
      </c>
      <c r="J2747" s="37">
        <f>VLOOKUP(Table2[[#This Row],[Visitor]],Table1[],2,FALSE)</f>
        <v>25</v>
      </c>
      <c r="K2747" s="37">
        <f>VLOOKUP(Table2[[#This Row],[Home]],Table1[],2,FALSE)</f>
        <v>22</v>
      </c>
      <c r="L2747" s="37">
        <f>VLOOKUP(Table2[[#This Row],[Visitor]],Table3[],2,FALSE)</f>
        <v>22</v>
      </c>
      <c r="M2747" s="37">
        <f>VLOOKUP(Table2[[#This Row],[Home]],Table3[],2,FALSE)</f>
        <v>28</v>
      </c>
      <c r="N2747" s="37">
        <f>VLOOKUP(Table2[[#This Row],[Visitor]],Table4[],2,FALSE)</f>
        <v>30</v>
      </c>
      <c r="O2747" s="37">
        <f>VLOOKUP(Table2[[#This Row],[Home]],Table4[],2,FALSE)</f>
        <v>22</v>
      </c>
      <c r="P2747" s="37"/>
      <c r="Q2747" s="37"/>
    </row>
    <row r="2748" spans="1:17" ht="25.5" customHeight="1">
      <c r="A2748" s="47" t="s">
        <v>506</v>
      </c>
      <c r="B2748" s="11" t="s">
        <v>29</v>
      </c>
      <c r="C2748" s="48" t="s">
        <v>19</v>
      </c>
      <c r="D2748" s="48">
        <v>97</v>
      </c>
      <c r="E2748" s="48" t="s">
        <v>30</v>
      </c>
      <c r="F2748" s="48">
        <v>100</v>
      </c>
      <c r="G2748" s="48" t="s">
        <v>7</v>
      </c>
      <c r="H2748" s="48"/>
      <c r="I2748" s="30">
        <v>19520</v>
      </c>
      <c r="J2748" s="37">
        <f>VLOOKUP(Table2[[#This Row],[Visitor]],Table1[],2,FALSE)</f>
        <v>27</v>
      </c>
      <c r="K2748" s="37">
        <f>VLOOKUP(Table2[[#This Row],[Home]],Table1[],2,FALSE)</f>
        <v>18</v>
      </c>
      <c r="L2748" s="37">
        <f>VLOOKUP(Table2[[#This Row],[Visitor]],Table3[],2,FALSE)</f>
        <v>5</v>
      </c>
      <c r="M2748" s="37">
        <f>VLOOKUP(Table2[[#This Row],[Home]],Table3[],2,FALSE)</f>
        <v>14</v>
      </c>
      <c r="N2748" s="37">
        <f>VLOOKUP(Table2[[#This Row],[Visitor]],Table4[],2,FALSE)</f>
        <v>7</v>
      </c>
      <c r="O2748" s="37">
        <f>VLOOKUP(Table2[[#This Row],[Home]],Table4[],2,FALSE)</f>
        <v>4</v>
      </c>
      <c r="P2748" s="37"/>
      <c r="Q2748" s="37"/>
    </row>
    <row r="2749" spans="1:17" ht="25.5" customHeight="1">
      <c r="A2749" s="47" t="s">
        <v>506</v>
      </c>
      <c r="B2749" s="11" t="s">
        <v>29</v>
      </c>
      <c r="C2749" s="48" t="s">
        <v>22</v>
      </c>
      <c r="D2749" s="48">
        <v>100</v>
      </c>
      <c r="E2749" s="48" t="s">
        <v>31</v>
      </c>
      <c r="F2749" s="48">
        <v>103</v>
      </c>
      <c r="G2749" s="48" t="s">
        <v>7</v>
      </c>
      <c r="H2749" s="48"/>
      <c r="I2749" s="30">
        <v>18306</v>
      </c>
      <c r="J2749" s="37">
        <f>VLOOKUP(Table2[[#This Row],[Visitor]],Table1[],2,FALSE)</f>
        <v>14</v>
      </c>
      <c r="K2749" s="37">
        <f>VLOOKUP(Table2[[#This Row],[Home]],Table1[],2,FALSE)</f>
        <v>8</v>
      </c>
      <c r="L2749" s="37">
        <f>VLOOKUP(Table2[[#This Row],[Visitor]],Table3[],2,FALSE)</f>
        <v>16</v>
      </c>
      <c r="M2749" s="37">
        <f>VLOOKUP(Table2[[#This Row],[Home]],Table3[],2,FALSE)</f>
        <v>11</v>
      </c>
      <c r="N2749" s="37">
        <f>VLOOKUP(Table2[[#This Row],[Visitor]],Table4[],2,FALSE)</f>
        <v>1</v>
      </c>
      <c r="O2749" s="37">
        <f>VLOOKUP(Table2[[#This Row],[Home]],Table4[],2,FALSE)</f>
        <v>8</v>
      </c>
      <c r="P2749" s="37"/>
      <c r="Q2749" s="37"/>
    </row>
    <row r="2750" spans="1:17" ht="25.5" customHeight="1">
      <c r="A2750" s="47" t="s">
        <v>506</v>
      </c>
      <c r="B2750" s="11" t="s">
        <v>35</v>
      </c>
      <c r="C2750" s="48" t="s">
        <v>15</v>
      </c>
      <c r="D2750" s="48">
        <v>119</v>
      </c>
      <c r="E2750" s="48" t="s">
        <v>36</v>
      </c>
      <c r="F2750" s="48">
        <v>115</v>
      </c>
      <c r="G2750" s="48" t="s">
        <v>7</v>
      </c>
      <c r="H2750" s="48"/>
      <c r="I2750" s="30">
        <v>20089</v>
      </c>
      <c r="J2750" s="37">
        <f>VLOOKUP(Table2[[#This Row],[Visitor]],Table1[],2,FALSE)</f>
        <v>30</v>
      </c>
      <c r="K2750" s="37">
        <f>VLOOKUP(Table2[[#This Row],[Home]],Table1[],2,FALSE)</f>
        <v>16</v>
      </c>
      <c r="L2750" s="37">
        <f>VLOOKUP(Table2[[#This Row],[Visitor]],Table3[],2,FALSE)</f>
        <v>23</v>
      </c>
      <c r="M2750" s="37">
        <f>VLOOKUP(Table2[[#This Row],[Home]],Table3[],2,FALSE)</f>
        <v>7</v>
      </c>
      <c r="N2750" s="37">
        <f>VLOOKUP(Table2[[#This Row],[Visitor]],Table4[],2,FALSE)</f>
        <v>14</v>
      </c>
      <c r="O2750" s="37">
        <f>VLOOKUP(Table2[[#This Row],[Home]],Table4[],2,FALSE)</f>
        <v>6</v>
      </c>
      <c r="P2750" s="37"/>
      <c r="Q2750" s="37"/>
    </row>
    <row r="2751" spans="1:17" ht="25.5" customHeight="1">
      <c r="A2751" s="47" t="s">
        <v>506</v>
      </c>
      <c r="B2751" s="11" t="s">
        <v>8</v>
      </c>
      <c r="C2751" s="48" t="s">
        <v>17</v>
      </c>
      <c r="D2751" s="48">
        <v>80</v>
      </c>
      <c r="E2751" s="48" t="s">
        <v>45</v>
      </c>
      <c r="F2751" s="48">
        <v>95</v>
      </c>
      <c r="G2751" s="48" t="s">
        <v>7</v>
      </c>
      <c r="H2751" s="48"/>
      <c r="I2751" s="30">
        <v>18997</v>
      </c>
      <c r="J2751" s="37">
        <f>VLOOKUP(Table2[[#This Row],[Visitor]],Table1[],2,FALSE)</f>
        <v>17</v>
      </c>
      <c r="K2751" s="37">
        <f>VLOOKUP(Table2[[#This Row],[Home]],Table1[],2,FALSE)</f>
        <v>28</v>
      </c>
      <c r="L2751" s="37">
        <f>VLOOKUP(Table2[[#This Row],[Visitor]],Table3[],2,FALSE)</f>
        <v>15</v>
      </c>
      <c r="M2751" s="37">
        <f>VLOOKUP(Table2[[#This Row],[Home]],Table3[],2,FALSE)</f>
        <v>21</v>
      </c>
      <c r="N2751" s="37">
        <f>VLOOKUP(Table2[[#This Row],[Visitor]],Table4[],2,FALSE)</f>
        <v>18</v>
      </c>
      <c r="O2751" s="37">
        <f>VLOOKUP(Table2[[#This Row],[Home]],Table4[],2,FALSE)</f>
        <v>20</v>
      </c>
      <c r="P2751" s="37"/>
      <c r="Q2751" s="37"/>
    </row>
    <row r="2752" spans="1:17" ht="25.5" customHeight="1">
      <c r="A2752" s="47" t="s">
        <v>507</v>
      </c>
      <c r="B2752" s="11" t="s">
        <v>83</v>
      </c>
      <c r="C2752" s="48" t="s">
        <v>5</v>
      </c>
      <c r="D2752" s="48">
        <v>135</v>
      </c>
      <c r="E2752" s="48" t="s">
        <v>34</v>
      </c>
      <c r="F2752" s="48">
        <v>115</v>
      </c>
      <c r="G2752" s="48" t="s">
        <v>7</v>
      </c>
      <c r="H2752" s="48"/>
      <c r="I2752" s="30">
        <v>18354</v>
      </c>
      <c r="J2752" s="37">
        <f>VLOOKUP(Table2[[#This Row],[Visitor]],Table1[],2,FALSE)</f>
        <v>4</v>
      </c>
      <c r="K2752" s="37">
        <f>VLOOKUP(Table2[[#This Row],[Home]],Table1[],2,FALSE)</f>
        <v>2</v>
      </c>
      <c r="L2752" s="37">
        <f>VLOOKUP(Table2[[#This Row],[Visitor]],Table3[],2,FALSE)</f>
        <v>4</v>
      </c>
      <c r="M2752" s="37">
        <f>VLOOKUP(Table2[[#This Row],[Home]],Table3[],2,FALSE)</f>
        <v>13</v>
      </c>
      <c r="N2752" s="37">
        <f>VLOOKUP(Table2[[#This Row],[Visitor]],Table4[],2,FALSE)</f>
        <v>9</v>
      </c>
      <c r="O2752" s="37">
        <f>VLOOKUP(Table2[[#This Row],[Home]],Table4[],2,FALSE)</f>
        <v>13</v>
      </c>
      <c r="P2752" s="37"/>
      <c r="Q2752" s="37"/>
    </row>
    <row r="2753" spans="1:17" ht="25.5" customHeight="1">
      <c r="A2753" s="47" t="s">
        <v>507</v>
      </c>
      <c r="B2753" s="11" t="s">
        <v>12</v>
      </c>
      <c r="C2753" s="48" t="s">
        <v>24</v>
      </c>
      <c r="D2753" s="48">
        <v>115</v>
      </c>
      <c r="E2753" s="48" t="s">
        <v>13</v>
      </c>
      <c r="F2753" s="48">
        <v>110</v>
      </c>
      <c r="G2753" s="48" t="s">
        <v>7</v>
      </c>
      <c r="H2753" s="48"/>
      <c r="I2753" s="30">
        <v>18513</v>
      </c>
      <c r="J2753" s="37">
        <f>VLOOKUP(Table2[[#This Row],[Visitor]],Table1[],2,FALSE)</f>
        <v>21</v>
      </c>
      <c r="K2753" s="37">
        <f>VLOOKUP(Table2[[#This Row],[Home]],Table1[],2,FALSE)</f>
        <v>20</v>
      </c>
      <c r="L2753" s="37">
        <f>VLOOKUP(Table2[[#This Row],[Visitor]],Table3[],2,FALSE)</f>
        <v>9</v>
      </c>
      <c r="M2753" s="37">
        <f>VLOOKUP(Table2[[#This Row],[Home]],Table3[],2,FALSE)</f>
        <v>20</v>
      </c>
      <c r="N2753" s="37">
        <f>VLOOKUP(Table2[[#This Row],[Visitor]],Table4[],2,FALSE)</f>
        <v>24</v>
      </c>
      <c r="O2753" s="37">
        <f>VLOOKUP(Table2[[#This Row],[Home]],Table4[],2,FALSE)</f>
        <v>17</v>
      </c>
      <c r="P2753" s="37"/>
      <c r="Q2753" s="37"/>
    </row>
    <row r="2754" spans="1:17" ht="25.5" customHeight="1">
      <c r="A2754" s="47" t="s">
        <v>507</v>
      </c>
      <c r="B2754" s="11" t="s">
        <v>23</v>
      </c>
      <c r="C2754" s="48" t="s">
        <v>9</v>
      </c>
      <c r="D2754" s="48">
        <v>117</v>
      </c>
      <c r="E2754" s="48" t="s">
        <v>40</v>
      </c>
      <c r="F2754" s="48">
        <v>94</v>
      </c>
      <c r="G2754" s="48" t="s">
        <v>7</v>
      </c>
      <c r="H2754" s="48"/>
      <c r="I2754" s="30">
        <v>20482</v>
      </c>
      <c r="J2754" s="37">
        <f>VLOOKUP(Table2[[#This Row],[Visitor]],Table1[],2,FALSE)</f>
        <v>3</v>
      </c>
      <c r="K2754" s="37">
        <f>VLOOKUP(Table2[[#This Row],[Home]],Table1[],2,FALSE)</f>
        <v>15</v>
      </c>
      <c r="L2754" s="37">
        <f>VLOOKUP(Table2[[#This Row],[Visitor]],Table3[],2,FALSE)</f>
        <v>1</v>
      </c>
      <c r="M2754" s="37">
        <f>VLOOKUP(Table2[[#This Row],[Home]],Table3[],2,FALSE)</f>
        <v>24</v>
      </c>
      <c r="N2754" s="37">
        <f>VLOOKUP(Table2[[#This Row],[Visitor]],Table4[],2,FALSE)</f>
        <v>5</v>
      </c>
      <c r="O2754" s="37">
        <f>VLOOKUP(Table2[[#This Row],[Home]],Table4[],2,FALSE)</f>
        <v>27</v>
      </c>
      <c r="P2754" s="37"/>
      <c r="Q2754" s="37"/>
    </row>
    <row r="2755" spans="1:17" ht="25.5" customHeight="1">
      <c r="A2755" s="47" t="s">
        <v>507</v>
      </c>
      <c r="B2755" s="11" t="s">
        <v>23</v>
      </c>
      <c r="C2755" s="48" t="s">
        <v>28</v>
      </c>
      <c r="D2755" s="48">
        <v>138</v>
      </c>
      <c r="E2755" s="48" t="s">
        <v>25</v>
      </c>
      <c r="F2755" s="48">
        <v>122</v>
      </c>
      <c r="G2755" s="48" t="s">
        <v>7</v>
      </c>
      <c r="H2755" s="48"/>
      <c r="I2755" s="30">
        <v>15753</v>
      </c>
      <c r="J2755" s="37">
        <f>VLOOKUP(Table2[[#This Row],[Visitor]],Table1[],2,FALSE)</f>
        <v>22</v>
      </c>
      <c r="K2755" s="37">
        <f>VLOOKUP(Table2[[#This Row],[Home]],Table1[],2,FALSE)</f>
        <v>12</v>
      </c>
      <c r="L2755" s="37">
        <f>VLOOKUP(Table2[[#This Row],[Visitor]],Table3[],2,FALSE)</f>
        <v>28</v>
      </c>
      <c r="M2755" s="37">
        <f>VLOOKUP(Table2[[#This Row],[Home]],Table3[],2,FALSE)</f>
        <v>29</v>
      </c>
      <c r="N2755" s="37">
        <f>VLOOKUP(Table2[[#This Row],[Visitor]],Table4[],2,FALSE)</f>
        <v>22</v>
      </c>
      <c r="O2755" s="37">
        <f>VLOOKUP(Table2[[#This Row],[Home]],Table4[],2,FALSE)</f>
        <v>23</v>
      </c>
      <c r="P2755" s="37"/>
      <c r="Q2755" s="37"/>
    </row>
    <row r="2756" spans="1:17" ht="25.5" customHeight="1">
      <c r="A2756" s="47" t="s">
        <v>507</v>
      </c>
      <c r="B2756" s="11" t="s">
        <v>23</v>
      </c>
      <c r="C2756" s="48" t="s">
        <v>10</v>
      </c>
      <c r="D2756" s="48">
        <v>108</v>
      </c>
      <c r="E2756" s="48" t="s">
        <v>43</v>
      </c>
      <c r="F2756" s="48">
        <v>114</v>
      </c>
      <c r="G2756" s="48" t="s">
        <v>7</v>
      </c>
      <c r="H2756" s="48"/>
      <c r="I2756" s="30">
        <v>18203</v>
      </c>
      <c r="J2756" s="37">
        <f>VLOOKUP(Table2[[#This Row],[Visitor]],Table1[],2,FALSE)</f>
        <v>1</v>
      </c>
      <c r="K2756" s="37">
        <f>VLOOKUP(Table2[[#This Row],[Home]],Table1[],2,FALSE)</f>
        <v>10</v>
      </c>
      <c r="L2756" s="37">
        <f>VLOOKUP(Table2[[#This Row],[Visitor]],Table3[],2,FALSE)</f>
        <v>3</v>
      </c>
      <c r="M2756" s="37">
        <f>VLOOKUP(Table2[[#This Row],[Home]],Table3[],2,FALSE)</f>
        <v>10</v>
      </c>
      <c r="N2756" s="37">
        <f>VLOOKUP(Table2[[#This Row],[Visitor]],Table4[],2,FALSE)</f>
        <v>3</v>
      </c>
      <c r="O2756" s="37">
        <f>VLOOKUP(Table2[[#This Row],[Home]],Table4[],2,FALSE)</f>
        <v>10</v>
      </c>
      <c r="P2756" s="37"/>
      <c r="Q2756" s="37"/>
    </row>
    <row r="2757" spans="1:17" ht="25.5" customHeight="1">
      <c r="A2757" s="47" t="s">
        <v>508</v>
      </c>
      <c r="B2757" s="11" t="s">
        <v>49</v>
      </c>
      <c r="C2757" s="48" t="s">
        <v>30</v>
      </c>
      <c r="D2757" s="48">
        <v>100</v>
      </c>
      <c r="E2757" s="48" t="s">
        <v>33</v>
      </c>
      <c r="F2757" s="48">
        <v>98</v>
      </c>
      <c r="G2757" s="48" t="s">
        <v>7</v>
      </c>
      <c r="H2757" s="48" t="s">
        <v>53</v>
      </c>
      <c r="I2757" s="30">
        <v>13553</v>
      </c>
      <c r="J2757" s="37">
        <f>VLOOKUP(Table2[[#This Row],[Visitor]],Table1[],2,FALSE)</f>
        <v>18</v>
      </c>
      <c r="K2757" s="37">
        <f>VLOOKUP(Table2[[#This Row],[Home]],Table1[],2,FALSE)</f>
        <v>24</v>
      </c>
      <c r="L2757" s="37">
        <f>VLOOKUP(Table2[[#This Row],[Visitor]],Table3[],2,FALSE)</f>
        <v>14</v>
      </c>
      <c r="M2757" s="37">
        <f>VLOOKUP(Table2[[#This Row],[Home]],Table3[],2,FALSE)</f>
        <v>12</v>
      </c>
      <c r="N2757" s="37">
        <f>VLOOKUP(Table2[[#This Row],[Visitor]],Table4[],2,FALSE)</f>
        <v>4</v>
      </c>
      <c r="O2757" s="37">
        <f>VLOOKUP(Table2[[#This Row],[Home]],Table4[],2,FALSE)</f>
        <v>21</v>
      </c>
      <c r="P2757" s="37"/>
      <c r="Q2757" s="37"/>
    </row>
    <row r="2758" spans="1:17" ht="25.5" customHeight="1">
      <c r="A2758" s="47" t="s">
        <v>508</v>
      </c>
      <c r="B2758" s="11" t="s">
        <v>59</v>
      </c>
      <c r="C2758" s="48" t="s">
        <v>16</v>
      </c>
      <c r="D2758" s="48">
        <v>109</v>
      </c>
      <c r="E2758" s="48" t="s">
        <v>18</v>
      </c>
      <c r="F2758" s="48">
        <v>102</v>
      </c>
      <c r="G2758" s="48" t="s">
        <v>7</v>
      </c>
      <c r="H2758" s="48"/>
      <c r="I2758" s="30">
        <v>17118</v>
      </c>
      <c r="J2758" s="37">
        <f>VLOOKUP(Table2[[#This Row],[Visitor]],Table1[],2,FALSE)</f>
        <v>13</v>
      </c>
      <c r="K2758" s="37">
        <f>VLOOKUP(Table2[[#This Row],[Home]],Table1[],2,FALSE)</f>
        <v>26</v>
      </c>
      <c r="L2758" s="37">
        <f>VLOOKUP(Table2[[#This Row],[Visitor]],Table3[],2,FALSE)</f>
        <v>8</v>
      </c>
      <c r="M2758" s="37">
        <f>VLOOKUP(Table2[[#This Row],[Home]],Table3[],2,FALSE)</f>
        <v>26</v>
      </c>
      <c r="N2758" s="37">
        <f>VLOOKUP(Table2[[#This Row],[Visitor]],Table4[],2,FALSE)</f>
        <v>11</v>
      </c>
      <c r="O2758" s="37">
        <f>VLOOKUP(Table2[[#This Row],[Home]],Table4[],2,FALSE)</f>
        <v>15</v>
      </c>
      <c r="P2758" s="37"/>
      <c r="Q2758" s="37"/>
    </row>
    <row r="2759" spans="1:17" ht="25.5" customHeight="1">
      <c r="A2759" s="47" t="s">
        <v>508</v>
      </c>
      <c r="B2759" s="11" t="s">
        <v>59</v>
      </c>
      <c r="C2759" s="48" t="s">
        <v>13</v>
      </c>
      <c r="D2759" s="48">
        <v>106</v>
      </c>
      <c r="E2759" s="48" t="s">
        <v>19</v>
      </c>
      <c r="F2759" s="48">
        <v>114</v>
      </c>
      <c r="G2759" s="48" t="s">
        <v>7</v>
      </c>
      <c r="H2759" s="48"/>
      <c r="I2759" s="30">
        <v>20311</v>
      </c>
      <c r="J2759" s="37">
        <f>VLOOKUP(Table2[[#This Row],[Visitor]],Table1[],2,FALSE)</f>
        <v>20</v>
      </c>
      <c r="K2759" s="37">
        <f>VLOOKUP(Table2[[#This Row],[Home]],Table1[],2,FALSE)</f>
        <v>27</v>
      </c>
      <c r="L2759" s="37">
        <f>VLOOKUP(Table2[[#This Row],[Visitor]],Table3[],2,FALSE)</f>
        <v>20</v>
      </c>
      <c r="M2759" s="37">
        <f>VLOOKUP(Table2[[#This Row],[Home]],Table3[],2,FALSE)</f>
        <v>5</v>
      </c>
      <c r="N2759" s="37">
        <f>VLOOKUP(Table2[[#This Row],[Visitor]],Table4[],2,FALSE)</f>
        <v>17</v>
      </c>
      <c r="O2759" s="37">
        <f>VLOOKUP(Table2[[#This Row],[Home]],Table4[],2,FALSE)</f>
        <v>7</v>
      </c>
      <c r="P2759" s="37"/>
      <c r="Q2759" s="37"/>
    </row>
    <row r="2760" spans="1:17" ht="25.5" customHeight="1">
      <c r="A2760" s="47" t="s">
        <v>508</v>
      </c>
      <c r="B2760" s="11" t="s">
        <v>12</v>
      </c>
      <c r="C2760" s="48" t="s">
        <v>22</v>
      </c>
      <c r="D2760" s="48">
        <v>121</v>
      </c>
      <c r="E2760" s="48" t="s">
        <v>43</v>
      </c>
      <c r="F2760" s="48">
        <v>119</v>
      </c>
      <c r="G2760" s="48" t="s">
        <v>7</v>
      </c>
      <c r="H2760" s="48"/>
      <c r="I2760" s="30">
        <v>18203</v>
      </c>
      <c r="J2760" s="37">
        <f>VLOOKUP(Table2[[#This Row],[Visitor]],Table1[],2,FALSE)</f>
        <v>14</v>
      </c>
      <c r="K2760" s="37">
        <f>VLOOKUP(Table2[[#This Row],[Home]],Table1[],2,FALSE)</f>
        <v>10</v>
      </c>
      <c r="L2760" s="37">
        <f>VLOOKUP(Table2[[#This Row],[Visitor]],Table3[],2,FALSE)</f>
        <v>16</v>
      </c>
      <c r="M2760" s="37">
        <f>VLOOKUP(Table2[[#This Row],[Home]],Table3[],2,FALSE)</f>
        <v>10</v>
      </c>
      <c r="N2760" s="37">
        <f>VLOOKUP(Table2[[#This Row],[Visitor]],Table4[],2,FALSE)</f>
        <v>1</v>
      </c>
      <c r="O2760" s="37">
        <f>VLOOKUP(Table2[[#This Row],[Home]],Table4[],2,FALSE)</f>
        <v>10</v>
      </c>
      <c r="P2760" s="37"/>
      <c r="Q2760" s="37"/>
    </row>
    <row r="2761" spans="1:17" ht="25.5" customHeight="1">
      <c r="A2761" s="47" t="s">
        <v>508</v>
      </c>
      <c r="B2761" s="11" t="s">
        <v>21</v>
      </c>
      <c r="C2761" s="48" t="s">
        <v>6</v>
      </c>
      <c r="D2761" s="48">
        <v>108</v>
      </c>
      <c r="E2761" s="48" t="s">
        <v>42</v>
      </c>
      <c r="F2761" s="48">
        <v>87</v>
      </c>
      <c r="G2761" s="48" t="s">
        <v>7</v>
      </c>
      <c r="H2761" s="48"/>
      <c r="I2761" s="30">
        <v>19812</v>
      </c>
      <c r="J2761" s="37">
        <f>VLOOKUP(Table2[[#This Row],[Visitor]],Table1[],2,FALSE)</f>
        <v>5</v>
      </c>
      <c r="K2761" s="37">
        <f>VLOOKUP(Table2[[#This Row],[Home]],Table1[],2,FALSE)</f>
        <v>25</v>
      </c>
      <c r="L2761" s="37">
        <f>VLOOKUP(Table2[[#This Row],[Visitor]],Table3[],2,FALSE)</f>
        <v>6</v>
      </c>
      <c r="M2761" s="37">
        <f>VLOOKUP(Table2[[#This Row],[Home]],Table3[],2,FALSE)</f>
        <v>22</v>
      </c>
      <c r="N2761" s="37">
        <f>VLOOKUP(Table2[[#This Row],[Visitor]],Table4[],2,FALSE)</f>
        <v>28</v>
      </c>
      <c r="O2761" s="37">
        <f>VLOOKUP(Table2[[#This Row],[Home]],Table4[],2,FALSE)</f>
        <v>30</v>
      </c>
      <c r="P2761" s="37"/>
      <c r="Q2761" s="37"/>
    </row>
    <row r="2762" spans="1:17" ht="25.5" customHeight="1">
      <c r="A2762" s="47" t="s">
        <v>508</v>
      </c>
      <c r="B2762" s="11" t="s">
        <v>23</v>
      </c>
      <c r="C2762" s="48" t="s">
        <v>15</v>
      </c>
      <c r="D2762" s="48">
        <v>112</v>
      </c>
      <c r="E2762" s="48" t="s">
        <v>37</v>
      </c>
      <c r="F2762" s="48">
        <v>138</v>
      </c>
      <c r="G2762" s="48" t="s">
        <v>7</v>
      </c>
      <c r="H2762" s="48"/>
      <c r="I2762" s="30">
        <v>17290</v>
      </c>
      <c r="J2762" s="37">
        <f>VLOOKUP(Table2[[#This Row],[Visitor]],Table1[],2,FALSE)</f>
        <v>30</v>
      </c>
      <c r="K2762" s="37">
        <f>VLOOKUP(Table2[[#This Row],[Home]],Table1[],2,FALSE)</f>
        <v>29</v>
      </c>
      <c r="L2762" s="37">
        <f>VLOOKUP(Table2[[#This Row],[Visitor]],Table3[],2,FALSE)</f>
        <v>23</v>
      </c>
      <c r="M2762" s="37">
        <f>VLOOKUP(Table2[[#This Row],[Home]],Table3[],2,FALSE)</f>
        <v>30</v>
      </c>
      <c r="N2762" s="37">
        <f>VLOOKUP(Table2[[#This Row],[Visitor]],Table4[],2,FALSE)</f>
        <v>14</v>
      </c>
      <c r="O2762" s="37">
        <f>VLOOKUP(Table2[[#This Row],[Home]],Table4[],2,FALSE)</f>
        <v>29</v>
      </c>
      <c r="P2762" s="37"/>
      <c r="Q2762" s="37"/>
    </row>
    <row r="2763" spans="1:17" ht="25.5" customHeight="1">
      <c r="A2763" s="47" t="s">
        <v>508</v>
      </c>
      <c r="B2763" s="11" t="s">
        <v>29</v>
      </c>
      <c r="C2763" s="48" t="s">
        <v>27</v>
      </c>
      <c r="D2763" s="48">
        <v>113</v>
      </c>
      <c r="E2763" s="48" t="s">
        <v>36</v>
      </c>
      <c r="F2763" s="48">
        <v>124</v>
      </c>
      <c r="G2763" s="48" t="s">
        <v>7</v>
      </c>
      <c r="H2763" s="48" t="s">
        <v>53</v>
      </c>
      <c r="I2763" s="30">
        <v>20041</v>
      </c>
      <c r="J2763" s="37">
        <f>VLOOKUP(Table2[[#This Row],[Visitor]],Table1[],2,FALSE)</f>
        <v>11</v>
      </c>
      <c r="K2763" s="37">
        <f>VLOOKUP(Table2[[#This Row],[Home]],Table1[],2,FALSE)</f>
        <v>16</v>
      </c>
      <c r="L2763" s="37">
        <f>VLOOKUP(Table2[[#This Row],[Visitor]],Table3[],2,FALSE)</f>
        <v>27</v>
      </c>
      <c r="M2763" s="37">
        <f>VLOOKUP(Table2[[#This Row],[Home]],Table3[],2,FALSE)</f>
        <v>7</v>
      </c>
      <c r="N2763" s="37">
        <f>VLOOKUP(Table2[[#This Row],[Visitor]],Table4[],2,FALSE)</f>
        <v>26</v>
      </c>
      <c r="O2763" s="37">
        <f>VLOOKUP(Table2[[#This Row],[Home]],Table4[],2,FALSE)</f>
        <v>6</v>
      </c>
      <c r="P2763" s="37"/>
      <c r="Q2763" s="37"/>
    </row>
    <row r="2764" spans="1:17" ht="25.5" customHeight="1">
      <c r="A2764" s="47" t="s">
        <v>508</v>
      </c>
      <c r="B2764" s="11" t="s">
        <v>32</v>
      </c>
      <c r="C2764" s="48" t="s">
        <v>41</v>
      </c>
      <c r="D2764" s="48">
        <v>113</v>
      </c>
      <c r="E2764" s="48" t="s">
        <v>45</v>
      </c>
      <c r="F2764" s="48">
        <v>104</v>
      </c>
      <c r="G2764" s="48" t="s">
        <v>7</v>
      </c>
      <c r="H2764" s="48"/>
      <c r="I2764" s="30">
        <v>18997</v>
      </c>
      <c r="J2764" s="37">
        <f>VLOOKUP(Table2[[#This Row],[Visitor]],Table1[],2,FALSE)</f>
        <v>7</v>
      </c>
      <c r="K2764" s="37">
        <f>VLOOKUP(Table2[[#This Row],[Home]],Table1[],2,FALSE)</f>
        <v>28</v>
      </c>
      <c r="L2764" s="37">
        <f>VLOOKUP(Table2[[#This Row],[Visitor]],Table3[],2,FALSE)</f>
        <v>2</v>
      </c>
      <c r="M2764" s="37">
        <f>VLOOKUP(Table2[[#This Row],[Home]],Table3[],2,FALSE)</f>
        <v>21</v>
      </c>
      <c r="N2764" s="37">
        <f>VLOOKUP(Table2[[#This Row],[Visitor]],Table4[],2,FALSE)</f>
        <v>2</v>
      </c>
      <c r="O2764" s="37">
        <f>VLOOKUP(Table2[[#This Row],[Home]],Table4[],2,FALSE)</f>
        <v>20</v>
      </c>
      <c r="P2764" s="37"/>
      <c r="Q2764" s="37"/>
    </row>
    <row r="2765" spans="1:17" ht="25.5" customHeight="1">
      <c r="A2765" s="47" t="s">
        <v>509</v>
      </c>
      <c r="B2765" s="11" t="s">
        <v>12</v>
      </c>
      <c r="C2765" s="48" t="s">
        <v>33</v>
      </c>
      <c r="D2765" s="48">
        <v>120</v>
      </c>
      <c r="E2765" s="48" t="s">
        <v>14</v>
      </c>
      <c r="F2765" s="48">
        <v>114</v>
      </c>
      <c r="G2765" s="48" t="s">
        <v>7</v>
      </c>
      <c r="H2765" s="48"/>
      <c r="I2765" s="30">
        <v>12526</v>
      </c>
      <c r="J2765" s="37">
        <f>VLOOKUP(Table2[[#This Row],[Visitor]],Table1[],2,FALSE)</f>
        <v>24</v>
      </c>
      <c r="K2765" s="37">
        <f>VLOOKUP(Table2[[#This Row],[Home]],Table1[],2,FALSE)</f>
        <v>19</v>
      </c>
      <c r="L2765" s="37">
        <f>VLOOKUP(Table2[[#This Row],[Visitor]],Table3[],2,FALSE)</f>
        <v>12</v>
      </c>
      <c r="M2765" s="37">
        <f>VLOOKUP(Table2[[#This Row],[Home]],Table3[],2,FALSE)</f>
        <v>19</v>
      </c>
      <c r="N2765" s="37">
        <f>VLOOKUP(Table2[[#This Row],[Visitor]],Table4[],2,FALSE)</f>
        <v>21</v>
      </c>
      <c r="O2765" s="37">
        <f>VLOOKUP(Table2[[#This Row],[Home]],Table4[],2,FALSE)</f>
        <v>16</v>
      </c>
      <c r="P2765" s="37"/>
      <c r="Q2765" s="37"/>
    </row>
    <row r="2766" spans="1:17" ht="25.5" customHeight="1">
      <c r="A2766" s="47" t="s">
        <v>509</v>
      </c>
      <c r="B2766" s="11" t="s">
        <v>21</v>
      </c>
      <c r="C2766" s="48" t="s">
        <v>28</v>
      </c>
      <c r="D2766" s="48">
        <v>106</v>
      </c>
      <c r="E2766" s="48" t="s">
        <v>5</v>
      </c>
      <c r="F2766" s="48">
        <v>116</v>
      </c>
      <c r="G2766" s="48" t="s">
        <v>7</v>
      </c>
      <c r="H2766" s="48"/>
      <c r="I2766" s="30">
        <v>18624</v>
      </c>
      <c r="J2766" s="37">
        <f>VLOOKUP(Table2[[#This Row],[Visitor]],Table1[],2,FALSE)</f>
        <v>22</v>
      </c>
      <c r="K2766" s="37">
        <f>VLOOKUP(Table2[[#This Row],[Home]],Table1[],2,FALSE)</f>
        <v>4</v>
      </c>
      <c r="L2766" s="37">
        <f>VLOOKUP(Table2[[#This Row],[Visitor]],Table3[],2,FALSE)</f>
        <v>28</v>
      </c>
      <c r="M2766" s="37">
        <f>VLOOKUP(Table2[[#This Row],[Home]],Table3[],2,FALSE)</f>
        <v>4</v>
      </c>
      <c r="N2766" s="37">
        <f>VLOOKUP(Table2[[#This Row],[Visitor]],Table4[],2,FALSE)</f>
        <v>22</v>
      </c>
      <c r="O2766" s="37">
        <f>VLOOKUP(Table2[[#This Row],[Home]],Table4[],2,FALSE)</f>
        <v>9</v>
      </c>
      <c r="P2766" s="37"/>
      <c r="Q2766" s="37"/>
    </row>
    <row r="2767" spans="1:17" ht="25.5" customHeight="1">
      <c r="A2767" s="47" t="s">
        <v>509</v>
      </c>
      <c r="B2767" s="11" t="s">
        <v>21</v>
      </c>
      <c r="C2767" s="48" t="s">
        <v>25</v>
      </c>
      <c r="D2767" s="48">
        <v>113</v>
      </c>
      <c r="E2767" s="48" t="s">
        <v>34</v>
      </c>
      <c r="F2767" s="48">
        <v>109</v>
      </c>
      <c r="G2767" s="48" t="s">
        <v>7</v>
      </c>
      <c r="H2767" s="48"/>
      <c r="I2767" s="30">
        <v>18627</v>
      </c>
      <c r="J2767" s="37">
        <f>VLOOKUP(Table2[[#This Row],[Visitor]],Table1[],2,FALSE)</f>
        <v>12</v>
      </c>
      <c r="K2767" s="37">
        <f>VLOOKUP(Table2[[#This Row],[Home]],Table1[],2,FALSE)</f>
        <v>2</v>
      </c>
      <c r="L2767" s="37">
        <f>VLOOKUP(Table2[[#This Row],[Visitor]],Table3[],2,FALSE)</f>
        <v>29</v>
      </c>
      <c r="M2767" s="37">
        <f>VLOOKUP(Table2[[#This Row],[Home]],Table3[],2,FALSE)</f>
        <v>13</v>
      </c>
      <c r="N2767" s="37">
        <f>VLOOKUP(Table2[[#This Row],[Visitor]],Table4[],2,FALSE)</f>
        <v>23</v>
      </c>
      <c r="O2767" s="37">
        <f>VLOOKUP(Table2[[#This Row],[Home]],Table4[],2,FALSE)</f>
        <v>13</v>
      </c>
      <c r="P2767" s="37"/>
      <c r="Q2767" s="37"/>
    </row>
    <row r="2768" spans="1:17" ht="25.5" customHeight="1">
      <c r="A2768" s="47" t="s">
        <v>509</v>
      </c>
      <c r="B2768" s="11" t="s">
        <v>23</v>
      </c>
      <c r="C2768" s="48" t="s">
        <v>9</v>
      </c>
      <c r="D2768" s="48">
        <v>122</v>
      </c>
      <c r="E2768" s="48" t="s">
        <v>24</v>
      </c>
      <c r="F2768" s="48">
        <v>116</v>
      </c>
      <c r="G2768" s="48" t="s">
        <v>7</v>
      </c>
      <c r="H2768" s="48"/>
      <c r="I2768" s="30">
        <v>16695</v>
      </c>
      <c r="J2768" s="37">
        <f>VLOOKUP(Table2[[#This Row],[Visitor]],Table1[],2,FALSE)</f>
        <v>3</v>
      </c>
      <c r="K2768" s="37">
        <f>VLOOKUP(Table2[[#This Row],[Home]],Table1[],2,FALSE)</f>
        <v>21</v>
      </c>
      <c r="L2768" s="37">
        <f>VLOOKUP(Table2[[#This Row],[Visitor]],Table3[],2,FALSE)</f>
        <v>1</v>
      </c>
      <c r="M2768" s="37">
        <f>VLOOKUP(Table2[[#This Row],[Home]],Table3[],2,FALSE)</f>
        <v>9</v>
      </c>
      <c r="N2768" s="37">
        <f>VLOOKUP(Table2[[#This Row],[Visitor]],Table4[],2,FALSE)</f>
        <v>5</v>
      </c>
      <c r="O2768" s="37">
        <f>VLOOKUP(Table2[[#This Row],[Home]],Table4[],2,FALSE)</f>
        <v>24</v>
      </c>
      <c r="P2768" s="37"/>
      <c r="Q2768" s="37"/>
    </row>
    <row r="2769" spans="1:17" ht="25.5" customHeight="1">
      <c r="A2769" s="47" t="s">
        <v>509</v>
      </c>
      <c r="B2769" s="11" t="s">
        <v>8</v>
      </c>
      <c r="C2769" s="48" t="s">
        <v>31</v>
      </c>
      <c r="D2769" s="48">
        <v>122</v>
      </c>
      <c r="E2769" s="48" t="s">
        <v>10</v>
      </c>
      <c r="F2769" s="48">
        <v>108</v>
      </c>
      <c r="G2769" s="48" t="s">
        <v>7</v>
      </c>
      <c r="H2769" s="48"/>
      <c r="I2769" s="30">
        <v>18064</v>
      </c>
      <c r="J2769" s="37">
        <f>VLOOKUP(Table2[[#This Row],[Visitor]],Table1[],2,FALSE)</f>
        <v>8</v>
      </c>
      <c r="K2769" s="37">
        <f>VLOOKUP(Table2[[#This Row],[Home]],Table1[],2,FALSE)</f>
        <v>1</v>
      </c>
      <c r="L2769" s="37">
        <f>VLOOKUP(Table2[[#This Row],[Visitor]],Table3[],2,FALSE)</f>
        <v>11</v>
      </c>
      <c r="M2769" s="37">
        <f>VLOOKUP(Table2[[#This Row],[Home]],Table3[],2,FALSE)</f>
        <v>3</v>
      </c>
      <c r="N2769" s="37">
        <f>VLOOKUP(Table2[[#This Row],[Visitor]],Table4[],2,FALSE)</f>
        <v>8</v>
      </c>
      <c r="O2769" s="37">
        <f>VLOOKUP(Table2[[#This Row],[Home]],Table4[],2,FALSE)</f>
        <v>3</v>
      </c>
      <c r="P2769" s="37"/>
      <c r="Q2769" s="37"/>
    </row>
    <row r="2770" spans="1:17" ht="25.5" customHeight="1">
      <c r="A2770" s="47" t="s">
        <v>509</v>
      </c>
      <c r="B2770" s="11" t="s">
        <v>8</v>
      </c>
      <c r="C2770" s="48" t="s">
        <v>41</v>
      </c>
      <c r="D2770" s="48">
        <v>88</v>
      </c>
      <c r="E2770" s="48" t="s">
        <v>44</v>
      </c>
      <c r="F2770" s="48">
        <v>98</v>
      </c>
      <c r="G2770" s="48" t="s">
        <v>7</v>
      </c>
      <c r="H2770" s="48"/>
      <c r="I2770" s="30">
        <v>19068</v>
      </c>
      <c r="J2770" s="37">
        <f>VLOOKUP(Table2[[#This Row],[Visitor]],Table1[],2,FALSE)</f>
        <v>7</v>
      </c>
      <c r="K2770" s="37">
        <f>VLOOKUP(Table2[[#This Row],[Home]],Table1[],2,FALSE)</f>
        <v>6</v>
      </c>
      <c r="L2770" s="37">
        <f>VLOOKUP(Table2[[#This Row],[Visitor]],Table3[],2,FALSE)</f>
        <v>2</v>
      </c>
      <c r="M2770" s="37">
        <f>VLOOKUP(Table2[[#This Row],[Home]],Table3[],2,FALSE)</f>
        <v>18</v>
      </c>
      <c r="N2770" s="37">
        <f>VLOOKUP(Table2[[#This Row],[Visitor]],Table4[],2,FALSE)</f>
        <v>2</v>
      </c>
      <c r="O2770" s="37">
        <f>VLOOKUP(Table2[[#This Row],[Home]],Table4[],2,FALSE)</f>
        <v>12</v>
      </c>
      <c r="P2770" s="37"/>
      <c r="Q2770" s="37"/>
    </row>
    <row r="2771" spans="1:17" ht="25.5" customHeight="1">
      <c r="A2771" s="47" t="s">
        <v>510</v>
      </c>
      <c r="B2771" s="11" t="s">
        <v>12</v>
      </c>
      <c r="C2771" s="48" t="s">
        <v>43</v>
      </c>
      <c r="D2771" s="48">
        <v>85</v>
      </c>
      <c r="E2771" s="48" t="s">
        <v>16</v>
      </c>
      <c r="F2771" s="48">
        <v>111</v>
      </c>
      <c r="G2771" s="48" t="s">
        <v>7</v>
      </c>
      <c r="H2771" s="48"/>
      <c r="I2771" s="30">
        <v>15838</v>
      </c>
      <c r="J2771" s="37">
        <f>VLOOKUP(Table2[[#This Row],[Visitor]],Table1[],2,FALSE)</f>
        <v>10</v>
      </c>
      <c r="K2771" s="37">
        <f>VLOOKUP(Table2[[#This Row],[Home]],Table1[],2,FALSE)</f>
        <v>13</v>
      </c>
      <c r="L2771" s="37">
        <f>VLOOKUP(Table2[[#This Row],[Visitor]],Table3[],2,FALSE)</f>
        <v>10</v>
      </c>
      <c r="M2771" s="37">
        <f>VLOOKUP(Table2[[#This Row],[Home]],Table3[],2,FALSE)</f>
        <v>8</v>
      </c>
      <c r="N2771" s="37">
        <f>VLOOKUP(Table2[[#This Row],[Visitor]],Table4[],2,FALSE)</f>
        <v>10</v>
      </c>
      <c r="O2771" s="37">
        <f>VLOOKUP(Table2[[#This Row],[Home]],Table4[],2,FALSE)</f>
        <v>11</v>
      </c>
      <c r="P2771" s="37"/>
      <c r="Q2771" s="37"/>
    </row>
    <row r="2772" spans="1:17" ht="25.5" customHeight="1">
      <c r="A2772" s="47" t="s">
        <v>510</v>
      </c>
      <c r="B2772" s="11" t="s">
        <v>12</v>
      </c>
      <c r="C2772" s="48" t="s">
        <v>6</v>
      </c>
      <c r="D2772" s="48">
        <v>97</v>
      </c>
      <c r="E2772" s="48" t="s">
        <v>19</v>
      </c>
      <c r="F2772" s="48">
        <v>98</v>
      </c>
      <c r="G2772" s="48" t="s">
        <v>7</v>
      </c>
      <c r="H2772" s="48"/>
      <c r="I2772" s="30">
        <v>20294</v>
      </c>
      <c r="J2772" s="37">
        <f>VLOOKUP(Table2[[#This Row],[Visitor]],Table1[],2,FALSE)</f>
        <v>5</v>
      </c>
      <c r="K2772" s="37">
        <f>VLOOKUP(Table2[[#This Row],[Home]],Table1[],2,FALSE)</f>
        <v>27</v>
      </c>
      <c r="L2772" s="37">
        <f>VLOOKUP(Table2[[#This Row],[Visitor]],Table3[],2,FALSE)</f>
        <v>6</v>
      </c>
      <c r="M2772" s="37">
        <f>VLOOKUP(Table2[[#This Row],[Home]],Table3[],2,FALSE)</f>
        <v>5</v>
      </c>
      <c r="N2772" s="37">
        <f>VLOOKUP(Table2[[#This Row],[Visitor]],Table4[],2,FALSE)</f>
        <v>28</v>
      </c>
      <c r="O2772" s="37">
        <f>VLOOKUP(Table2[[#This Row],[Home]],Table4[],2,FALSE)</f>
        <v>7</v>
      </c>
      <c r="P2772" s="37"/>
      <c r="Q2772" s="37"/>
    </row>
    <row r="2773" spans="1:17" ht="25.5" customHeight="1">
      <c r="A2773" s="47" t="s">
        <v>510</v>
      </c>
      <c r="B2773" s="11" t="s">
        <v>21</v>
      </c>
      <c r="C2773" s="48" t="s">
        <v>14</v>
      </c>
      <c r="D2773" s="48">
        <v>108</v>
      </c>
      <c r="E2773" s="48" t="s">
        <v>17</v>
      </c>
      <c r="F2773" s="48">
        <v>117</v>
      </c>
      <c r="G2773" s="48" t="s">
        <v>7</v>
      </c>
      <c r="H2773" s="48"/>
      <c r="I2773" s="30">
        <v>19600</v>
      </c>
      <c r="J2773" s="37">
        <f>VLOOKUP(Table2[[#This Row],[Visitor]],Table1[],2,FALSE)</f>
        <v>19</v>
      </c>
      <c r="K2773" s="37">
        <f>VLOOKUP(Table2[[#This Row],[Home]],Table1[],2,FALSE)</f>
        <v>17</v>
      </c>
      <c r="L2773" s="37">
        <f>VLOOKUP(Table2[[#This Row],[Visitor]],Table3[],2,FALSE)</f>
        <v>19</v>
      </c>
      <c r="M2773" s="37">
        <f>VLOOKUP(Table2[[#This Row],[Home]],Table3[],2,FALSE)</f>
        <v>15</v>
      </c>
      <c r="N2773" s="37">
        <f>VLOOKUP(Table2[[#This Row],[Visitor]],Table4[],2,FALSE)</f>
        <v>16</v>
      </c>
      <c r="O2773" s="37">
        <f>VLOOKUP(Table2[[#This Row],[Home]],Table4[],2,FALSE)</f>
        <v>18</v>
      </c>
      <c r="P2773" s="37"/>
      <c r="Q2773" s="37"/>
    </row>
    <row r="2774" spans="1:17" ht="25.5" customHeight="1">
      <c r="A2774" s="47" t="s">
        <v>510</v>
      </c>
      <c r="B2774" s="11" t="s">
        <v>23</v>
      </c>
      <c r="C2774" s="48" t="s">
        <v>42</v>
      </c>
      <c r="D2774" s="48">
        <v>102</v>
      </c>
      <c r="E2774" s="48" t="s">
        <v>40</v>
      </c>
      <c r="F2774" s="48">
        <v>120</v>
      </c>
      <c r="G2774" s="48" t="s">
        <v>7</v>
      </c>
      <c r="H2774" s="48"/>
      <c r="I2774" s="30">
        <v>18668</v>
      </c>
      <c r="J2774" s="37">
        <f>VLOOKUP(Table2[[#This Row],[Visitor]],Table1[],2,FALSE)</f>
        <v>25</v>
      </c>
      <c r="K2774" s="37">
        <f>VLOOKUP(Table2[[#This Row],[Home]],Table1[],2,FALSE)</f>
        <v>15</v>
      </c>
      <c r="L2774" s="37">
        <f>VLOOKUP(Table2[[#This Row],[Visitor]],Table3[],2,FALSE)</f>
        <v>22</v>
      </c>
      <c r="M2774" s="37">
        <f>VLOOKUP(Table2[[#This Row],[Home]],Table3[],2,FALSE)</f>
        <v>24</v>
      </c>
      <c r="N2774" s="37">
        <f>VLOOKUP(Table2[[#This Row],[Visitor]],Table4[],2,FALSE)</f>
        <v>30</v>
      </c>
      <c r="O2774" s="37">
        <f>VLOOKUP(Table2[[#This Row],[Home]],Table4[],2,FALSE)</f>
        <v>27</v>
      </c>
      <c r="P2774" s="37"/>
      <c r="Q2774" s="37"/>
    </row>
    <row r="2775" spans="1:17" ht="25.5" customHeight="1">
      <c r="A2775" s="47" t="s">
        <v>510</v>
      </c>
      <c r="B2775" s="11" t="s">
        <v>29</v>
      </c>
      <c r="C2775" s="48" t="s">
        <v>27</v>
      </c>
      <c r="D2775" s="48">
        <v>125</v>
      </c>
      <c r="E2775" s="48" t="s">
        <v>30</v>
      </c>
      <c r="F2775" s="48">
        <v>121</v>
      </c>
      <c r="G2775" s="48" t="s">
        <v>7</v>
      </c>
      <c r="H2775" s="48"/>
      <c r="I2775" s="30">
        <v>18327</v>
      </c>
      <c r="J2775" s="37">
        <f>VLOOKUP(Table2[[#This Row],[Visitor]],Table1[],2,FALSE)</f>
        <v>11</v>
      </c>
      <c r="K2775" s="37">
        <f>VLOOKUP(Table2[[#This Row],[Home]],Table1[],2,FALSE)</f>
        <v>18</v>
      </c>
      <c r="L2775" s="37">
        <f>VLOOKUP(Table2[[#This Row],[Visitor]],Table3[],2,FALSE)</f>
        <v>27</v>
      </c>
      <c r="M2775" s="37">
        <f>VLOOKUP(Table2[[#This Row],[Home]],Table3[],2,FALSE)</f>
        <v>14</v>
      </c>
      <c r="N2775" s="37">
        <f>VLOOKUP(Table2[[#This Row],[Visitor]],Table4[],2,FALSE)</f>
        <v>26</v>
      </c>
      <c r="O2775" s="37">
        <f>VLOOKUP(Table2[[#This Row],[Home]],Table4[],2,FALSE)</f>
        <v>4</v>
      </c>
      <c r="P2775" s="37"/>
      <c r="Q2775" s="37"/>
    </row>
    <row r="2776" spans="1:17" ht="25.5" customHeight="1">
      <c r="A2776" s="47" t="s">
        <v>510</v>
      </c>
      <c r="B2776" s="11" t="s">
        <v>29</v>
      </c>
      <c r="C2776" s="48" t="s">
        <v>45</v>
      </c>
      <c r="D2776" s="48">
        <v>123</v>
      </c>
      <c r="E2776" s="48" t="s">
        <v>37</v>
      </c>
      <c r="F2776" s="48">
        <v>115</v>
      </c>
      <c r="G2776" s="48" t="s">
        <v>7</v>
      </c>
      <c r="H2776" s="48"/>
      <c r="I2776" s="30">
        <v>18055</v>
      </c>
      <c r="J2776" s="37">
        <f>VLOOKUP(Table2[[#This Row],[Visitor]],Table1[],2,FALSE)</f>
        <v>28</v>
      </c>
      <c r="K2776" s="37">
        <f>VLOOKUP(Table2[[#This Row],[Home]],Table1[],2,FALSE)</f>
        <v>29</v>
      </c>
      <c r="L2776" s="37">
        <f>VLOOKUP(Table2[[#This Row],[Visitor]],Table3[],2,FALSE)</f>
        <v>21</v>
      </c>
      <c r="M2776" s="37">
        <f>VLOOKUP(Table2[[#This Row],[Home]],Table3[],2,FALSE)</f>
        <v>30</v>
      </c>
      <c r="N2776" s="37">
        <f>VLOOKUP(Table2[[#This Row],[Visitor]],Table4[],2,FALSE)</f>
        <v>20</v>
      </c>
      <c r="O2776" s="37">
        <f>VLOOKUP(Table2[[#This Row],[Home]],Table4[],2,FALSE)</f>
        <v>29</v>
      </c>
      <c r="P2776" s="37"/>
      <c r="Q2776" s="37"/>
    </row>
    <row r="2777" spans="1:17" ht="25.5" customHeight="1">
      <c r="A2777" s="47" t="s">
        <v>510</v>
      </c>
      <c r="B2777" s="11" t="s">
        <v>29</v>
      </c>
      <c r="C2777" s="48" t="s">
        <v>15</v>
      </c>
      <c r="D2777" s="48">
        <v>114</v>
      </c>
      <c r="E2777" s="48" t="s">
        <v>31</v>
      </c>
      <c r="F2777" s="48">
        <v>119</v>
      </c>
      <c r="G2777" s="48" t="s">
        <v>7</v>
      </c>
      <c r="H2777" s="48"/>
      <c r="I2777" s="30">
        <v>18306</v>
      </c>
      <c r="J2777" s="37">
        <f>VLOOKUP(Table2[[#This Row],[Visitor]],Table1[],2,FALSE)</f>
        <v>30</v>
      </c>
      <c r="K2777" s="37">
        <f>VLOOKUP(Table2[[#This Row],[Home]],Table1[],2,FALSE)</f>
        <v>8</v>
      </c>
      <c r="L2777" s="37">
        <f>VLOOKUP(Table2[[#This Row],[Visitor]],Table3[],2,FALSE)</f>
        <v>23</v>
      </c>
      <c r="M2777" s="37">
        <f>VLOOKUP(Table2[[#This Row],[Home]],Table3[],2,FALSE)</f>
        <v>11</v>
      </c>
      <c r="N2777" s="37">
        <f>VLOOKUP(Table2[[#This Row],[Visitor]],Table4[],2,FALSE)</f>
        <v>14</v>
      </c>
      <c r="O2777" s="37">
        <f>VLOOKUP(Table2[[#This Row],[Home]],Table4[],2,FALSE)</f>
        <v>8</v>
      </c>
      <c r="P2777" s="37"/>
      <c r="Q2777" s="37"/>
    </row>
    <row r="2778" spans="1:17" ht="25.5" customHeight="1">
      <c r="A2778" s="47" t="s">
        <v>510</v>
      </c>
      <c r="B2778" s="11" t="s">
        <v>35</v>
      </c>
      <c r="C2778" s="48" t="s">
        <v>36</v>
      </c>
      <c r="D2778" s="48">
        <v>99</v>
      </c>
      <c r="E2778" s="48" t="s">
        <v>38</v>
      </c>
      <c r="F2778" s="48">
        <v>107</v>
      </c>
      <c r="G2778" s="48" t="s">
        <v>7</v>
      </c>
      <c r="H2778" s="48"/>
      <c r="I2778" s="30">
        <v>16358</v>
      </c>
      <c r="J2778" s="37">
        <f>VLOOKUP(Table2[[#This Row],[Visitor]],Table1[],2,FALSE)</f>
        <v>16</v>
      </c>
      <c r="K2778" s="37">
        <f>VLOOKUP(Table2[[#This Row],[Home]],Table1[],2,FALSE)</f>
        <v>23</v>
      </c>
      <c r="L2778" s="37">
        <f>VLOOKUP(Table2[[#This Row],[Visitor]],Table3[],2,FALSE)</f>
        <v>7</v>
      </c>
      <c r="M2778" s="37">
        <f>VLOOKUP(Table2[[#This Row],[Home]],Table3[],2,FALSE)</f>
        <v>25</v>
      </c>
      <c r="N2778" s="37">
        <f>VLOOKUP(Table2[[#This Row],[Visitor]],Table4[],2,FALSE)</f>
        <v>6</v>
      </c>
      <c r="O2778" s="37">
        <f>VLOOKUP(Table2[[#This Row],[Home]],Table4[],2,FALSE)</f>
        <v>19</v>
      </c>
      <c r="P2778" s="37"/>
      <c r="Q2778" s="37"/>
    </row>
    <row r="2779" spans="1:17" ht="25.5" customHeight="1">
      <c r="A2779" s="47" t="s">
        <v>511</v>
      </c>
      <c r="B2779" s="11" t="s">
        <v>12</v>
      </c>
      <c r="C2779" s="48" t="s">
        <v>25</v>
      </c>
      <c r="D2779" s="48">
        <v>119</v>
      </c>
      <c r="E2779" s="48" t="s">
        <v>13</v>
      </c>
      <c r="F2779" s="48">
        <v>117</v>
      </c>
      <c r="G2779" s="48" t="s">
        <v>7</v>
      </c>
      <c r="H2779" s="48"/>
      <c r="I2779" s="30">
        <v>13155</v>
      </c>
      <c r="J2779" s="37">
        <f>VLOOKUP(Table2[[#This Row],[Visitor]],Table1[],2,FALSE)</f>
        <v>12</v>
      </c>
      <c r="K2779" s="37">
        <f>VLOOKUP(Table2[[#This Row],[Home]],Table1[],2,FALSE)</f>
        <v>20</v>
      </c>
      <c r="L2779" s="37">
        <f>VLOOKUP(Table2[[#This Row],[Visitor]],Table3[],2,FALSE)</f>
        <v>29</v>
      </c>
      <c r="M2779" s="37">
        <f>VLOOKUP(Table2[[#This Row],[Home]],Table3[],2,FALSE)</f>
        <v>20</v>
      </c>
      <c r="N2779" s="37">
        <f>VLOOKUP(Table2[[#This Row],[Visitor]],Table4[],2,FALSE)</f>
        <v>23</v>
      </c>
      <c r="O2779" s="37">
        <f>VLOOKUP(Table2[[#This Row],[Home]],Table4[],2,FALSE)</f>
        <v>17</v>
      </c>
      <c r="P2779" s="37"/>
      <c r="Q2779" s="37"/>
    </row>
    <row r="2780" spans="1:17" ht="25.5" customHeight="1">
      <c r="A2780" s="47" t="s">
        <v>511</v>
      </c>
      <c r="B2780" s="11" t="s">
        <v>12</v>
      </c>
      <c r="C2780" s="48" t="s">
        <v>19</v>
      </c>
      <c r="D2780" s="48">
        <v>97</v>
      </c>
      <c r="E2780" s="48" t="s">
        <v>18</v>
      </c>
      <c r="F2780" s="48">
        <v>112</v>
      </c>
      <c r="G2780" s="48" t="s">
        <v>7</v>
      </c>
      <c r="H2780" s="48"/>
      <c r="I2780" s="30">
        <v>15113</v>
      </c>
      <c r="J2780" s="37">
        <f>VLOOKUP(Table2[[#This Row],[Visitor]],Table1[],2,FALSE)</f>
        <v>27</v>
      </c>
      <c r="K2780" s="37">
        <f>VLOOKUP(Table2[[#This Row],[Home]],Table1[],2,FALSE)</f>
        <v>26</v>
      </c>
      <c r="L2780" s="37">
        <f>VLOOKUP(Table2[[#This Row],[Visitor]],Table3[],2,FALSE)</f>
        <v>5</v>
      </c>
      <c r="M2780" s="37">
        <f>VLOOKUP(Table2[[#This Row],[Home]],Table3[],2,FALSE)</f>
        <v>26</v>
      </c>
      <c r="N2780" s="37">
        <f>VLOOKUP(Table2[[#This Row],[Visitor]],Table4[],2,FALSE)</f>
        <v>7</v>
      </c>
      <c r="O2780" s="37">
        <f>VLOOKUP(Table2[[#This Row],[Home]],Table4[],2,FALSE)</f>
        <v>15</v>
      </c>
      <c r="P2780" s="37"/>
      <c r="Q2780" s="37"/>
    </row>
    <row r="2781" spans="1:17" ht="25.5" customHeight="1">
      <c r="A2781" s="47" t="s">
        <v>511</v>
      </c>
      <c r="B2781" s="11" t="s">
        <v>21</v>
      </c>
      <c r="C2781" s="48" t="s">
        <v>20</v>
      </c>
      <c r="D2781" s="48">
        <v>133</v>
      </c>
      <c r="E2781" s="48" t="s">
        <v>5</v>
      </c>
      <c r="F2781" s="48">
        <v>140</v>
      </c>
      <c r="G2781" s="48" t="s">
        <v>7</v>
      </c>
      <c r="H2781" s="48"/>
      <c r="I2781" s="30">
        <v>19156</v>
      </c>
      <c r="J2781" s="37">
        <f>VLOOKUP(Table2[[#This Row],[Visitor]],Table1[],2,FALSE)</f>
        <v>9</v>
      </c>
      <c r="K2781" s="37">
        <f>VLOOKUP(Table2[[#This Row],[Home]],Table1[],2,FALSE)</f>
        <v>4</v>
      </c>
      <c r="L2781" s="37">
        <f>VLOOKUP(Table2[[#This Row],[Visitor]],Table3[],2,FALSE)</f>
        <v>17</v>
      </c>
      <c r="M2781" s="37">
        <f>VLOOKUP(Table2[[#This Row],[Home]],Table3[],2,FALSE)</f>
        <v>4</v>
      </c>
      <c r="N2781" s="37">
        <f>VLOOKUP(Table2[[#This Row],[Visitor]],Table4[],2,FALSE)</f>
        <v>25</v>
      </c>
      <c r="O2781" s="37">
        <f>VLOOKUP(Table2[[#This Row],[Home]],Table4[],2,FALSE)</f>
        <v>9</v>
      </c>
      <c r="P2781" s="37"/>
      <c r="Q2781" s="37"/>
    </row>
    <row r="2782" spans="1:17" ht="25.5" customHeight="1">
      <c r="A2782" s="47" t="s">
        <v>511</v>
      </c>
      <c r="B2782" s="11" t="s">
        <v>21</v>
      </c>
      <c r="C2782" s="48" t="s">
        <v>44</v>
      </c>
      <c r="D2782" s="48">
        <v>93</v>
      </c>
      <c r="E2782" s="48" t="s">
        <v>9</v>
      </c>
      <c r="F2782" s="48">
        <v>102</v>
      </c>
      <c r="G2782" s="48" t="s">
        <v>7</v>
      </c>
      <c r="H2782" s="48"/>
      <c r="I2782" s="30">
        <v>18055</v>
      </c>
      <c r="J2782" s="37">
        <f>VLOOKUP(Table2[[#This Row],[Visitor]],Table1[],2,FALSE)</f>
        <v>6</v>
      </c>
      <c r="K2782" s="37">
        <f>VLOOKUP(Table2[[#This Row],[Home]],Table1[],2,FALSE)</f>
        <v>3</v>
      </c>
      <c r="L2782" s="37">
        <f>VLOOKUP(Table2[[#This Row],[Visitor]],Table3[],2,FALSE)</f>
        <v>18</v>
      </c>
      <c r="M2782" s="37">
        <f>VLOOKUP(Table2[[#This Row],[Home]],Table3[],2,FALSE)</f>
        <v>1</v>
      </c>
      <c r="N2782" s="37">
        <f>VLOOKUP(Table2[[#This Row],[Visitor]],Table4[],2,FALSE)</f>
        <v>12</v>
      </c>
      <c r="O2782" s="37">
        <f>VLOOKUP(Table2[[#This Row],[Home]],Table4[],2,FALSE)</f>
        <v>5</v>
      </c>
      <c r="P2782" s="37"/>
      <c r="Q2782" s="37"/>
    </row>
    <row r="2783" spans="1:17" ht="25.5" customHeight="1">
      <c r="A2783" s="47" t="s">
        <v>511</v>
      </c>
      <c r="B2783" s="11" t="s">
        <v>23</v>
      </c>
      <c r="C2783" s="48" t="s">
        <v>34</v>
      </c>
      <c r="D2783" s="48">
        <v>114</v>
      </c>
      <c r="E2783" s="48" t="s">
        <v>33</v>
      </c>
      <c r="F2783" s="48">
        <v>129</v>
      </c>
      <c r="G2783" s="48" t="s">
        <v>7</v>
      </c>
      <c r="H2783" s="48"/>
      <c r="I2783" s="30">
        <v>11581</v>
      </c>
      <c r="J2783" s="37">
        <f>VLOOKUP(Table2[[#This Row],[Visitor]],Table1[],2,FALSE)</f>
        <v>2</v>
      </c>
      <c r="K2783" s="37">
        <f>VLOOKUP(Table2[[#This Row],[Home]],Table1[],2,FALSE)</f>
        <v>24</v>
      </c>
      <c r="L2783" s="37">
        <f>VLOOKUP(Table2[[#This Row],[Visitor]],Table3[],2,FALSE)</f>
        <v>13</v>
      </c>
      <c r="M2783" s="37">
        <f>VLOOKUP(Table2[[#This Row],[Home]],Table3[],2,FALSE)</f>
        <v>12</v>
      </c>
      <c r="N2783" s="37">
        <f>VLOOKUP(Table2[[#This Row],[Visitor]],Table4[],2,FALSE)</f>
        <v>13</v>
      </c>
      <c r="O2783" s="37">
        <f>VLOOKUP(Table2[[#This Row],[Home]],Table4[],2,FALSE)</f>
        <v>21</v>
      </c>
      <c r="P2783" s="37"/>
      <c r="Q2783" s="37"/>
    </row>
    <row r="2784" spans="1:17" ht="25.5" customHeight="1">
      <c r="A2784" s="47" t="s">
        <v>511</v>
      </c>
      <c r="B2784" s="11" t="s">
        <v>35</v>
      </c>
      <c r="C2784" s="48" t="s">
        <v>10</v>
      </c>
      <c r="D2784" s="48">
        <v>94</v>
      </c>
      <c r="E2784" s="48" t="s">
        <v>45</v>
      </c>
      <c r="F2784" s="48">
        <v>120</v>
      </c>
      <c r="G2784" s="48" t="s">
        <v>7</v>
      </c>
      <c r="H2784" s="48"/>
      <c r="I2784" s="30">
        <v>18997</v>
      </c>
      <c r="J2784" s="37">
        <f>VLOOKUP(Table2[[#This Row],[Visitor]],Table1[],2,FALSE)</f>
        <v>1</v>
      </c>
      <c r="K2784" s="37">
        <f>VLOOKUP(Table2[[#This Row],[Home]],Table1[],2,FALSE)</f>
        <v>28</v>
      </c>
      <c r="L2784" s="37">
        <f>VLOOKUP(Table2[[#This Row],[Visitor]],Table3[],2,FALSE)</f>
        <v>3</v>
      </c>
      <c r="M2784" s="37">
        <f>VLOOKUP(Table2[[#This Row],[Home]],Table3[],2,FALSE)</f>
        <v>21</v>
      </c>
      <c r="N2784" s="37">
        <f>VLOOKUP(Table2[[#This Row],[Visitor]],Table4[],2,FALSE)</f>
        <v>3</v>
      </c>
      <c r="O2784" s="37">
        <f>VLOOKUP(Table2[[#This Row],[Home]],Table4[],2,FALSE)</f>
        <v>20</v>
      </c>
      <c r="P2784" s="37"/>
      <c r="Q2784" s="37"/>
    </row>
    <row r="2785" spans="1:17" ht="25.5" customHeight="1">
      <c r="A2785" s="47" t="s">
        <v>511</v>
      </c>
      <c r="B2785" s="11" t="s">
        <v>35</v>
      </c>
      <c r="C2785" s="48" t="s">
        <v>41</v>
      </c>
      <c r="D2785" s="48">
        <v>114</v>
      </c>
      <c r="E2785" s="48" t="s">
        <v>36</v>
      </c>
      <c r="F2785" s="48">
        <v>106</v>
      </c>
      <c r="G2785" s="48" t="s">
        <v>7</v>
      </c>
      <c r="H2785" s="48"/>
      <c r="I2785" s="30">
        <v>19544</v>
      </c>
      <c r="J2785" s="37">
        <f>VLOOKUP(Table2[[#This Row],[Visitor]],Table1[],2,FALSE)</f>
        <v>7</v>
      </c>
      <c r="K2785" s="37">
        <f>VLOOKUP(Table2[[#This Row],[Home]],Table1[],2,FALSE)</f>
        <v>16</v>
      </c>
      <c r="L2785" s="37">
        <f>VLOOKUP(Table2[[#This Row],[Visitor]],Table3[],2,FALSE)</f>
        <v>2</v>
      </c>
      <c r="M2785" s="37">
        <f>VLOOKUP(Table2[[#This Row],[Home]],Table3[],2,FALSE)</f>
        <v>7</v>
      </c>
      <c r="N2785" s="37">
        <f>VLOOKUP(Table2[[#This Row],[Visitor]],Table4[],2,FALSE)</f>
        <v>2</v>
      </c>
      <c r="O2785" s="37">
        <f>VLOOKUP(Table2[[#This Row],[Home]],Table4[],2,FALSE)</f>
        <v>6</v>
      </c>
      <c r="P2785" s="37"/>
      <c r="Q2785" s="37"/>
    </row>
    <row r="2786" spans="1:17" ht="25.5" customHeight="1">
      <c r="A2786" s="47" t="s">
        <v>512</v>
      </c>
      <c r="B2786" s="11" t="s">
        <v>59</v>
      </c>
      <c r="C2786" s="48" t="s">
        <v>17</v>
      </c>
      <c r="D2786" s="48">
        <v>108</v>
      </c>
      <c r="E2786" s="48" t="s">
        <v>6</v>
      </c>
      <c r="F2786" s="48">
        <v>97</v>
      </c>
      <c r="G2786" s="48" t="s">
        <v>7</v>
      </c>
      <c r="H2786" s="48"/>
      <c r="I2786" s="30">
        <v>17374</v>
      </c>
      <c r="J2786" s="37">
        <f>VLOOKUP(Table2[[#This Row],[Visitor]],Table1[],2,FALSE)</f>
        <v>17</v>
      </c>
      <c r="K2786" s="37">
        <f>VLOOKUP(Table2[[#This Row],[Home]],Table1[],2,FALSE)</f>
        <v>5</v>
      </c>
      <c r="L2786" s="37">
        <f>VLOOKUP(Table2[[#This Row],[Visitor]],Table3[],2,FALSE)</f>
        <v>15</v>
      </c>
      <c r="M2786" s="37">
        <f>VLOOKUP(Table2[[#This Row],[Home]],Table3[],2,FALSE)</f>
        <v>6</v>
      </c>
      <c r="N2786" s="37">
        <f>VLOOKUP(Table2[[#This Row],[Visitor]],Table4[],2,FALSE)</f>
        <v>18</v>
      </c>
      <c r="O2786" s="37">
        <f>VLOOKUP(Table2[[#This Row],[Home]],Table4[],2,FALSE)</f>
        <v>28</v>
      </c>
      <c r="P2786" s="37"/>
      <c r="Q2786" s="37"/>
    </row>
    <row r="2787" spans="1:17" ht="25.5" customHeight="1">
      <c r="A2787" s="47" t="s">
        <v>512</v>
      </c>
      <c r="B2787" s="11" t="s">
        <v>23</v>
      </c>
      <c r="C2787" s="48" t="s">
        <v>40</v>
      </c>
      <c r="D2787" s="48">
        <v>115</v>
      </c>
      <c r="E2787" s="48" t="s">
        <v>22</v>
      </c>
      <c r="F2787" s="48">
        <v>124</v>
      </c>
      <c r="G2787" s="48" t="s">
        <v>7</v>
      </c>
      <c r="H2787" s="48"/>
      <c r="I2787" s="30">
        <v>17627</v>
      </c>
      <c r="J2787" s="37">
        <f>VLOOKUP(Table2[[#This Row],[Visitor]],Table1[],2,FALSE)</f>
        <v>15</v>
      </c>
      <c r="K2787" s="37">
        <f>VLOOKUP(Table2[[#This Row],[Home]],Table1[],2,FALSE)</f>
        <v>14</v>
      </c>
      <c r="L2787" s="37">
        <f>VLOOKUP(Table2[[#This Row],[Visitor]],Table3[],2,FALSE)</f>
        <v>24</v>
      </c>
      <c r="M2787" s="37">
        <f>VLOOKUP(Table2[[#This Row],[Home]],Table3[],2,FALSE)</f>
        <v>16</v>
      </c>
      <c r="N2787" s="37">
        <f>VLOOKUP(Table2[[#This Row],[Visitor]],Table4[],2,FALSE)</f>
        <v>27</v>
      </c>
      <c r="O2787" s="37">
        <f>VLOOKUP(Table2[[#This Row],[Home]],Table4[],2,FALSE)</f>
        <v>1</v>
      </c>
      <c r="P2787" s="37"/>
      <c r="Q2787" s="37"/>
    </row>
    <row r="2788" spans="1:17" ht="25.5" customHeight="1">
      <c r="A2788" s="47" t="s">
        <v>512</v>
      </c>
      <c r="B2788" s="11" t="s">
        <v>23</v>
      </c>
      <c r="C2788" s="48" t="s">
        <v>44</v>
      </c>
      <c r="D2788" s="48">
        <v>127</v>
      </c>
      <c r="E2788" s="48" t="s">
        <v>24</v>
      </c>
      <c r="F2788" s="48">
        <v>132</v>
      </c>
      <c r="G2788" s="48" t="s">
        <v>7</v>
      </c>
      <c r="H2788" s="48"/>
      <c r="I2788" s="30">
        <v>17147</v>
      </c>
      <c r="J2788" s="37">
        <f>VLOOKUP(Table2[[#This Row],[Visitor]],Table1[],2,FALSE)</f>
        <v>6</v>
      </c>
      <c r="K2788" s="37">
        <f>VLOOKUP(Table2[[#This Row],[Home]],Table1[],2,FALSE)</f>
        <v>21</v>
      </c>
      <c r="L2788" s="37">
        <f>VLOOKUP(Table2[[#This Row],[Visitor]],Table3[],2,FALSE)</f>
        <v>18</v>
      </c>
      <c r="M2788" s="37">
        <f>VLOOKUP(Table2[[#This Row],[Home]],Table3[],2,FALSE)</f>
        <v>9</v>
      </c>
      <c r="N2788" s="37">
        <f>VLOOKUP(Table2[[#This Row],[Visitor]],Table4[],2,FALSE)</f>
        <v>12</v>
      </c>
      <c r="O2788" s="37">
        <f>VLOOKUP(Table2[[#This Row],[Home]],Table4[],2,FALSE)</f>
        <v>24</v>
      </c>
      <c r="P2788" s="37"/>
      <c r="Q2788" s="37"/>
    </row>
    <row r="2789" spans="1:17" ht="25.5" customHeight="1">
      <c r="A2789" s="47" t="s">
        <v>512</v>
      </c>
      <c r="B2789" s="11" t="s">
        <v>23</v>
      </c>
      <c r="C2789" s="48" t="s">
        <v>28</v>
      </c>
      <c r="D2789" s="48">
        <v>103</v>
      </c>
      <c r="E2789" s="48" t="s">
        <v>42</v>
      </c>
      <c r="F2789" s="48">
        <v>106</v>
      </c>
      <c r="G2789" s="48" t="s">
        <v>7</v>
      </c>
      <c r="H2789" s="48"/>
      <c r="I2789" s="30">
        <v>19812</v>
      </c>
      <c r="J2789" s="37">
        <f>VLOOKUP(Table2[[#This Row],[Visitor]],Table1[],2,FALSE)</f>
        <v>22</v>
      </c>
      <c r="K2789" s="37">
        <f>VLOOKUP(Table2[[#This Row],[Home]],Table1[],2,FALSE)</f>
        <v>25</v>
      </c>
      <c r="L2789" s="37">
        <f>VLOOKUP(Table2[[#This Row],[Visitor]],Table3[],2,FALSE)</f>
        <v>28</v>
      </c>
      <c r="M2789" s="37">
        <f>VLOOKUP(Table2[[#This Row],[Home]],Table3[],2,FALSE)</f>
        <v>22</v>
      </c>
      <c r="N2789" s="37">
        <f>VLOOKUP(Table2[[#This Row],[Visitor]],Table4[],2,FALSE)</f>
        <v>22</v>
      </c>
      <c r="O2789" s="37">
        <f>VLOOKUP(Table2[[#This Row],[Home]],Table4[],2,FALSE)</f>
        <v>30</v>
      </c>
      <c r="P2789" s="37"/>
      <c r="Q2789" s="37"/>
    </row>
    <row r="2790" spans="1:17" ht="25.5" customHeight="1">
      <c r="A2790" s="47" t="s">
        <v>512</v>
      </c>
      <c r="B2790" s="11" t="s">
        <v>29</v>
      </c>
      <c r="C2790" s="48" t="s">
        <v>27</v>
      </c>
      <c r="D2790" s="48">
        <v>112</v>
      </c>
      <c r="E2790" s="48" t="s">
        <v>37</v>
      </c>
      <c r="F2790" s="48">
        <v>128</v>
      </c>
      <c r="G2790" s="48" t="s">
        <v>7</v>
      </c>
      <c r="H2790" s="48"/>
      <c r="I2790" s="30">
        <v>15143</v>
      </c>
      <c r="J2790" s="37">
        <f>VLOOKUP(Table2[[#This Row],[Visitor]],Table1[],2,FALSE)</f>
        <v>11</v>
      </c>
      <c r="K2790" s="37">
        <f>VLOOKUP(Table2[[#This Row],[Home]],Table1[],2,FALSE)</f>
        <v>29</v>
      </c>
      <c r="L2790" s="37">
        <f>VLOOKUP(Table2[[#This Row],[Visitor]],Table3[],2,FALSE)</f>
        <v>27</v>
      </c>
      <c r="M2790" s="37">
        <f>VLOOKUP(Table2[[#This Row],[Home]],Table3[],2,FALSE)</f>
        <v>30</v>
      </c>
      <c r="N2790" s="37">
        <f>VLOOKUP(Table2[[#This Row],[Visitor]],Table4[],2,FALSE)</f>
        <v>26</v>
      </c>
      <c r="O2790" s="37">
        <f>VLOOKUP(Table2[[#This Row],[Home]],Table4[],2,FALSE)</f>
        <v>29</v>
      </c>
      <c r="P2790" s="37"/>
      <c r="Q2790" s="37"/>
    </row>
    <row r="2791" spans="1:17" ht="25.5" customHeight="1">
      <c r="A2791" s="47" t="s">
        <v>512</v>
      </c>
      <c r="B2791" s="11" t="s">
        <v>8</v>
      </c>
      <c r="C2791" s="48" t="s">
        <v>15</v>
      </c>
      <c r="D2791" s="48">
        <v>93</v>
      </c>
      <c r="E2791" s="48" t="s">
        <v>30</v>
      </c>
      <c r="F2791" s="48">
        <v>101</v>
      </c>
      <c r="G2791" s="48" t="s">
        <v>7</v>
      </c>
      <c r="H2791" s="48"/>
      <c r="I2791" s="30">
        <v>18394</v>
      </c>
      <c r="J2791" s="37">
        <f>VLOOKUP(Table2[[#This Row],[Visitor]],Table1[],2,FALSE)</f>
        <v>30</v>
      </c>
      <c r="K2791" s="37">
        <f>VLOOKUP(Table2[[#This Row],[Home]],Table1[],2,FALSE)</f>
        <v>18</v>
      </c>
      <c r="L2791" s="37">
        <f>VLOOKUP(Table2[[#This Row],[Visitor]],Table3[],2,FALSE)</f>
        <v>23</v>
      </c>
      <c r="M2791" s="37">
        <f>VLOOKUP(Table2[[#This Row],[Home]],Table3[],2,FALSE)</f>
        <v>14</v>
      </c>
      <c r="N2791" s="37">
        <f>VLOOKUP(Table2[[#This Row],[Visitor]],Table4[],2,FALSE)</f>
        <v>14</v>
      </c>
      <c r="O2791" s="37">
        <f>VLOOKUP(Table2[[#This Row],[Home]],Table4[],2,FALSE)</f>
        <v>4</v>
      </c>
      <c r="P2791" s="37"/>
      <c r="Q2791" s="37"/>
    </row>
    <row r="2792" spans="1:17" ht="25.5" customHeight="1">
      <c r="A2792" s="47" t="s">
        <v>513</v>
      </c>
      <c r="B2792" s="11" t="s">
        <v>12</v>
      </c>
      <c r="C2792" s="48" t="s">
        <v>14</v>
      </c>
      <c r="D2792" s="48">
        <v>106</v>
      </c>
      <c r="E2792" s="48" t="s">
        <v>13</v>
      </c>
      <c r="F2792" s="48">
        <v>109</v>
      </c>
      <c r="G2792" s="48" t="s">
        <v>7</v>
      </c>
      <c r="H2792" s="48"/>
      <c r="I2792" s="30">
        <v>16778</v>
      </c>
      <c r="J2792" s="37">
        <f>VLOOKUP(Table2[[#This Row],[Visitor]],Table1[],2,FALSE)</f>
        <v>19</v>
      </c>
      <c r="K2792" s="37">
        <f>VLOOKUP(Table2[[#This Row],[Home]],Table1[],2,FALSE)</f>
        <v>20</v>
      </c>
      <c r="L2792" s="37">
        <f>VLOOKUP(Table2[[#This Row],[Visitor]],Table3[],2,FALSE)</f>
        <v>19</v>
      </c>
      <c r="M2792" s="37">
        <f>VLOOKUP(Table2[[#This Row],[Home]],Table3[],2,FALSE)</f>
        <v>20</v>
      </c>
      <c r="N2792" s="37">
        <f>VLOOKUP(Table2[[#This Row],[Visitor]],Table4[],2,FALSE)</f>
        <v>16</v>
      </c>
      <c r="O2792" s="37">
        <f>VLOOKUP(Table2[[#This Row],[Home]],Table4[],2,FALSE)</f>
        <v>17</v>
      </c>
      <c r="P2792" s="37"/>
      <c r="Q2792" s="37"/>
    </row>
    <row r="2793" spans="1:17" ht="25.5" customHeight="1">
      <c r="A2793" s="47" t="s">
        <v>513</v>
      </c>
      <c r="B2793" s="11" t="s">
        <v>12</v>
      </c>
      <c r="C2793" s="48" t="s">
        <v>34</v>
      </c>
      <c r="D2793" s="48">
        <v>109</v>
      </c>
      <c r="E2793" s="48" t="s">
        <v>18</v>
      </c>
      <c r="F2793" s="48">
        <v>111</v>
      </c>
      <c r="G2793" s="48" t="s">
        <v>7</v>
      </c>
      <c r="H2793" s="48"/>
      <c r="I2793" s="30">
        <v>16296</v>
      </c>
      <c r="J2793" s="37">
        <f>VLOOKUP(Table2[[#This Row],[Visitor]],Table1[],2,FALSE)</f>
        <v>2</v>
      </c>
      <c r="K2793" s="37">
        <f>VLOOKUP(Table2[[#This Row],[Home]],Table1[],2,FALSE)</f>
        <v>26</v>
      </c>
      <c r="L2793" s="37">
        <f>VLOOKUP(Table2[[#This Row],[Visitor]],Table3[],2,FALSE)</f>
        <v>13</v>
      </c>
      <c r="M2793" s="37">
        <f>VLOOKUP(Table2[[#This Row],[Home]],Table3[],2,FALSE)</f>
        <v>26</v>
      </c>
      <c r="N2793" s="37">
        <f>VLOOKUP(Table2[[#This Row],[Visitor]],Table4[],2,FALSE)</f>
        <v>13</v>
      </c>
      <c r="O2793" s="37">
        <f>VLOOKUP(Table2[[#This Row],[Home]],Table4[],2,FALSE)</f>
        <v>15</v>
      </c>
      <c r="P2793" s="37"/>
      <c r="Q2793" s="37"/>
    </row>
    <row r="2794" spans="1:17" ht="25.5" customHeight="1">
      <c r="A2794" s="47" t="s">
        <v>513</v>
      </c>
      <c r="B2794" s="11" t="s">
        <v>23</v>
      </c>
      <c r="C2794" s="48" t="s">
        <v>16</v>
      </c>
      <c r="D2794" s="48">
        <v>102</v>
      </c>
      <c r="E2794" s="48" t="s">
        <v>9</v>
      </c>
      <c r="F2794" s="48">
        <v>111</v>
      </c>
      <c r="G2794" s="48" t="s">
        <v>7</v>
      </c>
      <c r="H2794" s="48"/>
      <c r="I2794" s="30">
        <v>18055</v>
      </c>
      <c r="J2794" s="37">
        <f>VLOOKUP(Table2[[#This Row],[Visitor]],Table1[],2,FALSE)</f>
        <v>13</v>
      </c>
      <c r="K2794" s="37">
        <f>VLOOKUP(Table2[[#This Row],[Home]],Table1[],2,FALSE)</f>
        <v>3</v>
      </c>
      <c r="L2794" s="37">
        <f>VLOOKUP(Table2[[#This Row],[Visitor]],Table3[],2,FALSE)</f>
        <v>8</v>
      </c>
      <c r="M2794" s="37">
        <f>VLOOKUP(Table2[[#This Row],[Home]],Table3[],2,FALSE)</f>
        <v>1</v>
      </c>
      <c r="N2794" s="37">
        <f>VLOOKUP(Table2[[#This Row],[Visitor]],Table4[],2,FALSE)</f>
        <v>11</v>
      </c>
      <c r="O2794" s="37">
        <f>VLOOKUP(Table2[[#This Row],[Home]],Table4[],2,FALSE)</f>
        <v>5</v>
      </c>
      <c r="P2794" s="37"/>
      <c r="Q2794" s="37"/>
    </row>
    <row r="2795" spans="1:17" ht="25.5" customHeight="1">
      <c r="A2795" s="47" t="s">
        <v>513</v>
      </c>
      <c r="B2795" s="11" t="s">
        <v>23</v>
      </c>
      <c r="C2795" s="48" t="s">
        <v>31</v>
      </c>
      <c r="D2795" s="48">
        <v>106</v>
      </c>
      <c r="E2795" s="48" t="s">
        <v>25</v>
      </c>
      <c r="F2795" s="48">
        <v>107</v>
      </c>
      <c r="G2795" s="48" t="s">
        <v>7</v>
      </c>
      <c r="H2795" s="48"/>
      <c r="I2795" s="30">
        <v>16422</v>
      </c>
      <c r="J2795" s="37">
        <f>VLOOKUP(Table2[[#This Row],[Visitor]],Table1[],2,FALSE)</f>
        <v>8</v>
      </c>
      <c r="K2795" s="37">
        <f>VLOOKUP(Table2[[#This Row],[Home]],Table1[],2,FALSE)</f>
        <v>12</v>
      </c>
      <c r="L2795" s="37">
        <f>VLOOKUP(Table2[[#This Row],[Visitor]],Table3[],2,FALSE)</f>
        <v>11</v>
      </c>
      <c r="M2795" s="37">
        <f>VLOOKUP(Table2[[#This Row],[Home]],Table3[],2,FALSE)</f>
        <v>29</v>
      </c>
      <c r="N2795" s="37">
        <f>VLOOKUP(Table2[[#This Row],[Visitor]],Table4[],2,FALSE)</f>
        <v>8</v>
      </c>
      <c r="O2795" s="37">
        <f>VLOOKUP(Table2[[#This Row],[Home]],Table4[],2,FALSE)</f>
        <v>23</v>
      </c>
      <c r="P2795" s="37"/>
      <c r="Q2795" s="37"/>
    </row>
    <row r="2796" spans="1:17" ht="25.5" customHeight="1">
      <c r="A2796" s="47" t="s">
        <v>513</v>
      </c>
      <c r="B2796" s="11" t="s">
        <v>23</v>
      </c>
      <c r="C2796" s="48" t="s">
        <v>20</v>
      </c>
      <c r="D2796" s="48">
        <v>137</v>
      </c>
      <c r="E2796" s="48" t="s">
        <v>33</v>
      </c>
      <c r="F2796" s="48">
        <v>116</v>
      </c>
      <c r="G2796" s="48" t="s">
        <v>7</v>
      </c>
      <c r="H2796" s="48"/>
      <c r="I2796" s="30">
        <v>12716</v>
      </c>
      <c r="J2796" s="37">
        <f>VLOOKUP(Table2[[#This Row],[Visitor]],Table1[],2,FALSE)</f>
        <v>9</v>
      </c>
      <c r="K2796" s="37">
        <f>VLOOKUP(Table2[[#This Row],[Home]],Table1[],2,FALSE)</f>
        <v>24</v>
      </c>
      <c r="L2796" s="37">
        <f>VLOOKUP(Table2[[#This Row],[Visitor]],Table3[],2,FALSE)</f>
        <v>17</v>
      </c>
      <c r="M2796" s="37">
        <f>VLOOKUP(Table2[[#This Row],[Home]],Table3[],2,FALSE)</f>
        <v>12</v>
      </c>
      <c r="N2796" s="37">
        <f>VLOOKUP(Table2[[#This Row],[Visitor]],Table4[],2,FALSE)</f>
        <v>25</v>
      </c>
      <c r="O2796" s="37">
        <f>VLOOKUP(Table2[[#This Row],[Home]],Table4[],2,FALSE)</f>
        <v>21</v>
      </c>
      <c r="P2796" s="37"/>
      <c r="Q2796" s="37"/>
    </row>
    <row r="2797" spans="1:17" ht="25.5" customHeight="1">
      <c r="A2797" s="47" t="s">
        <v>513</v>
      </c>
      <c r="B2797" s="11" t="s">
        <v>23</v>
      </c>
      <c r="C2797" s="48" t="s">
        <v>19</v>
      </c>
      <c r="D2797" s="48">
        <v>119</v>
      </c>
      <c r="E2797" s="48" t="s">
        <v>43</v>
      </c>
      <c r="F2797" s="48">
        <v>127</v>
      </c>
      <c r="G2797" s="48" t="s">
        <v>7</v>
      </c>
      <c r="H2797" s="48" t="s">
        <v>53</v>
      </c>
      <c r="I2797" s="30">
        <v>18203</v>
      </c>
      <c r="J2797" s="37">
        <f>VLOOKUP(Table2[[#This Row],[Visitor]],Table1[],2,FALSE)</f>
        <v>27</v>
      </c>
      <c r="K2797" s="37">
        <f>VLOOKUP(Table2[[#This Row],[Home]],Table1[],2,FALSE)</f>
        <v>10</v>
      </c>
      <c r="L2797" s="37">
        <f>VLOOKUP(Table2[[#This Row],[Visitor]],Table3[],2,FALSE)</f>
        <v>5</v>
      </c>
      <c r="M2797" s="37">
        <f>VLOOKUP(Table2[[#This Row],[Home]],Table3[],2,FALSE)</f>
        <v>10</v>
      </c>
      <c r="N2797" s="37">
        <f>VLOOKUP(Table2[[#This Row],[Visitor]],Table4[],2,FALSE)</f>
        <v>7</v>
      </c>
      <c r="O2797" s="37">
        <f>VLOOKUP(Table2[[#This Row],[Home]],Table4[],2,FALSE)</f>
        <v>10</v>
      </c>
      <c r="P2797" s="37"/>
      <c r="Q2797" s="37"/>
    </row>
    <row r="2798" spans="1:17" ht="25.5" customHeight="1">
      <c r="A2798" s="47" t="s">
        <v>513</v>
      </c>
      <c r="B2798" s="11" t="s">
        <v>8</v>
      </c>
      <c r="C2798" s="48" t="s">
        <v>5</v>
      </c>
      <c r="D2798" s="48">
        <v>105</v>
      </c>
      <c r="E2798" s="48" t="s">
        <v>10</v>
      </c>
      <c r="F2798" s="48">
        <v>100</v>
      </c>
      <c r="G2798" s="48" t="s">
        <v>7</v>
      </c>
      <c r="H2798" s="48"/>
      <c r="I2798" s="30">
        <v>18064</v>
      </c>
      <c r="J2798" s="37">
        <f>VLOOKUP(Table2[[#This Row],[Visitor]],Table1[],2,FALSE)</f>
        <v>4</v>
      </c>
      <c r="K2798" s="37">
        <f>VLOOKUP(Table2[[#This Row],[Home]],Table1[],2,FALSE)</f>
        <v>1</v>
      </c>
      <c r="L2798" s="37">
        <f>VLOOKUP(Table2[[#This Row],[Visitor]],Table3[],2,FALSE)</f>
        <v>4</v>
      </c>
      <c r="M2798" s="37">
        <f>VLOOKUP(Table2[[#This Row],[Home]],Table3[],2,FALSE)</f>
        <v>3</v>
      </c>
      <c r="N2798" s="37">
        <f>VLOOKUP(Table2[[#This Row],[Visitor]],Table4[],2,FALSE)</f>
        <v>9</v>
      </c>
      <c r="O2798" s="37">
        <f>VLOOKUP(Table2[[#This Row],[Home]],Table4[],2,FALSE)</f>
        <v>3</v>
      </c>
      <c r="P2798" s="37"/>
      <c r="Q2798" s="37"/>
    </row>
    <row r="2799" spans="1:17" ht="25.5" customHeight="1">
      <c r="A2799" s="47" t="s">
        <v>513</v>
      </c>
      <c r="B2799" s="11" t="s">
        <v>8</v>
      </c>
      <c r="C2799" s="48" t="s">
        <v>38</v>
      </c>
      <c r="D2799" s="48">
        <v>97</v>
      </c>
      <c r="E2799" s="48" t="s">
        <v>45</v>
      </c>
      <c r="F2799" s="48">
        <v>99</v>
      </c>
      <c r="G2799" s="48" t="s">
        <v>7</v>
      </c>
      <c r="H2799" s="48"/>
      <c r="I2799" s="30">
        <v>18997</v>
      </c>
      <c r="J2799" s="37">
        <f>VLOOKUP(Table2[[#This Row],[Visitor]],Table1[],2,FALSE)</f>
        <v>23</v>
      </c>
      <c r="K2799" s="37">
        <f>VLOOKUP(Table2[[#This Row],[Home]],Table1[],2,FALSE)</f>
        <v>28</v>
      </c>
      <c r="L2799" s="37">
        <f>VLOOKUP(Table2[[#This Row],[Visitor]],Table3[],2,FALSE)</f>
        <v>25</v>
      </c>
      <c r="M2799" s="37">
        <f>VLOOKUP(Table2[[#This Row],[Home]],Table3[],2,FALSE)</f>
        <v>21</v>
      </c>
      <c r="N2799" s="37">
        <f>VLOOKUP(Table2[[#This Row],[Visitor]],Table4[],2,FALSE)</f>
        <v>19</v>
      </c>
      <c r="O2799" s="37">
        <f>VLOOKUP(Table2[[#This Row],[Home]],Table4[],2,FALSE)</f>
        <v>20</v>
      </c>
      <c r="P2799" s="37"/>
      <c r="Q2799" s="37"/>
    </row>
    <row r="2800" spans="1:17" ht="25.5" customHeight="1">
      <c r="A2800" s="47" t="s">
        <v>514</v>
      </c>
      <c r="B2800" s="11" t="s">
        <v>59</v>
      </c>
      <c r="C2800" s="48" t="s">
        <v>15</v>
      </c>
      <c r="D2800" s="48">
        <v>117</v>
      </c>
      <c r="E2800" s="48" t="s">
        <v>40</v>
      </c>
      <c r="F2800" s="48">
        <v>111</v>
      </c>
      <c r="G2800" s="48" t="s">
        <v>7</v>
      </c>
      <c r="H2800" s="48"/>
      <c r="I2800" s="30">
        <v>19148</v>
      </c>
      <c r="J2800" s="37">
        <f>VLOOKUP(Table2[[#This Row],[Visitor]],Table1[],2,FALSE)</f>
        <v>30</v>
      </c>
      <c r="K2800" s="37">
        <f>VLOOKUP(Table2[[#This Row],[Home]],Table1[],2,FALSE)</f>
        <v>15</v>
      </c>
      <c r="L2800" s="37">
        <f>VLOOKUP(Table2[[#This Row],[Visitor]],Table3[],2,FALSE)</f>
        <v>23</v>
      </c>
      <c r="M2800" s="37">
        <f>VLOOKUP(Table2[[#This Row],[Home]],Table3[],2,FALSE)</f>
        <v>24</v>
      </c>
      <c r="N2800" s="37">
        <f>VLOOKUP(Table2[[#This Row],[Visitor]],Table4[],2,FALSE)</f>
        <v>14</v>
      </c>
      <c r="O2800" s="37">
        <f>VLOOKUP(Table2[[#This Row],[Home]],Table4[],2,FALSE)</f>
        <v>27</v>
      </c>
      <c r="P2800" s="37"/>
      <c r="Q2800" s="37"/>
    </row>
    <row r="2801" spans="1:17" ht="25.5" customHeight="1">
      <c r="A2801" s="47" t="s">
        <v>514</v>
      </c>
      <c r="B2801" s="11" t="s">
        <v>12</v>
      </c>
      <c r="C2801" s="48" t="s">
        <v>22</v>
      </c>
      <c r="D2801" s="48">
        <v>102</v>
      </c>
      <c r="E2801" s="48" t="s">
        <v>16</v>
      </c>
      <c r="F2801" s="48">
        <v>83</v>
      </c>
      <c r="G2801" s="48" t="s">
        <v>7</v>
      </c>
      <c r="H2801" s="48"/>
      <c r="I2801" s="30">
        <v>17024</v>
      </c>
      <c r="J2801" s="37">
        <f>VLOOKUP(Table2[[#This Row],[Visitor]],Table1[],2,FALSE)</f>
        <v>14</v>
      </c>
      <c r="K2801" s="37">
        <f>VLOOKUP(Table2[[#This Row],[Home]],Table1[],2,FALSE)</f>
        <v>13</v>
      </c>
      <c r="L2801" s="37">
        <f>VLOOKUP(Table2[[#This Row],[Visitor]],Table3[],2,FALSE)</f>
        <v>16</v>
      </c>
      <c r="M2801" s="37">
        <f>VLOOKUP(Table2[[#This Row],[Home]],Table3[],2,FALSE)</f>
        <v>8</v>
      </c>
      <c r="N2801" s="37">
        <f>VLOOKUP(Table2[[#This Row],[Visitor]],Table4[],2,FALSE)</f>
        <v>1</v>
      </c>
      <c r="O2801" s="37">
        <f>VLOOKUP(Table2[[#This Row],[Home]],Table4[],2,FALSE)</f>
        <v>11</v>
      </c>
      <c r="P2801" s="37"/>
      <c r="Q2801" s="37"/>
    </row>
    <row r="2802" spans="1:17" ht="25.5" customHeight="1">
      <c r="A2802" s="47" t="s">
        <v>514</v>
      </c>
      <c r="B2802" s="11" t="s">
        <v>21</v>
      </c>
      <c r="C2802" s="48" t="s">
        <v>13</v>
      </c>
      <c r="D2802" s="48">
        <v>103</v>
      </c>
      <c r="E2802" s="48" t="s">
        <v>42</v>
      </c>
      <c r="F2802" s="48">
        <v>102</v>
      </c>
      <c r="G2802" s="48" t="s">
        <v>7</v>
      </c>
      <c r="H2802" s="48"/>
      <c r="I2802" s="30">
        <v>19401</v>
      </c>
      <c r="J2802" s="37">
        <f>VLOOKUP(Table2[[#This Row],[Visitor]],Table1[],2,FALSE)</f>
        <v>20</v>
      </c>
      <c r="K2802" s="37">
        <f>VLOOKUP(Table2[[#This Row],[Home]],Table1[],2,FALSE)</f>
        <v>25</v>
      </c>
      <c r="L2802" s="37">
        <f>VLOOKUP(Table2[[#This Row],[Visitor]],Table3[],2,FALSE)</f>
        <v>20</v>
      </c>
      <c r="M2802" s="37">
        <f>VLOOKUP(Table2[[#This Row],[Home]],Table3[],2,FALSE)</f>
        <v>22</v>
      </c>
      <c r="N2802" s="37">
        <f>VLOOKUP(Table2[[#This Row],[Visitor]],Table4[],2,FALSE)</f>
        <v>17</v>
      </c>
      <c r="O2802" s="37">
        <f>VLOOKUP(Table2[[#This Row],[Home]],Table4[],2,FALSE)</f>
        <v>30</v>
      </c>
      <c r="P2802" s="37"/>
      <c r="Q2802" s="37"/>
    </row>
    <row r="2803" spans="1:17" ht="25.5" customHeight="1">
      <c r="A2803" s="47" t="s">
        <v>514</v>
      </c>
      <c r="B2803" s="11" t="s">
        <v>23</v>
      </c>
      <c r="C2803" s="48" t="s">
        <v>24</v>
      </c>
      <c r="D2803" s="48">
        <v>94</v>
      </c>
      <c r="E2803" s="48" t="s">
        <v>17</v>
      </c>
      <c r="F2803" s="48">
        <v>109</v>
      </c>
      <c r="G2803" s="48" t="s">
        <v>7</v>
      </c>
      <c r="H2803" s="48"/>
      <c r="I2803" s="30">
        <v>19600</v>
      </c>
      <c r="J2803" s="37">
        <f>VLOOKUP(Table2[[#This Row],[Visitor]],Table1[],2,FALSE)</f>
        <v>21</v>
      </c>
      <c r="K2803" s="37">
        <f>VLOOKUP(Table2[[#This Row],[Home]],Table1[],2,FALSE)</f>
        <v>17</v>
      </c>
      <c r="L2803" s="37">
        <f>VLOOKUP(Table2[[#This Row],[Visitor]],Table3[],2,FALSE)</f>
        <v>9</v>
      </c>
      <c r="M2803" s="37">
        <f>VLOOKUP(Table2[[#This Row],[Home]],Table3[],2,FALSE)</f>
        <v>15</v>
      </c>
      <c r="N2803" s="37">
        <f>VLOOKUP(Table2[[#This Row],[Visitor]],Table4[],2,FALSE)</f>
        <v>24</v>
      </c>
      <c r="O2803" s="37">
        <f>VLOOKUP(Table2[[#This Row],[Home]],Table4[],2,FALSE)</f>
        <v>18</v>
      </c>
      <c r="P2803" s="37"/>
      <c r="Q2803" s="37"/>
    </row>
    <row r="2804" spans="1:17" ht="25.5" customHeight="1">
      <c r="A2804" s="47" t="s">
        <v>514</v>
      </c>
      <c r="B2804" s="11" t="s">
        <v>23</v>
      </c>
      <c r="C2804" s="48" t="s">
        <v>9</v>
      </c>
      <c r="D2804" s="48">
        <v>125</v>
      </c>
      <c r="E2804" s="48" t="s">
        <v>33</v>
      </c>
      <c r="F2804" s="48">
        <v>105</v>
      </c>
      <c r="G2804" s="48" t="s">
        <v>7</v>
      </c>
      <c r="H2804" s="48"/>
      <c r="I2804" s="30">
        <v>18978</v>
      </c>
      <c r="J2804" s="37">
        <f>VLOOKUP(Table2[[#This Row],[Visitor]],Table1[],2,FALSE)</f>
        <v>3</v>
      </c>
      <c r="K2804" s="37">
        <f>VLOOKUP(Table2[[#This Row],[Home]],Table1[],2,FALSE)</f>
        <v>24</v>
      </c>
      <c r="L2804" s="37">
        <f>VLOOKUP(Table2[[#This Row],[Visitor]],Table3[],2,FALSE)</f>
        <v>1</v>
      </c>
      <c r="M2804" s="37">
        <f>VLOOKUP(Table2[[#This Row],[Home]],Table3[],2,FALSE)</f>
        <v>12</v>
      </c>
      <c r="N2804" s="37">
        <f>VLOOKUP(Table2[[#This Row],[Visitor]],Table4[],2,FALSE)</f>
        <v>5</v>
      </c>
      <c r="O2804" s="37">
        <f>VLOOKUP(Table2[[#This Row],[Home]],Table4[],2,FALSE)</f>
        <v>21</v>
      </c>
      <c r="P2804" s="37"/>
      <c r="Q2804" s="37"/>
    </row>
    <row r="2805" spans="1:17" ht="25.5" customHeight="1">
      <c r="A2805" s="47" t="s">
        <v>514</v>
      </c>
      <c r="B2805" s="11" t="s">
        <v>26</v>
      </c>
      <c r="C2805" s="48" t="s">
        <v>41</v>
      </c>
      <c r="D2805" s="48">
        <v>102</v>
      </c>
      <c r="E2805" s="48" t="s">
        <v>28</v>
      </c>
      <c r="F2805" s="48">
        <v>110</v>
      </c>
      <c r="G2805" s="48" t="s">
        <v>7</v>
      </c>
      <c r="H2805" s="48"/>
      <c r="I2805" s="30">
        <v>19926</v>
      </c>
      <c r="J2805" s="37">
        <f>VLOOKUP(Table2[[#This Row],[Visitor]],Table1[],2,FALSE)</f>
        <v>7</v>
      </c>
      <c r="K2805" s="37">
        <f>VLOOKUP(Table2[[#This Row],[Home]],Table1[],2,FALSE)</f>
        <v>22</v>
      </c>
      <c r="L2805" s="37">
        <f>VLOOKUP(Table2[[#This Row],[Visitor]],Table3[],2,FALSE)</f>
        <v>2</v>
      </c>
      <c r="M2805" s="37">
        <f>VLOOKUP(Table2[[#This Row],[Home]],Table3[],2,FALSE)</f>
        <v>28</v>
      </c>
      <c r="N2805" s="37">
        <f>VLOOKUP(Table2[[#This Row],[Visitor]],Table4[],2,FALSE)</f>
        <v>2</v>
      </c>
      <c r="O2805" s="37">
        <f>VLOOKUP(Table2[[#This Row],[Home]],Table4[],2,FALSE)</f>
        <v>22</v>
      </c>
      <c r="P2805" s="37"/>
      <c r="Q2805" s="37"/>
    </row>
    <row r="2806" spans="1:17" ht="25.5" customHeight="1">
      <c r="A2806" s="47" t="s">
        <v>514</v>
      </c>
      <c r="B2806" s="11" t="s">
        <v>26</v>
      </c>
      <c r="C2806" s="48" t="s">
        <v>36</v>
      </c>
      <c r="D2806" s="48">
        <v>121</v>
      </c>
      <c r="E2806" s="48" t="s">
        <v>34</v>
      </c>
      <c r="F2806" s="48">
        <v>116</v>
      </c>
      <c r="G2806" s="48" t="s">
        <v>7</v>
      </c>
      <c r="H2806" s="48"/>
      <c r="I2806" s="30">
        <v>18534</v>
      </c>
      <c r="J2806" s="37">
        <f>VLOOKUP(Table2[[#This Row],[Visitor]],Table1[],2,FALSE)</f>
        <v>16</v>
      </c>
      <c r="K2806" s="37">
        <f>VLOOKUP(Table2[[#This Row],[Home]],Table1[],2,FALSE)</f>
        <v>2</v>
      </c>
      <c r="L2806" s="37">
        <f>VLOOKUP(Table2[[#This Row],[Visitor]],Table3[],2,FALSE)</f>
        <v>7</v>
      </c>
      <c r="M2806" s="37">
        <f>VLOOKUP(Table2[[#This Row],[Home]],Table3[],2,FALSE)</f>
        <v>13</v>
      </c>
      <c r="N2806" s="37">
        <f>VLOOKUP(Table2[[#This Row],[Visitor]],Table4[],2,FALSE)</f>
        <v>6</v>
      </c>
      <c r="O2806" s="37">
        <f>VLOOKUP(Table2[[#This Row],[Home]],Table4[],2,FALSE)</f>
        <v>13</v>
      </c>
      <c r="P2806" s="37"/>
      <c r="Q2806" s="37"/>
    </row>
    <row r="2807" spans="1:17" ht="25.5" customHeight="1">
      <c r="A2807" s="47" t="s">
        <v>514</v>
      </c>
      <c r="B2807" s="11" t="s">
        <v>8</v>
      </c>
      <c r="C2807" s="48" t="s">
        <v>27</v>
      </c>
      <c r="D2807" s="48">
        <v>101</v>
      </c>
      <c r="E2807" s="48" t="s">
        <v>44</v>
      </c>
      <c r="F2807" s="48">
        <v>150</v>
      </c>
      <c r="G2807" s="48" t="s">
        <v>7</v>
      </c>
      <c r="H2807" s="48"/>
      <c r="I2807" s="30">
        <v>19068</v>
      </c>
      <c r="J2807" s="37">
        <f>VLOOKUP(Table2[[#This Row],[Visitor]],Table1[],2,FALSE)</f>
        <v>11</v>
      </c>
      <c r="K2807" s="37">
        <f>VLOOKUP(Table2[[#This Row],[Home]],Table1[],2,FALSE)</f>
        <v>6</v>
      </c>
      <c r="L2807" s="37">
        <f>VLOOKUP(Table2[[#This Row],[Visitor]],Table3[],2,FALSE)</f>
        <v>27</v>
      </c>
      <c r="M2807" s="37">
        <f>VLOOKUP(Table2[[#This Row],[Home]],Table3[],2,FALSE)</f>
        <v>18</v>
      </c>
      <c r="N2807" s="37">
        <f>VLOOKUP(Table2[[#This Row],[Visitor]],Table4[],2,FALSE)</f>
        <v>26</v>
      </c>
      <c r="O2807" s="37">
        <f>VLOOKUP(Table2[[#This Row],[Home]],Table4[],2,FALSE)</f>
        <v>12</v>
      </c>
      <c r="P2807" s="37"/>
      <c r="Q2807" s="37"/>
    </row>
    <row r="2808" spans="1:17" ht="25.5" customHeight="1">
      <c r="A2808" s="47" t="s">
        <v>515</v>
      </c>
      <c r="B2808" s="11" t="s">
        <v>67</v>
      </c>
      <c r="C2808" s="48" t="s">
        <v>19</v>
      </c>
      <c r="D2808" s="48">
        <v>114</v>
      </c>
      <c r="E2808" s="48" t="s">
        <v>6</v>
      </c>
      <c r="F2808" s="48">
        <v>95</v>
      </c>
      <c r="G2808" s="48" t="s">
        <v>7</v>
      </c>
      <c r="H2808" s="48"/>
      <c r="I2808" s="30">
        <v>19432</v>
      </c>
      <c r="J2808" s="37">
        <f>VLOOKUP(Table2[[#This Row],[Visitor]],Table1[],2,FALSE)</f>
        <v>27</v>
      </c>
      <c r="K2808" s="37">
        <f>VLOOKUP(Table2[[#This Row],[Home]],Table1[],2,FALSE)</f>
        <v>5</v>
      </c>
      <c r="L2808" s="37">
        <f>VLOOKUP(Table2[[#This Row],[Visitor]],Table3[],2,FALSE)</f>
        <v>5</v>
      </c>
      <c r="M2808" s="37">
        <f>VLOOKUP(Table2[[#This Row],[Home]],Table3[],2,FALSE)</f>
        <v>6</v>
      </c>
      <c r="N2808" s="37">
        <f>VLOOKUP(Table2[[#This Row],[Visitor]],Table4[],2,FALSE)</f>
        <v>7</v>
      </c>
      <c r="O2808" s="37">
        <f>VLOOKUP(Table2[[#This Row],[Home]],Table4[],2,FALSE)</f>
        <v>28</v>
      </c>
      <c r="P2808" s="37"/>
      <c r="Q2808" s="37"/>
    </row>
    <row r="2809" spans="1:17" ht="25.5" customHeight="1">
      <c r="A2809" s="47" t="s">
        <v>515</v>
      </c>
      <c r="B2809" s="11" t="s">
        <v>49</v>
      </c>
      <c r="C2809" s="48" t="s">
        <v>5</v>
      </c>
      <c r="D2809" s="48">
        <v>99</v>
      </c>
      <c r="E2809" s="48" t="s">
        <v>38</v>
      </c>
      <c r="F2809" s="48">
        <v>100</v>
      </c>
      <c r="G2809" s="48" t="s">
        <v>7</v>
      </c>
      <c r="H2809" s="48"/>
      <c r="I2809" s="30">
        <v>16633</v>
      </c>
      <c r="J2809" s="37">
        <f>VLOOKUP(Table2[[#This Row],[Visitor]],Table1[],2,FALSE)</f>
        <v>4</v>
      </c>
      <c r="K2809" s="37">
        <f>VLOOKUP(Table2[[#This Row],[Home]],Table1[],2,FALSE)</f>
        <v>23</v>
      </c>
      <c r="L2809" s="37">
        <f>VLOOKUP(Table2[[#This Row],[Visitor]],Table3[],2,FALSE)</f>
        <v>4</v>
      </c>
      <c r="M2809" s="37">
        <f>VLOOKUP(Table2[[#This Row],[Home]],Table3[],2,FALSE)</f>
        <v>25</v>
      </c>
      <c r="N2809" s="37">
        <f>VLOOKUP(Table2[[#This Row],[Visitor]],Table4[],2,FALSE)</f>
        <v>9</v>
      </c>
      <c r="O2809" s="37">
        <f>VLOOKUP(Table2[[#This Row],[Home]],Table4[],2,FALSE)</f>
        <v>19</v>
      </c>
      <c r="P2809" s="37"/>
      <c r="Q2809" s="37"/>
    </row>
    <row r="2810" spans="1:17" ht="25.5" customHeight="1">
      <c r="A2810" s="47" t="s">
        <v>515</v>
      </c>
      <c r="B2810" s="11" t="s">
        <v>59</v>
      </c>
      <c r="C2810" s="48" t="s">
        <v>30</v>
      </c>
      <c r="D2810" s="48">
        <v>131</v>
      </c>
      <c r="E2810" s="48" t="s">
        <v>25</v>
      </c>
      <c r="F2810" s="48">
        <v>114</v>
      </c>
      <c r="G2810" s="48" t="s">
        <v>7</v>
      </c>
      <c r="H2810" s="48"/>
      <c r="I2810" s="30">
        <v>14227</v>
      </c>
      <c r="J2810" s="37">
        <f>VLOOKUP(Table2[[#This Row],[Visitor]],Table1[],2,FALSE)</f>
        <v>18</v>
      </c>
      <c r="K2810" s="37">
        <f>VLOOKUP(Table2[[#This Row],[Home]],Table1[],2,FALSE)</f>
        <v>12</v>
      </c>
      <c r="L2810" s="37">
        <f>VLOOKUP(Table2[[#This Row],[Visitor]],Table3[],2,FALSE)</f>
        <v>14</v>
      </c>
      <c r="M2810" s="37">
        <f>VLOOKUP(Table2[[#This Row],[Home]],Table3[],2,FALSE)</f>
        <v>29</v>
      </c>
      <c r="N2810" s="37">
        <f>VLOOKUP(Table2[[#This Row],[Visitor]],Table4[],2,FALSE)</f>
        <v>4</v>
      </c>
      <c r="O2810" s="37">
        <f>VLOOKUP(Table2[[#This Row],[Home]],Table4[],2,FALSE)</f>
        <v>23</v>
      </c>
      <c r="P2810" s="37"/>
      <c r="Q2810" s="37"/>
    </row>
    <row r="2811" spans="1:17" ht="25.5" customHeight="1">
      <c r="A2811" s="47" t="s">
        <v>515</v>
      </c>
      <c r="B2811" s="11" t="s">
        <v>59</v>
      </c>
      <c r="C2811" s="48" t="s">
        <v>20</v>
      </c>
      <c r="D2811" s="48">
        <v>121</v>
      </c>
      <c r="E2811" s="48" t="s">
        <v>18</v>
      </c>
      <c r="F2811" s="48">
        <v>125</v>
      </c>
      <c r="G2811" s="48" t="s">
        <v>7</v>
      </c>
      <c r="H2811" s="48"/>
      <c r="I2811" s="30">
        <v>16344</v>
      </c>
      <c r="J2811" s="37">
        <f>VLOOKUP(Table2[[#This Row],[Visitor]],Table1[],2,FALSE)</f>
        <v>9</v>
      </c>
      <c r="K2811" s="37">
        <f>VLOOKUP(Table2[[#This Row],[Home]],Table1[],2,FALSE)</f>
        <v>26</v>
      </c>
      <c r="L2811" s="37">
        <f>VLOOKUP(Table2[[#This Row],[Visitor]],Table3[],2,FALSE)</f>
        <v>17</v>
      </c>
      <c r="M2811" s="37">
        <f>VLOOKUP(Table2[[#This Row],[Home]],Table3[],2,FALSE)</f>
        <v>26</v>
      </c>
      <c r="N2811" s="37">
        <f>VLOOKUP(Table2[[#This Row],[Visitor]],Table4[],2,FALSE)</f>
        <v>25</v>
      </c>
      <c r="O2811" s="37">
        <f>VLOOKUP(Table2[[#This Row],[Home]],Table4[],2,FALSE)</f>
        <v>15</v>
      </c>
      <c r="P2811" s="37"/>
      <c r="Q2811" s="37"/>
    </row>
    <row r="2812" spans="1:17" ht="25.5" customHeight="1">
      <c r="A2812" s="47" t="s">
        <v>515</v>
      </c>
      <c r="B2812" s="11" t="s">
        <v>12</v>
      </c>
      <c r="C2812" s="48" t="s">
        <v>10</v>
      </c>
      <c r="D2812" s="48">
        <v>100</v>
      </c>
      <c r="E2812" s="48" t="s">
        <v>24</v>
      </c>
      <c r="F2812" s="48">
        <v>108</v>
      </c>
      <c r="G2812" s="48" t="s">
        <v>7</v>
      </c>
      <c r="H2812" s="48"/>
      <c r="I2812" s="30">
        <v>16812</v>
      </c>
      <c r="J2812" s="37">
        <f>VLOOKUP(Table2[[#This Row],[Visitor]],Table1[],2,FALSE)</f>
        <v>1</v>
      </c>
      <c r="K2812" s="37">
        <f>VLOOKUP(Table2[[#This Row],[Home]],Table1[],2,FALSE)</f>
        <v>21</v>
      </c>
      <c r="L2812" s="37">
        <f>VLOOKUP(Table2[[#This Row],[Visitor]],Table3[],2,FALSE)</f>
        <v>3</v>
      </c>
      <c r="M2812" s="37">
        <f>VLOOKUP(Table2[[#This Row],[Home]],Table3[],2,FALSE)</f>
        <v>9</v>
      </c>
      <c r="N2812" s="37">
        <f>VLOOKUP(Table2[[#This Row],[Visitor]],Table4[],2,FALSE)</f>
        <v>3</v>
      </c>
      <c r="O2812" s="37">
        <f>VLOOKUP(Table2[[#This Row],[Home]],Table4[],2,FALSE)</f>
        <v>24</v>
      </c>
      <c r="P2812" s="37"/>
      <c r="Q2812" s="37"/>
    </row>
    <row r="2813" spans="1:17" ht="25.5" customHeight="1">
      <c r="A2813" s="47" t="s">
        <v>515</v>
      </c>
      <c r="B2813" s="11" t="s">
        <v>32</v>
      </c>
      <c r="C2813" s="48" t="s">
        <v>27</v>
      </c>
      <c r="D2813" s="48">
        <v>101</v>
      </c>
      <c r="E2813" s="48" t="s">
        <v>45</v>
      </c>
      <c r="F2813" s="48">
        <v>122</v>
      </c>
      <c r="G2813" s="48" t="s">
        <v>7</v>
      </c>
      <c r="H2813" s="48"/>
      <c r="I2813" s="30">
        <v>18997</v>
      </c>
      <c r="J2813" s="37">
        <f>VLOOKUP(Table2[[#This Row],[Visitor]],Table1[],2,FALSE)</f>
        <v>11</v>
      </c>
      <c r="K2813" s="37">
        <f>VLOOKUP(Table2[[#This Row],[Home]],Table1[],2,FALSE)</f>
        <v>28</v>
      </c>
      <c r="L2813" s="37">
        <f>VLOOKUP(Table2[[#This Row],[Visitor]],Table3[],2,FALSE)</f>
        <v>27</v>
      </c>
      <c r="M2813" s="37">
        <f>VLOOKUP(Table2[[#This Row],[Home]],Table3[],2,FALSE)</f>
        <v>21</v>
      </c>
      <c r="N2813" s="37">
        <f>VLOOKUP(Table2[[#This Row],[Visitor]],Table4[],2,FALSE)</f>
        <v>26</v>
      </c>
      <c r="O2813" s="37">
        <f>VLOOKUP(Table2[[#This Row],[Home]],Table4[],2,FALSE)</f>
        <v>20</v>
      </c>
      <c r="P2813" s="37"/>
      <c r="Q2813" s="37"/>
    </row>
    <row r="2814" spans="1:17" ht="25.5" customHeight="1">
      <c r="A2814" s="47" t="s">
        <v>516</v>
      </c>
      <c r="B2814" s="11" t="s">
        <v>12</v>
      </c>
      <c r="C2814" s="48" t="s">
        <v>6</v>
      </c>
      <c r="D2814" s="48">
        <v>105</v>
      </c>
      <c r="E2814" s="48" t="s">
        <v>42</v>
      </c>
      <c r="F2814" s="48">
        <v>123</v>
      </c>
      <c r="G2814" s="48" t="s">
        <v>7</v>
      </c>
      <c r="H2814" s="48"/>
      <c r="I2814" s="30">
        <v>17097</v>
      </c>
      <c r="J2814" s="37">
        <f>VLOOKUP(Table2[[#This Row],[Visitor]],Table1[],2,FALSE)</f>
        <v>5</v>
      </c>
      <c r="K2814" s="37">
        <f>VLOOKUP(Table2[[#This Row],[Home]],Table1[],2,FALSE)</f>
        <v>25</v>
      </c>
      <c r="L2814" s="37">
        <f>VLOOKUP(Table2[[#This Row],[Visitor]],Table3[],2,FALSE)</f>
        <v>6</v>
      </c>
      <c r="M2814" s="37">
        <f>VLOOKUP(Table2[[#This Row],[Home]],Table3[],2,FALSE)</f>
        <v>22</v>
      </c>
      <c r="N2814" s="37">
        <f>VLOOKUP(Table2[[#This Row],[Visitor]],Table4[],2,FALSE)</f>
        <v>28</v>
      </c>
      <c r="O2814" s="37">
        <f>VLOOKUP(Table2[[#This Row],[Home]],Table4[],2,FALSE)</f>
        <v>30</v>
      </c>
      <c r="P2814" s="37"/>
      <c r="Q2814" s="37"/>
    </row>
    <row r="2815" spans="1:17" ht="25.5" customHeight="1">
      <c r="A2815" s="47" t="s">
        <v>516</v>
      </c>
      <c r="B2815" s="11" t="s">
        <v>21</v>
      </c>
      <c r="C2815" s="48" t="s">
        <v>16</v>
      </c>
      <c r="D2815" s="48">
        <v>115</v>
      </c>
      <c r="E2815" s="48" t="s">
        <v>15</v>
      </c>
      <c r="F2815" s="48">
        <v>86</v>
      </c>
      <c r="G2815" s="48" t="s">
        <v>7</v>
      </c>
      <c r="H2815" s="48"/>
      <c r="I2815" s="30">
        <v>14140</v>
      </c>
      <c r="J2815" s="37">
        <f>VLOOKUP(Table2[[#This Row],[Visitor]],Table1[],2,FALSE)</f>
        <v>13</v>
      </c>
      <c r="K2815" s="37">
        <f>VLOOKUP(Table2[[#This Row],[Home]],Table1[],2,FALSE)</f>
        <v>30</v>
      </c>
      <c r="L2815" s="37">
        <f>VLOOKUP(Table2[[#This Row],[Visitor]],Table3[],2,FALSE)</f>
        <v>8</v>
      </c>
      <c r="M2815" s="37">
        <f>VLOOKUP(Table2[[#This Row],[Home]],Table3[],2,FALSE)</f>
        <v>23</v>
      </c>
      <c r="N2815" s="37">
        <f>VLOOKUP(Table2[[#This Row],[Visitor]],Table4[],2,FALSE)</f>
        <v>11</v>
      </c>
      <c r="O2815" s="37">
        <f>VLOOKUP(Table2[[#This Row],[Home]],Table4[],2,FALSE)</f>
        <v>14</v>
      </c>
      <c r="P2815" s="37"/>
      <c r="Q2815" s="37"/>
    </row>
    <row r="2816" spans="1:17" ht="25.5" customHeight="1">
      <c r="A2816" s="47" t="s">
        <v>516</v>
      </c>
      <c r="B2816" s="11" t="s">
        <v>21</v>
      </c>
      <c r="C2816" s="48" t="s">
        <v>13</v>
      </c>
      <c r="D2816" s="48">
        <v>96</v>
      </c>
      <c r="E2816" s="48" t="s">
        <v>41</v>
      </c>
      <c r="F2816" s="48">
        <v>132</v>
      </c>
      <c r="G2816" s="48" t="s">
        <v>7</v>
      </c>
      <c r="H2816" s="48"/>
      <c r="I2816" s="30">
        <v>19800</v>
      </c>
      <c r="J2816" s="37">
        <f>VLOOKUP(Table2[[#This Row],[Visitor]],Table1[],2,FALSE)</f>
        <v>20</v>
      </c>
      <c r="K2816" s="37">
        <f>VLOOKUP(Table2[[#This Row],[Home]],Table1[],2,FALSE)</f>
        <v>7</v>
      </c>
      <c r="L2816" s="37">
        <f>VLOOKUP(Table2[[#This Row],[Visitor]],Table3[],2,FALSE)</f>
        <v>20</v>
      </c>
      <c r="M2816" s="37">
        <f>VLOOKUP(Table2[[#This Row],[Home]],Table3[],2,FALSE)</f>
        <v>2</v>
      </c>
      <c r="N2816" s="37">
        <f>VLOOKUP(Table2[[#This Row],[Visitor]],Table4[],2,FALSE)</f>
        <v>17</v>
      </c>
      <c r="O2816" s="37">
        <f>VLOOKUP(Table2[[#This Row],[Home]],Table4[],2,FALSE)</f>
        <v>2</v>
      </c>
      <c r="P2816" s="37"/>
      <c r="Q2816" s="37"/>
    </row>
    <row r="2817" spans="1:17" ht="25.5" customHeight="1">
      <c r="A2817" s="47" t="s">
        <v>516</v>
      </c>
      <c r="B2817" s="11" t="s">
        <v>23</v>
      </c>
      <c r="C2817" s="48" t="s">
        <v>22</v>
      </c>
      <c r="D2817" s="48">
        <v>115</v>
      </c>
      <c r="E2817" s="48" t="s">
        <v>40</v>
      </c>
      <c r="F2817" s="48">
        <v>101</v>
      </c>
      <c r="G2817" s="48" t="s">
        <v>7</v>
      </c>
      <c r="H2817" s="48"/>
      <c r="I2817" s="30">
        <v>17565</v>
      </c>
      <c r="J2817" s="37">
        <f>VLOOKUP(Table2[[#This Row],[Visitor]],Table1[],2,FALSE)</f>
        <v>14</v>
      </c>
      <c r="K2817" s="37">
        <f>VLOOKUP(Table2[[#This Row],[Home]],Table1[],2,FALSE)</f>
        <v>15</v>
      </c>
      <c r="L2817" s="37">
        <f>VLOOKUP(Table2[[#This Row],[Visitor]],Table3[],2,FALSE)</f>
        <v>16</v>
      </c>
      <c r="M2817" s="37">
        <f>VLOOKUP(Table2[[#This Row],[Home]],Table3[],2,FALSE)</f>
        <v>24</v>
      </c>
      <c r="N2817" s="37">
        <f>VLOOKUP(Table2[[#This Row],[Visitor]],Table4[],2,FALSE)</f>
        <v>1</v>
      </c>
      <c r="O2817" s="37">
        <f>VLOOKUP(Table2[[#This Row],[Home]],Table4[],2,FALSE)</f>
        <v>27</v>
      </c>
      <c r="P2817" s="37"/>
      <c r="Q2817" s="37"/>
    </row>
    <row r="2818" spans="1:17" ht="25.5" customHeight="1">
      <c r="A2818" s="47" t="s">
        <v>516</v>
      </c>
      <c r="B2818" s="11" t="s">
        <v>23</v>
      </c>
      <c r="C2818" s="48" t="s">
        <v>36</v>
      </c>
      <c r="D2818" s="48">
        <v>108</v>
      </c>
      <c r="E2818" s="48" t="s">
        <v>9</v>
      </c>
      <c r="F2818" s="48">
        <v>132</v>
      </c>
      <c r="G2818" s="48" t="s">
        <v>7</v>
      </c>
      <c r="H2818" s="48"/>
      <c r="I2818" s="30">
        <v>18055</v>
      </c>
      <c r="J2818" s="37">
        <f>VLOOKUP(Table2[[#This Row],[Visitor]],Table1[],2,FALSE)</f>
        <v>16</v>
      </c>
      <c r="K2818" s="37">
        <f>VLOOKUP(Table2[[#This Row],[Home]],Table1[],2,FALSE)</f>
        <v>3</v>
      </c>
      <c r="L2818" s="37">
        <f>VLOOKUP(Table2[[#This Row],[Visitor]],Table3[],2,FALSE)</f>
        <v>7</v>
      </c>
      <c r="M2818" s="37">
        <f>VLOOKUP(Table2[[#This Row],[Home]],Table3[],2,FALSE)</f>
        <v>1</v>
      </c>
      <c r="N2818" s="37">
        <f>VLOOKUP(Table2[[#This Row],[Visitor]],Table4[],2,FALSE)</f>
        <v>6</v>
      </c>
      <c r="O2818" s="37">
        <f>VLOOKUP(Table2[[#This Row],[Home]],Table4[],2,FALSE)</f>
        <v>5</v>
      </c>
      <c r="P2818" s="37"/>
      <c r="Q2818" s="37"/>
    </row>
    <row r="2819" spans="1:17" ht="25.5" customHeight="1">
      <c r="A2819" s="47" t="s">
        <v>516</v>
      </c>
      <c r="B2819" s="11" t="s">
        <v>26</v>
      </c>
      <c r="C2819" s="48" t="s">
        <v>34</v>
      </c>
      <c r="D2819" s="48">
        <v>110</v>
      </c>
      <c r="E2819" s="48" t="s">
        <v>28</v>
      </c>
      <c r="F2819" s="48">
        <v>117</v>
      </c>
      <c r="G2819" s="48" t="s">
        <v>7</v>
      </c>
      <c r="H2819" s="48"/>
      <c r="I2819" s="30">
        <v>19637</v>
      </c>
      <c r="J2819" s="37">
        <f>VLOOKUP(Table2[[#This Row],[Visitor]],Table1[],2,FALSE)</f>
        <v>2</v>
      </c>
      <c r="K2819" s="37">
        <f>VLOOKUP(Table2[[#This Row],[Home]],Table1[],2,FALSE)</f>
        <v>22</v>
      </c>
      <c r="L2819" s="37">
        <f>VLOOKUP(Table2[[#This Row],[Visitor]],Table3[],2,FALSE)</f>
        <v>13</v>
      </c>
      <c r="M2819" s="37">
        <f>VLOOKUP(Table2[[#This Row],[Home]],Table3[],2,FALSE)</f>
        <v>28</v>
      </c>
      <c r="N2819" s="37">
        <f>VLOOKUP(Table2[[#This Row],[Visitor]],Table4[],2,FALSE)</f>
        <v>13</v>
      </c>
      <c r="O2819" s="37">
        <f>VLOOKUP(Table2[[#This Row],[Home]],Table4[],2,FALSE)</f>
        <v>22</v>
      </c>
      <c r="P2819" s="37"/>
      <c r="Q2819" s="37"/>
    </row>
    <row r="2820" spans="1:17" ht="25.5" customHeight="1">
      <c r="A2820" s="47" t="s">
        <v>516</v>
      </c>
      <c r="B2820" s="11" t="s">
        <v>29</v>
      </c>
      <c r="C2820" s="48" t="s">
        <v>5</v>
      </c>
      <c r="D2820" s="48">
        <v>99</v>
      </c>
      <c r="E2820" s="48" t="s">
        <v>37</v>
      </c>
      <c r="F2820" s="48">
        <v>85</v>
      </c>
      <c r="G2820" s="48" t="s">
        <v>7</v>
      </c>
      <c r="H2820" s="48"/>
      <c r="I2820" s="30">
        <v>15193</v>
      </c>
      <c r="J2820" s="37">
        <f>VLOOKUP(Table2[[#This Row],[Visitor]],Table1[],2,FALSE)</f>
        <v>4</v>
      </c>
      <c r="K2820" s="37">
        <f>VLOOKUP(Table2[[#This Row],[Home]],Table1[],2,FALSE)</f>
        <v>29</v>
      </c>
      <c r="L2820" s="37">
        <f>VLOOKUP(Table2[[#This Row],[Visitor]],Table3[],2,FALSE)</f>
        <v>4</v>
      </c>
      <c r="M2820" s="37">
        <f>VLOOKUP(Table2[[#This Row],[Home]],Table3[],2,FALSE)</f>
        <v>30</v>
      </c>
      <c r="N2820" s="37">
        <f>VLOOKUP(Table2[[#This Row],[Visitor]],Table4[],2,FALSE)</f>
        <v>9</v>
      </c>
      <c r="O2820" s="37">
        <f>VLOOKUP(Table2[[#This Row],[Home]],Table4[],2,FALSE)</f>
        <v>29</v>
      </c>
      <c r="P2820" s="37"/>
      <c r="Q2820" s="37"/>
    </row>
    <row r="2821" spans="1:17" ht="25.5" customHeight="1">
      <c r="A2821" s="47" t="s">
        <v>516</v>
      </c>
      <c r="B2821" s="11" t="s">
        <v>29</v>
      </c>
      <c r="C2821" s="48" t="s">
        <v>33</v>
      </c>
      <c r="D2821" s="48">
        <v>112</v>
      </c>
      <c r="E2821" s="48" t="s">
        <v>31</v>
      </c>
      <c r="F2821" s="48">
        <v>102</v>
      </c>
      <c r="G2821" s="48" t="s">
        <v>7</v>
      </c>
      <c r="H2821" s="48"/>
      <c r="I2821" s="30">
        <v>18306</v>
      </c>
      <c r="J2821" s="37">
        <f>VLOOKUP(Table2[[#This Row],[Visitor]],Table1[],2,FALSE)</f>
        <v>24</v>
      </c>
      <c r="K2821" s="37">
        <f>VLOOKUP(Table2[[#This Row],[Home]],Table1[],2,FALSE)</f>
        <v>8</v>
      </c>
      <c r="L2821" s="37">
        <f>VLOOKUP(Table2[[#This Row],[Visitor]],Table3[],2,FALSE)</f>
        <v>12</v>
      </c>
      <c r="M2821" s="37">
        <f>VLOOKUP(Table2[[#This Row],[Home]],Table3[],2,FALSE)</f>
        <v>11</v>
      </c>
      <c r="N2821" s="37">
        <f>VLOOKUP(Table2[[#This Row],[Visitor]],Table4[],2,FALSE)</f>
        <v>21</v>
      </c>
      <c r="O2821" s="37">
        <f>VLOOKUP(Table2[[#This Row],[Home]],Table4[],2,FALSE)</f>
        <v>8</v>
      </c>
      <c r="P2821" s="37"/>
      <c r="Q2821" s="37"/>
    </row>
    <row r="2822" spans="1:17" ht="25.5" customHeight="1">
      <c r="A2822" s="47" t="s">
        <v>516</v>
      </c>
      <c r="B2822" s="11" t="s">
        <v>8</v>
      </c>
      <c r="C2822" s="48" t="s">
        <v>43</v>
      </c>
      <c r="D2822" s="48">
        <v>88</v>
      </c>
      <c r="E2822" s="48" t="s">
        <v>44</v>
      </c>
      <c r="F2822" s="48">
        <v>90</v>
      </c>
      <c r="G2822" s="48" t="s">
        <v>7</v>
      </c>
      <c r="H2822" s="48"/>
      <c r="I2822" s="30">
        <v>19068</v>
      </c>
      <c r="J2822" s="37">
        <f>VLOOKUP(Table2[[#This Row],[Visitor]],Table1[],2,FALSE)</f>
        <v>10</v>
      </c>
      <c r="K2822" s="37">
        <f>VLOOKUP(Table2[[#This Row],[Home]],Table1[],2,FALSE)</f>
        <v>6</v>
      </c>
      <c r="L2822" s="37">
        <f>VLOOKUP(Table2[[#This Row],[Visitor]],Table3[],2,FALSE)</f>
        <v>10</v>
      </c>
      <c r="M2822" s="37">
        <f>VLOOKUP(Table2[[#This Row],[Home]],Table3[],2,FALSE)</f>
        <v>18</v>
      </c>
      <c r="N2822" s="37">
        <f>VLOOKUP(Table2[[#This Row],[Visitor]],Table4[],2,FALSE)</f>
        <v>10</v>
      </c>
      <c r="O2822" s="37">
        <f>VLOOKUP(Table2[[#This Row],[Home]],Table4[],2,FALSE)</f>
        <v>12</v>
      </c>
      <c r="P2822" s="37"/>
      <c r="Q2822" s="37"/>
    </row>
    <row r="2823" spans="1:17" ht="25.5" customHeight="1">
      <c r="A2823" s="47" t="s">
        <v>517</v>
      </c>
      <c r="B2823" s="11" t="s">
        <v>23</v>
      </c>
      <c r="C2823" s="48" t="s">
        <v>10</v>
      </c>
      <c r="D2823" s="48">
        <v>114</v>
      </c>
      <c r="E2823" s="48" t="s">
        <v>25</v>
      </c>
      <c r="F2823" s="48">
        <v>95</v>
      </c>
      <c r="G2823" s="48" t="s">
        <v>7</v>
      </c>
      <c r="H2823" s="48"/>
      <c r="I2823" s="30">
        <v>14511</v>
      </c>
      <c r="J2823" s="37">
        <f>VLOOKUP(Table2[[#This Row],[Visitor]],Table1[],2,FALSE)</f>
        <v>1</v>
      </c>
      <c r="K2823" s="37">
        <f>VLOOKUP(Table2[[#This Row],[Home]],Table1[],2,FALSE)</f>
        <v>12</v>
      </c>
      <c r="L2823" s="37">
        <f>VLOOKUP(Table2[[#This Row],[Visitor]],Table3[],2,FALSE)</f>
        <v>3</v>
      </c>
      <c r="M2823" s="37">
        <f>VLOOKUP(Table2[[#This Row],[Home]],Table3[],2,FALSE)</f>
        <v>29</v>
      </c>
      <c r="N2823" s="37">
        <f>VLOOKUP(Table2[[#This Row],[Visitor]],Table4[],2,FALSE)</f>
        <v>3</v>
      </c>
      <c r="O2823" s="37">
        <f>VLOOKUP(Table2[[#This Row],[Home]],Table4[],2,FALSE)</f>
        <v>23</v>
      </c>
      <c r="P2823" s="37"/>
      <c r="Q2823" s="37"/>
    </row>
    <row r="2824" spans="1:17" ht="25.5" customHeight="1">
      <c r="A2824" s="47" t="s">
        <v>517</v>
      </c>
      <c r="B2824" s="11" t="s">
        <v>23</v>
      </c>
      <c r="C2824" s="48" t="s">
        <v>36</v>
      </c>
      <c r="D2824" s="48">
        <v>104</v>
      </c>
      <c r="E2824" s="48" t="s">
        <v>24</v>
      </c>
      <c r="F2824" s="48">
        <v>115</v>
      </c>
      <c r="G2824" s="48" t="s">
        <v>7</v>
      </c>
      <c r="H2824" s="48"/>
      <c r="I2824" s="30">
        <v>15021</v>
      </c>
      <c r="J2824" s="37">
        <f>VLOOKUP(Table2[[#This Row],[Visitor]],Table1[],2,FALSE)</f>
        <v>16</v>
      </c>
      <c r="K2824" s="37">
        <f>VLOOKUP(Table2[[#This Row],[Home]],Table1[],2,FALSE)</f>
        <v>21</v>
      </c>
      <c r="L2824" s="37">
        <f>VLOOKUP(Table2[[#This Row],[Visitor]],Table3[],2,FALSE)</f>
        <v>7</v>
      </c>
      <c r="M2824" s="37">
        <f>VLOOKUP(Table2[[#This Row],[Home]],Table3[],2,FALSE)</f>
        <v>9</v>
      </c>
      <c r="N2824" s="37">
        <f>VLOOKUP(Table2[[#This Row],[Visitor]],Table4[],2,FALSE)</f>
        <v>6</v>
      </c>
      <c r="O2824" s="37">
        <f>VLOOKUP(Table2[[#This Row],[Home]],Table4[],2,FALSE)</f>
        <v>24</v>
      </c>
      <c r="P2824" s="37"/>
      <c r="Q2824" s="37"/>
    </row>
    <row r="2825" spans="1:17" ht="25.5" customHeight="1">
      <c r="A2825" s="47" t="s">
        <v>517</v>
      </c>
      <c r="B2825" s="11" t="s">
        <v>35</v>
      </c>
      <c r="C2825" s="48" t="s">
        <v>37</v>
      </c>
      <c r="D2825" s="48">
        <v>116</v>
      </c>
      <c r="E2825" s="48" t="s">
        <v>38</v>
      </c>
      <c r="F2825" s="48">
        <v>120</v>
      </c>
      <c r="G2825" s="48" t="s">
        <v>7</v>
      </c>
      <c r="H2825" s="48"/>
      <c r="I2825" s="30">
        <v>16732</v>
      </c>
      <c r="J2825" s="37">
        <f>VLOOKUP(Table2[[#This Row],[Visitor]],Table1[],2,FALSE)</f>
        <v>29</v>
      </c>
      <c r="K2825" s="37">
        <f>VLOOKUP(Table2[[#This Row],[Home]],Table1[],2,FALSE)</f>
        <v>23</v>
      </c>
      <c r="L2825" s="37">
        <f>VLOOKUP(Table2[[#This Row],[Visitor]],Table3[],2,FALSE)</f>
        <v>30</v>
      </c>
      <c r="M2825" s="37">
        <f>VLOOKUP(Table2[[#This Row],[Home]],Table3[],2,FALSE)</f>
        <v>25</v>
      </c>
      <c r="N2825" s="37">
        <f>VLOOKUP(Table2[[#This Row],[Visitor]],Table4[],2,FALSE)</f>
        <v>29</v>
      </c>
      <c r="O2825" s="37">
        <f>VLOOKUP(Table2[[#This Row],[Home]],Table4[],2,FALSE)</f>
        <v>19</v>
      </c>
      <c r="P2825" s="37"/>
      <c r="Q2825" s="37"/>
    </row>
    <row r="2826" spans="1:17" ht="25.5" customHeight="1">
      <c r="A2826" s="47" t="s">
        <v>517</v>
      </c>
      <c r="B2826" s="11" t="s">
        <v>8</v>
      </c>
      <c r="C2826" s="48" t="s">
        <v>43</v>
      </c>
      <c r="D2826" s="48">
        <v>107</v>
      </c>
      <c r="E2826" s="48" t="s">
        <v>45</v>
      </c>
      <c r="F2826" s="48">
        <v>112</v>
      </c>
      <c r="G2826" s="48" t="s">
        <v>7</v>
      </c>
      <c r="H2826" s="48"/>
      <c r="I2826" s="30">
        <v>18997</v>
      </c>
      <c r="J2826" s="37">
        <f>VLOOKUP(Table2[[#This Row],[Visitor]],Table1[],2,FALSE)</f>
        <v>10</v>
      </c>
      <c r="K2826" s="37">
        <f>VLOOKUP(Table2[[#This Row],[Home]],Table1[],2,FALSE)</f>
        <v>28</v>
      </c>
      <c r="L2826" s="37">
        <f>VLOOKUP(Table2[[#This Row],[Visitor]],Table3[],2,FALSE)</f>
        <v>10</v>
      </c>
      <c r="M2826" s="37">
        <f>VLOOKUP(Table2[[#This Row],[Home]],Table3[],2,FALSE)</f>
        <v>21</v>
      </c>
      <c r="N2826" s="37">
        <f>VLOOKUP(Table2[[#This Row],[Visitor]],Table4[],2,FALSE)</f>
        <v>10</v>
      </c>
      <c r="O2826" s="37">
        <f>VLOOKUP(Table2[[#This Row],[Home]],Table4[],2,FALSE)</f>
        <v>20</v>
      </c>
      <c r="P2826" s="37"/>
      <c r="Q2826" s="37"/>
    </row>
    <row r="2827" spans="1:17" ht="25.5" customHeight="1">
      <c r="A2827" s="47" t="s">
        <v>518</v>
      </c>
      <c r="B2827" s="11" t="s">
        <v>12</v>
      </c>
      <c r="C2827" s="48" t="s">
        <v>42</v>
      </c>
      <c r="D2827" s="48">
        <v>104</v>
      </c>
      <c r="E2827" s="48" t="s">
        <v>19</v>
      </c>
      <c r="F2827" s="48">
        <v>109</v>
      </c>
      <c r="G2827" s="48" t="s">
        <v>7</v>
      </c>
      <c r="H2827" s="48"/>
      <c r="I2827" s="30">
        <v>20384</v>
      </c>
      <c r="J2827" s="37">
        <f>VLOOKUP(Table2[[#This Row],[Visitor]],Table1[],2,FALSE)</f>
        <v>25</v>
      </c>
      <c r="K2827" s="37">
        <f>VLOOKUP(Table2[[#This Row],[Home]],Table1[],2,FALSE)</f>
        <v>27</v>
      </c>
      <c r="L2827" s="37">
        <f>VLOOKUP(Table2[[#This Row],[Visitor]],Table3[],2,FALSE)</f>
        <v>22</v>
      </c>
      <c r="M2827" s="37">
        <f>VLOOKUP(Table2[[#This Row],[Home]],Table3[],2,FALSE)</f>
        <v>5</v>
      </c>
      <c r="N2827" s="37">
        <f>VLOOKUP(Table2[[#This Row],[Visitor]],Table4[],2,FALSE)</f>
        <v>30</v>
      </c>
      <c r="O2827" s="37">
        <f>VLOOKUP(Table2[[#This Row],[Home]],Table4[],2,FALSE)</f>
        <v>7</v>
      </c>
      <c r="P2827" s="37"/>
      <c r="Q2827" s="37"/>
    </row>
    <row r="2828" spans="1:17" ht="25.5" customHeight="1">
      <c r="A2828" s="47" t="s">
        <v>518</v>
      </c>
      <c r="B2828" s="11" t="s">
        <v>12</v>
      </c>
      <c r="C2828" s="48" t="s">
        <v>34</v>
      </c>
      <c r="D2828" s="48">
        <v>132</v>
      </c>
      <c r="E2828" s="48" t="s">
        <v>20</v>
      </c>
      <c r="F2828" s="48">
        <v>138</v>
      </c>
      <c r="G2828" s="48" t="s">
        <v>7</v>
      </c>
      <c r="H2828" s="48"/>
      <c r="I2828" s="30">
        <v>14579</v>
      </c>
      <c r="J2828" s="37">
        <f>VLOOKUP(Table2[[#This Row],[Visitor]],Table1[],2,FALSE)</f>
        <v>2</v>
      </c>
      <c r="K2828" s="37">
        <f>VLOOKUP(Table2[[#This Row],[Home]],Table1[],2,FALSE)</f>
        <v>9</v>
      </c>
      <c r="L2828" s="37">
        <f>VLOOKUP(Table2[[#This Row],[Visitor]],Table3[],2,FALSE)</f>
        <v>13</v>
      </c>
      <c r="M2828" s="37">
        <f>VLOOKUP(Table2[[#This Row],[Home]],Table3[],2,FALSE)</f>
        <v>17</v>
      </c>
      <c r="N2828" s="37">
        <f>VLOOKUP(Table2[[#This Row],[Visitor]],Table4[],2,FALSE)</f>
        <v>13</v>
      </c>
      <c r="O2828" s="37">
        <f>VLOOKUP(Table2[[#This Row],[Home]],Table4[],2,FALSE)</f>
        <v>25</v>
      </c>
      <c r="P2828" s="37"/>
      <c r="Q2828" s="37"/>
    </row>
    <row r="2829" spans="1:17" ht="25.5" customHeight="1">
      <c r="A2829" s="47" t="s">
        <v>518</v>
      </c>
      <c r="B2829" s="11" t="s">
        <v>21</v>
      </c>
      <c r="C2829" s="48" t="s">
        <v>22</v>
      </c>
      <c r="D2829" s="48">
        <v>135</v>
      </c>
      <c r="E2829" s="48" t="s">
        <v>27</v>
      </c>
      <c r="F2829" s="48">
        <v>127</v>
      </c>
      <c r="G2829" s="48" t="s">
        <v>7</v>
      </c>
      <c r="H2829" s="48"/>
      <c r="I2829" s="30">
        <v>16441</v>
      </c>
      <c r="J2829" s="37">
        <f>VLOOKUP(Table2[[#This Row],[Visitor]],Table1[],2,FALSE)</f>
        <v>14</v>
      </c>
      <c r="K2829" s="37">
        <f>VLOOKUP(Table2[[#This Row],[Home]],Table1[],2,FALSE)</f>
        <v>11</v>
      </c>
      <c r="L2829" s="37">
        <f>VLOOKUP(Table2[[#This Row],[Visitor]],Table3[],2,FALSE)</f>
        <v>16</v>
      </c>
      <c r="M2829" s="37">
        <f>VLOOKUP(Table2[[#This Row],[Home]],Table3[],2,FALSE)</f>
        <v>27</v>
      </c>
      <c r="N2829" s="37">
        <f>VLOOKUP(Table2[[#This Row],[Visitor]],Table4[],2,FALSE)</f>
        <v>1</v>
      </c>
      <c r="O2829" s="37">
        <f>VLOOKUP(Table2[[#This Row],[Home]],Table4[],2,FALSE)</f>
        <v>26</v>
      </c>
      <c r="P2829" s="37"/>
      <c r="Q2829" s="37"/>
    </row>
    <row r="2830" spans="1:17" ht="25.5" customHeight="1">
      <c r="A2830" s="47" t="s">
        <v>518</v>
      </c>
      <c r="B2830" s="11" t="s">
        <v>21</v>
      </c>
      <c r="C2830" s="48" t="s">
        <v>13</v>
      </c>
      <c r="D2830" s="48">
        <v>91</v>
      </c>
      <c r="E2830" s="48" t="s">
        <v>15</v>
      </c>
      <c r="F2830" s="48">
        <v>101</v>
      </c>
      <c r="G2830" s="48" t="s">
        <v>7</v>
      </c>
      <c r="H2830" s="48"/>
      <c r="I2830" s="30">
        <v>14011</v>
      </c>
      <c r="J2830" s="37">
        <f>VLOOKUP(Table2[[#This Row],[Visitor]],Table1[],2,FALSE)</f>
        <v>20</v>
      </c>
      <c r="K2830" s="37">
        <f>VLOOKUP(Table2[[#This Row],[Home]],Table1[],2,FALSE)</f>
        <v>30</v>
      </c>
      <c r="L2830" s="37">
        <f>VLOOKUP(Table2[[#This Row],[Visitor]],Table3[],2,FALSE)</f>
        <v>20</v>
      </c>
      <c r="M2830" s="37">
        <f>VLOOKUP(Table2[[#This Row],[Home]],Table3[],2,FALSE)</f>
        <v>23</v>
      </c>
      <c r="N2830" s="37">
        <f>VLOOKUP(Table2[[#This Row],[Visitor]],Table4[],2,FALSE)</f>
        <v>17</v>
      </c>
      <c r="O2830" s="37">
        <f>VLOOKUP(Table2[[#This Row],[Home]],Table4[],2,FALSE)</f>
        <v>14</v>
      </c>
      <c r="P2830" s="37"/>
      <c r="Q2830" s="37"/>
    </row>
    <row r="2831" spans="1:17" ht="25.5" customHeight="1">
      <c r="A2831" s="47" t="s">
        <v>518</v>
      </c>
      <c r="B2831" s="11" t="s">
        <v>21</v>
      </c>
      <c r="C2831" s="48" t="s">
        <v>10</v>
      </c>
      <c r="D2831" s="48">
        <v>94</v>
      </c>
      <c r="E2831" s="48" t="s">
        <v>28</v>
      </c>
      <c r="F2831" s="48">
        <v>142</v>
      </c>
      <c r="G2831" s="48" t="s">
        <v>7</v>
      </c>
      <c r="H2831" s="48"/>
      <c r="I2831" s="30">
        <v>19569</v>
      </c>
      <c r="J2831" s="37">
        <f>VLOOKUP(Table2[[#This Row],[Visitor]],Table1[],2,FALSE)</f>
        <v>1</v>
      </c>
      <c r="K2831" s="37">
        <f>VLOOKUP(Table2[[#This Row],[Home]],Table1[],2,FALSE)</f>
        <v>22</v>
      </c>
      <c r="L2831" s="37">
        <f>VLOOKUP(Table2[[#This Row],[Visitor]],Table3[],2,FALSE)</f>
        <v>3</v>
      </c>
      <c r="M2831" s="37">
        <f>VLOOKUP(Table2[[#This Row],[Home]],Table3[],2,FALSE)</f>
        <v>28</v>
      </c>
      <c r="N2831" s="37">
        <f>VLOOKUP(Table2[[#This Row],[Visitor]],Table4[],2,FALSE)</f>
        <v>3</v>
      </c>
      <c r="O2831" s="37">
        <f>VLOOKUP(Table2[[#This Row],[Home]],Table4[],2,FALSE)</f>
        <v>22</v>
      </c>
      <c r="P2831" s="37"/>
      <c r="Q2831" s="37"/>
    </row>
    <row r="2832" spans="1:17" ht="25.5" customHeight="1">
      <c r="A2832" s="47" t="s">
        <v>518</v>
      </c>
      <c r="B2832" s="11" t="s">
        <v>21</v>
      </c>
      <c r="C2832" s="48" t="s">
        <v>6</v>
      </c>
      <c r="D2832" s="48">
        <v>100</v>
      </c>
      <c r="E2832" s="48" t="s">
        <v>17</v>
      </c>
      <c r="F2832" s="48">
        <v>124</v>
      </c>
      <c r="G2832" s="48" t="s">
        <v>7</v>
      </c>
      <c r="H2832" s="48"/>
      <c r="I2832" s="30">
        <v>19600</v>
      </c>
      <c r="J2832" s="37">
        <f>VLOOKUP(Table2[[#This Row],[Visitor]],Table1[],2,FALSE)</f>
        <v>5</v>
      </c>
      <c r="K2832" s="37">
        <f>VLOOKUP(Table2[[#This Row],[Home]],Table1[],2,FALSE)</f>
        <v>17</v>
      </c>
      <c r="L2832" s="37">
        <f>VLOOKUP(Table2[[#This Row],[Visitor]],Table3[],2,FALSE)</f>
        <v>6</v>
      </c>
      <c r="M2832" s="37">
        <f>VLOOKUP(Table2[[#This Row],[Home]],Table3[],2,FALSE)</f>
        <v>15</v>
      </c>
      <c r="N2832" s="37">
        <f>VLOOKUP(Table2[[#This Row],[Visitor]],Table4[],2,FALSE)</f>
        <v>28</v>
      </c>
      <c r="O2832" s="37">
        <f>VLOOKUP(Table2[[#This Row],[Home]],Table4[],2,FALSE)</f>
        <v>18</v>
      </c>
      <c r="P2832" s="37"/>
      <c r="Q2832" s="37"/>
    </row>
    <row r="2833" spans="1:17" ht="25.5" customHeight="1">
      <c r="A2833" s="47" t="s">
        <v>518</v>
      </c>
      <c r="B2833" s="11" t="s">
        <v>21</v>
      </c>
      <c r="C2833" s="48" t="s">
        <v>18</v>
      </c>
      <c r="D2833" s="48">
        <v>97</v>
      </c>
      <c r="E2833" s="48" t="s">
        <v>41</v>
      </c>
      <c r="F2833" s="48">
        <v>113</v>
      </c>
      <c r="G2833" s="48" t="s">
        <v>7</v>
      </c>
      <c r="H2833" s="48"/>
      <c r="I2833" s="30">
        <v>19800</v>
      </c>
      <c r="J2833" s="37">
        <f>VLOOKUP(Table2[[#This Row],[Visitor]],Table1[],2,FALSE)</f>
        <v>26</v>
      </c>
      <c r="K2833" s="37">
        <f>VLOOKUP(Table2[[#This Row],[Home]],Table1[],2,FALSE)</f>
        <v>7</v>
      </c>
      <c r="L2833" s="37">
        <f>VLOOKUP(Table2[[#This Row],[Visitor]],Table3[],2,FALSE)</f>
        <v>26</v>
      </c>
      <c r="M2833" s="37">
        <f>VLOOKUP(Table2[[#This Row],[Home]],Table3[],2,FALSE)</f>
        <v>2</v>
      </c>
      <c r="N2833" s="37">
        <f>VLOOKUP(Table2[[#This Row],[Visitor]],Table4[],2,FALSE)</f>
        <v>15</v>
      </c>
      <c r="O2833" s="37">
        <f>VLOOKUP(Table2[[#This Row],[Home]],Table4[],2,FALSE)</f>
        <v>2</v>
      </c>
      <c r="P2833" s="37"/>
      <c r="Q2833" s="37"/>
    </row>
    <row r="2834" spans="1:17" ht="25.5" customHeight="1">
      <c r="A2834" s="47" t="s">
        <v>518</v>
      </c>
      <c r="B2834" s="11" t="s">
        <v>23</v>
      </c>
      <c r="C2834" s="48" t="s">
        <v>14</v>
      </c>
      <c r="D2834" s="48">
        <v>89</v>
      </c>
      <c r="E2834" s="48" t="s">
        <v>40</v>
      </c>
      <c r="F2834" s="48">
        <v>109</v>
      </c>
      <c r="G2834" s="48" t="s">
        <v>7</v>
      </c>
      <c r="H2834" s="48"/>
      <c r="I2834" s="30">
        <v>18119</v>
      </c>
      <c r="J2834" s="37">
        <f>VLOOKUP(Table2[[#This Row],[Visitor]],Table1[],2,FALSE)</f>
        <v>19</v>
      </c>
      <c r="K2834" s="37">
        <f>VLOOKUP(Table2[[#This Row],[Home]],Table1[],2,FALSE)</f>
        <v>15</v>
      </c>
      <c r="L2834" s="37">
        <f>VLOOKUP(Table2[[#This Row],[Visitor]],Table3[],2,FALSE)</f>
        <v>19</v>
      </c>
      <c r="M2834" s="37">
        <f>VLOOKUP(Table2[[#This Row],[Home]],Table3[],2,FALSE)</f>
        <v>24</v>
      </c>
      <c r="N2834" s="37">
        <f>VLOOKUP(Table2[[#This Row],[Visitor]],Table4[],2,FALSE)</f>
        <v>16</v>
      </c>
      <c r="O2834" s="37">
        <f>VLOOKUP(Table2[[#This Row],[Home]],Table4[],2,FALSE)</f>
        <v>27</v>
      </c>
      <c r="P2834" s="37"/>
      <c r="Q2834" s="37"/>
    </row>
    <row r="2835" spans="1:17" ht="25.5" customHeight="1">
      <c r="A2835" s="47" t="s">
        <v>518</v>
      </c>
      <c r="B2835" s="11" t="s">
        <v>23</v>
      </c>
      <c r="C2835" s="48" t="s">
        <v>31</v>
      </c>
      <c r="D2835" s="48">
        <v>103</v>
      </c>
      <c r="E2835" s="48" t="s">
        <v>33</v>
      </c>
      <c r="F2835" s="48">
        <v>95</v>
      </c>
      <c r="G2835" s="48" t="s">
        <v>7</v>
      </c>
      <c r="H2835" s="48"/>
      <c r="I2835" s="30">
        <v>13177</v>
      </c>
      <c r="J2835" s="37">
        <f>VLOOKUP(Table2[[#This Row],[Visitor]],Table1[],2,FALSE)</f>
        <v>8</v>
      </c>
      <c r="K2835" s="37">
        <f>VLOOKUP(Table2[[#This Row],[Home]],Table1[],2,FALSE)</f>
        <v>24</v>
      </c>
      <c r="L2835" s="37">
        <f>VLOOKUP(Table2[[#This Row],[Visitor]],Table3[],2,FALSE)</f>
        <v>11</v>
      </c>
      <c r="M2835" s="37">
        <f>VLOOKUP(Table2[[#This Row],[Home]],Table3[],2,FALSE)</f>
        <v>12</v>
      </c>
      <c r="N2835" s="37">
        <f>VLOOKUP(Table2[[#This Row],[Visitor]],Table4[],2,FALSE)</f>
        <v>8</v>
      </c>
      <c r="O2835" s="37">
        <f>VLOOKUP(Table2[[#This Row],[Home]],Table4[],2,FALSE)</f>
        <v>21</v>
      </c>
      <c r="P2835" s="37"/>
      <c r="Q2835" s="37"/>
    </row>
    <row r="2836" spans="1:17" ht="25.5" customHeight="1">
      <c r="A2836" s="47" t="s">
        <v>518</v>
      </c>
      <c r="B2836" s="11" t="s">
        <v>29</v>
      </c>
      <c r="C2836" s="48" t="s">
        <v>9</v>
      </c>
      <c r="D2836" s="48">
        <v>95</v>
      </c>
      <c r="E2836" s="48" t="s">
        <v>30</v>
      </c>
      <c r="F2836" s="48">
        <v>105</v>
      </c>
      <c r="G2836" s="48" t="s">
        <v>7</v>
      </c>
      <c r="H2836" s="48"/>
      <c r="I2836" s="30">
        <v>17778</v>
      </c>
      <c r="J2836" s="37">
        <f>VLOOKUP(Table2[[#This Row],[Visitor]],Table1[],2,FALSE)</f>
        <v>3</v>
      </c>
      <c r="K2836" s="37">
        <f>VLOOKUP(Table2[[#This Row],[Home]],Table1[],2,FALSE)</f>
        <v>18</v>
      </c>
      <c r="L2836" s="37">
        <f>VLOOKUP(Table2[[#This Row],[Visitor]],Table3[],2,FALSE)</f>
        <v>1</v>
      </c>
      <c r="M2836" s="37">
        <f>VLOOKUP(Table2[[#This Row],[Home]],Table3[],2,FALSE)</f>
        <v>14</v>
      </c>
      <c r="N2836" s="37">
        <f>VLOOKUP(Table2[[#This Row],[Visitor]],Table4[],2,FALSE)</f>
        <v>5</v>
      </c>
      <c r="O2836" s="37">
        <f>VLOOKUP(Table2[[#This Row],[Home]],Table4[],2,FALSE)</f>
        <v>4</v>
      </c>
      <c r="P2836" s="37"/>
      <c r="Q2836" s="37"/>
    </row>
    <row r="2837" spans="1:17" ht="25.5" customHeight="1">
      <c r="A2837" s="47" t="s">
        <v>518</v>
      </c>
      <c r="B2837" s="11" t="s">
        <v>35</v>
      </c>
      <c r="C2837" s="48" t="s">
        <v>5</v>
      </c>
      <c r="D2837" s="48">
        <v>104</v>
      </c>
      <c r="E2837" s="48" t="s">
        <v>44</v>
      </c>
      <c r="F2837" s="48">
        <v>107</v>
      </c>
      <c r="G2837" s="48" t="s">
        <v>7</v>
      </c>
      <c r="H2837" s="48" t="s">
        <v>53</v>
      </c>
      <c r="I2837" s="30">
        <v>19068</v>
      </c>
      <c r="J2837" s="37">
        <f>VLOOKUP(Table2[[#This Row],[Visitor]],Table1[],2,FALSE)</f>
        <v>4</v>
      </c>
      <c r="K2837" s="37">
        <f>VLOOKUP(Table2[[#This Row],[Home]],Table1[],2,FALSE)</f>
        <v>6</v>
      </c>
      <c r="L2837" s="37">
        <f>VLOOKUP(Table2[[#This Row],[Visitor]],Table3[],2,FALSE)</f>
        <v>4</v>
      </c>
      <c r="M2837" s="37">
        <f>VLOOKUP(Table2[[#This Row],[Home]],Table3[],2,FALSE)</f>
        <v>18</v>
      </c>
      <c r="N2837" s="37">
        <f>VLOOKUP(Table2[[#This Row],[Visitor]],Table4[],2,FALSE)</f>
        <v>9</v>
      </c>
      <c r="O2837" s="37">
        <f>VLOOKUP(Table2[[#This Row],[Home]],Table4[],2,FALSE)</f>
        <v>12</v>
      </c>
      <c r="P2837" s="37"/>
      <c r="Q2837" s="37"/>
    </row>
    <row r="2838" spans="1:17" ht="25.5" customHeight="1">
      <c r="A2838" s="47" t="s">
        <v>519</v>
      </c>
      <c r="B2838" s="11" t="s">
        <v>23</v>
      </c>
      <c r="C2838" s="48" t="s">
        <v>36</v>
      </c>
      <c r="D2838" s="48">
        <v>129</v>
      </c>
      <c r="E2838" s="48" t="s">
        <v>22</v>
      </c>
      <c r="F2838" s="48">
        <v>137</v>
      </c>
      <c r="G2838" s="48" t="s">
        <v>7</v>
      </c>
      <c r="H2838" s="48"/>
      <c r="I2838" s="30">
        <v>17385</v>
      </c>
      <c r="J2838" s="37">
        <f>VLOOKUP(Table2[[#This Row],[Visitor]],Table1[],2,FALSE)</f>
        <v>16</v>
      </c>
      <c r="K2838" s="37">
        <f>VLOOKUP(Table2[[#This Row],[Home]],Table1[],2,FALSE)</f>
        <v>14</v>
      </c>
      <c r="L2838" s="37">
        <f>VLOOKUP(Table2[[#This Row],[Visitor]],Table3[],2,FALSE)</f>
        <v>7</v>
      </c>
      <c r="M2838" s="37">
        <f>VLOOKUP(Table2[[#This Row],[Home]],Table3[],2,FALSE)</f>
        <v>16</v>
      </c>
      <c r="N2838" s="37">
        <f>VLOOKUP(Table2[[#This Row],[Visitor]],Table4[],2,FALSE)</f>
        <v>6</v>
      </c>
      <c r="O2838" s="37">
        <f>VLOOKUP(Table2[[#This Row],[Home]],Table4[],2,FALSE)</f>
        <v>1</v>
      </c>
      <c r="P2838" s="37"/>
      <c r="Q2838" s="37"/>
    </row>
    <row r="2839" spans="1:17" ht="25.5" customHeight="1">
      <c r="A2839" s="47" t="s">
        <v>519</v>
      </c>
      <c r="B2839" s="11" t="s">
        <v>8</v>
      </c>
      <c r="C2839" s="48" t="s">
        <v>24</v>
      </c>
      <c r="D2839" s="48">
        <v>124</v>
      </c>
      <c r="E2839" s="48" t="s">
        <v>37</v>
      </c>
      <c r="F2839" s="48">
        <v>121</v>
      </c>
      <c r="G2839" s="48" t="s">
        <v>7</v>
      </c>
      <c r="H2839" s="48"/>
      <c r="I2839" s="30">
        <v>13903</v>
      </c>
      <c r="J2839" s="37">
        <f>VLOOKUP(Table2[[#This Row],[Visitor]],Table1[],2,FALSE)</f>
        <v>21</v>
      </c>
      <c r="K2839" s="37">
        <f>VLOOKUP(Table2[[#This Row],[Home]],Table1[],2,FALSE)</f>
        <v>29</v>
      </c>
      <c r="L2839" s="37">
        <f>VLOOKUP(Table2[[#This Row],[Visitor]],Table3[],2,FALSE)</f>
        <v>9</v>
      </c>
      <c r="M2839" s="37">
        <f>VLOOKUP(Table2[[#This Row],[Home]],Table3[],2,FALSE)</f>
        <v>30</v>
      </c>
      <c r="N2839" s="37">
        <f>VLOOKUP(Table2[[#This Row],[Visitor]],Table4[],2,FALSE)</f>
        <v>24</v>
      </c>
      <c r="O2839" s="37">
        <f>VLOOKUP(Table2[[#This Row],[Home]],Table4[],2,FALSE)</f>
        <v>29</v>
      </c>
      <c r="P2839" s="37"/>
      <c r="Q2839" s="37"/>
    </row>
    <row r="2840" spans="1:17" ht="25.5" customHeight="1">
      <c r="A2840" s="47" t="s">
        <v>520</v>
      </c>
      <c r="B2840" s="11" t="s">
        <v>12</v>
      </c>
      <c r="C2840" s="48" t="s">
        <v>27</v>
      </c>
      <c r="D2840" s="48">
        <v>103</v>
      </c>
      <c r="E2840" s="48" t="s">
        <v>14</v>
      </c>
      <c r="F2840" s="48">
        <v>128</v>
      </c>
      <c r="G2840" s="48" t="s">
        <v>7</v>
      </c>
      <c r="H2840" s="48"/>
      <c r="I2840" s="30">
        <v>15399</v>
      </c>
      <c r="J2840" s="37">
        <f>VLOOKUP(Table2[[#This Row],[Visitor]],Table1[],2,FALSE)</f>
        <v>11</v>
      </c>
      <c r="K2840" s="37">
        <f>VLOOKUP(Table2[[#This Row],[Home]],Table1[],2,FALSE)</f>
        <v>19</v>
      </c>
      <c r="L2840" s="37">
        <f>VLOOKUP(Table2[[#This Row],[Visitor]],Table3[],2,FALSE)</f>
        <v>27</v>
      </c>
      <c r="M2840" s="37">
        <f>VLOOKUP(Table2[[#This Row],[Home]],Table3[],2,FALSE)</f>
        <v>19</v>
      </c>
      <c r="N2840" s="37">
        <f>VLOOKUP(Table2[[#This Row],[Visitor]],Table4[],2,FALSE)</f>
        <v>26</v>
      </c>
      <c r="O2840" s="37">
        <f>VLOOKUP(Table2[[#This Row],[Home]],Table4[],2,FALSE)</f>
        <v>16</v>
      </c>
      <c r="P2840" s="37"/>
      <c r="Q2840" s="37"/>
    </row>
    <row r="2841" spans="1:17" ht="25.5" customHeight="1">
      <c r="A2841" s="47" t="s">
        <v>520</v>
      </c>
      <c r="B2841" s="11" t="s">
        <v>12</v>
      </c>
      <c r="C2841" s="48" t="s">
        <v>13</v>
      </c>
      <c r="D2841" s="48">
        <v>118</v>
      </c>
      <c r="E2841" s="48" t="s">
        <v>20</v>
      </c>
      <c r="F2841" s="48">
        <v>125</v>
      </c>
      <c r="G2841" s="48" t="s">
        <v>7</v>
      </c>
      <c r="H2841" s="48"/>
      <c r="I2841" s="30">
        <v>15053</v>
      </c>
      <c r="J2841" s="37">
        <f>VLOOKUP(Table2[[#This Row],[Visitor]],Table1[],2,FALSE)</f>
        <v>20</v>
      </c>
      <c r="K2841" s="37">
        <f>VLOOKUP(Table2[[#This Row],[Home]],Table1[],2,FALSE)</f>
        <v>9</v>
      </c>
      <c r="L2841" s="37">
        <f>VLOOKUP(Table2[[#This Row],[Visitor]],Table3[],2,FALSE)</f>
        <v>20</v>
      </c>
      <c r="M2841" s="37">
        <f>VLOOKUP(Table2[[#This Row],[Home]],Table3[],2,FALSE)</f>
        <v>17</v>
      </c>
      <c r="N2841" s="37">
        <f>VLOOKUP(Table2[[#This Row],[Visitor]],Table4[],2,FALSE)</f>
        <v>17</v>
      </c>
      <c r="O2841" s="37">
        <f>VLOOKUP(Table2[[#This Row],[Home]],Table4[],2,FALSE)</f>
        <v>25</v>
      </c>
      <c r="P2841" s="37"/>
      <c r="Q2841" s="37"/>
    </row>
    <row r="2842" spans="1:17" ht="25.5" customHeight="1">
      <c r="A2842" s="47" t="s">
        <v>520</v>
      </c>
      <c r="B2842" s="11" t="s">
        <v>21</v>
      </c>
      <c r="C2842" s="48" t="s">
        <v>38</v>
      </c>
      <c r="D2842" s="48">
        <v>97</v>
      </c>
      <c r="E2842" s="48" t="s">
        <v>15</v>
      </c>
      <c r="F2842" s="48">
        <v>116</v>
      </c>
      <c r="G2842" s="48" t="s">
        <v>7</v>
      </c>
      <c r="H2842" s="48"/>
      <c r="I2842" s="30">
        <v>15619</v>
      </c>
      <c r="J2842" s="37">
        <f>VLOOKUP(Table2[[#This Row],[Visitor]],Table1[],2,FALSE)</f>
        <v>23</v>
      </c>
      <c r="K2842" s="37">
        <f>VLOOKUP(Table2[[#This Row],[Home]],Table1[],2,FALSE)</f>
        <v>30</v>
      </c>
      <c r="L2842" s="37">
        <f>VLOOKUP(Table2[[#This Row],[Visitor]],Table3[],2,FALSE)</f>
        <v>25</v>
      </c>
      <c r="M2842" s="37">
        <f>VLOOKUP(Table2[[#This Row],[Home]],Table3[],2,FALSE)</f>
        <v>23</v>
      </c>
      <c r="N2842" s="37">
        <f>VLOOKUP(Table2[[#This Row],[Visitor]],Table4[],2,FALSE)</f>
        <v>19</v>
      </c>
      <c r="O2842" s="37">
        <f>VLOOKUP(Table2[[#This Row],[Home]],Table4[],2,FALSE)</f>
        <v>14</v>
      </c>
      <c r="P2842" s="37"/>
      <c r="Q2842" s="37"/>
    </row>
    <row r="2843" spans="1:17" ht="25.5" customHeight="1">
      <c r="A2843" s="47" t="s">
        <v>520</v>
      </c>
      <c r="B2843" s="11" t="s">
        <v>23</v>
      </c>
      <c r="C2843" s="48" t="s">
        <v>17</v>
      </c>
      <c r="D2843" s="48">
        <v>116</v>
      </c>
      <c r="E2843" s="48" t="s">
        <v>40</v>
      </c>
      <c r="F2843" s="48">
        <v>108</v>
      </c>
      <c r="G2843" s="48" t="s">
        <v>7</v>
      </c>
      <c r="H2843" s="48"/>
      <c r="I2843" s="30">
        <v>18953</v>
      </c>
      <c r="J2843" s="37">
        <f>VLOOKUP(Table2[[#This Row],[Visitor]],Table1[],2,FALSE)</f>
        <v>17</v>
      </c>
      <c r="K2843" s="37">
        <f>VLOOKUP(Table2[[#This Row],[Home]],Table1[],2,FALSE)</f>
        <v>15</v>
      </c>
      <c r="L2843" s="37">
        <f>VLOOKUP(Table2[[#This Row],[Visitor]],Table3[],2,FALSE)</f>
        <v>15</v>
      </c>
      <c r="M2843" s="37">
        <f>VLOOKUP(Table2[[#This Row],[Home]],Table3[],2,FALSE)</f>
        <v>24</v>
      </c>
      <c r="N2843" s="37">
        <f>VLOOKUP(Table2[[#This Row],[Visitor]],Table4[],2,FALSE)</f>
        <v>18</v>
      </c>
      <c r="O2843" s="37">
        <f>VLOOKUP(Table2[[#This Row],[Home]],Table4[],2,FALSE)</f>
        <v>27</v>
      </c>
      <c r="P2843" s="37"/>
      <c r="Q2843" s="37"/>
    </row>
    <row r="2844" spans="1:17" ht="25.5" customHeight="1">
      <c r="A2844" s="47" t="s">
        <v>520</v>
      </c>
      <c r="B2844" s="11" t="s">
        <v>23</v>
      </c>
      <c r="C2844" s="48" t="s">
        <v>45</v>
      </c>
      <c r="D2844" s="48">
        <v>130</v>
      </c>
      <c r="E2844" s="48" t="s">
        <v>43</v>
      </c>
      <c r="F2844" s="48">
        <v>127</v>
      </c>
      <c r="G2844" s="48" t="s">
        <v>7</v>
      </c>
      <c r="H2844" s="48"/>
      <c r="I2844" s="30">
        <v>18203</v>
      </c>
      <c r="J2844" s="37">
        <f>VLOOKUP(Table2[[#This Row],[Visitor]],Table1[],2,FALSE)</f>
        <v>28</v>
      </c>
      <c r="K2844" s="37">
        <f>VLOOKUP(Table2[[#This Row],[Home]],Table1[],2,FALSE)</f>
        <v>10</v>
      </c>
      <c r="L2844" s="37">
        <f>VLOOKUP(Table2[[#This Row],[Visitor]],Table3[],2,FALSE)</f>
        <v>21</v>
      </c>
      <c r="M2844" s="37">
        <f>VLOOKUP(Table2[[#This Row],[Home]],Table3[],2,FALSE)</f>
        <v>10</v>
      </c>
      <c r="N2844" s="37">
        <f>VLOOKUP(Table2[[#This Row],[Visitor]],Table4[],2,FALSE)</f>
        <v>20</v>
      </c>
      <c r="O2844" s="37">
        <f>VLOOKUP(Table2[[#This Row],[Home]],Table4[],2,FALSE)</f>
        <v>10</v>
      </c>
      <c r="P2844" s="37"/>
      <c r="Q2844" s="37"/>
    </row>
    <row r="2845" spans="1:17" ht="25.5" customHeight="1">
      <c r="A2845" s="47" t="s">
        <v>520</v>
      </c>
      <c r="B2845" s="11" t="s">
        <v>23</v>
      </c>
      <c r="C2845" s="48" t="s">
        <v>34</v>
      </c>
      <c r="D2845" s="48">
        <v>104</v>
      </c>
      <c r="E2845" s="48" t="s">
        <v>19</v>
      </c>
      <c r="F2845" s="48">
        <v>115</v>
      </c>
      <c r="G2845" s="48" t="s">
        <v>7</v>
      </c>
      <c r="H2845" s="48"/>
      <c r="I2845" s="30">
        <v>20927</v>
      </c>
      <c r="J2845" s="37">
        <f>VLOOKUP(Table2[[#This Row],[Visitor]],Table1[],2,FALSE)</f>
        <v>2</v>
      </c>
      <c r="K2845" s="37">
        <f>VLOOKUP(Table2[[#This Row],[Home]],Table1[],2,FALSE)</f>
        <v>27</v>
      </c>
      <c r="L2845" s="37">
        <f>VLOOKUP(Table2[[#This Row],[Visitor]],Table3[],2,FALSE)</f>
        <v>13</v>
      </c>
      <c r="M2845" s="37">
        <f>VLOOKUP(Table2[[#This Row],[Home]],Table3[],2,FALSE)</f>
        <v>5</v>
      </c>
      <c r="N2845" s="37">
        <f>VLOOKUP(Table2[[#This Row],[Visitor]],Table4[],2,FALSE)</f>
        <v>13</v>
      </c>
      <c r="O2845" s="37">
        <f>VLOOKUP(Table2[[#This Row],[Home]],Table4[],2,FALSE)</f>
        <v>7</v>
      </c>
      <c r="P2845" s="37"/>
      <c r="Q2845" s="37"/>
    </row>
    <row r="2846" spans="1:17" ht="25.5" customHeight="1">
      <c r="A2846" s="47" t="s">
        <v>520</v>
      </c>
      <c r="B2846" s="11" t="s">
        <v>26</v>
      </c>
      <c r="C2846" s="48" t="s">
        <v>6</v>
      </c>
      <c r="D2846" s="48">
        <v>101</v>
      </c>
      <c r="E2846" s="48" t="s">
        <v>28</v>
      </c>
      <c r="F2846" s="48">
        <v>143</v>
      </c>
      <c r="G2846" s="48" t="s">
        <v>7</v>
      </c>
      <c r="H2846" s="48"/>
      <c r="I2846" s="30">
        <v>19639</v>
      </c>
      <c r="J2846" s="37">
        <f>VLOOKUP(Table2[[#This Row],[Visitor]],Table1[],2,FALSE)</f>
        <v>5</v>
      </c>
      <c r="K2846" s="37">
        <f>VLOOKUP(Table2[[#This Row],[Home]],Table1[],2,FALSE)</f>
        <v>22</v>
      </c>
      <c r="L2846" s="37">
        <f>VLOOKUP(Table2[[#This Row],[Visitor]],Table3[],2,FALSE)</f>
        <v>6</v>
      </c>
      <c r="M2846" s="37">
        <f>VLOOKUP(Table2[[#This Row],[Home]],Table3[],2,FALSE)</f>
        <v>28</v>
      </c>
      <c r="N2846" s="37">
        <f>VLOOKUP(Table2[[#This Row],[Visitor]],Table4[],2,FALSE)</f>
        <v>28</v>
      </c>
      <c r="O2846" s="37">
        <f>VLOOKUP(Table2[[#This Row],[Home]],Table4[],2,FALSE)</f>
        <v>22</v>
      </c>
      <c r="P2846" s="37"/>
      <c r="Q2846" s="37"/>
    </row>
    <row r="2847" spans="1:17" ht="25.5" customHeight="1">
      <c r="A2847" s="47" t="s">
        <v>520</v>
      </c>
      <c r="B2847" s="11" t="s">
        <v>29</v>
      </c>
      <c r="C2847" s="48" t="s">
        <v>5</v>
      </c>
      <c r="D2847" s="48">
        <v>92</v>
      </c>
      <c r="E2847" s="48" t="s">
        <v>30</v>
      </c>
      <c r="F2847" s="48">
        <v>96</v>
      </c>
      <c r="G2847" s="48" t="s">
        <v>7</v>
      </c>
      <c r="H2847" s="48"/>
      <c r="I2847" s="30">
        <v>19520</v>
      </c>
      <c r="J2847" s="37">
        <f>VLOOKUP(Table2[[#This Row],[Visitor]],Table1[],2,FALSE)</f>
        <v>4</v>
      </c>
      <c r="K2847" s="37">
        <f>VLOOKUP(Table2[[#This Row],[Home]],Table1[],2,FALSE)</f>
        <v>18</v>
      </c>
      <c r="L2847" s="37">
        <f>VLOOKUP(Table2[[#This Row],[Visitor]],Table3[],2,FALSE)</f>
        <v>4</v>
      </c>
      <c r="M2847" s="37">
        <f>VLOOKUP(Table2[[#This Row],[Home]],Table3[],2,FALSE)</f>
        <v>14</v>
      </c>
      <c r="N2847" s="37">
        <f>VLOOKUP(Table2[[#This Row],[Visitor]],Table4[],2,FALSE)</f>
        <v>9</v>
      </c>
      <c r="O2847" s="37">
        <f>VLOOKUP(Table2[[#This Row],[Home]],Table4[],2,FALSE)</f>
        <v>4</v>
      </c>
      <c r="P2847" s="37"/>
      <c r="Q2847" s="37"/>
    </row>
    <row r="2848" spans="1:17" ht="25.5" customHeight="1">
      <c r="A2848" s="47" t="s">
        <v>520</v>
      </c>
      <c r="B2848" s="11" t="s">
        <v>29</v>
      </c>
      <c r="C2848" s="48" t="s">
        <v>10</v>
      </c>
      <c r="D2848" s="48">
        <v>109</v>
      </c>
      <c r="E2848" s="48" t="s">
        <v>31</v>
      </c>
      <c r="F2848" s="48">
        <v>113</v>
      </c>
      <c r="G2848" s="48" t="s">
        <v>7</v>
      </c>
      <c r="H2848" s="48"/>
      <c r="I2848" s="30">
        <v>18306</v>
      </c>
      <c r="J2848" s="37">
        <f>VLOOKUP(Table2[[#This Row],[Visitor]],Table1[],2,FALSE)</f>
        <v>1</v>
      </c>
      <c r="K2848" s="37">
        <f>VLOOKUP(Table2[[#This Row],[Home]],Table1[],2,FALSE)</f>
        <v>8</v>
      </c>
      <c r="L2848" s="37">
        <f>VLOOKUP(Table2[[#This Row],[Visitor]],Table3[],2,FALSE)</f>
        <v>3</v>
      </c>
      <c r="M2848" s="37">
        <f>VLOOKUP(Table2[[#This Row],[Home]],Table3[],2,FALSE)</f>
        <v>11</v>
      </c>
      <c r="N2848" s="37">
        <f>VLOOKUP(Table2[[#This Row],[Visitor]],Table4[],2,FALSE)</f>
        <v>3</v>
      </c>
      <c r="O2848" s="37">
        <f>VLOOKUP(Table2[[#This Row],[Home]],Table4[],2,FALSE)</f>
        <v>8</v>
      </c>
      <c r="P2848" s="37"/>
      <c r="Q2848" s="37"/>
    </row>
    <row r="2849" spans="1:17" ht="25.5" customHeight="1">
      <c r="A2849" s="47" t="s">
        <v>520</v>
      </c>
      <c r="B2849" s="11" t="s">
        <v>8</v>
      </c>
      <c r="C2849" s="48" t="s">
        <v>9</v>
      </c>
      <c r="D2849" s="48">
        <v>119</v>
      </c>
      <c r="E2849" s="48" t="s">
        <v>44</v>
      </c>
      <c r="F2849" s="48">
        <v>122</v>
      </c>
      <c r="G2849" s="48" t="s">
        <v>7</v>
      </c>
      <c r="H2849" s="48"/>
      <c r="I2849" s="30">
        <v>19068</v>
      </c>
      <c r="J2849" s="37">
        <f>VLOOKUP(Table2[[#This Row],[Visitor]],Table1[],2,FALSE)</f>
        <v>3</v>
      </c>
      <c r="K2849" s="37">
        <f>VLOOKUP(Table2[[#This Row],[Home]],Table1[],2,FALSE)</f>
        <v>6</v>
      </c>
      <c r="L2849" s="37">
        <f>VLOOKUP(Table2[[#This Row],[Visitor]],Table3[],2,FALSE)</f>
        <v>1</v>
      </c>
      <c r="M2849" s="37">
        <f>VLOOKUP(Table2[[#This Row],[Home]],Table3[],2,FALSE)</f>
        <v>18</v>
      </c>
      <c r="N2849" s="37">
        <f>VLOOKUP(Table2[[#This Row],[Visitor]],Table4[],2,FALSE)</f>
        <v>5</v>
      </c>
      <c r="O2849" s="37">
        <f>VLOOKUP(Table2[[#This Row],[Home]],Table4[],2,FALSE)</f>
        <v>12</v>
      </c>
      <c r="P2849" s="37"/>
      <c r="Q2849" s="37"/>
    </row>
    <row r="2850" spans="1:17" ht="25.5" customHeight="1">
      <c r="A2850" s="47" t="s">
        <v>521</v>
      </c>
      <c r="B2850" s="11" t="s">
        <v>83</v>
      </c>
      <c r="C2850" s="48" t="s">
        <v>37</v>
      </c>
      <c r="D2850" s="48">
        <v>100</v>
      </c>
      <c r="E2850" s="48" t="s">
        <v>33</v>
      </c>
      <c r="F2850" s="48">
        <v>98</v>
      </c>
      <c r="G2850" s="48" t="s">
        <v>7</v>
      </c>
      <c r="H2850" s="48"/>
      <c r="I2850" s="30">
        <v>17362</v>
      </c>
      <c r="J2850" s="37">
        <f>VLOOKUP(Table2[[#This Row],[Visitor]],Table1[],2,FALSE)</f>
        <v>29</v>
      </c>
      <c r="K2850" s="37">
        <f>VLOOKUP(Table2[[#This Row],[Home]],Table1[],2,FALSE)</f>
        <v>24</v>
      </c>
      <c r="L2850" s="37">
        <f>VLOOKUP(Table2[[#This Row],[Visitor]],Table3[],2,FALSE)</f>
        <v>30</v>
      </c>
      <c r="M2850" s="37">
        <f>VLOOKUP(Table2[[#This Row],[Home]],Table3[],2,FALSE)</f>
        <v>12</v>
      </c>
      <c r="N2850" s="37">
        <f>VLOOKUP(Table2[[#This Row],[Visitor]],Table4[],2,FALSE)</f>
        <v>29</v>
      </c>
      <c r="O2850" s="37">
        <f>VLOOKUP(Table2[[#This Row],[Home]],Table4[],2,FALSE)</f>
        <v>21</v>
      </c>
      <c r="P2850" s="37"/>
      <c r="Q2850" s="37"/>
    </row>
    <row r="2851" spans="1:17" ht="25.5" customHeight="1">
      <c r="A2851" s="47" t="s">
        <v>521</v>
      </c>
      <c r="B2851" s="11" t="s">
        <v>12</v>
      </c>
      <c r="C2851" s="48" t="s">
        <v>40</v>
      </c>
      <c r="D2851" s="48">
        <v>116</v>
      </c>
      <c r="E2851" s="48" t="s">
        <v>13</v>
      </c>
      <c r="F2851" s="48">
        <v>115</v>
      </c>
      <c r="G2851" s="48" t="s">
        <v>7</v>
      </c>
      <c r="H2851" s="48"/>
      <c r="I2851" s="30">
        <v>17891</v>
      </c>
      <c r="J2851" s="37">
        <f>VLOOKUP(Table2[[#This Row],[Visitor]],Table1[],2,FALSE)</f>
        <v>15</v>
      </c>
      <c r="K2851" s="37">
        <f>VLOOKUP(Table2[[#This Row],[Home]],Table1[],2,FALSE)</f>
        <v>20</v>
      </c>
      <c r="L2851" s="37">
        <f>VLOOKUP(Table2[[#This Row],[Visitor]],Table3[],2,FALSE)</f>
        <v>24</v>
      </c>
      <c r="M2851" s="37">
        <f>VLOOKUP(Table2[[#This Row],[Home]],Table3[],2,FALSE)</f>
        <v>20</v>
      </c>
      <c r="N2851" s="37">
        <f>VLOOKUP(Table2[[#This Row],[Visitor]],Table4[],2,FALSE)</f>
        <v>27</v>
      </c>
      <c r="O2851" s="37">
        <f>VLOOKUP(Table2[[#This Row],[Home]],Table4[],2,FALSE)</f>
        <v>17</v>
      </c>
      <c r="P2851" s="37"/>
      <c r="Q2851" s="37"/>
    </row>
    <row r="2852" spans="1:17" ht="25.5" customHeight="1">
      <c r="A2852" s="47" t="s">
        <v>521</v>
      </c>
      <c r="B2852" s="11" t="s">
        <v>12</v>
      </c>
      <c r="C2852" s="48" t="s">
        <v>18</v>
      </c>
      <c r="D2852" s="48">
        <v>106</v>
      </c>
      <c r="E2852" s="48" t="s">
        <v>16</v>
      </c>
      <c r="F2852" s="48">
        <v>111</v>
      </c>
      <c r="G2852" s="48" t="s">
        <v>7</v>
      </c>
      <c r="H2852" s="48"/>
      <c r="I2852" s="30">
        <v>16446</v>
      </c>
      <c r="J2852" s="37">
        <f>VLOOKUP(Table2[[#This Row],[Visitor]],Table1[],2,FALSE)</f>
        <v>26</v>
      </c>
      <c r="K2852" s="37">
        <f>VLOOKUP(Table2[[#This Row],[Home]],Table1[],2,FALSE)</f>
        <v>13</v>
      </c>
      <c r="L2852" s="37">
        <f>VLOOKUP(Table2[[#This Row],[Visitor]],Table3[],2,FALSE)</f>
        <v>26</v>
      </c>
      <c r="M2852" s="37">
        <f>VLOOKUP(Table2[[#This Row],[Home]],Table3[],2,FALSE)</f>
        <v>8</v>
      </c>
      <c r="N2852" s="37">
        <f>VLOOKUP(Table2[[#This Row],[Visitor]],Table4[],2,FALSE)</f>
        <v>15</v>
      </c>
      <c r="O2852" s="37">
        <f>VLOOKUP(Table2[[#This Row],[Home]],Table4[],2,FALSE)</f>
        <v>11</v>
      </c>
      <c r="P2852" s="37"/>
      <c r="Q2852" s="37"/>
    </row>
    <row r="2853" spans="1:17" ht="25.5" customHeight="1">
      <c r="A2853" s="47" t="s">
        <v>521</v>
      </c>
      <c r="B2853" s="11" t="s">
        <v>21</v>
      </c>
      <c r="C2853" s="48" t="s">
        <v>41</v>
      </c>
      <c r="D2853" s="48">
        <v>119</v>
      </c>
      <c r="E2853" s="48" t="s">
        <v>27</v>
      </c>
      <c r="F2853" s="48">
        <v>116</v>
      </c>
      <c r="G2853" s="48" t="s">
        <v>7</v>
      </c>
      <c r="H2853" s="48"/>
      <c r="I2853" s="30">
        <v>16931</v>
      </c>
      <c r="J2853" s="37">
        <f>VLOOKUP(Table2[[#This Row],[Visitor]],Table1[],2,FALSE)</f>
        <v>7</v>
      </c>
      <c r="K2853" s="37">
        <f>VLOOKUP(Table2[[#This Row],[Home]],Table1[],2,FALSE)</f>
        <v>11</v>
      </c>
      <c r="L2853" s="37">
        <f>VLOOKUP(Table2[[#This Row],[Visitor]],Table3[],2,FALSE)</f>
        <v>2</v>
      </c>
      <c r="M2853" s="37">
        <f>VLOOKUP(Table2[[#This Row],[Home]],Table3[],2,FALSE)</f>
        <v>27</v>
      </c>
      <c r="N2853" s="37">
        <f>VLOOKUP(Table2[[#This Row],[Visitor]],Table4[],2,FALSE)</f>
        <v>2</v>
      </c>
      <c r="O2853" s="37">
        <f>VLOOKUP(Table2[[#This Row],[Home]],Table4[],2,FALSE)</f>
        <v>26</v>
      </c>
      <c r="P2853" s="37"/>
      <c r="Q2853" s="37"/>
    </row>
    <row r="2854" spans="1:17" ht="25.5" customHeight="1">
      <c r="A2854" s="47" t="s">
        <v>521</v>
      </c>
      <c r="B2854" s="11" t="s">
        <v>21</v>
      </c>
      <c r="C2854" s="48" t="s">
        <v>34</v>
      </c>
      <c r="D2854" s="48">
        <v>111</v>
      </c>
      <c r="E2854" s="48" t="s">
        <v>42</v>
      </c>
      <c r="F2854" s="48">
        <v>104</v>
      </c>
      <c r="G2854" s="48" t="s">
        <v>7</v>
      </c>
      <c r="H2854" s="48"/>
      <c r="I2854" s="30">
        <v>19320</v>
      </c>
      <c r="J2854" s="37">
        <f>VLOOKUP(Table2[[#This Row],[Visitor]],Table1[],2,FALSE)</f>
        <v>2</v>
      </c>
      <c r="K2854" s="37">
        <f>VLOOKUP(Table2[[#This Row],[Home]],Table1[],2,FALSE)</f>
        <v>25</v>
      </c>
      <c r="L2854" s="37">
        <f>VLOOKUP(Table2[[#This Row],[Visitor]],Table3[],2,FALSE)</f>
        <v>13</v>
      </c>
      <c r="M2854" s="37">
        <f>VLOOKUP(Table2[[#This Row],[Home]],Table3[],2,FALSE)</f>
        <v>22</v>
      </c>
      <c r="N2854" s="37">
        <f>VLOOKUP(Table2[[#This Row],[Visitor]],Table4[],2,FALSE)</f>
        <v>13</v>
      </c>
      <c r="O2854" s="37">
        <f>VLOOKUP(Table2[[#This Row],[Home]],Table4[],2,FALSE)</f>
        <v>30</v>
      </c>
      <c r="P2854" s="37"/>
      <c r="Q2854" s="37"/>
    </row>
    <row r="2855" spans="1:17" ht="25.5" customHeight="1">
      <c r="A2855" s="47" t="s">
        <v>521</v>
      </c>
      <c r="B2855" s="11" t="s">
        <v>21</v>
      </c>
      <c r="C2855" s="48" t="s">
        <v>17</v>
      </c>
      <c r="D2855" s="48">
        <v>86</v>
      </c>
      <c r="E2855" s="48" t="s">
        <v>19</v>
      </c>
      <c r="F2855" s="48">
        <v>113</v>
      </c>
      <c r="G2855" s="48" t="s">
        <v>7</v>
      </c>
      <c r="H2855" s="48"/>
      <c r="I2855" s="30">
        <v>21017</v>
      </c>
      <c r="J2855" s="37">
        <f>VLOOKUP(Table2[[#This Row],[Visitor]],Table1[],2,FALSE)</f>
        <v>17</v>
      </c>
      <c r="K2855" s="37">
        <f>VLOOKUP(Table2[[#This Row],[Home]],Table1[],2,FALSE)</f>
        <v>27</v>
      </c>
      <c r="L2855" s="37">
        <f>VLOOKUP(Table2[[#This Row],[Visitor]],Table3[],2,FALSE)</f>
        <v>15</v>
      </c>
      <c r="M2855" s="37">
        <f>VLOOKUP(Table2[[#This Row],[Home]],Table3[],2,FALSE)</f>
        <v>5</v>
      </c>
      <c r="N2855" s="37">
        <f>VLOOKUP(Table2[[#This Row],[Visitor]],Table4[],2,FALSE)</f>
        <v>18</v>
      </c>
      <c r="O2855" s="37">
        <f>VLOOKUP(Table2[[#This Row],[Home]],Table4[],2,FALSE)</f>
        <v>7</v>
      </c>
      <c r="P2855" s="37"/>
      <c r="Q2855" s="37"/>
    </row>
    <row r="2856" spans="1:17" ht="25.5" customHeight="1">
      <c r="A2856" s="47" t="s">
        <v>521</v>
      </c>
      <c r="B2856" s="11" t="s">
        <v>23</v>
      </c>
      <c r="C2856" s="48" t="s">
        <v>36</v>
      </c>
      <c r="D2856" s="48">
        <v>104</v>
      </c>
      <c r="E2856" s="48" t="s">
        <v>6</v>
      </c>
      <c r="F2856" s="48">
        <v>110</v>
      </c>
      <c r="G2856" s="48" t="s">
        <v>7</v>
      </c>
      <c r="H2856" s="48"/>
      <c r="I2856" s="30">
        <v>19432</v>
      </c>
      <c r="J2856" s="37">
        <f>VLOOKUP(Table2[[#This Row],[Visitor]],Table1[],2,FALSE)</f>
        <v>16</v>
      </c>
      <c r="K2856" s="37">
        <f>VLOOKUP(Table2[[#This Row],[Home]],Table1[],2,FALSE)</f>
        <v>5</v>
      </c>
      <c r="L2856" s="37">
        <f>VLOOKUP(Table2[[#This Row],[Visitor]],Table3[],2,FALSE)</f>
        <v>7</v>
      </c>
      <c r="M2856" s="37">
        <f>VLOOKUP(Table2[[#This Row],[Home]],Table3[],2,FALSE)</f>
        <v>6</v>
      </c>
      <c r="N2856" s="37">
        <f>VLOOKUP(Table2[[#This Row],[Visitor]],Table4[],2,FALSE)</f>
        <v>6</v>
      </c>
      <c r="O2856" s="37">
        <f>VLOOKUP(Table2[[#This Row],[Home]],Table4[],2,FALSE)</f>
        <v>28</v>
      </c>
      <c r="P2856" s="37"/>
      <c r="Q2856" s="37"/>
    </row>
    <row r="2857" spans="1:17" ht="25.5" customHeight="1">
      <c r="A2857" s="47" t="s">
        <v>521</v>
      </c>
      <c r="B2857" s="11" t="s">
        <v>23</v>
      </c>
      <c r="C2857" s="48" t="s">
        <v>45</v>
      </c>
      <c r="D2857" s="48">
        <v>109</v>
      </c>
      <c r="E2857" s="48" t="s">
        <v>25</v>
      </c>
      <c r="F2857" s="48">
        <v>108</v>
      </c>
      <c r="G2857" s="48" t="s">
        <v>7</v>
      </c>
      <c r="H2857" s="48"/>
      <c r="I2857" s="30">
        <v>17794</v>
      </c>
      <c r="J2857" s="37">
        <f>VLOOKUP(Table2[[#This Row],[Visitor]],Table1[],2,FALSE)</f>
        <v>28</v>
      </c>
      <c r="K2857" s="37">
        <f>VLOOKUP(Table2[[#This Row],[Home]],Table1[],2,FALSE)</f>
        <v>12</v>
      </c>
      <c r="L2857" s="37">
        <f>VLOOKUP(Table2[[#This Row],[Visitor]],Table3[],2,FALSE)</f>
        <v>21</v>
      </c>
      <c r="M2857" s="37">
        <f>VLOOKUP(Table2[[#This Row],[Home]],Table3[],2,FALSE)</f>
        <v>29</v>
      </c>
      <c r="N2857" s="37">
        <f>VLOOKUP(Table2[[#This Row],[Visitor]],Table4[],2,FALSE)</f>
        <v>20</v>
      </c>
      <c r="O2857" s="37">
        <f>VLOOKUP(Table2[[#This Row],[Home]],Table4[],2,FALSE)</f>
        <v>23</v>
      </c>
      <c r="P2857" s="37"/>
      <c r="Q2857" s="37"/>
    </row>
    <row r="2858" spans="1:17" ht="25.5" customHeight="1">
      <c r="A2858" s="47" t="s">
        <v>521</v>
      </c>
      <c r="B2858" s="11" t="s">
        <v>26</v>
      </c>
      <c r="C2858" s="48" t="s">
        <v>14</v>
      </c>
      <c r="D2858" s="48">
        <v>90</v>
      </c>
      <c r="E2858" s="48" t="s">
        <v>22</v>
      </c>
      <c r="F2858" s="48">
        <v>104</v>
      </c>
      <c r="G2858" s="48" t="s">
        <v>7</v>
      </c>
      <c r="H2858" s="48"/>
      <c r="I2858" s="30">
        <v>17585</v>
      </c>
      <c r="J2858" s="37">
        <f>VLOOKUP(Table2[[#This Row],[Visitor]],Table1[],2,FALSE)</f>
        <v>19</v>
      </c>
      <c r="K2858" s="37">
        <f>VLOOKUP(Table2[[#This Row],[Home]],Table1[],2,FALSE)</f>
        <v>14</v>
      </c>
      <c r="L2858" s="37">
        <f>VLOOKUP(Table2[[#This Row],[Visitor]],Table3[],2,FALSE)</f>
        <v>19</v>
      </c>
      <c r="M2858" s="37">
        <f>VLOOKUP(Table2[[#This Row],[Home]],Table3[],2,FALSE)</f>
        <v>16</v>
      </c>
      <c r="N2858" s="37">
        <f>VLOOKUP(Table2[[#This Row],[Visitor]],Table4[],2,FALSE)</f>
        <v>16</v>
      </c>
      <c r="O2858" s="37">
        <f>VLOOKUP(Table2[[#This Row],[Home]],Table4[],2,FALSE)</f>
        <v>1</v>
      </c>
      <c r="P2858" s="37"/>
      <c r="Q2858" s="37"/>
    </row>
    <row r="2859" spans="1:17" ht="25.5" customHeight="1">
      <c r="A2859" s="47" t="s">
        <v>521</v>
      </c>
      <c r="B2859" s="11" t="s">
        <v>29</v>
      </c>
      <c r="C2859" s="48" t="s">
        <v>24</v>
      </c>
      <c r="D2859" s="48">
        <v>120</v>
      </c>
      <c r="E2859" s="48" t="s">
        <v>31</v>
      </c>
      <c r="F2859" s="48">
        <v>128</v>
      </c>
      <c r="G2859" s="48" t="s">
        <v>7</v>
      </c>
      <c r="H2859" s="48"/>
      <c r="I2859" s="30">
        <v>18306</v>
      </c>
      <c r="J2859" s="37">
        <f>VLOOKUP(Table2[[#This Row],[Visitor]],Table1[],2,FALSE)</f>
        <v>21</v>
      </c>
      <c r="K2859" s="37">
        <f>VLOOKUP(Table2[[#This Row],[Home]],Table1[],2,FALSE)</f>
        <v>8</v>
      </c>
      <c r="L2859" s="37">
        <f>VLOOKUP(Table2[[#This Row],[Visitor]],Table3[],2,FALSE)</f>
        <v>9</v>
      </c>
      <c r="M2859" s="37">
        <f>VLOOKUP(Table2[[#This Row],[Home]],Table3[],2,FALSE)</f>
        <v>11</v>
      </c>
      <c r="N2859" s="37">
        <f>VLOOKUP(Table2[[#This Row],[Visitor]],Table4[],2,FALSE)</f>
        <v>24</v>
      </c>
      <c r="O2859" s="37">
        <f>VLOOKUP(Table2[[#This Row],[Home]],Table4[],2,FALSE)</f>
        <v>8</v>
      </c>
      <c r="P2859" s="37"/>
      <c r="Q2859" s="37"/>
    </row>
    <row r="2860" spans="1:17" ht="25.5" customHeight="1">
      <c r="A2860" s="47" t="s">
        <v>522</v>
      </c>
      <c r="B2860" s="11" t="s">
        <v>49</v>
      </c>
      <c r="C2860" s="48" t="s">
        <v>28</v>
      </c>
      <c r="D2860" s="48">
        <v>137</v>
      </c>
      <c r="E2860" s="48" t="s">
        <v>9</v>
      </c>
      <c r="F2860" s="48">
        <v>123</v>
      </c>
      <c r="G2860" s="48" t="s">
        <v>7</v>
      </c>
      <c r="H2860" s="48"/>
      <c r="I2860" s="30">
        <v>18055</v>
      </c>
      <c r="J2860" s="37">
        <f>VLOOKUP(Table2[[#This Row],[Visitor]],Table1[],2,FALSE)</f>
        <v>22</v>
      </c>
      <c r="K2860" s="37">
        <f>VLOOKUP(Table2[[#This Row],[Home]],Table1[],2,FALSE)</f>
        <v>3</v>
      </c>
      <c r="L2860" s="37">
        <f>VLOOKUP(Table2[[#This Row],[Visitor]],Table3[],2,FALSE)</f>
        <v>28</v>
      </c>
      <c r="M2860" s="37">
        <f>VLOOKUP(Table2[[#This Row],[Home]],Table3[],2,FALSE)</f>
        <v>1</v>
      </c>
      <c r="N2860" s="37">
        <f>VLOOKUP(Table2[[#This Row],[Visitor]],Table4[],2,FALSE)</f>
        <v>22</v>
      </c>
      <c r="O2860" s="37">
        <f>VLOOKUP(Table2[[#This Row],[Home]],Table4[],2,FALSE)</f>
        <v>5</v>
      </c>
      <c r="P2860" s="37"/>
      <c r="Q2860" s="37"/>
    </row>
    <row r="2861" spans="1:17" ht="25.5" customHeight="1">
      <c r="A2861" s="47" t="s">
        <v>522</v>
      </c>
      <c r="B2861" s="11" t="s">
        <v>59</v>
      </c>
      <c r="C2861" s="48" t="s">
        <v>15</v>
      </c>
      <c r="D2861" s="48">
        <v>103</v>
      </c>
      <c r="E2861" s="48" t="s">
        <v>42</v>
      </c>
      <c r="F2861" s="48">
        <v>101</v>
      </c>
      <c r="G2861" s="48" t="s">
        <v>7</v>
      </c>
      <c r="H2861" s="48"/>
      <c r="I2861" s="30">
        <v>18770</v>
      </c>
      <c r="J2861" s="37">
        <f>VLOOKUP(Table2[[#This Row],[Visitor]],Table1[],2,FALSE)</f>
        <v>30</v>
      </c>
      <c r="K2861" s="37">
        <f>VLOOKUP(Table2[[#This Row],[Home]],Table1[],2,FALSE)</f>
        <v>25</v>
      </c>
      <c r="L2861" s="37">
        <f>VLOOKUP(Table2[[#This Row],[Visitor]],Table3[],2,FALSE)</f>
        <v>23</v>
      </c>
      <c r="M2861" s="37">
        <f>VLOOKUP(Table2[[#This Row],[Home]],Table3[],2,FALSE)</f>
        <v>22</v>
      </c>
      <c r="N2861" s="37">
        <f>VLOOKUP(Table2[[#This Row],[Visitor]],Table4[],2,FALSE)</f>
        <v>14</v>
      </c>
      <c r="O2861" s="37">
        <f>VLOOKUP(Table2[[#This Row],[Home]],Table4[],2,FALSE)</f>
        <v>30</v>
      </c>
      <c r="P2861" s="37"/>
      <c r="Q2861" s="37"/>
    </row>
    <row r="2862" spans="1:17" ht="25.5" customHeight="1">
      <c r="A2862" s="47" t="s">
        <v>522</v>
      </c>
      <c r="B2862" s="11" t="s">
        <v>59</v>
      </c>
      <c r="C2862" s="48" t="s">
        <v>38</v>
      </c>
      <c r="D2862" s="48">
        <v>113</v>
      </c>
      <c r="E2862" s="48" t="s">
        <v>20</v>
      </c>
      <c r="F2862" s="48">
        <v>106</v>
      </c>
      <c r="G2862" s="48" t="s">
        <v>7</v>
      </c>
      <c r="H2862" s="48"/>
      <c r="I2862" s="30">
        <v>15885</v>
      </c>
      <c r="J2862" s="37">
        <f>VLOOKUP(Table2[[#This Row],[Visitor]],Table1[],2,FALSE)</f>
        <v>23</v>
      </c>
      <c r="K2862" s="37">
        <f>VLOOKUP(Table2[[#This Row],[Home]],Table1[],2,FALSE)</f>
        <v>9</v>
      </c>
      <c r="L2862" s="37">
        <f>VLOOKUP(Table2[[#This Row],[Visitor]],Table3[],2,FALSE)</f>
        <v>25</v>
      </c>
      <c r="M2862" s="37">
        <f>VLOOKUP(Table2[[#This Row],[Home]],Table3[],2,FALSE)</f>
        <v>17</v>
      </c>
      <c r="N2862" s="37">
        <f>VLOOKUP(Table2[[#This Row],[Visitor]],Table4[],2,FALSE)</f>
        <v>19</v>
      </c>
      <c r="O2862" s="37">
        <f>VLOOKUP(Table2[[#This Row],[Home]],Table4[],2,FALSE)</f>
        <v>25</v>
      </c>
      <c r="P2862" s="37"/>
      <c r="Q2862" s="37"/>
    </row>
    <row r="2863" spans="1:17" ht="25.5" customHeight="1">
      <c r="A2863" s="47" t="s">
        <v>522</v>
      </c>
      <c r="B2863" s="11" t="s">
        <v>23</v>
      </c>
      <c r="C2863" s="48" t="s">
        <v>37</v>
      </c>
      <c r="D2863" s="48">
        <v>104</v>
      </c>
      <c r="E2863" s="48" t="s">
        <v>30</v>
      </c>
      <c r="F2863" s="48">
        <v>116</v>
      </c>
      <c r="G2863" s="48" t="s">
        <v>7</v>
      </c>
      <c r="H2863" s="48"/>
      <c r="I2863" s="30">
        <v>19520</v>
      </c>
      <c r="J2863" s="37">
        <f>VLOOKUP(Table2[[#This Row],[Visitor]],Table1[],2,FALSE)</f>
        <v>29</v>
      </c>
      <c r="K2863" s="37">
        <f>VLOOKUP(Table2[[#This Row],[Home]],Table1[],2,FALSE)</f>
        <v>18</v>
      </c>
      <c r="L2863" s="37">
        <f>VLOOKUP(Table2[[#This Row],[Visitor]],Table3[],2,FALSE)</f>
        <v>30</v>
      </c>
      <c r="M2863" s="37">
        <f>VLOOKUP(Table2[[#This Row],[Home]],Table3[],2,FALSE)</f>
        <v>14</v>
      </c>
      <c r="N2863" s="37">
        <f>VLOOKUP(Table2[[#This Row],[Visitor]],Table4[],2,FALSE)</f>
        <v>29</v>
      </c>
      <c r="O2863" s="37">
        <f>VLOOKUP(Table2[[#This Row],[Home]],Table4[],2,FALSE)</f>
        <v>4</v>
      </c>
      <c r="P2863" s="37"/>
      <c r="Q2863" s="37"/>
    </row>
    <row r="2864" spans="1:17" ht="25.5" customHeight="1">
      <c r="A2864" s="47" t="s">
        <v>522</v>
      </c>
      <c r="B2864" s="11" t="s">
        <v>29</v>
      </c>
      <c r="C2864" s="48" t="s">
        <v>24</v>
      </c>
      <c r="D2864" s="48">
        <v>109</v>
      </c>
      <c r="E2864" s="48" t="s">
        <v>44</v>
      </c>
      <c r="F2864" s="48">
        <v>134</v>
      </c>
      <c r="G2864" s="48" t="s">
        <v>7</v>
      </c>
      <c r="H2864" s="48"/>
      <c r="I2864" s="30">
        <v>19068</v>
      </c>
      <c r="J2864" s="37">
        <f>VLOOKUP(Table2[[#This Row],[Visitor]],Table1[],2,FALSE)</f>
        <v>21</v>
      </c>
      <c r="K2864" s="37">
        <f>VLOOKUP(Table2[[#This Row],[Home]],Table1[],2,FALSE)</f>
        <v>6</v>
      </c>
      <c r="L2864" s="37">
        <f>VLOOKUP(Table2[[#This Row],[Visitor]],Table3[],2,FALSE)</f>
        <v>9</v>
      </c>
      <c r="M2864" s="37">
        <f>VLOOKUP(Table2[[#This Row],[Home]],Table3[],2,FALSE)</f>
        <v>18</v>
      </c>
      <c r="N2864" s="37">
        <f>VLOOKUP(Table2[[#This Row],[Visitor]],Table4[],2,FALSE)</f>
        <v>24</v>
      </c>
      <c r="O2864" s="37">
        <f>VLOOKUP(Table2[[#This Row],[Home]],Table4[],2,FALSE)</f>
        <v>12</v>
      </c>
      <c r="P2864" s="37"/>
      <c r="Q2864" s="37"/>
    </row>
    <row r="2865" spans="1:17" ht="25.5" customHeight="1">
      <c r="A2865" s="47" t="s">
        <v>523</v>
      </c>
      <c r="B2865" s="11" t="s">
        <v>12</v>
      </c>
      <c r="C2865" s="48" t="s">
        <v>15</v>
      </c>
      <c r="D2865" s="48">
        <v>108</v>
      </c>
      <c r="E2865" s="48" t="s">
        <v>6</v>
      </c>
      <c r="F2865" s="48">
        <v>106</v>
      </c>
      <c r="G2865" s="48" t="s">
        <v>7</v>
      </c>
      <c r="H2865" s="48"/>
      <c r="I2865" s="30">
        <v>17143</v>
      </c>
      <c r="J2865" s="37">
        <f>VLOOKUP(Table2[[#This Row],[Visitor]],Table1[],2,FALSE)</f>
        <v>30</v>
      </c>
      <c r="K2865" s="37">
        <f>VLOOKUP(Table2[[#This Row],[Home]],Table1[],2,FALSE)</f>
        <v>5</v>
      </c>
      <c r="L2865" s="37">
        <f>VLOOKUP(Table2[[#This Row],[Visitor]],Table3[],2,FALSE)</f>
        <v>23</v>
      </c>
      <c r="M2865" s="37">
        <f>VLOOKUP(Table2[[#This Row],[Home]],Table3[],2,FALSE)</f>
        <v>6</v>
      </c>
      <c r="N2865" s="37">
        <f>VLOOKUP(Table2[[#This Row],[Visitor]],Table4[],2,FALSE)</f>
        <v>14</v>
      </c>
      <c r="O2865" s="37">
        <f>VLOOKUP(Table2[[#This Row],[Home]],Table4[],2,FALSE)</f>
        <v>28</v>
      </c>
      <c r="P2865" s="37"/>
      <c r="Q2865" s="37"/>
    </row>
    <row r="2866" spans="1:17" ht="25.5" customHeight="1">
      <c r="A2866" s="47" t="s">
        <v>523</v>
      </c>
      <c r="B2866" s="11" t="s">
        <v>12</v>
      </c>
      <c r="C2866" s="48" t="s">
        <v>18</v>
      </c>
      <c r="D2866" s="48">
        <v>88</v>
      </c>
      <c r="E2866" s="48" t="s">
        <v>14</v>
      </c>
      <c r="F2866" s="48">
        <v>103</v>
      </c>
      <c r="G2866" s="48" t="s">
        <v>7</v>
      </c>
      <c r="H2866" s="48"/>
      <c r="I2866" s="30">
        <v>14695</v>
      </c>
      <c r="J2866" s="37">
        <f>VLOOKUP(Table2[[#This Row],[Visitor]],Table1[],2,FALSE)</f>
        <v>26</v>
      </c>
      <c r="K2866" s="37">
        <f>VLOOKUP(Table2[[#This Row],[Home]],Table1[],2,FALSE)</f>
        <v>19</v>
      </c>
      <c r="L2866" s="37">
        <f>VLOOKUP(Table2[[#This Row],[Visitor]],Table3[],2,FALSE)</f>
        <v>26</v>
      </c>
      <c r="M2866" s="37">
        <f>VLOOKUP(Table2[[#This Row],[Home]],Table3[],2,FALSE)</f>
        <v>19</v>
      </c>
      <c r="N2866" s="37">
        <f>VLOOKUP(Table2[[#This Row],[Visitor]],Table4[],2,FALSE)</f>
        <v>15</v>
      </c>
      <c r="O2866" s="37">
        <f>VLOOKUP(Table2[[#This Row],[Home]],Table4[],2,FALSE)</f>
        <v>16</v>
      </c>
      <c r="P2866" s="37"/>
      <c r="Q2866" s="37"/>
    </row>
    <row r="2867" spans="1:17" ht="25.5" customHeight="1">
      <c r="A2867" s="47" t="s">
        <v>523</v>
      </c>
      <c r="B2867" s="11" t="s">
        <v>12</v>
      </c>
      <c r="C2867" s="48" t="s">
        <v>25</v>
      </c>
      <c r="D2867" s="48">
        <v>114</v>
      </c>
      <c r="E2867" s="48" t="s">
        <v>16</v>
      </c>
      <c r="F2867" s="48">
        <v>126</v>
      </c>
      <c r="G2867" s="48" t="s">
        <v>7</v>
      </c>
      <c r="H2867" s="48"/>
      <c r="I2867" s="30">
        <v>15141</v>
      </c>
      <c r="J2867" s="37">
        <f>VLOOKUP(Table2[[#This Row],[Visitor]],Table1[],2,FALSE)</f>
        <v>12</v>
      </c>
      <c r="K2867" s="37">
        <f>VLOOKUP(Table2[[#This Row],[Home]],Table1[],2,FALSE)</f>
        <v>13</v>
      </c>
      <c r="L2867" s="37">
        <f>VLOOKUP(Table2[[#This Row],[Visitor]],Table3[],2,FALSE)</f>
        <v>29</v>
      </c>
      <c r="M2867" s="37">
        <f>VLOOKUP(Table2[[#This Row],[Home]],Table3[],2,FALSE)</f>
        <v>8</v>
      </c>
      <c r="N2867" s="37">
        <f>VLOOKUP(Table2[[#This Row],[Visitor]],Table4[],2,FALSE)</f>
        <v>23</v>
      </c>
      <c r="O2867" s="37">
        <f>VLOOKUP(Table2[[#This Row],[Home]],Table4[],2,FALSE)</f>
        <v>11</v>
      </c>
      <c r="P2867" s="37"/>
      <c r="Q2867" s="37"/>
    </row>
    <row r="2868" spans="1:17" ht="25.5" customHeight="1">
      <c r="A2868" s="47" t="s">
        <v>523</v>
      </c>
      <c r="B2868" s="11" t="s">
        <v>21</v>
      </c>
      <c r="C2868" s="48" t="s">
        <v>33</v>
      </c>
      <c r="D2868" s="48">
        <v>125</v>
      </c>
      <c r="E2868" s="48" t="s">
        <v>27</v>
      </c>
      <c r="F2868" s="48">
        <v>113</v>
      </c>
      <c r="G2868" s="48" t="s">
        <v>7</v>
      </c>
      <c r="H2868" s="48"/>
      <c r="I2868" s="30">
        <v>16218</v>
      </c>
      <c r="J2868" s="37">
        <f>VLOOKUP(Table2[[#This Row],[Visitor]],Table1[],2,FALSE)</f>
        <v>24</v>
      </c>
      <c r="K2868" s="37">
        <f>VLOOKUP(Table2[[#This Row],[Home]],Table1[],2,FALSE)</f>
        <v>11</v>
      </c>
      <c r="L2868" s="37">
        <f>VLOOKUP(Table2[[#This Row],[Visitor]],Table3[],2,FALSE)</f>
        <v>12</v>
      </c>
      <c r="M2868" s="37">
        <f>VLOOKUP(Table2[[#This Row],[Home]],Table3[],2,FALSE)</f>
        <v>27</v>
      </c>
      <c r="N2868" s="37">
        <f>VLOOKUP(Table2[[#This Row],[Visitor]],Table4[],2,FALSE)</f>
        <v>21</v>
      </c>
      <c r="O2868" s="37">
        <f>VLOOKUP(Table2[[#This Row],[Home]],Table4[],2,FALSE)</f>
        <v>26</v>
      </c>
      <c r="P2868" s="37"/>
      <c r="Q2868" s="37"/>
    </row>
    <row r="2869" spans="1:17" ht="25.5" customHeight="1">
      <c r="A2869" s="47" t="s">
        <v>523</v>
      </c>
      <c r="B2869" s="11" t="s">
        <v>21</v>
      </c>
      <c r="C2869" s="48" t="s">
        <v>38</v>
      </c>
      <c r="D2869" s="48">
        <v>102</v>
      </c>
      <c r="E2869" s="48" t="s">
        <v>5</v>
      </c>
      <c r="F2869" s="48">
        <v>103</v>
      </c>
      <c r="G2869" s="48" t="s">
        <v>7</v>
      </c>
      <c r="H2869" s="48"/>
      <c r="I2869" s="30">
        <v>19156</v>
      </c>
      <c r="J2869" s="37">
        <f>VLOOKUP(Table2[[#This Row],[Visitor]],Table1[],2,FALSE)</f>
        <v>23</v>
      </c>
      <c r="K2869" s="37">
        <f>VLOOKUP(Table2[[#This Row],[Home]],Table1[],2,FALSE)</f>
        <v>4</v>
      </c>
      <c r="L2869" s="37">
        <f>VLOOKUP(Table2[[#This Row],[Visitor]],Table3[],2,FALSE)</f>
        <v>25</v>
      </c>
      <c r="M2869" s="37">
        <f>VLOOKUP(Table2[[#This Row],[Home]],Table3[],2,FALSE)</f>
        <v>4</v>
      </c>
      <c r="N2869" s="37">
        <f>VLOOKUP(Table2[[#This Row],[Visitor]],Table4[],2,FALSE)</f>
        <v>19</v>
      </c>
      <c r="O2869" s="37">
        <f>VLOOKUP(Table2[[#This Row],[Home]],Table4[],2,FALSE)</f>
        <v>9</v>
      </c>
      <c r="P2869" s="37"/>
      <c r="Q2869" s="37"/>
    </row>
    <row r="2870" spans="1:17" ht="25.5" customHeight="1">
      <c r="A2870" s="47" t="s">
        <v>523</v>
      </c>
      <c r="B2870" s="11" t="s">
        <v>21</v>
      </c>
      <c r="C2870" s="48" t="s">
        <v>13</v>
      </c>
      <c r="D2870" s="48">
        <v>100</v>
      </c>
      <c r="E2870" s="48" t="s">
        <v>17</v>
      </c>
      <c r="F2870" s="48">
        <v>117</v>
      </c>
      <c r="G2870" s="48" t="s">
        <v>7</v>
      </c>
      <c r="H2870" s="48"/>
      <c r="I2870" s="30">
        <v>19600</v>
      </c>
      <c r="J2870" s="37">
        <f>VLOOKUP(Table2[[#This Row],[Visitor]],Table1[],2,FALSE)</f>
        <v>20</v>
      </c>
      <c r="K2870" s="37">
        <f>VLOOKUP(Table2[[#This Row],[Home]],Table1[],2,FALSE)</f>
        <v>17</v>
      </c>
      <c r="L2870" s="37">
        <f>VLOOKUP(Table2[[#This Row],[Visitor]],Table3[],2,FALSE)</f>
        <v>20</v>
      </c>
      <c r="M2870" s="37">
        <f>VLOOKUP(Table2[[#This Row],[Home]],Table3[],2,FALSE)</f>
        <v>15</v>
      </c>
      <c r="N2870" s="37">
        <f>VLOOKUP(Table2[[#This Row],[Visitor]],Table4[],2,FALSE)</f>
        <v>17</v>
      </c>
      <c r="O2870" s="37">
        <f>VLOOKUP(Table2[[#This Row],[Home]],Table4[],2,FALSE)</f>
        <v>18</v>
      </c>
      <c r="P2870" s="37"/>
      <c r="Q2870" s="37"/>
    </row>
    <row r="2871" spans="1:17" ht="25.5" customHeight="1">
      <c r="A2871" s="47" t="s">
        <v>523</v>
      </c>
      <c r="B2871" s="11" t="s">
        <v>21</v>
      </c>
      <c r="C2871" s="48" t="s">
        <v>19</v>
      </c>
      <c r="D2871" s="48">
        <v>96</v>
      </c>
      <c r="E2871" s="48" t="s">
        <v>41</v>
      </c>
      <c r="F2871" s="48">
        <v>101</v>
      </c>
      <c r="G2871" s="48" t="s">
        <v>7</v>
      </c>
      <c r="H2871" s="48"/>
      <c r="I2871" s="30">
        <v>19800</v>
      </c>
      <c r="J2871" s="37">
        <f>VLOOKUP(Table2[[#This Row],[Visitor]],Table1[],2,FALSE)</f>
        <v>27</v>
      </c>
      <c r="K2871" s="37">
        <f>VLOOKUP(Table2[[#This Row],[Home]],Table1[],2,FALSE)</f>
        <v>7</v>
      </c>
      <c r="L2871" s="37">
        <f>VLOOKUP(Table2[[#This Row],[Visitor]],Table3[],2,FALSE)</f>
        <v>5</v>
      </c>
      <c r="M2871" s="37">
        <f>VLOOKUP(Table2[[#This Row],[Home]],Table3[],2,FALSE)</f>
        <v>2</v>
      </c>
      <c r="N2871" s="37">
        <f>VLOOKUP(Table2[[#This Row],[Visitor]],Table4[],2,FALSE)</f>
        <v>7</v>
      </c>
      <c r="O2871" s="37">
        <f>VLOOKUP(Table2[[#This Row],[Home]],Table4[],2,FALSE)</f>
        <v>2</v>
      </c>
      <c r="P2871" s="37"/>
      <c r="Q2871" s="37"/>
    </row>
    <row r="2872" spans="1:17" ht="25.5" customHeight="1">
      <c r="A2872" s="47" t="s">
        <v>523</v>
      </c>
      <c r="B2872" s="11" t="s">
        <v>23</v>
      </c>
      <c r="C2872" s="48" t="s">
        <v>36</v>
      </c>
      <c r="D2872" s="48">
        <v>117</v>
      </c>
      <c r="E2872" s="48" t="s">
        <v>40</v>
      </c>
      <c r="F2872" s="48">
        <v>94</v>
      </c>
      <c r="G2872" s="48" t="s">
        <v>7</v>
      </c>
      <c r="H2872" s="48"/>
      <c r="I2872" s="30">
        <v>18776</v>
      </c>
      <c r="J2872" s="37">
        <f>VLOOKUP(Table2[[#This Row],[Visitor]],Table1[],2,FALSE)</f>
        <v>16</v>
      </c>
      <c r="K2872" s="37">
        <f>VLOOKUP(Table2[[#This Row],[Home]],Table1[],2,FALSE)</f>
        <v>15</v>
      </c>
      <c r="L2872" s="37">
        <f>VLOOKUP(Table2[[#This Row],[Visitor]],Table3[],2,FALSE)</f>
        <v>7</v>
      </c>
      <c r="M2872" s="37">
        <f>VLOOKUP(Table2[[#This Row],[Home]],Table3[],2,FALSE)</f>
        <v>24</v>
      </c>
      <c r="N2872" s="37">
        <f>VLOOKUP(Table2[[#This Row],[Visitor]],Table4[],2,FALSE)</f>
        <v>6</v>
      </c>
      <c r="O2872" s="37">
        <f>VLOOKUP(Table2[[#This Row],[Home]],Table4[],2,FALSE)</f>
        <v>27</v>
      </c>
      <c r="P2872" s="37"/>
      <c r="Q2872" s="37"/>
    </row>
    <row r="2873" spans="1:17" ht="25.5" customHeight="1">
      <c r="A2873" s="47" t="s">
        <v>523</v>
      </c>
      <c r="B2873" s="11" t="s">
        <v>23</v>
      </c>
      <c r="C2873" s="48" t="s">
        <v>31</v>
      </c>
      <c r="D2873" s="48">
        <v>118</v>
      </c>
      <c r="E2873" s="48" t="s">
        <v>22</v>
      </c>
      <c r="F2873" s="48">
        <v>122</v>
      </c>
      <c r="G2873" s="48" t="s">
        <v>7</v>
      </c>
      <c r="H2873" s="48"/>
      <c r="I2873" s="30">
        <v>17385</v>
      </c>
      <c r="J2873" s="37">
        <f>VLOOKUP(Table2[[#This Row],[Visitor]],Table1[],2,FALSE)</f>
        <v>8</v>
      </c>
      <c r="K2873" s="37">
        <f>VLOOKUP(Table2[[#This Row],[Home]],Table1[],2,FALSE)</f>
        <v>14</v>
      </c>
      <c r="L2873" s="37">
        <f>VLOOKUP(Table2[[#This Row],[Visitor]],Table3[],2,FALSE)</f>
        <v>11</v>
      </c>
      <c r="M2873" s="37">
        <f>VLOOKUP(Table2[[#This Row],[Home]],Table3[],2,FALSE)</f>
        <v>16</v>
      </c>
      <c r="N2873" s="37">
        <f>VLOOKUP(Table2[[#This Row],[Visitor]],Table4[],2,FALSE)</f>
        <v>8</v>
      </c>
      <c r="O2873" s="37">
        <f>VLOOKUP(Table2[[#This Row],[Home]],Table4[],2,FALSE)</f>
        <v>1</v>
      </c>
      <c r="P2873" s="37"/>
      <c r="Q2873" s="37"/>
    </row>
    <row r="2874" spans="1:17" ht="25.5" customHeight="1">
      <c r="A2874" s="47" t="s">
        <v>523</v>
      </c>
      <c r="B2874" s="11" t="s">
        <v>26</v>
      </c>
      <c r="C2874" s="48" t="s">
        <v>45</v>
      </c>
      <c r="D2874" s="48">
        <v>114</v>
      </c>
      <c r="E2874" s="48" t="s">
        <v>34</v>
      </c>
      <c r="F2874" s="48">
        <v>104</v>
      </c>
      <c r="G2874" s="48" t="s">
        <v>7</v>
      </c>
      <c r="H2874" s="48"/>
      <c r="I2874" s="30">
        <v>18498</v>
      </c>
      <c r="J2874" s="37">
        <f>VLOOKUP(Table2[[#This Row],[Visitor]],Table1[],2,FALSE)</f>
        <v>28</v>
      </c>
      <c r="K2874" s="37">
        <f>VLOOKUP(Table2[[#This Row],[Home]],Table1[],2,FALSE)</f>
        <v>2</v>
      </c>
      <c r="L2874" s="37">
        <f>VLOOKUP(Table2[[#This Row],[Visitor]],Table3[],2,FALSE)</f>
        <v>21</v>
      </c>
      <c r="M2874" s="37">
        <f>VLOOKUP(Table2[[#This Row],[Home]],Table3[],2,FALSE)</f>
        <v>13</v>
      </c>
      <c r="N2874" s="37">
        <f>VLOOKUP(Table2[[#This Row],[Visitor]],Table4[],2,FALSE)</f>
        <v>20</v>
      </c>
      <c r="O2874" s="37">
        <f>VLOOKUP(Table2[[#This Row],[Home]],Table4[],2,FALSE)</f>
        <v>13</v>
      </c>
      <c r="P2874" s="37"/>
      <c r="Q2874" s="37"/>
    </row>
    <row r="2875" spans="1:17" ht="25.5" customHeight="1">
      <c r="A2875" s="47" t="s">
        <v>523</v>
      </c>
      <c r="B2875" s="11" t="s">
        <v>8</v>
      </c>
      <c r="C2875" s="48" t="s">
        <v>43</v>
      </c>
      <c r="D2875" s="48">
        <v>100</v>
      </c>
      <c r="E2875" s="48" t="s">
        <v>10</v>
      </c>
      <c r="F2875" s="48">
        <v>97</v>
      </c>
      <c r="G2875" s="48" t="s">
        <v>7</v>
      </c>
      <c r="H2875" s="48"/>
      <c r="I2875" s="30">
        <v>18064</v>
      </c>
      <c r="J2875" s="37">
        <f>VLOOKUP(Table2[[#This Row],[Visitor]],Table1[],2,FALSE)</f>
        <v>10</v>
      </c>
      <c r="K2875" s="37">
        <f>VLOOKUP(Table2[[#This Row],[Home]],Table1[],2,FALSE)</f>
        <v>1</v>
      </c>
      <c r="L2875" s="37">
        <f>VLOOKUP(Table2[[#This Row],[Visitor]],Table3[],2,FALSE)</f>
        <v>10</v>
      </c>
      <c r="M2875" s="37">
        <f>VLOOKUP(Table2[[#This Row],[Home]],Table3[],2,FALSE)</f>
        <v>3</v>
      </c>
      <c r="N2875" s="37">
        <f>VLOOKUP(Table2[[#This Row],[Visitor]],Table4[],2,FALSE)</f>
        <v>10</v>
      </c>
      <c r="O2875" s="37">
        <f>VLOOKUP(Table2[[#This Row],[Home]],Table4[],2,FALSE)</f>
        <v>3</v>
      </c>
      <c r="P2875" s="37"/>
      <c r="Q2875" s="37"/>
    </row>
    <row r="2876" spans="1:17" ht="25.5" customHeight="1">
      <c r="A2876" s="47" t="s">
        <v>524</v>
      </c>
      <c r="B2876" s="11" t="s">
        <v>26</v>
      </c>
      <c r="C2876" s="48" t="s">
        <v>44</v>
      </c>
      <c r="D2876" s="48">
        <v>114</v>
      </c>
      <c r="E2876" s="48" t="s">
        <v>28</v>
      </c>
      <c r="F2876" s="48">
        <v>99</v>
      </c>
      <c r="G2876" s="48" t="s">
        <v>7</v>
      </c>
      <c r="H2876" s="48"/>
      <c r="I2876" s="30">
        <v>20407</v>
      </c>
      <c r="J2876" s="37">
        <f>VLOOKUP(Table2[[#This Row],[Visitor]],Table1[],2,FALSE)</f>
        <v>6</v>
      </c>
      <c r="K2876" s="37">
        <f>VLOOKUP(Table2[[#This Row],[Home]],Table1[],2,FALSE)</f>
        <v>22</v>
      </c>
      <c r="L2876" s="37">
        <f>VLOOKUP(Table2[[#This Row],[Visitor]],Table3[],2,FALSE)</f>
        <v>18</v>
      </c>
      <c r="M2876" s="37">
        <f>VLOOKUP(Table2[[#This Row],[Home]],Table3[],2,FALSE)</f>
        <v>28</v>
      </c>
      <c r="N2876" s="37">
        <f>VLOOKUP(Table2[[#This Row],[Visitor]],Table4[],2,FALSE)</f>
        <v>12</v>
      </c>
      <c r="O2876" s="37">
        <f>VLOOKUP(Table2[[#This Row],[Home]],Table4[],2,FALSE)</f>
        <v>22</v>
      </c>
      <c r="P2876" s="37"/>
      <c r="Q2876" s="37"/>
    </row>
    <row r="2877" spans="1:17" ht="25.5" customHeight="1">
      <c r="A2877" s="47" t="s">
        <v>524</v>
      </c>
      <c r="B2877" s="11" t="s">
        <v>29</v>
      </c>
      <c r="C2877" s="48" t="s">
        <v>20</v>
      </c>
      <c r="D2877" s="48">
        <v>104</v>
      </c>
      <c r="E2877" s="48" t="s">
        <v>30</v>
      </c>
      <c r="F2877" s="48">
        <v>117</v>
      </c>
      <c r="G2877" s="48" t="s">
        <v>7</v>
      </c>
      <c r="H2877" s="48"/>
      <c r="I2877" s="30">
        <v>18673</v>
      </c>
      <c r="J2877" s="37">
        <f>VLOOKUP(Table2[[#This Row],[Visitor]],Table1[],2,FALSE)</f>
        <v>9</v>
      </c>
      <c r="K2877" s="37">
        <f>VLOOKUP(Table2[[#This Row],[Home]],Table1[],2,FALSE)</f>
        <v>18</v>
      </c>
      <c r="L2877" s="37">
        <f>VLOOKUP(Table2[[#This Row],[Visitor]],Table3[],2,FALSE)</f>
        <v>17</v>
      </c>
      <c r="M2877" s="37">
        <f>VLOOKUP(Table2[[#This Row],[Home]],Table3[],2,FALSE)</f>
        <v>14</v>
      </c>
      <c r="N2877" s="37">
        <f>VLOOKUP(Table2[[#This Row],[Visitor]],Table4[],2,FALSE)</f>
        <v>25</v>
      </c>
      <c r="O2877" s="37">
        <f>VLOOKUP(Table2[[#This Row],[Home]],Table4[],2,FALSE)</f>
        <v>4</v>
      </c>
      <c r="P2877" s="37"/>
      <c r="Q2877" s="37"/>
    </row>
    <row r="2878" spans="1:17" ht="25.5" customHeight="1">
      <c r="A2878" s="47" t="s">
        <v>525</v>
      </c>
      <c r="B2878" s="11" t="s">
        <v>12</v>
      </c>
      <c r="C2878" s="48" t="s">
        <v>15</v>
      </c>
      <c r="D2878" s="48">
        <v>110</v>
      </c>
      <c r="E2878" s="48" t="s">
        <v>5</v>
      </c>
      <c r="F2878" s="48">
        <v>121</v>
      </c>
      <c r="G2878" s="48" t="s">
        <v>7</v>
      </c>
      <c r="H2878" s="48"/>
      <c r="I2878" s="30">
        <v>19156</v>
      </c>
      <c r="J2878" s="37">
        <f>VLOOKUP(Table2[[#This Row],[Visitor]],Table1[],2,FALSE)</f>
        <v>30</v>
      </c>
      <c r="K2878" s="37">
        <f>VLOOKUP(Table2[[#This Row],[Home]],Table1[],2,FALSE)</f>
        <v>4</v>
      </c>
      <c r="L2878" s="37">
        <f>VLOOKUP(Table2[[#This Row],[Visitor]],Table3[],2,FALSE)</f>
        <v>23</v>
      </c>
      <c r="M2878" s="37">
        <f>VLOOKUP(Table2[[#This Row],[Home]],Table3[],2,FALSE)</f>
        <v>4</v>
      </c>
      <c r="N2878" s="37">
        <f>VLOOKUP(Table2[[#This Row],[Visitor]],Table4[],2,FALSE)</f>
        <v>14</v>
      </c>
      <c r="O2878" s="37">
        <f>VLOOKUP(Table2[[#This Row],[Home]],Table4[],2,FALSE)</f>
        <v>9</v>
      </c>
      <c r="P2878" s="37"/>
      <c r="Q2878" s="37"/>
    </row>
    <row r="2879" spans="1:17" ht="25.5" customHeight="1">
      <c r="A2879" s="47" t="s">
        <v>525</v>
      </c>
      <c r="B2879" s="11" t="s">
        <v>12</v>
      </c>
      <c r="C2879" s="48" t="s">
        <v>14</v>
      </c>
      <c r="D2879" s="48">
        <v>101</v>
      </c>
      <c r="E2879" s="48" t="s">
        <v>13</v>
      </c>
      <c r="F2879" s="48">
        <v>102</v>
      </c>
      <c r="G2879" s="48" t="s">
        <v>7</v>
      </c>
      <c r="H2879" s="48"/>
      <c r="I2879" s="30">
        <v>15535</v>
      </c>
      <c r="J2879" s="37">
        <f>VLOOKUP(Table2[[#This Row],[Visitor]],Table1[],2,FALSE)</f>
        <v>19</v>
      </c>
      <c r="K2879" s="37">
        <f>VLOOKUP(Table2[[#This Row],[Home]],Table1[],2,FALSE)</f>
        <v>20</v>
      </c>
      <c r="L2879" s="37">
        <f>VLOOKUP(Table2[[#This Row],[Visitor]],Table3[],2,FALSE)</f>
        <v>19</v>
      </c>
      <c r="M2879" s="37">
        <f>VLOOKUP(Table2[[#This Row],[Home]],Table3[],2,FALSE)</f>
        <v>20</v>
      </c>
      <c r="N2879" s="37">
        <f>VLOOKUP(Table2[[#This Row],[Visitor]],Table4[],2,FALSE)</f>
        <v>16</v>
      </c>
      <c r="O2879" s="37">
        <f>VLOOKUP(Table2[[#This Row],[Home]],Table4[],2,FALSE)</f>
        <v>17</v>
      </c>
      <c r="P2879" s="37"/>
      <c r="Q2879" s="37"/>
    </row>
    <row r="2880" spans="1:17" ht="25.5" customHeight="1">
      <c r="A2880" s="47" t="s">
        <v>525</v>
      </c>
      <c r="B2880" s="11" t="s">
        <v>12</v>
      </c>
      <c r="C2880" s="48" t="s">
        <v>18</v>
      </c>
      <c r="D2880" s="48">
        <v>116</v>
      </c>
      <c r="E2880" s="48" t="s">
        <v>6</v>
      </c>
      <c r="F2880" s="48">
        <v>104</v>
      </c>
      <c r="G2880" s="48" t="s">
        <v>7</v>
      </c>
      <c r="H2880" s="48"/>
      <c r="I2880" s="30">
        <v>17712</v>
      </c>
      <c r="J2880" s="37">
        <f>VLOOKUP(Table2[[#This Row],[Visitor]],Table1[],2,FALSE)</f>
        <v>26</v>
      </c>
      <c r="K2880" s="37">
        <f>VLOOKUP(Table2[[#This Row],[Home]],Table1[],2,FALSE)</f>
        <v>5</v>
      </c>
      <c r="L2880" s="37">
        <f>VLOOKUP(Table2[[#This Row],[Visitor]],Table3[],2,FALSE)</f>
        <v>26</v>
      </c>
      <c r="M2880" s="37">
        <f>VLOOKUP(Table2[[#This Row],[Home]],Table3[],2,FALSE)</f>
        <v>6</v>
      </c>
      <c r="N2880" s="37">
        <f>VLOOKUP(Table2[[#This Row],[Visitor]],Table4[],2,FALSE)</f>
        <v>15</v>
      </c>
      <c r="O2880" s="37">
        <f>VLOOKUP(Table2[[#This Row],[Home]],Table4[],2,FALSE)</f>
        <v>28</v>
      </c>
      <c r="P2880" s="37"/>
      <c r="Q2880" s="37"/>
    </row>
    <row r="2881" spans="1:17" ht="25.5" customHeight="1">
      <c r="A2881" s="47" t="s">
        <v>525</v>
      </c>
      <c r="B2881" s="11" t="s">
        <v>12</v>
      </c>
      <c r="C2881" s="48" t="s">
        <v>31</v>
      </c>
      <c r="D2881" s="48">
        <v>102</v>
      </c>
      <c r="E2881" s="48" t="s">
        <v>16</v>
      </c>
      <c r="F2881" s="48">
        <v>121</v>
      </c>
      <c r="G2881" s="48" t="s">
        <v>7</v>
      </c>
      <c r="H2881" s="48"/>
      <c r="I2881" s="30">
        <v>17027</v>
      </c>
      <c r="J2881" s="37">
        <f>VLOOKUP(Table2[[#This Row],[Visitor]],Table1[],2,FALSE)</f>
        <v>8</v>
      </c>
      <c r="K2881" s="37">
        <f>VLOOKUP(Table2[[#This Row],[Home]],Table1[],2,FALSE)</f>
        <v>13</v>
      </c>
      <c r="L2881" s="37">
        <f>VLOOKUP(Table2[[#This Row],[Visitor]],Table3[],2,FALSE)</f>
        <v>11</v>
      </c>
      <c r="M2881" s="37">
        <f>VLOOKUP(Table2[[#This Row],[Home]],Table3[],2,FALSE)</f>
        <v>8</v>
      </c>
      <c r="N2881" s="37">
        <f>VLOOKUP(Table2[[#This Row],[Visitor]],Table4[],2,FALSE)</f>
        <v>8</v>
      </c>
      <c r="O2881" s="37">
        <f>VLOOKUP(Table2[[#This Row],[Home]],Table4[],2,FALSE)</f>
        <v>11</v>
      </c>
      <c r="P2881" s="37"/>
      <c r="Q2881" s="37"/>
    </row>
    <row r="2882" spans="1:17" ht="25.5" customHeight="1">
      <c r="A2882" s="47" t="s">
        <v>525</v>
      </c>
      <c r="B2882" s="11" t="s">
        <v>12</v>
      </c>
      <c r="C2882" s="48" t="s">
        <v>38</v>
      </c>
      <c r="D2882" s="48">
        <v>91</v>
      </c>
      <c r="E2882" s="48" t="s">
        <v>19</v>
      </c>
      <c r="F2882" s="48">
        <v>97</v>
      </c>
      <c r="G2882" s="48" t="s">
        <v>7</v>
      </c>
      <c r="H2882" s="48"/>
      <c r="I2882" s="30">
        <v>20592</v>
      </c>
      <c r="J2882" s="37">
        <f>VLOOKUP(Table2[[#This Row],[Visitor]],Table1[],2,FALSE)</f>
        <v>23</v>
      </c>
      <c r="K2882" s="37">
        <f>VLOOKUP(Table2[[#This Row],[Home]],Table1[],2,FALSE)</f>
        <v>27</v>
      </c>
      <c r="L2882" s="37">
        <f>VLOOKUP(Table2[[#This Row],[Visitor]],Table3[],2,FALSE)</f>
        <v>25</v>
      </c>
      <c r="M2882" s="37">
        <f>VLOOKUP(Table2[[#This Row],[Home]],Table3[],2,FALSE)</f>
        <v>5</v>
      </c>
      <c r="N2882" s="37">
        <f>VLOOKUP(Table2[[#This Row],[Visitor]],Table4[],2,FALSE)</f>
        <v>19</v>
      </c>
      <c r="O2882" s="37">
        <f>VLOOKUP(Table2[[#This Row],[Home]],Table4[],2,FALSE)</f>
        <v>7</v>
      </c>
      <c r="P2882" s="37"/>
      <c r="Q2882" s="37"/>
    </row>
    <row r="2883" spans="1:17" ht="25.5" customHeight="1">
      <c r="A2883" s="47" t="s">
        <v>525</v>
      </c>
      <c r="B2883" s="11" t="s">
        <v>21</v>
      </c>
      <c r="C2883" s="48" t="s">
        <v>42</v>
      </c>
      <c r="D2883" s="48">
        <v>98</v>
      </c>
      <c r="E2883" s="48" t="s">
        <v>41</v>
      </c>
      <c r="F2883" s="48">
        <v>126</v>
      </c>
      <c r="G2883" s="48" t="s">
        <v>7</v>
      </c>
      <c r="H2883" s="48"/>
      <c r="I2883" s="30">
        <v>19800</v>
      </c>
      <c r="J2883" s="37">
        <f>VLOOKUP(Table2[[#This Row],[Visitor]],Table1[],2,FALSE)</f>
        <v>25</v>
      </c>
      <c r="K2883" s="37">
        <f>VLOOKUP(Table2[[#This Row],[Home]],Table1[],2,FALSE)</f>
        <v>7</v>
      </c>
      <c r="L2883" s="37">
        <f>VLOOKUP(Table2[[#This Row],[Visitor]],Table3[],2,FALSE)</f>
        <v>22</v>
      </c>
      <c r="M2883" s="37">
        <f>VLOOKUP(Table2[[#This Row],[Home]],Table3[],2,FALSE)</f>
        <v>2</v>
      </c>
      <c r="N2883" s="37">
        <f>VLOOKUP(Table2[[#This Row],[Visitor]],Table4[],2,FALSE)</f>
        <v>30</v>
      </c>
      <c r="O2883" s="37">
        <f>VLOOKUP(Table2[[#This Row],[Home]],Table4[],2,FALSE)</f>
        <v>2</v>
      </c>
      <c r="P2883" s="37"/>
      <c r="Q2883" s="37"/>
    </row>
    <row r="2884" spans="1:17" ht="25.5" customHeight="1">
      <c r="A2884" s="47" t="s">
        <v>525</v>
      </c>
      <c r="B2884" s="11" t="s">
        <v>23</v>
      </c>
      <c r="C2884" s="48" t="s">
        <v>17</v>
      </c>
      <c r="D2884" s="48">
        <v>108</v>
      </c>
      <c r="E2884" s="48" t="s">
        <v>9</v>
      </c>
      <c r="F2884" s="48">
        <v>117</v>
      </c>
      <c r="G2884" s="48" t="s">
        <v>7</v>
      </c>
      <c r="H2884" s="48"/>
      <c r="I2884" s="30">
        <v>18055</v>
      </c>
      <c r="J2884" s="37">
        <f>VLOOKUP(Table2[[#This Row],[Visitor]],Table1[],2,FALSE)</f>
        <v>17</v>
      </c>
      <c r="K2884" s="37">
        <f>VLOOKUP(Table2[[#This Row],[Home]],Table1[],2,FALSE)</f>
        <v>3</v>
      </c>
      <c r="L2884" s="37">
        <f>VLOOKUP(Table2[[#This Row],[Visitor]],Table3[],2,FALSE)</f>
        <v>15</v>
      </c>
      <c r="M2884" s="37">
        <f>VLOOKUP(Table2[[#This Row],[Home]],Table3[],2,FALSE)</f>
        <v>1</v>
      </c>
      <c r="N2884" s="37">
        <f>VLOOKUP(Table2[[#This Row],[Visitor]],Table4[],2,FALSE)</f>
        <v>18</v>
      </c>
      <c r="O2884" s="37">
        <f>VLOOKUP(Table2[[#This Row],[Home]],Table4[],2,FALSE)</f>
        <v>5</v>
      </c>
      <c r="P2884" s="37"/>
      <c r="Q2884" s="37"/>
    </row>
    <row r="2885" spans="1:17" ht="25.5" customHeight="1">
      <c r="A2885" s="47" t="s">
        <v>525</v>
      </c>
      <c r="B2885" s="11" t="s">
        <v>23</v>
      </c>
      <c r="C2885" s="48" t="s">
        <v>44</v>
      </c>
      <c r="D2885" s="48">
        <v>121</v>
      </c>
      <c r="E2885" s="48" t="s">
        <v>25</v>
      </c>
      <c r="F2885" s="48">
        <v>119</v>
      </c>
      <c r="G2885" s="48" t="s">
        <v>7</v>
      </c>
      <c r="H2885" s="48"/>
      <c r="I2885" s="30">
        <v>16721</v>
      </c>
      <c r="J2885" s="37">
        <f>VLOOKUP(Table2[[#This Row],[Visitor]],Table1[],2,FALSE)</f>
        <v>6</v>
      </c>
      <c r="K2885" s="37">
        <f>VLOOKUP(Table2[[#This Row],[Home]],Table1[],2,FALSE)</f>
        <v>12</v>
      </c>
      <c r="L2885" s="37">
        <f>VLOOKUP(Table2[[#This Row],[Visitor]],Table3[],2,FALSE)</f>
        <v>18</v>
      </c>
      <c r="M2885" s="37">
        <f>VLOOKUP(Table2[[#This Row],[Home]],Table3[],2,FALSE)</f>
        <v>29</v>
      </c>
      <c r="N2885" s="37">
        <f>VLOOKUP(Table2[[#This Row],[Visitor]],Table4[],2,FALSE)</f>
        <v>12</v>
      </c>
      <c r="O2885" s="37">
        <f>VLOOKUP(Table2[[#This Row],[Home]],Table4[],2,FALSE)</f>
        <v>23</v>
      </c>
      <c r="P2885" s="37"/>
      <c r="Q2885" s="37"/>
    </row>
    <row r="2886" spans="1:17" ht="25.5" customHeight="1">
      <c r="A2886" s="47" t="s">
        <v>525</v>
      </c>
      <c r="B2886" s="11" t="s">
        <v>23</v>
      </c>
      <c r="C2886" s="48" t="s">
        <v>27</v>
      </c>
      <c r="D2886" s="48">
        <v>102</v>
      </c>
      <c r="E2886" s="48" t="s">
        <v>22</v>
      </c>
      <c r="F2886" s="48">
        <v>111</v>
      </c>
      <c r="G2886" s="48" t="s">
        <v>7</v>
      </c>
      <c r="H2886" s="48"/>
      <c r="I2886" s="30">
        <v>17525</v>
      </c>
      <c r="J2886" s="37">
        <f>VLOOKUP(Table2[[#This Row],[Visitor]],Table1[],2,FALSE)</f>
        <v>11</v>
      </c>
      <c r="K2886" s="37">
        <f>VLOOKUP(Table2[[#This Row],[Home]],Table1[],2,FALSE)</f>
        <v>14</v>
      </c>
      <c r="L2886" s="37">
        <f>VLOOKUP(Table2[[#This Row],[Visitor]],Table3[],2,FALSE)</f>
        <v>27</v>
      </c>
      <c r="M2886" s="37">
        <f>VLOOKUP(Table2[[#This Row],[Home]],Table3[],2,FALSE)</f>
        <v>16</v>
      </c>
      <c r="N2886" s="37">
        <f>VLOOKUP(Table2[[#This Row],[Visitor]],Table4[],2,FALSE)</f>
        <v>26</v>
      </c>
      <c r="O2886" s="37">
        <f>VLOOKUP(Table2[[#This Row],[Home]],Table4[],2,FALSE)</f>
        <v>1</v>
      </c>
      <c r="P2886" s="37"/>
      <c r="Q2886" s="37"/>
    </row>
    <row r="2887" spans="1:17" ht="25.5" customHeight="1">
      <c r="A2887" s="47" t="s">
        <v>525</v>
      </c>
      <c r="B2887" s="11" t="s">
        <v>26</v>
      </c>
      <c r="C2887" s="48" t="s">
        <v>33</v>
      </c>
      <c r="D2887" s="48">
        <v>113</v>
      </c>
      <c r="E2887" s="48" t="s">
        <v>34</v>
      </c>
      <c r="F2887" s="48">
        <v>101</v>
      </c>
      <c r="G2887" s="48" t="s">
        <v>7</v>
      </c>
      <c r="H2887" s="48"/>
      <c r="I2887" s="30">
        <v>18354</v>
      </c>
      <c r="J2887" s="37">
        <f>VLOOKUP(Table2[[#This Row],[Visitor]],Table1[],2,FALSE)</f>
        <v>24</v>
      </c>
      <c r="K2887" s="37">
        <f>VLOOKUP(Table2[[#This Row],[Home]],Table1[],2,FALSE)</f>
        <v>2</v>
      </c>
      <c r="L2887" s="37">
        <f>VLOOKUP(Table2[[#This Row],[Visitor]],Table3[],2,FALSE)</f>
        <v>12</v>
      </c>
      <c r="M2887" s="37">
        <f>VLOOKUP(Table2[[#This Row],[Home]],Table3[],2,FALSE)</f>
        <v>13</v>
      </c>
      <c r="N2887" s="37">
        <f>VLOOKUP(Table2[[#This Row],[Visitor]],Table4[],2,FALSE)</f>
        <v>21</v>
      </c>
      <c r="O2887" s="37">
        <f>VLOOKUP(Table2[[#This Row],[Home]],Table4[],2,FALSE)</f>
        <v>13</v>
      </c>
      <c r="P2887" s="37"/>
      <c r="Q2887" s="37"/>
    </row>
    <row r="2888" spans="1:17" ht="25.5" customHeight="1">
      <c r="A2888" s="47" t="s">
        <v>525</v>
      </c>
      <c r="B2888" s="11" t="s">
        <v>29</v>
      </c>
      <c r="C2888" s="48" t="s">
        <v>20</v>
      </c>
      <c r="D2888" s="48">
        <v>140</v>
      </c>
      <c r="E2888" s="48" t="s">
        <v>37</v>
      </c>
      <c r="F2888" s="48">
        <v>132</v>
      </c>
      <c r="G2888" s="48" t="s">
        <v>7</v>
      </c>
      <c r="H2888" s="48"/>
      <c r="I2888" s="30">
        <v>14123</v>
      </c>
      <c r="J2888" s="37">
        <f>VLOOKUP(Table2[[#This Row],[Visitor]],Table1[],2,FALSE)</f>
        <v>9</v>
      </c>
      <c r="K2888" s="37">
        <f>VLOOKUP(Table2[[#This Row],[Home]],Table1[],2,FALSE)</f>
        <v>29</v>
      </c>
      <c r="L2888" s="37">
        <f>VLOOKUP(Table2[[#This Row],[Visitor]],Table3[],2,FALSE)</f>
        <v>17</v>
      </c>
      <c r="M2888" s="37">
        <f>VLOOKUP(Table2[[#This Row],[Home]],Table3[],2,FALSE)</f>
        <v>30</v>
      </c>
      <c r="N2888" s="37">
        <f>VLOOKUP(Table2[[#This Row],[Visitor]],Table4[],2,FALSE)</f>
        <v>25</v>
      </c>
      <c r="O2888" s="37">
        <f>VLOOKUP(Table2[[#This Row],[Home]],Table4[],2,FALSE)</f>
        <v>29</v>
      </c>
      <c r="P2888" s="37"/>
      <c r="Q2888" s="37"/>
    </row>
    <row r="2889" spans="1:17" ht="25.5" customHeight="1">
      <c r="A2889" s="47" t="s">
        <v>525</v>
      </c>
      <c r="B2889" s="11" t="s">
        <v>32</v>
      </c>
      <c r="C2889" s="48" t="s">
        <v>45</v>
      </c>
      <c r="D2889" s="48">
        <v>114</v>
      </c>
      <c r="E2889" s="48" t="s">
        <v>24</v>
      </c>
      <c r="F2889" s="48">
        <v>110</v>
      </c>
      <c r="G2889" s="48" t="s">
        <v>7</v>
      </c>
      <c r="H2889" s="48"/>
      <c r="I2889" s="30">
        <v>18626</v>
      </c>
      <c r="J2889" s="37">
        <f>VLOOKUP(Table2[[#This Row],[Visitor]],Table1[],2,FALSE)</f>
        <v>28</v>
      </c>
      <c r="K2889" s="37">
        <f>VLOOKUP(Table2[[#This Row],[Home]],Table1[],2,FALSE)</f>
        <v>21</v>
      </c>
      <c r="L2889" s="37">
        <f>VLOOKUP(Table2[[#This Row],[Visitor]],Table3[],2,FALSE)</f>
        <v>21</v>
      </c>
      <c r="M2889" s="37">
        <f>VLOOKUP(Table2[[#This Row],[Home]],Table3[],2,FALSE)</f>
        <v>9</v>
      </c>
      <c r="N2889" s="37">
        <f>VLOOKUP(Table2[[#This Row],[Visitor]],Table4[],2,FALSE)</f>
        <v>20</v>
      </c>
      <c r="O2889" s="37">
        <f>VLOOKUP(Table2[[#This Row],[Home]],Table4[],2,FALSE)</f>
        <v>24</v>
      </c>
      <c r="P2889" s="37"/>
      <c r="Q2889" s="37"/>
    </row>
    <row r="2890" spans="1:17" ht="25.5" customHeight="1">
      <c r="A2890" s="47" t="s">
        <v>525</v>
      </c>
      <c r="B2890" s="11" t="s">
        <v>35</v>
      </c>
      <c r="C2890" s="48" t="s">
        <v>43</v>
      </c>
      <c r="D2890" s="48">
        <v>119</v>
      </c>
      <c r="E2890" s="48" t="s">
        <v>36</v>
      </c>
      <c r="F2890" s="48">
        <v>136</v>
      </c>
      <c r="G2890" s="48" t="s">
        <v>7</v>
      </c>
      <c r="H2890" s="48"/>
      <c r="I2890" s="30">
        <v>19870</v>
      </c>
      <c r="J2890" s="37">
        <f>VLOOKUP(Table2[[#This Row],[Visitor]],Table1[],2,FALSE)</f>
        <v>10</v>
      </c>
      <c r="K2890" s="37">
        <f>VLOOKUP(Table2[[#This Row],[Home]],Table1[],2,FALSE)</f>
        <v>16</v>
      </c>
      <c r="L2890" s="37">
        <f>VLOOKUP(Table2[[#This Row],[Visitor]],Table3[],2,FALSE)</f>
        <v>10</v>
      </c>
      <c r="M2890" s="37">
        <f>VLOOKUP(Table2[[#This Row],[Home]],Table3[],2,FALSE)</f>
        <v>7</v>
      </c>
      <c r="N2890" s="37">
        <f>VLOOKUP(Table2[[#This Row],[Visitor]],Table4[],2,FALSE)</f>
        <v>10</v>
      </c>
      <c r="O2890" s="37">
        <f>VLOOKUP(Table2[[#This Row],[Home]],Table4[],2,FALSE)</f>
        <v>6</v>
      </c>
      <c r="P2890" s="37"/>
      <c r="Q2890" s="37"/>
    </row>
    <row r="2891" spans="1:17" ht="25.5" customHeight="1">
      <c r="A2891" s="47" t="s">
        <v>525</v>
      </c>
      <c r="B2891" s="11" t="s">
        <v>8</v>
      </c>
      <c r="C2891" s="48" t="s">
        <v>40</v>
      </c>
      <c r="D2891" s="48">
        <v>90</v>
      </c>
      <c r="E2891" s="48" t="s">
        <v>10</v>
      </c>
      <c r="F2891" s="48">
        <v>104</v>
      </c>
      <c r="G2891" s="48" t="s">
        <v>7</v>
      </c>
      <c r="H2891" s="48"/>
      <c r="I2891" s="30">
        <v>18064</v>
      </c>
      <c r="J2891" s="37">
        <f>VLOOKUP(Table2[[#This Row],[Visitor]],Table1[],2,FALSE)</f>
        <v>15</v>
      </c>
      <c r="K2891" s="37">
        <f>VLOOKUP(Table2[[#This Row],[Home]],Table1[],2,FALSE)</f>
        <v>1</v>
      </c>
      <c r="L2891" s="37">
        <f>VLOOKUP(Table2[[#This Row],[Visitor]],Table3[],2,FALSE)</f>
        <v>24</v>
      </c>
      <c r="M2891" s="37">
        <f>VLOOKUP(Table2[[#This Row],[Home]],Table3[],2,FALSE)</f>
        <v>3</v>
      </c>
      <c r="N2891" s="37">
        <f>VLOOKUP(Table2[[#This Row],[Visitor]],Table4[],2,FALSE)</f>
        <v>27</v>
      </c>
      <c r="O2891" s="37">
        <f>VLOOKUP(Table2[[#This Row],[Home]],Table4[],2,FALSE)</f>
        <v>3</v>
      </c>
      <c r="P2891" s="37"/>
      <c r="Q2891" s="37"/>
    </row>
    <row r="2892" spans="1:17" ht="25.5" customHeight="1">
      <c r="A2892" s="47" t="s">
        <v>526</v>
      </c>
      <c r="B2892" s="11" t="s">
        <v>88</v>
      </c>
      <c r="C2892" s="48" t="s">
        <v>5</v>
      </c>
      <c r="D2892" s="48">
        <v>107</v>
      </c>
      <c r="E2892" s="48" t="s">
        <v>15</v>
      </c>
      <c r="F2892" s="48">
        <v>112</v>
      </c>
      <c r="G2892" s="48" t="s">
        <v>7</v>
      </c>
      <c r="H2892" s="48"/>
      <c r="I2892" s="30">
        <v>17732</v>
      </c>
      <c r="J2892" s="37">
        <f>VLOOKUP(Table2[[#This Row],[Visitor]],Table1[],2,FALSE)</f>
        <v>4</v>
      </c>
      <c r="K2892" s="37">
        <f>VLOOKUP(Table2[[#This Row],[Home]],Table1[],2,FALSE)</f>
        <v>30</v>
      </c>
      <c r="L2892" s="37">
        <f>VLOOKUP(Table2[[#This Row],[Visitor]],Table3[],2,FALSE)</f>
        <v>4</v>
      </c>
      <c r="M2892" s="37">
        <f>VLOOKUP(Table2[[#This Row],[Home]],Table3[],2,FALSE)</f>
        <v>23</v>
      </c>
      <c r="N2892" s="37">
        <f>VLOOKUP(Table2[[#This Row],[Visitor]],Table4[],2,FALSE)</f>
        <v>9</v>
      </c>
      <c r="O2892" s="37">
        <f>VLOOKUP(Table2[[#This Row],[Home]],Table4[],2,FALSE)</f>
        <v>14</v>
      </c>
      <c r="P2892" s="37"/>
      <c r="Q2892" s="37"/>
    </row>
    <row r="2893" spans="1:17" ht="25.5" customHeight="1">
      <c r="A2893" s="47" t="s">
        <v>526</v>
      </c>
      <c r="B2893" s="11" t="s">
        <v>12</v>
      </c>
      <c r="C2893" s="48" t="s">
        <v>13</v>
      </c>
      <c r="D2893" s="48">
        <v>110</v>
      </c>
      <c r="E2893" s="48" t="s">
        <v>14</v>
      </c>
      <c r="F2893" s="48">
        <v>107</v>
      </c>
      <c r="G2893" s="48" t="s">
        <v>7</v>
      </c>
      <c r="H2893" s="48"/>
      <c r="I2893" s="30">
        <v>15006</v>
      </c>
      <c r="J2893" s="37">
        <f>VLOOKUP(Table2[[#This Row],[Visitor]],Table1[],2,FALSE)</f>
        <v>20</v>
      </c>
      <c r="K2893" s="37">
        <f>VLOOKUP(Table2[[#This Row],[Home]],Table1[],2,FALSE)</f>
        <v>19</v>
      </c>
      <c r="L2893" s="37">
        <f>VLOOKUP(Table2[[#This Row],[Visitor]],Table3[],2,FALSE)</f>
        <v>20</v>
      </c>
      <c r="M2893" s="37">
        <f>VLOOKUP(Table2[[#This Row],[Home]],Table3[],2,FALSE)</f>
        <v>19</v>
      </c>
      <c r="N2893" s="37">
        <f>VLOOKUP(Table2[[#This Row],[Visitor]],Table4[],2,FALSE)</f>
        <v>17</v>
      </c>
      <c r="O2893" s="37">
        <f>VLOOKUP(Table2[[#This Row],[Home]],Table4[],2,FALSE)</f>
        <v>16</v>
      </c>
      <c r="P2893" s="37"/>
      <c r="Q2893" s="37"/>
    </row>
    <row r="2894" spans="1:17" ht="25.5" customHeight="1">
      <c r="A2894" s="47" t="s">
        <v>526</v>
      </c>
      <c r="B2894" s="11" t="s">
        <v>12</v>
      </c>
      <c r="C2894" s="48" t="s">
        <v>41</v>
      </c>
      <c r="D2894" s="48">
        <v>90</v>
      </c>
      <c r="E2894" s="48" t="s">
        <v>18</v>
      </c>
      <c r="F2894" s="48">
        <v>83</v>
      </c>
      <c r="G2894" s="48" t="s">
        <v>7</v>
      </c>
      <c r="H2894" s="48"/>
      <c r="I2894" s="30">
        <v>17014</v>
      </c>
      <c r="J2894" s="37">
        <f>VLOOKUP(Table2[[#This Row],[Visitor]],Table1[],2,FALSE)</f>
        <v>7</v>
      </c>
      <c r="K2894" s="37">
        <f>VLOOKUP(Table2[[#This Row],[Home]],Table1[],2,FALSE)</f>
        <v>26</v>
      </c>
      <c r="L2894" s="37">
        <f>VLOOKUP(Table2[[#This Row],[Visitor]],Table3[],2,FALSE)</f>
        <v>2</v>
      </c>
      <c r="M2894" s="37">
        <f>VLOOKUP(Table2[[#This Row],[Home]],Table3[],2,FALSE)</f>
        <v>26</v>
      </c>
      <c r="N2894" s="37">
        <f>VLOOKUP(Table2[[#This Row],[Visitor]],Table4[],2,FALSE)</f>
        <v>2</v>
      </c>
      <c r="O2894" s="37">
        <f>VLOOKUP(Table2[[#This Row],[Home]],Table4[],2,FALSE)</f>
        <v>15</v>
      </c>
      <c r="P2894" s="37"/>
      <c r="Q2894" s="37"/>
    </row>
    <row r="2895" spans="1:17" ht="25.5" customHeight="1">
      <c r="A2895" s="47" t="s">
        <v>526</v>
      </c>
      <c r="B2895" s="11" t="s">
        <v>21</v>
      </c>
      <c r="C2895" s="48" t="s">
        <v>22</v>
      </c>
      <c r="D2895" s="48">
        <v>119</v>
      </c>
      <c r="E2895" s="48" t="s">
        <v>6</v>
      </c>
      <c r="F2895" s="48">
        <v>110</v>
      </c>
      <c r="G2895" s="48" t="s">
        <v>7</v>
      </c>
      <c r="H2895" s="48"/>
      <c r="I2895" s="30">
        <v>19432</v>
      </c>
      <c r="J2895" s="37">
        <f>VLOOKUP(Table2[[#This Row],[Visitor]],Table1[],2,FALSE)</f>
        <v>14</v>
      </c>
      <c r="K2895" s="37">
        <f>VLOOKUP(Table2[[#This Row],[Home]],Table1[],2,FALSE)</f>
        <v>5</v>
      </c>
      <c r="L2895" s="37">
        <f>VLOOKUP(Table2[[#This Row],[Visitor]],Table3[],2,FALSE)</f>
        <v>16</v>
      </c>
      <c r="M2895" s="37">
        <f>VLOOKUP(Table2[[#This Row],[Home]],Table3[],2,FALSE)</f>
        <v>6</v>
      </c>
      <c r="N2895" s="37">
        <f>VLOOKUP(Table2[[#This Row],[Visitor]],Table4[],2,FALSE)</f>
        <v>1</v>
      </c>
      <c r="O2895" s="37">
        <f>VLOOKUP(Table2[[#This Row],[Home]],Table4[],2,FALSE)</f>
        <v>28</v>
      </c>
      <c r="P2895" s="37"/>
      <c r="Q2895" s="37"/>
    </row>
    <row r="2896" spans="1:17" ht="25.5" customHeight="1">
      <c r="A2896" s="47" t="s">
        <v>526</v>
      </c>
      <c r="B2896" s="11" t="s">
        <v>21</v>
      </c>
      <c r="C2896" s="48" t="s">
        <v>19</v>
      </c>
      <c r="D2896" s="48">
        <v>101</v>
      </c>
      <c r="E2896" s="48" t="s">
        <v>42</v>
      </c>
      <c r="F2896" s="48">
        <v>95</v>
      </c>
      <c r="G2896" s="48" t="s">
        <v>7</v>
      </c>
      <c r="H2896" s="48"/>
      <c r="I2896" s="30">
        <v>18109</v>
      </c>
      <c r="J2896" s="37">
        <f>VLOOKUP(Table2[[#This Row],[Visitor]],Table1[],2,FALSE)</f>
        <v>27</v>
      </c>
      <c r="K2896" s="37">
        <f>VLOOKUP(Table2[[#This Row],[Home]],Table1[],2,FALSE)</f>
        <v>25</v>
      </c>
      <c r="L2896" s="37">
        <f>VLOOKUP(Table2[[#This Row],[Visitor]],Table3[],2,FALSE)</f>
        <v>5</v>
      </c>
      <c r="M2896" s="37">
        <f>VLOOKUP(Table2[[#This Row],[Home]],Table3[],2,FALSE)</f>
        <v>22</v>
      </c>
      <c r="N2896" s="37">
        <f>VLOOKUP(Table2[[#This Row],[Visitor]],Table4[],2,FALSE)</f>
        <v>7</v>
      </c>
      <c r="O2896" s="37">
        <f>VLOOKUP(Table2[[#This Row],[Home]],Table4[],2,FALSE)</f>
        <v>30</v>
      </c>
      <c r="P2896" s="37"/>
      <c r="Q2896" s="37"/>
    </row>
    <row r="2897" spans="1:17" ht="25.5" customHeight="1">
      <c r="A2897" s="47" t="s">
        <v>526</v>
      </c>
      <c r="B2897" s="11" t="s">
        <v>23</v>
      </c>
      <c r="C2897" s="48" t="s">
        <v>27</v>
      </c>
      <c r="D2897" s="48">
        <v>104</v>
      </c>
      <c r="E2897" s="48" t="s">
        <v>16</v>
      </c>
      <c r="F2897" s="48">
        <v>105</v>
      </c>
      <c r="G2897" s="48" t="s">
        <v>7</v>
      </c>
      <c r="H2897" s="48" t="s">
        <v>53</v>
      </c>
      <c r="I2897" s="30">
        <v>15827</v>
      </c>
      <c r="J2897" s="37">
        <f>VLOOKUP(Table2[[#This Row],[Visitor]],Table1[],2,FALSE)</f>
        <v>11</v>
      </c>
      <c r="K2897" s="37">
        <f>VLOOKUP(Table2[[#This Row],[Home]],Table1[],2,FALSE)</f>
        <v>13</v>
      </c>
      <c r="L2897" s="37">
        <f>VLOOKUP(Table2[[#This Row],[Visitor]],Table3[],2,FALSE)</f>
        <v>27</v>
      </c>
      <c r="M2897" s="37">
        <f>VLOOKUP(Table2[[#This Row],[Home]],Table3[],2,FALSE)</f>
        <v>8</v>
      </c>
      <c r="N2897" s="37">
        <f>VLOOKUP(Table2[[#This Row],[Visitor]],Table4[],2,FALSE)</f>
        <v>26</v>
      </c>
      <c r="O2897" s="37">
        <f>VLOOKUP(Table2[[#This Row],[Home]],Table4[],2,FALSE)</f>
        <v>11</v>
      </c>
      <c r="P2897" s="37"/>
      <c r="Q2897" s="37"/>
    </row>
    <row r="2898" spans="1:17" ht="25.5" customHeight="1">
      <c r="A2898" s="47" t="s">
        <v>526</v>
      </c>
      <c r="B2898" s="11" t="s">
        <v>23</v>
      </c>
      <c r="C2898" s="48" t="s">
        <v>31</v>
      </c>
      <c r="D2898" s="48">
        <v>103</v>
      </c>
      <c r="E2898" s="48" t="s">
        <v>25</v>
      </c>
      <c r="F2898" s="48">
        <v>94</v>
      </c>
      <c r="G2898" s="48" t="s">
        <v>7</v>
      </c>
      <c r="H2898" s="48"/>
      <c r="I2898" s="30">
        <v>16605</v>
      </c>
      <c r="J2898" s="37">
        <f>VLOOKUP(Table2[[#This Row],[Visitor]],Table1[],2,FALSE)</f>
        <v>8</v>
      </c>
      <c r="K2898" s="37">
        <f>VLOOKUP(Table2[[#This Row],[Home]],Table1[],2,FALSE)</f>
        <v>12</v>
      </c>
      <c r="L2898" s="37">
        <f>VLOOKUP(Table2[[#This Row],[Visitor]],Table3[],2,FALSE)</f>
        <v>11</v>
      </c>
      <c r="M2898" s="37">
        <f>VLOOKUP(Table2[[#This Row],[Home]],Table3[],2,FALSE)</f>
        <v>29</v>
      </c>
      <c r="N2898" s="37">
        <f>VLOOKUP(Table2[[#This Row],[Visitor]],Table4[],2,FALSE)</f>
        <v>8</v>
      </c>
      <c r="O2898" s="37">
        <f>VLOOKUP(Table2[[#This Row],[Home]],Table4[],2,FALSE)</f>
        <v>23</v>
      </c>
      <c r="P2898" s="37"/>
      <c r="Q2898" s="37"/>
    </row>
    <row r="2899" spans="1:17" ht="25.5" customHeight="1">
      <c r="A2899" s="47" t="s">
        <v>526</v>
      </c>
      <c r="B2899" s="11" t="s">
        <v>23</v>
      </c>
      <c r="C2899" s="48" t="s">
        <v>10</v>
      </c>
      <c r="D2899" s="48">
        <v>105</v>
      </c>
      <c r="E2899" s="48" t="s">
        <v>17</v>
      </c>
      <c r="F2899" s="48">
        <v>122</v>
      </c>
      <c r="G2899" s="48" t="s">
        <v>7</v>
      </c>
      <c r="H2899" s="48"/>
      <c r="I2899" s="30">
        <v>19600</v>
      </c>
      <c r="J2899" s="37">
        <f>VLOOKUP(Table2[[#This Row],[Visitor]],Table1[],2,FALSE)</f>
        <v>1</v>
      </c>
      <c r="K2899" s="37">
        <f>VLOOKUP(Table2[[#This Row],[Home]],Table1[],2,FALSE)</f>
        <v>17</v>
      </c>
      <c r="L2899" s="37">
        <f>VLOOKUP(Table2[[#This Row],[Visitor]],Table3[],2,FALSE)</f>
        <v>3</v>
      </c>
      <c r="M2899" s="37">
        <f>VLOOKUP(Table2[[#This Row],[Home]],Table3[],2,FALSE)</f>
        <v>15</v>
      </c>
      <c r="N2899" s="37">
        <f>VLOOKUP(Table2[[#This Row],[Visitor]],Table4[],2,FALSE)</f>
        <v>3</v>
      </c>
      <c r="O2899" s="37">
        <f>VLOOKUP(Table2[[#This Row],[Home]],Table4[],2,FALSE)</f>
        <v>18</v>
      </c>
      <c r="P2899" s="37"/>
      <c r="Q2899" s="37"/>
    </row>
    <row r="2900" spans="1:17" ht="25.5" customHeight="1">
      <c r="A2900" s="47" t="s">
        <v>526</v>
      </c>
      <c r="B2900" s="11" t="s">
        <v>23</v>
      </c>
      <c r="C2900" s="48" t="s">
        <v>24</v>
      </c>
      <c r="D2900" s="48">
        <v>104</v>
      </c>
      <c r="E2900" s="48" t="s">
        <v>43</v>
      </c>
      <c r="F2900" s="48">
        <v>109</v>
      </c>
      <c r="G2900" s="48" t="s">
        <v>7</v>
      </c>
      <c r="H2900" s="48"/>
      <c r="I2900" s="30">
        <v>18203</v>
      </c>
      <c r="J2900" s="37">
        <f>VLOOKUP(Table2[[#This Row],[Visitor]],Table1[],2,FALSE)</f>
        <v>21</v>
      </c>
      <c r="K2900" s="37">
        <f>VLOOKUP(Table2[[#This Row],[Home]],Table1[],2,FALSE)</f>
        <v>10</v>
      </c>
      <c r="L2900" s="37">
        <f>VLOOKUP(Table2[[#This Row],[Visitor]],Table3[],2,FALSE)</f>
        <v>9</v>
      </c>
      <c r="M2900" s="37">
        <f>VLOOKUP(Table2[[#This Row],[Home]],Table3[],2,FALSE)</f>
        <v>10</v>
      </c>
      <c r="N2900" s="37">
        <f>VLOOKUP(Table2[[#This Row],[Visitor]],Table4[],2,FALSE)</f>
        <v>24</v>
      </c>
      <c r="O2900" s="37">
        <f>VLOOKUP(Table2[[#This Row],[Home]],Table4[],2,FALSE)</f>
        <v>10</v>
      </c>
      <c r="P2900" s="37"/>
      <c r="Q2900" s="37"/>
    </row>
    <row r="2901" spans="1:17" ht="25.5" customHeight="1">
      <c r="A2901" s="47" t="s">
        <v>526</v>
      </c>
      <c r="B2901" s="11" t="s">
        <v>26</v>
      </c>
      <c r="C2901" s="48" t="s">
        <v>44</v>
      </c>
      <c r="D2901" s="48">
        <v>97</v>
      </c>
      <c r="E2901" s="48" t="s">
        <v>34</v>
      </c>
      <c r="F2901" s="48">
        <v>107</v>
      </c>
      <c r="G2901" s="48" t="s">
        <v>7</v>
      </c>
      <c r="H2901" s="48"/>
      <c r="I2901" s="30">
        <v>18354</v>
      </c>
      <c r="J2901" s="37">
        <f>VLOOKUP(Table2[[#This Row],[Visitor]],Table1[],2,FALSE)</f>
        <v>6</v>
      </c>
      <c r="K2901" s="37">
        <f>VLOOKUP(Table2[[#This Row],[Home]],Table1[],2,FALSE)</f>
        <v>2</v>
      </c>
      <c r="L2901" s="37">
        <f>VLOOKUP(Table2[[#This Row],[Visitor]],Table3[],2,FALSE)</f>
        <v>18</v>
      </c>
      <c r="M2901" s="37">
        <f>VLOOKUP(Table2[[#This Row],[Home]],Table3[],2,FALSE)</f>
        <v>13</v>
      </c>
      <c r="N2901" s="37">
        <f>VLOOKUP(Table2[[#This Row],[Visitor]],Table4[],2,FALSE)</f>
        <v>12</v>
      </c>
      <c r="O2901" s="37">
        <f>VLOOKUP(Table2[[#This Row],[Home]],Table4[],2,FALSE)</f>
        <v>13</v>
      </c>
      <c r="P2901" s="37"/>
      <c r="Q2901" s="37"/>
    </row>
    <row r="2902" spans="1:17" ht="25.5" customHeight="1">
      <c r="A2902" s="47" t="s">
        <v>526</v>
      </c>
      <c r="B2902" s="11" t="s">
        <v>29</v>
      </c>
      <c r="C2902" s="48" t="s">
        <v>28</v>
      </c>
      <c r="D2902" s="48">
        <v>120</v>
      </c>
      <c r="E2902" s="48" t="s">
        <v>37</v>
      </c>
      <c r="F2902" s="48">
        <v>113</v>
      </c>
      <c r="G2902" s="48" t="s">
        <v>7</v>
      </c>
      <c r="H2902" s="48"/>
      <c r="I2902" s="30">
        <v>18055</v>
      </c>
      <c r="J2902" s="37">
        <f>VLOOKUP(Table2[[#This Row],[Visitor]],Table1[],2,FALSE)</f>
        <v>22</v>
      </c>
      <c r="K2902" s="37">
        <f>VLOOKUP(Table2[[#This Row],[Home]],Table1[],2,FALSE)</f>
        <v>29</v>
      </c>
      <c r="L2902" s="37">
        <f>VLOOKUP(Table2[[#This Row],[Visitor]],Table3[],2,FALSE)</f>
        <v>28</v>
      </c>
      <c r="M2902" s="37">
        <f>VLOOKUP(Table2[[#This Row],[Home]],Table3[],2,FALSE)</f>
        <v>30</v>
      </c>
      <c r="N2902" s="37">
        <f>VLOOKUP(Table2[[#This Row],[Visitor]],Table4[],2,FALSE)</f>
        <v>22</v>
      </c>
      <c r="O2902" s="37">
        <f>VLOOKUP(Table2[[#This Row],[Home]],Table4[],2,FALSE)</f>
        <v>29</v>
      </c>
      <c r="P2902" s="37"/>
      <c r="Q2902" s="37"/>
    </row>
    <row r="2903" spans="1:17" ht="25.5" customHeight="1">
      <c r="A2903" s="47" t="s">
        <v>526</v>
      </c>
      <c r="B2903" s="11" t="s">
        <v>35</v>
      </c>
      <c r="C2903" s="48" t="s">
        <v>40</v>
      </c>
      <c r="D2903" s="48">
        <v>103</v>
      </c>
      <c r="E2903" s="48" t="s">
        <v>36</v>
      </c>
      <c r="F2903" s="48">
        <v>107</v>
      </c>
      <c r="G2903" s="48" t="s">
        <v>7</v>
      </c>
      <c r="H2903" s="48"/>
      <c r="I2903" s="30">
        <v>20139</v>
      </c>
      <c r="J2903" s="37">
        <f>VLOOKUP(Table2[[#This Row],[Visitor]],Table1[],2,FALSE)</f>
        <v>15</v>
      </c>
      <c r="K2903" s="37">
        <f>VLOOKUP(Table2[[#This Row],[Home]],Table1[],2,FALSE)</f>
        <v>16</v>
      </c>
      <c r="L2903" s="37">
        <f>VLOOKUP(Table2[[#This Row],[Visitor]],Table3[],2,FALSE)</f>
        <v>24</v>
      </c>
      <c r="M2903" s="37">
        <f>VLOOKUP(Table2[[#This Row],[Home]],Table3[],2,FALSE)</f>
        <v>7</v>
      </c>
      <c r="N2903" s="37">
        <f>VLOOKUP(Table2[[#This Row],[Visitor]],Table4[],2,FALSE)</f>
        <v>27</v>
      </c>
      <c r="O2903" s="37">
        <f>VLOOKUP(Table2[[#This Row],[Home]],Table4[],2,FALSE)</f>
        <v>6</v>
      </c>
      <c r="P2903" s="37"/>
      <c r="Q2903" s="37"/>
    </row>
    <row r="2904" spans="1:17" ht="25.5" customHeight="1">
      <c r="A2904" s="47" t="s">
        <v>526</v>
      </c>
      <c r="B2904" s="11" t="s">
        <v>8</v>
      </c>
      <c r="C2904" s="48" t="s">
        <v>20</v>
      </c>
      <c r="D2904" s="48">
        <v>103</v>
      </c>
      <c r="E2904" s="48" t="s">
        <v>45</v>
      </c>
      <c r="F2904" s="48">
        <v>125</v>
      </c>
      <c r="G2904" s="48" t="s">
        <v>7</v>
      </c>
      <c r="H2904" s="48"/>
      <c r="I2904" s="30">
        <v>18997</v>
      </c>
      <c r="J2904" s="37">
        <f>VLOOKUP(Table2[[#This Row],[Visitor]],Table1[],2,FALSE)</f>
        <v>9</v>
      </c>
      <c r="K2904" s="37">
        <f>VLOOKUP(Table2[[#This Row],[Home]],Table1[],2,FALSE)</f>
        <v>28</v>
      </c>
      <c r="L2904" s="37">
        <f>VLOOKUP(Table2[[#This Row],[Visitor]],Table3[],2,FALSE)</f>
        <v>17</v>
      </c>
      <c r="M2904" s="37">
        <f>VLOOKUP(Table2[[#This Row],[Home]],Table3[],2,FALSE)</f>
        <v>21</v>
      </c>
      <c r="N2904" s="37">
        <f>VLOOKUP(Table2[[#This Row],[Visitor]],Table4[],2,FALSE)</f>
        <v>25</v>
      </c>
      <c r="O2904" s="37">
        <f>VLOOKUP(Table2[[#This Row],[Home]],Table4[],2,FALSE)</f>
        <v>20</v>
      </c>
      <c r="P2904" s="37"/>
      <c r="Q2904" s="37"/>
    </row>
    <row r="2905" spans="1:17" ht="25.5" customHeight="1">
      <c r="A2905" s="47" t="s">
        <v>527</v>
      </c>
      <c r="B2905" s="11" t="s">
        <v>83</v>
      </c>
      <c r="C2905" s="48" t="s">
        <v>30</v>
      </c>
      <c r="D2905" s="48">
        <v>97</v>
      </c>
      <c r="E2905" s="48" t="s">
        <v>38</v>
      </c>
      <c r="F2905" s="48">
        <v>100</v>
      </c>
      <c r="G2905" s="48" t="s">
        <v>7</v>
      </c>
      <c r="H2905" s="48" t="s">
        <v>53</v>
      </c>
      <c r="I2905" s="30">
        <v>17583</v>
      </c>
      <c r="J2905" s="37">
        <f>VLOOKUP(Table2[[#This Row],[Visitor]],Table1[],2,FALSE)</f>
        <v>18</v>
      </c>
      <c r="K2905" s="37">
        <f>VLOOKUP(Table2[[#This Row],[Home]],Table1[],2,FALSE)</f>
        <v>23</v>
      </c>
      <c r="L2905" s="37">
        <f>VLOOKUP(Table2[[#This Row],[Visitor]],Table3[],2,FALSE)</f>
        <v>14</v>
      </c>
      <c r="M2905" s="37">
        <f>VLOOKUP(Table2[[#This Row],[Home]],Table3[],2,FALSE)</f>
        <v>25</v>
      </c>
      <c r="N2905" s="37">
        <f>VLOOKUP(Table2[[#This Row],[Visitor]],Table4[],2,FALSE)</f>
        <v>4</v>
      </c>
      <c r="O2905" s="37">
        <f>VLOOKUP(Table2[[#This Row],[Home]],Table4[],2,FALSE)</f>
        <v>19</v>
      </c>
      <c r="P2905" s="37"/>
      <c r="Q2905" s="37"/>
    </row>
    <row r="2906" spans="1:17" ht="25.5" customHeight="1">
      <c r="A2906" s="47" t="s">
        <v>527</v>
      </c>
      <c r="B2906" s="11" t="s">
        <v>12</v>
      </c>
      <c r="C2906" s="48" t="s">
        <v>16</v>
      </c>
      <c r="D2906" s="48">
        <v>116</v>
      </c>
      <c r="E2906" s="48" t="s">
        <v>19</v>
      </c>
      <c r="F2906" s="48">
        <v>119</v>
      </c>
      <c r="G2906" s="48" t="s">
        <v>7</v>
      </c>
      <c r="H2906" s="48"/>
      <c r="I2906" s="30">
        <v>20517</v>
      </c>
      <c r="J2906" s="37">
        <f>VLOOKUP(Table2[[#This Row],[Visitor]],Table1[],2,FALSE)</f>
        <v>13</v>
      </c>
      <c r="K2906" s="37">
        <f>VLOOKUP(Table2[[#This Row],[Home]],Table1[],2,FALSE)</f>
        <v>27</v>
      </c>
      <c r="L2906" s="37">
        <f>VLOOKUP(Table2[[#This Row],[Visitor]],Table3[],2,FALSE)</f>
        <v>8</v>
      </c>
      <c r="M2906" s="37">
        <f>VLOOKUP(Table2[[#This Row],[Home]],Table3[],2,FALSE)</f>
        <v>5</v>
      </c>
      <c r="N2906" s="37">
        <f>VLOOKUP(Table2[[#This Row],[Visitor]],Table4[],2,FALSE)</f>
        <v>11</v>
      </c>
      <c r="O2906" s="37">
        <f>VLOOKUP(Table2[[#This Row],[Home]],Table4[],2,FALSE)</f>
        <v>7</v>
      </c>
      <c r="P2906" s="37"/>
      <c r="Q2906" s="37"/>
    </row>
    <row r="2907" spans="1:17" ht="25.5" customHeight="1">
      <c r="A2907" s="47" t="s">
        <v>527</v>
      </c>
      <c r="B2907" s="11" t="s">
        <v>23</v>
      </c>
      <c r="C2907" s="48" t="s">
        <v>27</v>
      </c>
      <c r="D2907" s="48">
        <v>111</v>
      </c>
      <c r="E2907" s="48" t="s">
        <v>9</v>
      </c>
      <c r="F2907" s="48">
        <v>158</v>
      </c>
      <c r="G2907" s="48" t="s">
        <v>7</v>
      </c>
      <c r="H2907" s="48"/>
      <c r="I2907" s="30">
        <v>18055</v>
      </c>
      <c r="J2907" s="37">
        <f>VLOOKUP(Table2[[#This Row],[Visitor]],Table1[],2,FALSE)</f>
        <v>11</v>
      </c>
      <c r="K2907" s="37">
        <f>VLOOKUP(Table2[[#This Row],[Home]],Table1[],2,FALSE)</f>
        <v>3</v>
      </c>
      <c r="L2907" s="37">
        <f>VLOOKUP(Table2[[#This Row],[Visitor]],Table3[],2,FALSE)</f>
        <v>27</v>
      </c>
      <c r="M2907" s="37">
        <f>VLOOKUP(Table2[[#This Row],[Home]],Table3[],2,FALSE)</f>
        <v>1</v>
      </c>
      <c r="N2907" s="37">
        <f>VLOOKUP(Table2[[#This Row],[Visitor]],Table4[],2,FALSE)</f>
        <v>26</v>
      </c>
      <c r="O2907" s="37">
        <f>VLOOKUP(Table2[[#This Row],[Home]],Table4[],2,FALSE)</f>
        <v>5</v>
      </c>
      <c r="P2907" s="37"/>
      <c r="Q2907" s="37"/>
    </row>
    <row r="2908" spans="1:17" ht="25.5" customHeight="1">
      <c r="A2908" s="47" t="s">
        <v>527</v>
      </c>
      <c r="B2908" s="11" t="s">
        <v>23</v>
      </c>
      <c r="C2908" s="48" t="s">
        <v>13</v>
      </c>
      <c r="D2908" s="48">
        <v>96</v>
      </c>
      <c r="E2908" s="48" t="s">
        <v>22</v>
      </c>
      <c r="F2908" s="48">
        <v>137</v>
      </c>
      <c r="G2908" s="48" t="s">
        <v>7</v>
      </c>
      <c r="H2908" s="48"/>
      <c r="I2908" s="30">
        <v>17550</v>
      </c>
      <c r="J2908" s="37">
        <f>VLOOKUP(Table2[[#This Row],[Visitor]],Table1[],2,FALSE)</f>
        <v>20</v>
      </c>
      <c r="K2908" s="37">
        <f>VLOOKUP(Table2[[#This Row],[Home]],Table1[],2,FALSE)</f>
        <v>14</v>
      </c>
      <c r="L2908" s="37">
        <f>VLOOKUP(Table2[[#This Row],[Visitor]],Table3[],2,FALSE)</f>
        <v>20</v>
      </c>
      <c r="M2908" s="37">
        <f>VLOOKUP(Table2[[#This Row],[Home]],Table3[],2,FALSE)</f>
        <v>16</v>
      </c>
      <c r="N2908" s="37">
        <f>VLOOKUP(Table2[[#This Row],[Visitor]],Table4[],2,FALSE)</f>
        <v>17</v>
      </c>
      <c r="O2908" s="37">
        <f>VLOOKUP(Table2[[#This Row],[Home]],Table4[],2,FALSE)</f>
        <v>1</v>
      </c>
      <c r="P2908" s="37"/>
      <c r="Q2908" s="37"/>
    </row>
    <row r="2909" spans="1:17" ht="25.5" customHeight="1">
      <c r="A2909" s="49" t="s">
        <v>528</v>
      </c>
      <c r="B2909" s="11" t="s">
        <v>67</v>
      </c>
      <c r="C2909" s="50" t="s">
        <v>17</v>
      </c>
      <c r="D2909" s="50">
        <v>109</v>
      </c>
      <c r="E2909" s="50" t="s">
        <v>15</v>
      </c>
      <c r="F2909" s="50">
        <v>106</v>
      </c>
      <c r="G2909" s="50" t="s">
        <v>7</v>
      </c>
      <c r="H2909" s="50"/>
      <c r="I2909" s="30">
        <v>17026</v>
      </c>
      <c r="J2909" s="37">
        <f>VLOOKUP(Table2[[#This Row],[Visitor]],Table1[],2,FALSE)</f>
        <v>17</v>
      </c>
      <c r="K2909" s="37">
        <f>VLOOKUP(Table2[[#This Row],[Home]],Table1[],2,FALSE)</f>
        <v>30</v>
      </c>
      <c r="L2909" s="37">
        <f>VLOOKUP(Table2[[#This Row],[Visitor]],Table3[],2,FALSE)</f>
        <v>15</v>
      </c>
      <c r="M2909" s="37">
        <f>VLOOKUP(Table2[[#This Row],[Home]],Table3[],2,FALSE)</f>
        <v>23</v>
      </c>
      <c r="N2909" s="37">
        <f>VLOOKUP(Table2[[#This Row],[Visitor]],Table4[],2,FALSE)</f>
        <v>18</v>
      </c>
      <c r="O2909" s="37">
        <f>VLOOKUP(Table2[[#This Row],[Home]],Table4[],2,FALSE)</f>
        <v>14</v>
      </c>
      <c r="P2909" s="37"/>
      <c r="Q2909" s="37"/>
    </row>
    <row r="2910" spans="1:17" ht="25.5" customHeight="1">
      <c r="A2910" s="49" t="s">
        <v>528</v>
      </c>
      <c r="B2910" s="11" t="s">
        <v>49</v>
      </c>
      <c r="C2910" s="50" t="s">
        <v>25</v>
      </c>
      <c r="D2910" s="50">
        <v>115</v>
      </c>
      <c r="E2910" s="50" t="s">
        <v>33</v>
      </c>
      <c r="F2910" s="50">
        <v>107</v>
      </c>
      <c r="G2910" s="50" t="s">
        <v>7</v>
      </c>
      <c r="H2910" s="50"/>
      <c r="I2910" s="30">
        <v>12276</v>
      </c>
      <c r="J2910" s="37">
        <f>VLOOKUP(Table2[[#This Row],[Visitor]],Table1[],2,FALSE)</f>
        <v>12</v>
      </c>
      <c r="K2910" s="37">
        <f>VLOOKUP(Table2[[#This Row],[Home]],Table1[],2,FALSE)</f>
        <v>24</v>
      </c>
      <c r="L2910" s="37">
        <f>VLOOKUP(Table2[[#This Row],[Visitor]],Table3[],2,FALSE)</f>
        <v>29</v>
      </c>
      <c r="M2910" s="37">
        <f>VLOOKUP(Table2[[#This Row],[Home]],Table3[],2,FALSE)</f>
        <v>12</v>
      </c>
      <c r="N2910" s="37">
        <f>VLOOKUP(Table2[[#This Row],[Visitor]],Table4[],2,FALSE)</f>
        <v>23</v>
      </c>
      <c r="O2910" s="37">
        <f>VLOOKUP(Table2[[#This Row],[Home]],Table4[],2,FALSE)</f>
        <v>21</v>
      </c>
      <c r="P2910" s="37"/>
      <c r="Q2910" s="37"/>
    </row>
    <row r="2911" spans="1:17" ht="25.5" customHeight="1">
      <c r="A2911" s="49" t="s">
        <v>528</v>
      </c>
      <c r="B2911" s="11" t="s">
        <v>49</v>
      </c>
      <c r="C2911" s="50" t="s">
        <v>5</v>
      </c>
      <c r="D2911" s="50">
        <v>113</v>
      </c>
      <c r="E2911" s="50" t="s">
        <v>42</v>
      </c>
      <c r="F2911" s="50">
        <v>104</v>
      </c>
      <c r="G2911" s="50" t="s">
        <v>7</v>
      </c>
      <c r="H2911" s="50"/>
      <c r="I2911" s="30">
        <v>18005</v>
      </c>
      <c r="J2911" s="37">
        <f>VLOOKUP(Table2[[#This Row],[Visitor]],Table1[],2,FALSE)</f>
        <v>4</v>
      </c>
      <c r="K2911" s="37">
        <f>VLOOKUP(Table2[[#This Row],[Home]],Table1[],2,FALSE)</f>
        <v>25</v>
      </c>
      <c r="L2911" s="37">
        <f>VLOOKUP(Table2[[#This Row],[Visitor]],Table3[],2,FALSE)</f>
        <v>4</v>
      </c>
      <c r="M2911" s="37">
        <f>VLOOKUP(Table2[[#This Row],[Home]],Table3[],2,FALSE)</f>
        <v>22</v>
      </c>
      <c r="N2911" s="37">
        <f>VLOOKUP(Table2[[#This Row],[Visitor]],Table4[],2,FALSE)</f>
        <v>9</v>
      </c>
      <c r="O2911" s="37">
        <f>VLOOKUP(Table2[[#This Row],[Home]],Table4[],2,FALSE)</f>
        <v>30</v>
      </c>
      <c r="P2911" s="37"/>
      <c r="Q2911" s="37"/>
    </row>
    <row r="2912" spans="1:17" ht="25.5" customHeight="1">
      <c r="A2912" s="49" t="s">
        <v>528</v>
      </c>
      <c r="B2912" s="11" t="s">
        <v>75</v>
      </c>
      <c r="C2912" s="50" t="s">
        <v>28</v>
      </c>
      <c r="D2912" s="50">
        <v>114</v>
      </c>
      <c r="E2912" s="50" t="s">
        <v>45</v>
      </c>
      <c r="F2912" s="50">
        <v>100</v>
      </c>
      <c r="G2912" s="50" t="s">
        <v>7</v>
      </c>
      <c r="H2912" s="50"/>
      <c r="I2912" s="30">
        <v>18997</v>
      </c>
      <c r="J2912" s="37">
        <f>VLOOKUP(Table2[[#This Row],[Visitor]],Table1[],2,FALSE)</f>
        <v>22</v>
      </c>
      <c r="K2912" s="37">
        <f>VLOOKUP(Table2[[#This Row],[Home]],Table1[],2,FALSE)</f>
        <v>28</v>
      </c>
      <c r="L2912" s="37">
        <f>VLOOKUP(Table2[[#This Row],[Visitor]],Table3[],2,FALSE)</f>
        <v>28</v>
      </c>
      <c r="M2912" s="37">
        <f>VLOOKUP(Table2[[#This Row],[Home]],Table3[],2,FALSE)</f>
        <v>21</v>
      </c>
      <c r="N2912" s="37">
        <f>VLOOKUP(Table2[[#This Row],[Visitor]],Table4[],2,FALSE)</f>
        <v>22</v>
      </c>
      <c r="O2912" s="37">
        <f>VLOOKUP(Table2[[#This Row],[Home]],Table4[],2,FALSE)</f>
        <v>20</v>
      </c>
      <c r="P2912" s="37"/>
      <c r="Q2912" s="37"/>
    </row>
    <row r="2913" spans="1:17" ht="25.5" customHeight="1">
      <c r="A2913" s="49" t="s">
        <v>528</v>
      </c>
      <c r="B2913" s="11" t="s">
        <v>83</v>
      </c>
      <c r="C2913" s="50" t="s">
        <v>34</v>
      </c>
      <c r="D2913" s="50">
        <v>98</v>
      </c>
      <c r="E2913" s="50" t="s">
        <v>14</v>
      </c>
      <c r="F2913" s="50">
        <v>132</v>
      </c>
      <c r="G2913" s="50" t="s">
        <v>7</v>
      </c>
      <c r="H2913" s="50"/>
      <c r="I2913" s="30">
        <v>14270</v>
      </c>
      <c r="J2913" s="37">
        <f>VLOOKUP(Table2[[#This Row],[Visitor]],Table1[],2,FALSE)</f>
        <v>2</v>
      </c>
      <c r="K2913" s="37">
        <f>VLOOKUP(Table2[[#This Row],[Home]],Table1[],2,FALSE)</f>
        <v>19</v>
      </c>
      <c r="L2913" s="37">
        <f>VLOOKUP(Table2[[#This Row],[Visitor]],Table3[],2,FALSE)</f>
        <v>13</v>
      </c>
      <c r="M2913" s="37">
        <f>VLOOKUP(Table2[[#This Row],[Home]],Table3[],2,FALSE)</f>
        <v>19</v>
      </c>
      <c r="N2913" s="37">
        <f>VLOOKUP(Table2[[#This Row],[Visitor]],Table4[],2,FALSE)</f>
        <v>13</v>
      </c>
      <c r="O2913" s="37">
        <f>VLOOKUP(Table2[[#This Row],[Home]],Table4[],2,FALSE)</f>
        <v>16</v>
      </c>
      <c r="P2913" s="37"/>
      <c r="Q2913" s="37"/>
    </row>
    <row r="2914" spans="1:17" ht="25.5" customHeight="1">
      <c r="A2914" s="49" t="s">
        <v>528</v>
      </c>
      <c r="B2914" s="11" t="s">
        <v>83</v>
      </c>
      <c r="C2914" s="50" t="s">
        <v>43</v>
      </c>
      <c r="D2914" s="50">
        <v>107</v>
      </c>
      <c r="E2914" s="50" t="s">
        <v>24</v>
      </c>
      <c r="F2914" s="50">
        <v>104</v>
      </c>
      <c r="G2914" s="50" t="s">
        <v>7</v>
      </c>
      <c r="H2914" s="50"/>
      <c r="I2914" s="30">
        <v>15427</v>
      </c>
      <c r="J2914" s="37">
        <f>VLOOKUP(Table2[[#This Row],[Visitor]],Table1[],2,FALSE)</f>
        <v>10</v>
      </c>
      <c r="K2914" s="37">
        <f>VLOOKUP(Table2[[#This Row],[Home]],Table1[],2,FALSE)</f>
        <v>21</v>
      </c>
      <c r="L2914" s="37">
        <f>VLOOKUP(Table2[[#This Row],[Visitor]],Table3[],2,FALSE)</f>
        <v>10</v>
      </c>
      <c r="M2914" s="37">
        <f>VLOOKUP(Table2[[#This Row],[Home]],Table3[],2,FALSE)</f>
        <v>9</v>
      </c>
      <c r="N2914" s="37">
        <f>VLOOKUP(Table2[[#This Row],[Visitor]],Table4[],2,FALSE)</f>
        <v>10</v>
      </c>
      <c r="O2914" s="37">
        <f>VLOOKUP(Table2[[#This Row],[Home]],Table4[],2,FALSE)</f>
        <v>24</v>
      </c>
      <c r="P2914" s="37"/>
      <c r="Q2914" s="37"/>
    </row>
    <row r="2915" spans="1:17" ht="25.5" customHeight="1">
      <c r="A2915" s="49" t="s">
        <v>528</v>
      </c>
      <c r="B2915" s="11" t="s">
        <v>59</v>
      </c>
      <c r="C2915" s="50" t="s">
        <v>10</v>
      </c>
      <c r="D2915" s="50">
        <v>96</v>
      </c>
      <c r="E2915" s="50" t="s">
        <v>18</v>
      </c>
      <c r="F2915" s="50">
        <v>100</v>
      </c>
      <c r="G2915" s="50" t="s">
        <v>7</v>
      </c>
      <c r="H2915" s="50"/>
      <c r="I2915" s="30">
        <v>15052</v>
      </c>
      <c r="J2915" s="37">
        <f>VLOOKUP(Table2[[#This Row],[Visitor]],Table1[],2,FALSE)</f>
        <v>1</v>
      </c>
      <c r="K2915" s="37">
        <f>VLOOKUP(Table2[[#This Row],[Home]],Table1[],2,FALSE)</f>
        <v>26</v>
      </c>
      <c r="L2915" s="37">
        <f>VLOOKUP(Table2[[#This Row],[Visitor]],Table3[],2,FALSE)</f>
        <v>3</v>
      </c>
      <c r="M2915" s="37">
        <f>VLOOKUP(Table2[[#This Row],[Home]],Table3[],2,FALSE)</f>
        <v>26</v>
      </c>
      <c r="N2915" s="37">
        <f>VLOOKUP(Table2[[#This Row],[Visitor]],Table4[],2,FALSE)</f>
        <v>3</v>
      </c>
      <c r="O2915" s="37">
        <f>VLOOKUP(Table2[[#This Row],[Home]],Table4[],2,FALSE)</f>
        <v>15</v>
      </c>
      <c r="P2915" s="37"/>
      <c r="Q2915" s="37"/>
    </row>
    <row r="2916" spans="1:17" ht="25.5" customHeight="1">
      <c r="A2916" s="49" t="s">
        <v>528</v>
      </c>
      <c r="B2916" s="11" t="s">
        <v>59</v>
      </c>
      <c r="C2916" s="50" t="s">
        <v>31</v>
      </c>
      <c r="D2916" s="50">
        <v>110</v>
      </c>
      <c r="E2916" s="50" t="s">
        <v>41</v>
      </c>
      <c r="F2916" s="50">
        <v>130</v>
      </c>
      <c r="G2916" s="50" t="s">
        <v>7</v>
      </c>
      <c r="H2916" s="50"/>
      <c r="I2916" s="30">
        <v>18132</v>
      </c>
      <c r="J2916" s="37">
        <f>VLOOKUP(Table2[[#This Row],[Visitor]],Table1[],2,FALSE)</f>
        <v>8</v>
      </c>
      <c r="K2916" s="37">
        <f>VLOOKUP(Table2[[#This Row],[Home]],Table1[],2,FALSE)</f>
        <v>7</v>
      </c>
      <c r="L2916" s="37">
        <f>VLOOKUP(Table2[[#This Row],[Visitor]],Table3[],2,FALSE)</f>
        <v>11</v>
      </c>
      <c r="M2916" s="37">
        <f>VLOOKUP(Table2[[#This Row],[Home]],Table3[],2,FALSE)</f>
        <v>2</v>
      </c>
      <c r="N2916" s="37">
        <f>VLOOKUP(Table2[[#This Row],[Visitor]],Table4[],2,FALSE)</f>
        <v>8</v>
      </c>
      <c r="O2916" s="37">
        <f>VLOOKUP(Table2[[#This Row],[Home]],Table4[],2,FALSE)</f>
        <v>2</v>
      </c>
      <c r="P2916" s="37"/>
      <c r="Q2916" s="37"/>
    </row>
    <row r="2917" spans="1:17" ht="25.5" customHeight="1">
      <c r="A2917" s="49" t="s">
        <v>528</v>
      </c>
      <c r="B2917" s="11" t="s">
        <v>8</v>
      </c>
      <c r="C2917" s="50" t="s">
        <v>20</v>
      </c>
      <c r="D2917" s="50">
        <v>125</v>
      </c>
      <c r="E2917" s="50" t="s">
        <v>44</v>
      </c>
      <c r="F2917" s="50">
        <v>150</v>
      </c>
      <c r="G2917" s="50" t="s">
        <v>7</v>
      </c>
      <c r="H2917" s="50"/>
      <c r="I2917" s="30">
        <v>19068</v>
      </c>
      <c r="J2917" s="37">
        <f>VLOOKUP(Table2[[#This Row],[Visitor]],Table1[],2,FALSE)</f>
        <v>9</v>
      </c>
      <c r="K2917" s="37">
        <f>VLOOKUP(Table2[[#This Row],[Home]],Table1[],2,FALSE)</f>
        <v>6</v>
      </c>
      <c r="L2917" s="37">
        <f>VLOOKUP(Table2[[#This Row],[Visitor]],Table3[],2,FALSE)</f>
        <v>17</v>
      </c>
      <c r="M2917" s="37">
        <f>VLOOKUP(Table2[[#This Row],[Home]],Table3[],2,FALSE)</f>
        <v>18</v>
      </c>
      <c r="N2917" s="37">
        <f>VLOOKUP(Table2[[#This Row],[Visitor]],Table4[],2,FALSE)</f>
        <v>25</v>
      </c>
      <c r="O2917" s="37">
        <f>VLOOKUP(Table2[[#This Row],[Home]],Table4[],2,FALSE)</f>
        <v>12</v>
      </c>
      <c r="P2917" s="37"/>
      <c r="Q2917" s="37"/>
    </row>
    <row r="2918" spans="1:17" ht="25.5" customHeight="1">
      <c r="A2918" s="49" t="s">
        <v>529</v>
      </c>
      <c r="B2918" s="11" t="s">
        <v>12</v>
      </c>
      <c r="C2918" s="50" t="s">
        <v>37</v>
      </c>
      <c r="D2918" s="50">
        <v>109</v>
      </c>
      <c r="E2918" s="50" t="s">
        <v>13</v>
      </c>
      <c r="F2918" s="50">
        <v>104</v>
      </c>
      <c r="G2918" s="50" t="s">
        <v>7</v>
      </c>
      <c r="H2918" s="50"/>
      <c r="I2918" s="30">
        <v>11221</v>
      </c>
      <c r="J2918" s="37">
        <f>VLOOKUP(Table2[[#This Row],[Visitor]],Table1[],2,FALSE)</f>
        <v>29</v>
      </c>
      <c r="K2918" s="37">
        <f>VLOOKUP(Table2[[#This Row],[Home]],Table1[],2,FALSE)</f>
        <v>20</v>
      </c>
      <c r="L2918" s="37">
        <f>VLOOKUP(Table2[[#This Row],[Visitor]],Table3[],2,FALSE)</f>
        <v>30</v>
      </c>
      <c r="M2918" s="37">
        <f>VLOOKUP(Table2[[#This Row],[Home]],Table3[],2,FALSE)</f>
        <v>20</v>
      </c>
      <c r="N2918" s="37">
        <f>VLOOKUP(Table2[[#This Row],[Visitor]],Table4[],2,FALSE)</f>
        <v>29</v>
      </c>
      <c r="O2918" s="37">
        <f>VLOOKUP(Table2[[#This Row],[Home]],Table4[],2,FALSE)</f>
        <v>17</v>
      </c>
      <c r="P2918" s="37"/>
      <c r="Q2918" s="37"/>
    </row>
    <row r="2919" spans="1:17" ht="25.5" customHeight="1">
      <c r="A2919" s="49" t="s">
        <v>529</v>
      </c>
      <c r="B2919" s="11" t="s">
        <v>12</v>
      </c>
      <c r="C2919" s="50" t="s">
        <v>31</v>
      </c>
      <c r="D2919" s="50">
        <v>94</v>
      </c>
      <c r="E2919" s="50" t="s">
        <v>19</v>
      </c>
      <c r="F2919" s="50">
        <v>103</v>
      </c>
      <c r="G2919" s="50" t="s">
        <v>7</v>
      </c>
      <c r="H2919" s="50"/>
      <c r="I2919" s="30">
        <v>20208</v>
      </c>
      <c r="J2919" s="37">
        <f>VLOOKUP(Table2[[#This Row],[Visitor]],Table1[],2,FALSE)</f>
        <v>8</v>
      </c>
      <c r="K2919" s="37">
        <f>VLOOKUP(Table2[[#This Row],[Home]],Table1[],2,FALSE)</f>
        <v>27</v>
      </c>
      <c r="L2919" s="37">
        <f>VLOOKUP(Table2[[#This Row],[Visitor]],Table3[],2,FALSE)</f>
        <v>11</v>
      </c>
      <c r="M2919" s="37">
        <f>VLOOKUP(Table2[[#This Row],[Home]],Table3[],2,FALSE)</f>
        <v>5</v>
      </c>
      <c r="N2919" s="37">
        <f>VLOOKUP(Table2[[#This Row],[Visitor]],Table4[],2,FALSE)</f>
        <v>8</v>
      </c>
      <c r="O2919" s="37">
        <f>VLOOKUP(Table2[[#This Row],[Home]],Table4[],2,FALSE)</f>
        <v>7</v>
      </c>
      <c r="P2919" s="37"/>
      <c r="Q2919" s="37"/>
    </row>
    <row r="2920" spans="1:17" ht="25.5" customHeight="1">
      <c r="A2920" s="49" t="s">
        <v>529</v>
      </c>
      <c r="B2920" s="11" t="s">
        <v>21</v>
      </c>
      <c r="C2920" s="50" t="s">
        <v>10</v>
      </c>
      <c r="D2920" s="50">
        <v>79</v>
      </c>
      <c r="E2920" s="50" t="s">
        <v>27</v>
      </c>
      <c r="F2920" s="50">
        <v>104</v>
      </c>
      <c r="G2920" s="50" t="s">
        <v>7</v>
      </c>
      <c r="H2920" s="50"/>
      <c r="I2920" s="30">
        <v>14278</v>
      </c>
      <c r="J2920" s="37">
        <f>VLOOKUP(Table2[[#This Row],[Visitor]],Table1[],2,FALSE)</f>
        <v>1</v>
      </c>
      <c r="K2920" s="37">
        <f>VLOOKUP(Table2[[#This Row],[Home]],Table1[],2,FALSE)</f>
        <v>11</v>
      </c>
      <c r="L2920" s="37">
        <f>VLOOKUP(Table2[[#This Row],[Visitor]],Table3[],2,FALSE)</f>
        <v>3</v>
      </c>
      <c r="M2920" s="37">
        <f>VLOOKUP(Table2[[#This Row],[Home]],Table3[],2,FALSE)</f>
        <v>27</v>
      </c>
      <c r="N2920" s="37">
        <f>VLOOKUP(Table2[[#This Row],[Visitor]],Table4[],2,FALSE)</f>
        <v>3</v>
      </c>
      <c r="O2920" s="37">
        <f>VLOOKUP(Table2[[#This Row],[Home]],Table4[],2,FALSE)</f>
        <v>26</v>
      </c>
      <c r="P2920" s="37"/>
      <c r="Q2920" s="37"/>
    </row>
    <row r="2921" spans="1:17" ht="25.5" customHeight="1">
      <c r="A2921" s="49" t="s">
        <v>529</v>
      </c>
      <c r="B2921" s="11" t="s">
        <v>23</v>
      </c>
      <c r="C2921" s="50" t="s">
        <v>16</v>
      </c>
      <c r="D2921" s="50">
        <v>117</v>
      </c>
      <c r="E2921" s="50" t="s">
        <v>25</v>
      </c>
      <c r="F2921" s="50">
        <v>104</v>
      </c>
      <c r="G2921" s="50" t="s">
        <v>7</v>
      </c>
      <c r="H2921" s="50"/>
      <c r="I2921" s="30">
        <v>11919</v>
      </c>
      <c r="J2921" s="37">
        <f>VLOOKUP(Table2[[#This Row],[Visitor]],Table1[],2,FALSE)</f>
        <v>13</v>
      </c>
      <c r="K2921" s="37">
        <f>VLOOKUP(Table2[[#This Row],[Home]],Table1[],2,FALSE)</f>
        <v>12</v>
      </c>
      <c r="L2921" s="37">
        <f>VLOOKUP(Table2[[#This Row],[Visitor]],Table3[],2,FALSE)</f>
        <v>8</v>
      </c>
      <c r="M2921" s="37">
        <f>VLOOKUP(Table2[[#This Row],[Home]],Table3[],2,FALSE)</f>
        <v>29</v>
      </c>
      <c r="N2921" s="37">
        <f>VLOOKUP(Table2[[#This Row],[Visitor]],Table4[],2,FALSE)</f>
        <v>11</v>
      </c>
      <c r="O2921" s="37">
        <f>VLOOKUP(Table2[[#This Row],[Home]],Table4[],2,FALSE)</f>
        <v>23</v>
      </c>
      <c r="P2921" s="37"/>
      <c r="Q2921" s="37"/>
    </row>
    <row r="2922" spans="1:17" ht="25.5" customHeight="1">
      <c r="A2922" s="49" t="s">
        <v>529</v>
      </c>
      <c r="B2922" s="11" t="s">
        <v>23</v>
      </c>
      <c r="C2922" s="50" t="s">
        <v>42</v>
      </c>
      <c r="D2922" s="50">
        <v>88</v>
      </c>
      <c r="E2922" s="50" t="s">
        <v>22</v>
      </c>
      <c r="F2922" s="50">
        <v>132</v>
      </c>
      <c r="G2922" s="50" t="s">
        <v>7</v>
      </c>
      <c r="H2922" s="50"/>
      <c r="I2922" s="30">
        <v>17385</v>
      </c>
      <c r="J2922" s="37">
        <f>VLOOKUP(Table2[[#This Row],[Visitor]],Table1[],2,FALSE)</f>
        <v>25</v>
      </c>
      <c r="K2922" s="37">
        <f>VLOOKUP(Table2[[#This Row],[Home]],Table1[],2,FALSE)</f>
        <v>14</v>
      </c>
      <c r="L2922" s="37">
        <f>VLOOKUP(Table2[[#This Row],[Visitor]],Table3[],2,FALSE)</f>
        <v>22</v>
      </c>
      <c r="M2922" s="37">
        <f>VLOOKUP(Table2[[#This Row],[Home]],Table3[],2,FALSE)</f>
        <v>16</v>
      </c>
      <c r="N2922" s="37">
        <f>VLOOKUP(Table2[[#This Row],[Visitor]],Table4[],2,FALSE)</f>
        <v>30</v>
      </c>
      <c r="O2922" s="37">
        <f>VLOOKUP(Table2[[#This Row],[Home]],Table4[],2,FALSE)</f>
        <v>1</v>
      </c>
      <c r="P2922" s="37"/>
      <c r="Q2922" s="37"/>
    </row>
    <row r="2923" spans="1:17" ht="25.5" customHeight="1">
      <c r="A2923" s="49" t="s">
        <v>529</v>
      </c>
      <c r="B2923" s="11" t="s">
        <v>35</v>
      </c>
      <c r="C2923" s="50" t="s">
        <v>40</v>
      </c>
      <c r="D2923" s="50">
        <v>113</v>
      </c>
      <c r="E2923" s="50" t="s">
        <v>38</v>
      </c>
      <c r="F2923" s="50">
        <v>106</v>
      </c>
      <c r="G2923" s="50" t="s">
        <v>7</v>
      </c>
      <c r="H2923" s="50"/>
      <c r="I2923" s="30">
        <v>17257</v>
      </c>
      <c r="J2923" s="37">
        <f>VLOOKUP(Table2[[#This Row],[Visitor]],Table1[],2,FALSE)</f>
        <v>15</v>
      </c>
      <c r="K2923" s="37">
        <f>VLOOKUP(Table2[[#This Row],[Home]],Table1[],2,FALSE)</f>
        <v>23</v>
      </c>
      <c r="L2923" s="37">
        <f>VLOOKUP(Table2[[#This Row],[Visitor]],Table3[],2,FALSE)</f>
        <v>24</v>
      </c>
      <c r="M2923" s="37">
        <f>VLOOKUP(Table2[[#This Row],[Home]],Table3[],2,FALSE)</f>
        <v>25</v>
      </c>
      <c r="N2923" s="37">
        <f>VLOOKUP(Table2[[#This Row],[Visitor]],Table4[],2,FALSE)</f>
        <v>27</v>
      </c>
      <c r="O2923" s="37">
        <f>VLOOKUP(Table2[[#This Row],[Home]],Table4[],2,FALSE)</f>
        <v>19</v>
      </c>
      <c r="P2923" s="37"/>
      <c r="Q2923" s="37"/>
    </row>
    <row r="2924" spans="1:17" ht="25.5" customHeight="1">
      <c r="A2924" s="49" t="s">
        <v>530</v>
      </c>
      <c r="B2924" s="11" t="s">
        <v>12</v>
      </c>
      <c r="C2924" s="50" t="s">
        <v>14</v>
      </c>
      <c r="D2924" s="50">
        <v>127</v>
      </c>
      <c r="E2924" s="50" t="s">
        <v>6</v>
      </c>
      <c r="F2924" s="50">
        <v>94</v>
      </c>
      <c r="G2924" s="50" t="s">
        <v>7</v>
      </c>
      <c r="H2924" s="50"/>
      <c r="I2924" s="30">
        <v>17504</v>
      </c>
      <c r="J2924" s="37">
        <f>VLOOKUP(Table2[[#This Row],[Visitor]],Table1[],2,FALSE)</f>
        <v>19</v>
      </c>
      <c r="K2924" s="37">
        <f>VLOOKUP(Table2[[#This Row],[Home]],Table1[],2,FALSE)</f>
        <v>5</v>
      </c>
      <c r="L2924" s="37">
        <f>VLOOKUP(Table2[[#This Row],[Visitor]],Table3[],2,FALSE)</f>
        <v>19</v>
      </c>
      <c r="M2924" s="37">
        <f>VLOOKUP(Table2[[#This Row],[Home]],Table3[],2,FALSE)</f>
        <v>6</v>
      </c>
      <c r="N2924" s="37">
        <f>VLOOKUP(Table2[[#This Row],[Visitor]],Table4[],2,FALSE)</f>
        <v>16</v>
      </c>
      <c r="O2924" s="37">
        <f>VLOOKUP(Table2[[#This Row],[Home]],Table4[],2,FALSE)</f>
        <v>28</v>
      </c>
      <c r="P2924" s="37"/>
      <c r="Q2924" s="37"/>
    </row>
    <row r="2925" spans="1:17" ht="25.5" customHeight="1">
      <c r="A2925" s="49" t="s">
        <v>530</v>
      </c>
      <c r="B2925" s="11" t="s">
        <v>12</v>
      </c>
      <c r="C2925" s="50" t="s">
        <v>18</v>
      </c>
      <c r="D2925" s="50">
        <v>127</v>
      </c>
      <c r="E2925" s="50" t="s">
        <v>20</v>
      </c>
      <c r="F2925" s="50">
        <v>120</v>
      </c>
      <c r="G2925" s="50" t="s">
        <v>7</v>
      </c>
      <c r="H2925" s="50"/>
      <c r="I2925" s="30">
        <v>13159</v>
      </c>
      <c r="J2925" s="37">
        <f>VLOOKUP(Table2[[#This Row],[Visitor]],Table1[],2,FALSE)</f>
        <v>26</v>
      </c>
      <c r="K2925" s="37">
        <f>VLOOKUP(Table2[[#This Row],[Home]],Table1[],2,FALSE)</f>
        <v>9</v>
      </c>
      <c r="L2925" s="37">
        <f>VLOOKUP(Table2[[#This Row],[Visitor]],Table3[],2,FALSE)</f>
        <v>26</v>
      </c>
      <c r="M2925" s="37">
        <f>VLOOKUP(Table2[[#This Row],[Home]],Table3[],2,FALSE)</f>
        <v>17</v>
      </c>
      <c r="N2925" s="37">
        <f>VLOOKUP(Table2[[#This Row],[Visitor]],Table4[],2,FALSE)</f>
        <v>15</v>
      </c>
      <c r="O2925" s="37">
        <f>VLOOKUP(Table2[[#This Row],[Home]],Table4[],2,FALSE)</f>
        <v>25</v>
      </c>
      <c r="P2925" s="37"/>
      <c r="Q2925" s="37"/>
    </row>
    <row r="2926" spans="1:17" ht="25.5" customHeight="1">
      <c r="A2926" s="49" t="s">
        <v>530</v>
      </c>
      <c r="B2926" s="11" t="s">
        <v>21</v>
      </c>
      <c r="C2926" s="50" t="s">
        <v>28</v>
      </c>
      <c r="D2926" s="50">
        <v>118</v>
      </c>
      <c r="E2926" s="50" t="s">
        <v>24</v>
      </c>
      <c r="F2926" s="50">
        <v>97</v>
      </c>
      <c r="G2926" s="50" t="s">
        <v>7</v>
      </c>
      <c r="H2926" s="50"/>
      <c r="I2926" s="30">
        <v>14664</v>
      </c>
      <c r="J2926" s="37">
        <f>VLOOKUP(Table2[[#This Row],[Visitor]],Table1[],2,FALSE)</f>
        <v>22</v>
      </c>
      <c r="K2926" s="37">
        <f>VLOOKUP(Table2[[#This Row],[Home]],Table1[],2,FALSE)</f>
        <v>21</v>
      </c>
      <c r="L2926" s="37">
        <f>VLOOKUP(Table2[[#This Row],[Visitor]],Table3[],2,FALSE)</f>
        <v>28</v>
      </c>
      <c r="M2926" s="37">
        <f>VLOOKUP(Table2[[#This Row],[Home]],Table3[],2,FALSE)</f>
        <v>9</v>
      </c>
      <c r="N2926" s="37">
        <f>VLOOKUP(Table2[[#This Row],[Visitor]],Table4[],2,FALSE)</f>
        <v>22</v>
      </c>
      <c r="O2926" s="37">
        <f>VLOOKUP(Table2[[#This Row],[Home]],Table4[],2,FALSE)</f>
        <v>24</v>
      </c>
      <c r="P2926" s="37"/>
      <c r="Q2926" s="37"/>
    </row>
    <row r="2927" spans="1:17" ht="25.5" customHeight="1">
      <c r="A2927" s="49" t="s">
        <v>530</v>
      </c>
      <c r="B2927" s="11" t="s">
        <v>21</v>
      </c>
      <c r="C2927" s="50" t="s">
        <v>17</v>
      </c>
      <c r="D2927" s="50">
        <v>121</v>
      </c>
      <c r="E2927" s="50" t="s">
        <v>41</v>
      </c>
      <c r="F2927" s="50">
        <v>110</v>
      </c>
      <c r="G2927" s="50" t="s">
        <v>7</v>
      </c>
      <c r="H2927" s="50" t="s">
        <v>53</v>
      </c>
      <c r="I2927" s="30">
        <v>19800</v>
      </c>
      <c r="J2927" s="37">
        <f>VLOOKUP(Table2[[#This Row],[Visitor]],Table1[],2,FALSE)</f>
        <v>17</v>
      </c>
      <c r="K2927" s="37">
        <f>VLOOKUP(Table2[[#This Row],[Home]],Table1[],2,FALSE)</f>
        <v>7</v>
      </c>
      <c r="L2927" s="37">
        <f>VLOOKUP(Table2[[#This Row],[Visitor]],Table3[],2,FALSE)</f>
        <v>15</v>
      </c>
      <c r="M2927" s="37">
        <f>VLOOKUP(Table2[[#This Row],[Home]],Table3[],2,FALSE)</f>
        <v>2</v>
      </c>
      <c r="N2927" s="37">
        <f>VLOOKUP(Table2[[#This Row],[Visitor]],Table4[],2,FALSE)</f>
        <v>18</v>
      </c>
      <c r="O2927" s="37">
        <f>VLOOKUP(Table2[[#This Row],[Home]],Table4[],2,FALSE)</f>
        <v>2</v>
      </c>
      <c r="P2927" s="37"/>
      <c r="Q2927" s="37"/>
    </row>
    <row r="2928" spans="1:17" ht="25.5" customHeight="1">
      <c r="A2928" s="49" t="s">
        <v>530</v>
      </c>
      <c r="B2928" s="11" t="s">
        <v>26</v>
      </c>
      <c r="C2928" s="50" t="s">
        <v>9</v>
      </c>
      <c r="D2928" s="50">
        <v>133</v>
      </c>
      <c r="E2928" s="50" t="s">
        <v>34</v>
      </c>
      <c r="F2928" s="50">
        <v>135</v>
      </c>
      <c r="G2928" s="50" t="s">
        <v>7</v>
      </c>
      <c r="H2928" s="50" t="s">
        <v>128</v>
      </c>
      <c r="I2928" s="30">
        <v>18354</v>
      </c>
      <c r="J2928" s="37">
        <f>VLOOKUP(Table2[[#This Row],[Visitor]],Table1[],2,FALSE)</f>
        <v>3</v>
      </c>
      <c r="K2928" s="37">
        <f>VLOOKUP(Table2[[#This Row],[Home]],Table1[],2,FALSE)</f>
        <v>2</v>
      </c>
      <c r="L2928" s="37">
        <f>VLOOKUP(Table2[[#This Row],[Visitor]],Table3[],2,FALSE)</f>
        <v>1</v>
      </c>
      <c r="M2928" s="37">
        <f>VLOOKUP(Table2[[#This Row],[Home]],Table3[],2,FALSE)</f>
        <v>13</v>
      </c>
      <c r="N2928" s="37">
        <f>VLOOKUP(Table2[[#This Row],[Visitor]],Table4[],2,FALSE)</f>
        <v>5</v>
      </c>
      <c r="O2928" s="37">
        <f>VLOOKUP(Table2[[#This Row],[Home]],Table4[],2,FALSE)</f>
        <v>13</v>
      </c>
      <c r="P2928" s="37"/>
      <c r="Q2928" s="37"/>
    </row>
    <row r="2929" spans="1:17" ht="25.5" customHeight="1">
      <c r="A2929" s="49" t="s">
        <v>530</v>
      </c>
      <c r="B2929" s="11" t="s">
        <v>29</v>
      </c>
      <c r="C2929" s="50" t="s">
        <v>45</v>
      </c>
      <c r="D2929" s="50">
        <v>105</v>
      </c>
      <c r="E2929" s="50" t="s">
        <v>30</v>
      </c>
      <c r="F2929" s="50">
        <v>96</v>
      </c>
      <c r="G2929" s="50" t="s">
        <v>7</v>
      </c>
      <c r="H2929" s="50"/>
      <c r="I2929" s="30">
        <v>19658</v>
      </c>
      <c r="J2929" s="37">
        <f>VLOOKUP(Table2[[#This Row],[Visitor]],Table1[],2,FALSE)</f>
        <v>28</v>
      </c>
      <c r="K2929" s="37">
        <f>VLOOKUP(Table2[[#This Row],[Home]],Table1[],2,FALSE)</f>
        <v>18</v>
      </c>
      <c r="L2929" s="37">
        <f>VLOOKUP(Table2[[#This Row],[Visitor]],Table3[],2,FALSE)</f>
        <v>21</v>
      </c>
      <c r="M2929" s="37">
        <f>VLOOKUP(Table2[[#This Row],[Home]],Table3[],2,FALSE)</f>
        <v>14</v>
      </c>
      <c r="N2929" s="37">
        <f>VLOOKUP(Table2[[#This Row],[Visitor]],Table4[],2,FALSE)</f>
        <v>20</v>
      </c>
      <c r="O2929" s="37">
        <f>VLOOKUP(Table2[[#This Row],[Home]],Table4[],2,FALSE)</f>
        <v>4</v>
      </c>
      <c r="P2929" s="37"/>
      <c r="Q2929" s="37"/>
    </row>
    <row r="2930" spans="1:17" ht="25.5" customHeight="1">
      <c r="A2930" s="49" t="s">
        <v>530</v>
      </c>
      <c r="B2930" s="11" t="s">
        <v>35</v>
      </c>
      <c r="C2930" s="50" t="s">
        <v>36</v>
      </c>
      <c r="D2930" s="50">
        <v>97</v>
      </c>
      <c r="E2930" s="50" t="s">
        <v>44</v>
      </c>
      <c r="F2930" s="50">
        <v>117</v>
      </c>
      <c r="G2930" s="50" t="s">
        <v>7</v>
      </c>
      <c r="H2930" s="50"/>
      <c r="I2930" s="30">
        <v>19068</v>
      </c>
      <c r="J2930" s="37">
        <f>VLOOKUP(Table2[[#This Row],[Visitor]],Table1[],2,FALSE)</f>
        <v>16</v>
      </c>
      <c r="K2930" s="37">
        <f>VLOOKUP(Table2[[#This Row],[Home]],Table1[],2,FALSE)</f>
        <v>6</v>
      </c>
      <c r="L2930" s="37">
        <f>VLOOKUP(Table2[[#This Row],[Visitor]],Table3[],2,FALSE)</f>
        <v>7</v>
      </c>
      <c r="M2930" s="37">
        <f>VLOOKUP(Table2[[#This Row],[Home]],Table3[],2,FALSE)</f>
        <v>18</v>
      </c>
      <c r="N2930" s="37">
        <f>VLOOKUP(Table2[[#This Row],[Visitor]],Table4[],2,FALSE)</f>
        <v>6</v>
      </c>
      <c r="O2930" s="37">
        <f>VLOOKUP(Table2[[#This Row],[Home]],Table4[],2,FALSE)</f>
        <v>12</v>
      </c>
      <c r="P2930" s="37"/>
      <c r="Q2930" s="37"/>
    </row>
    <row r="2931" spans="1:17" ht="25.5" customHeight="1">
      <c r="A2931" s="49" t="s">
        <v>531</v>
      </c>
      <c r="B2931" s="11" t="s">
        <v>12</v>
      </c>
      <c r="C2931" s="50" t="s">
        <v>10</v>
      </c>
      <c r="D2931" s="50">
        <v>91</v>
      </c>
      <c r="E2931" s="50" t="s">
        <v>13</v>
      </c>
      <c r="F2931" s="50">
        <v>106</v>
      </c>
      <c r="G2931" s="50" t="s">
        <v>7</v>
      </c>
      <c r="H2931" s="50"/>
      <c r="I2931" s="30">
        <v>14355</v>
      </c>
      <c r="J2931" s="37">
        <f>VLOOKUP(Table2[[#This Row],[Visitor]],Table1[],2,FALSE)</f>
        <v>1</v>
      </c>
      <c r="K2931" s="37">
        <f>VLOOKUP(Table2[[#This Row],[Home]],Table1[],2,FALSE)</f>
        <v>20</v>
      </c>
      <c r="L2931" s="37">
        <f>VLOOKUP(Table2[[#This Row],[Visitor]],Table3[],2,FALSE)</f>
        <v>3</v>
      </c>
      <c r="M2931" s="37">
        <f>VLOOKUP(Table2[[#This Row],[Home]],Table3[],2,FALSE)</f>
        <v>20</v>
      </c>
      <c r="N2931" s="37">
        <f>VLOOKUP(Table2[[#This Row],[Visitor]],Table4[],2,FALSE)</f>
        <v>3</v>
      </c>
      <c r="O2931" s="37">
        <f>VLOOKUP(Table2[[#This Row],[Home]],Table4[],2,FALSE)</f>
        <v>17</v>
      </c>
      <c r="P2931" s="37"/>
      <c r="Q2931" s="37"/>
    </row>
    <row r="2932" spans="1:17" ht="25.5" customHeight="1">
      <c r="A2932" s="49" t="s">
        <v>531</v>
      </c>
      <c r="B2932" s="11" t="s">
        <v>12</v>
      </c>
      <c r="C2932" s="50" t="s">
        <v>22</v>
      </c>
      <c r="D2932" s="50">
        <v>127</v>
      </c>
      <c r="E2932" s="50" t="s">
        <v>14</v>
      </c>
      <c r="F2932" s="50">
        <v>103</v>
      </c>
      <c r="G2932" s="50" t="s">
        <v>7</v>
      </c>
      <c r="H2932" s="50"/>
      <c r="I2932" s="30">
        <v>15742</v>
      </c>
      <c r="J2932" s="37">
        <f>VLOOKUP(Table2[[#This Row],[Visitor]],Table1[],2,FALSE)</f>
        <v>14</v>
      </c>
      <c r="K2932" s="37">
        <f>VLOOKUP(Table2[[#This Row],[Home]],Table1[],2,FALSE)</f>
        <v>19</v>
      </c>
      <c r="L2932" s="37">
        <f>VLOOKUP(Table2[[#This Row],[Visitor]],Table3[],2,FALSE)</f>
        <v>16</v>
      </c>
      <c r="M2932" s="37">
        <f>VLOOKUP(Table2[[#This Row],[Home]],Table3[],2,FALSE)</f>
        <v>19</v>
      </c>
      <c r="N2932" s="37">
        <f>VLOOKUP(Table2[[#This Row],[Visitor]],Table4[],2,FALSE)</f>
        <v>1</v>
      </c>
      <c r="O2932" s="37">
        <f>VLOOKUP(Table2[[#This Row],[Home]],Table4[],2,FALSE)</f>
        <v>16</v>
      </c>
      <c r="P2932" s="37"/>
      <c r="Q2932" s="37"/>
    </row>
    <row r="2933" spans="1:17" ht="25.5" customHeight="1">
      <c r="A2933" s="49" t="s">
        <v>531</v>
      </c>
      <c r="B2933" s="11" t="s">
        <v>12</v>
      </c>
      <c r="C2933" s="50" t="s">
        <v>37</v>
      </c>
      <c r="D2933" s="50">
        <v>114</v>
      </c>
      <c r="E2933" s="50" t="s">
        <v>18</v>
      </c>
      <c r="F2933" s="50">
        <v>128</v>
      </c>
      <c r="G2933" s="50" t="s">
        <v>7</v>
      </c>
      <c r="H2933" s="50"/>
      <c r="I2933" s="30">
        <v>15176</v>
      </c>
      <c r="J2933" s="37">
        <f>VLOOKUP(Table2[[#This Row],[Visitor]],Table1[],2,FALSE)</f>
        <v>29</v>
      </c>
      <c r="K2933" s="37">
        <f>VLOOKUP(Table2[[#This Row],[Home]],Table1[],2,FALSE)</f>
        <v>26</v>
      </c>
      <c r="L2933" s="37">
        <f>VLOOKUP(Table2[[#This Row],[Visitor]],Table3[],2,FALSE)</f>
        <v>30</v>
      </c>
      <c r="M2933" s="37">
        <f>VLOOKUP(Table2[[#This Row],[Home]],Table3[],2,FALSE)</f>
        <v>26</v>
      </c>
      <c r="N2933" s="37">
        <f>VLOOKUP(Table2[[#This Row],[Visitor]],Table4[],2,FALSE)</f>
        <v>29</v>
      </c>
      <c r="O2933" s="37">
        <f>VLOOKUP(Table2[[#This Row],[Home]],Table4[],2,FALSE)</f>
        <v>15</v>
      </c>
      <c r="P2933" s="37"/>
      <c r="Q2933" s="37"/>
    </row>
    <row r="2934" spans="1:17" ht="25.5" customHeight="1">
      <c r="A2934" s="49" t="s">
        <v>531</v>
      </c>
      <c r="B2934" s="11" t="s">
        <v>21</v>
      </c>
      <c r="C2934" s="50" t="s">
        <v>15</v>
      </c>
      <c r="D2934" s="50">
        <v>130</v>
      </c>
      <c r="E2934" s="50" t="s">
        <v>27</v>
      </c>
      <c r="F2934" s="50">
        <v>118</v>
      </c>
      <c r="G2934" s="50" t="s">
        <v>7</v>
      </c>
      <c r="H2934" s="50"/>
      <c r="I2934" s="30">
        <v>15694</v>
      </c>
      <c r="J2934" s="37">
        <f>VLOOKUP(Table2[[#This Row],[Visitor]],Table1[],2,FALSE)</f>
        <v>30</v>
      </c>
      <c r="K2934" s="37">
        <f>VLOOKUP(Table2[[#This Row],[Home]],Table1[],2,FALSE)</f>
        <v>11</v>
      </c>
      <c r="L2934" s="37">
        <f>VLOOKUP(Table2[[#This Row],[Visitor]],Table3[],2,FALSE)</f>
        <v>23</v>
      </c>
      <c r="M2934" s="37">
        <f>VLOOKUP(Table2[[#This Row],[Home]],Table3[],2,FALSE)</f>
        <v>27</v>
      </c>
      <c r="N2934" s="37">
        <f>VLOOKUP(Table2[[#This Row],[Visitor]],Table4[],2,FALSE)</f>
        <v>14</v>
      </c>
      <c r="O2934" s="37">
        <f>VLOOKUP(Table2[[#This Row],[Home]],Table4[],2,FALSE)</f>
        <v>26</v>
      </c>
      <c r="P2934" s="37"/>
      <c r="Q2934" s="37"/>
    </row>
    <row r="2935" spans="1:17" ht="25.5" customHeight="1">
      <c r="A2935" s="49" t="s">
        <v>531</v>
      </c>
      <c r="B2935" s="11" t="s">
        <v>21</v>
      </c>
      <c r="C2935" s="50" t="s">
        <v>17</v>
      </c>
      <c r="D2935" s="50">
        <v>93</v>
      </c>
      <c r="E2935" s="50" t="s">
        <v>5</v>
      </c>
      <c r="F2935" s="50">
        <v>112</v>
      </c>
      <c r="G2935" s="50" t="s">
        <v>7</v>
      </c>
      <c r="H2935" s="50"/>
      <c r="I2935" s="30">
        <v>19156</v>
      </c>
      <c r="J2935" s="37">
        <f>VLOOKUP(Table2[[#This Row],[Visitor]],Table1[],2,FALSE)</f>
        <v>17</v>
      </c>
      <c r="K2935" s="37">
        <f>VLOOKUP(Table2[[#This Row],[Home]],Table1[],2,FALSE)</f>
        <v>4</v>
      </c>
      <c r="L2935" s="37">
        <f>VLOOKUP(Table2[[#This Row],[Visitor]],Table3[],2,FALSE)</f>
        <v>15</v>
      </c>
      <c r="M2935" s="37">
        <f>VLOOKUP(Table2[[#This Row],[Home]],Table3[],2,FALSE)</f>
        <v>4</v>
      </c>
      <c r="N2935" s="37">
        <f>VLOOKUP(Table2[[#This Row],[Visitor]],Table4[],2,FALSE)</f>
        <v>18</v>
      </c>
      <c r="O2935" s="37">
        <f>VLOOKUP(Table2[[#This Row],[Home]],Table4[],2,FALSE)</f>
        <v>9</v>
      </c>
      <c r="P2935" s="37"/>
      <c r="Q2935" s="37"/>
    </row>
    <row r="2936" spans="1:17" ht="25.5" customHeight="1">
      <c r="A2936" s="49" t="s">
        <v>531</v>
      </c>
      <c r="B2936" s="11" t="s">
        <v>23</v>
      </c>
      <c r="C2936" s="50" t="s">
        <v>25</v>
      </c>
      <c r="D2936" s="50">
        <v>99</v>
      </c>
      <c r="E2936" s="50" t="s">
        <v>40</v>
      </c>
      <c r="F2936" s="50">
        <v>106</v>
      </c>
      <c r="G2936" s="50" t="s">
        <v>7</v>
      </c>
      <c r="H2936" s="50"/>
      <c r="I2936" s="30">
        <v>15017</v>
      </c>
      <c r="J2936" s="37">
        <f>VLOOKUP(Table2[[#This Row],[Visitor]],Table1[],2,FALSE)</f>
        <v>12</v>
      </c>
      <c r="K2936" s="37">
        <f>VLOOKUP(Table2[[#This Row],[Home]],Table1[],2,FALSE)</f>
        <v>15</v>
      </c>
      <c r="L2936" s="37">
        <f>VLOOKUP(Table2[[#This Row],[Visitor]],Table3[],2,FALSE)</f>
        <v>29</v>
      </c>
      <c r="M2936" s="37">
        <f>VLOOKUP(Table2[[#This Row],[Home]],Table3[],2,FALSE)</f>
        <v>24</v>
      </c>
      <c r="N2936" s="37">
        <f>VLOOKUP(Table2[[#This Row],[Visitor]],Table4[],2,FALSE)</f>
        <v>23</v>
      </c>
      <c r="O2936" s="37">
        <f>VLOOKUP(Table2[[#This Row],[Home]],Table4[],2,FALSE)</f>
        <v>27</v>
      </c>
      <c r="P2936" s="37"/>
      <c r="Q2936" s="37"/>
    </row>
    <row r="2937" spans="1:17" ht="25.5" customHeight="1">
      <c r="A2937" s="49" t="s">
        <v>531</v>
      </c>
      <c r="B2937" s="11" t="s">
        <v>23</v>
      </c>
      <c r="C2937" s="50" t="s">
        <v>16</v>
      </c>
      <c r="D2937" s="50">
        <v>107</v>
      </c>
      <c r="E2937" s="50" t="s">
        <v>43</v>
      </c>
      <c r="F2937" s="50">
        <v>100</v>
      </c>
      <c r="G2937" s="50" t="s">
        <v>7</v>
      </c>
      <c r="H2937" s="50"/>
      <c r="I2937" s="30">
        <v>18203</v>
      </c>
      <c r="J2937" s="37">
        <f>VLOOKUP(Table2[[#This Row],[Visitor]],Table1[],2,FALSE)</f>
        <v>13</v>
      </c>
      <c r="K2937" s="37">
        <f>VLOOKUP(Table2[[#This Row],[Home]],Table1[],2,FALSE)</f>
        <v>10</v>
      </c>
      <c r="L2937" s="37">
        <f>VLOOKUP(Table2[[#This Row],[Visitor]],Table3[],2,FALSE)</f>
        <v>8</v>
      </c>
      <c r="M2937" s="37">
        <f>VLOOKUP(Table2[[#This Row],[Home]],Table3[],2,FALSE)</f>
        <v>10</v>
      </c>
      <c r="N2937" s="37">
        <f>VLOOKUP(Table2[[#This Row],[Visitor]],Table4[],2,FALSE)</f>
        <v>11</v>
      </c>
      <c r="O2937" s="37">
        <f>VLOOKUP(Table2[[#This Row],[Home]],Table4[],2,FALSE)</f>
        <v>10</v>
      </c>
      <c r="P2937" s="37"/>
      <c r="Q2937" s="37"/>
    </row>
    <row r="2938" spans="1:17" ht="25.5" customHeight="1">
      <c r="A2938" s="49" t="s">
        <v>531</v>
      </c>
      <c r="B2938" s="11" t="s">
        <v>26</v>
      </c>
      <c r="C2938" s="50" t="s">
        <v>33</v>
      </c>
      <c r="D2938" s="50">
        <v>114</v>
      </c>
      <c r="E2938" s="50" t="s">
        <v>28</v>
      </c>
      <c r="F2938" s="50">
        <v>121</v>
      </c>
      <c r="G2938" s="50" t="s">
        <v>7</v>
      </c>
      <c r="H2938" s="50"/>
      <c r="I2938" s="30">
        <v>19671</v>
      </c>
      <c r="J2938" s="37">
        <f>VLOOKUP(Table2[[#This Row],[Visitor]],Table1[],2,FALSE)</f>
        <v>24</v>
      </c>
      <c r="K2938" s="37">
        <f>VLOOKUP(Table2[[#This Row],[Home]],Table1[],2,FALSE)</f>
        <v>22</v>
      </c>
      <c r="L2938" s="37">
        <f>VLOOKUP(Table2[[#This Row],[Visitor]],Table3[],2,FALSE)</f>
        <v>12</v>
      </c>
      <c r="M2938" s="37">
        <f>VLOOKUP(Table2[[#This Row],[Home]],Table3[],2,FALSE)</f>
        <v>28</v>
      </c>
      <c r="N2938" s="37">
        <f>VLOOKUP(Table2[[#This Row],[Visitor]],Table4[],2,FALSE)</f>
        <v>21</v>
      </c>
      <c r="O2938" s="37">
        <f>VLOOKUP(Table2[[#This Row],[Home]],Table4[],2,FALSE)</f>
        <v>22</v>
      </c>
      <c r="P2938" s="37"/>
      <c r="Q2938" s="37"/>
    </row>
    <row r="2939" spans="1:17" ht="25.5" customHeight="1">
      <c r="A2939" s="49" t="s">
        <v>531</v>
      </c>
      <c r="B2939" s="11" t="s">
        <v>29</v>
      </c>
      <c r="C2939" s="50" t="s">
        <v>45</v>
      </c>
      <c r="D2939" s="50">
        <v>121</v>
      </c>
      <c r="E2939" s="50" t="s">
        <v>31</v>
      </c>
      <c r="F2939" s="50">
        <v>96</v>
      </c>
      <c r="G2939" s="50" t="s">
        <v>7</v>
      </c>
      <c r="H2939" s="50"/>
      <c r="I2939" s="30">
        <v>18306</v>
      </c>
      <c r="J2939" s="37">
        <f>VLOOKUP(Table2[[#This Row],[Visitor]],Table1[],2,FALSE)</f>
        <v>28</v>
      </c>
      <c r="K2939" s="37">
        <f>VLOOKUP(Table2[[#This Row],[Home]],Table1[],2,FALSE)</f>
        <v>8</v>
      </c>
      <c r="L2939" s="37">
        <f>VLOOKUP(Table2[[#This Row],[Visitor]],Table3[],2,FALSE)</f>
        <v>21</v>
      </c>
      <c r="M2939" s="37">
        <f>VLOOKUP(Table2[[#This Row],[Home]],Table3[],2,FALSE)</f>
        <v>11</v>
      </c>
      <c r="N2939" s="37">
        <f>VLOOKUP(Table2[[#This Row],[Visitor]],Table4[],2,FALSE)</f>
        <v>20</v>
      </c>
      <c r="O2939" s="37">
        <f>VLOOKUP(Table2[[#This Row],[Home]],Table4[],2,FALSE)</f>
        <v>8</v>
      </c>
      <c r="P2939" s="37"/>
      <c r="Q2939" s="37"/>
    </row>
    <row r="2940" spans="1:17" ht="25.5" customHeight="1">
      <c r="A2940" s="49" t="s">
        <v>531</v>
      </c>
      <c r="B2940" s="11" t="s">
        <v>35</v>
      </c>
      <c r="C2940" s="50" t="s">
        <v>38</v>
      </c>
      <c r="D2940" s="50">
        <v>116</v>
      </c>
      <c r="E2940" s="50" t="s">
        <v>36</v>
      </c>
      <c r="F2940" s="50">
        <v>127</v>
      </c>
      <c r="G2940" s="50" t="s">
        <v>7</v>
      </c>
      <c r="H2940" s="50"/>
      <c r="I2940" s="30">
        <v>19393</v>
      </c>
      <c r="J2940" s="37">
        <f>VLOOKUP(Table2[[#This Row],[Visitor]],Table1[],2,FALSE)</f>
        <v>23</v>
      </c>
      <c r="K2940" s="37">
        <f>VLOOKUP(Table2[[#This Row],[Home]],Table1[],2,FALSE)</f>
        <v>16</v>
      </c>
      <c r="L2940" s="37">
        <f>VLOOKUP(Table2[[#This Row],[Visitor]],Table3[],2,FALSE)</f>
        <v>25</v>
      </c>
      <c r="M2940" s="37">
        <f>VLOOKUP(Table2[[#This Row],[Home]],Table3[],2,FALSE)</f>
        <v>7</v>
      </c>
      <c r="N2940" s="37">
        <f>VLOOKUP(Table2[[#This Row],[Visitor]],Table4[],2,FALSE)</f>
        <v>19</v>
      </c>
      <c r="O2940" s="37">
        <f>VLOOKUP(Table2[[#This Row],[Home]],Table4[],2,FALSE)</f>
        <v>6</v>
      </c>
      <c r="P2940" s="37"/>
      <c r="Q2940" s="37"/>
    </row>
    <row r="2941" spans="1:17" ht="25.5" customHeight="1">
      <c r="A2941" s="49" t="s">
        <v>532</v>
      </c>
      <c r="B2941" s="11" t="s">
        <v>12</v>
      </c>
      <c r="C2941" s="50" t="s">
        <v>19</v>
      </c>
      <c r="D2941" s="50">
        <v>113</v>
      </c>
      <c r="E2941" s="50" t="s">
        <v>20</v>
      </c>
      <c r="F2941" s="50">
        <v>119</v>
      </c>
      <c r="G2941" s="50" t="s">
        <v>7</v>
      </c>
      <c r="H2941" s="50"/>
      <c r="I2941" s="30">
        <v>16554</v>
      </c>
      <c r="J2941" s="37">
        <f>VLOOKUP(Table2[[#This Row],[Visitor]],Table1[],2,FALSE)</f>
        <v>27</v>
      </c>
      <c r="K2941" s="37">
        <f>VLOOKUP(Table2[[#This Row],[Home]],Table1[],2,FALSE)</f>
        <v>9</v>
      </c>
      <c r="L2941" s="37">
        <f>VLOOKUP(Table2[[#This Row],[Visitor]],Table3[],2,FALSE)</f>
        <v>5</v>
      </c>
      <c r="M2941" s="37">
        <f>VLOOKUP(Table2[[#This Row],[Home]],Table3[],2,FALSE)</f>
        <v>17</v>
      </c>
      <c r="N2941" s="37">
        <f>VLOOKUP(Table2[[#This Row],[Visitor]],Table4[],2,FALSE)</f>
        <v>7</v>
      </c>
      <c r="O2941" s="37">
        <f>VLOOKUP(Table2[[#This Row],[Home]],Table4[],2,FALSE)</f>
        <v>25</v>
      </c>
      <c r="P2941" s="37"/>
      <c r="Q2941" s="37"/>
    </row>
    <row r="2942" spans="1:17" ht="25.5" customHeight="1">
      <c r="A2942" s="49" t="s">
        <v>532</v>
      </c>
      <c r="B2942" s="11" t="s">
        <v>21</v>
      </c>
      <c r="C2942" s="50" t="s">
        <v>30</v>
      </c>
      <c r="D2942" s="50">
        <v>129</v>
      </c>
      <c r="E2942" s="50" t="s">
        <v>42</v>
      </c>
      <c r="F2942" s="50">
        <v>92</v>
      </c>
      <c r="G2942" s="50" t="s">
        <v>7</v>
      </c>
      <c r="H2942" s="50"/>
      <c r="I2942" s="30">
        <v>18171</v>
      </c>
      <c r="J2942" s="37">
        <f>VLOOKUP(Table2[[#This Row],[Visitor]],Table1[],2,FALSE)</f>
        <v>18</v>
      </c>
      <c r="K2942" s="37">
        <f>VLOOKUP(Table2[[#This Row],[Home]],Table1[],2,FALSE)</f>
        <v>25</v>
      </c>
      <c r="L2942" s="37">
        <f>VLOOKUP(Table2[[#This Row],[Visitor]],Table3[],2,FALSE)</f>
        <v>14</v>
      </c>
      <c r="M2942" s="37">
        <f>VLOOKUP(Table2[[#This Row],[Home]],Table3[],2,FALSE)</f>
        <v>22</v>
      </c>
      <c r="N2942" s="37">
        <f>VLOOKUP(Table2[[#This Row],[Visitor]],Table4[],2,FALSE)</f>
        <v>4</v>
      </c>
      <c r="O2942" s="37">
        <f>VLOOKUP(Table2[[#This Row],[Home]],Table4[],2,FALSE)</f>
        <v>30</v>
      </c>
      <c r="P2942" s="37"/>
      <c r="Q2942" s="37"/>
    </row>
    <row r="2943" spans="1:17" ht="25.5" customHeight="1">
      <c r="A2943" s="49" t="s">
        <v>532</v>
      </c>
      <c r="B2943" s="11" t="s">
        <v>21</v>
      </c>
      <c r="C2943" s="50" t="s">
        <v>9</v>
      </c>
      <c r="D2943" s="50">
        <v>119</v>
      </c>
      <c r="E2943" s="50" t="s">
        <v>41</v>
      </c>
      <c r="F2943" s="50">
        <v>109</v>
      </c>
      <c r="G2943" s="50" t="s">
        <v>7</v>
      </c>
      <c r="H2943" s="50"/>
      <c r="I2943" s="30">
        <v>19800</v>
      </c>
      <c r="J2943" s="37">
        <f>VLOOKUP(Table2[[#This Row],[Visitor]],Table1[],2,FALSE)</f>
        <v>3</v>
      </c>
      <c r="K2943" s="37">
        <f>VLOOKUP(Table2[[#This Row],[Home]],Table1[],2,FALSE)</f>
        <v>7</v>
      </c>
      <c r="L2943" s="37">
        <f>VLOOKUP(Table2[[#This Row],[Visitor]],Table3[],2,FALSE)</f>
        <v>1</v>
      </c>
      <c r="M2943" s="37">
        <f>VLOOKUP(Table2[[#This Row],[Home]],Table3[],2,FALSE)</f>
        <v>2</v>
      </c>
      <c r="N2943" s="37">
        <f>VLOOKUP(Table2[[#This Row],[Visitor]],Table4[],2,FALSE)</f>
        <v>5</v>
      </c>
      <c r="O2943" s="37">
        <f>VLOOKUP(Table2[[#This Row],[Home]],Table4[],2,FALSE)</f>
        <v>2</v>
      </c>
      <c r="P2943" s="37"/>
      <c r="Q2943" s="37"/>
    </row>
    <row r="2944" spans="1:17" ht="25.5" customHeight="1">
      <c r="A2944" s="49" t="s">
        <v>532</v>
      </c>
      <c r="B2944" s="11" t="s">
        <v>23</v>
      </c>
      <c r="C2944" s="50" t="s">
        <v>37</v>
      </c>
      <c r="D2944" s="50">
        <v>139</v>
      </c>
      <c r="E2944" s="50" t="s">
        <v>24</v>
      </c>
      <c r="F2944" s="50">
        <v>132</v>
      </c>
      <c r="G2944" s="50" t="s">
        <v>7</v>
      </c>
      <c r="H2944" s="50" t="s">
        <v>53</v>
      </c>
      <c r="I2944" s="30">
        <v>15607</v>
      </c>
      <c r="J2944" s="37">
        <f>VLOOKUP(Table2[[#This Row],[Visitor]],Table1[],2,FALSE)</f>
        <v>29</v>
      </c>
      <c r="K2944" s="37">
        <f>VLOOKUP(Table2[[#This Row],[Home]],Table1[],2,FALSE)</f>
        <v>21</v>
      </c>
      <c r="L2944" s="37">
        <f>VLOOKUP(Table2[[#This Row],[Visitor]],Table3[],2,FALSE)</f>
        <v>30</v>
      </c>
      <c r="M2944" s="37">
        <f>VLOOKUP(Table2[[#This Row],[Home]],Table3[],2,FALSE)</f>
        <v>9</v>
      </c>
      <c r="N2944" s="37">
        <f>VLOOKUP(Table2[[#This Row],[Visitor]],Table4[],2,FALSE)</f>
        <v>29</v>
      </c>
      <c r="O2944" s="37">
        <f>VLOOKUP(Table2[[#This Row],[Home]],Table4[],2,FALSE)</f>
        <v>24</v>
      </c>
      <c r="P2944" s="37"/>
      <c r="Q2944" s="37"/>
    </row>
    <row r="2945" spans="1:17" ht="25.5" customHeight="1">
      <c r="A2945" s="49" t="s">
        <v>533</v>
      </c>
      <c r="B2945" s="11" t="s">
        <v>12</v>
      </c>
      <c r="C2945" s="50" t="s">
        <v>15</v>
      </c>
      <c r="D2945" s="50">
        <v>111</v>
      </c>
      <c r="E2945" s="50" t="s">
        <v>13</v>
      </c>
      <c r="F2945" s="50">
        <v>104</v>
      </c>
      <c r="G2945" s="50" t="s">
        <v>7</v>
      </c>
      <c r="H2945" s="50"/>
      <c r="I2945" s="30">
        <v>15075</v>
      </c>
      <c r="J2945" s="37">
        <f>VLOOKUP(Table2[[#This Row],[Visitor]],Table1[],2,FALSE)</f>
        <v>30</v>
      </c>
      <c r="K2945" s="37">
        <f>VLOOKUP(Table2[[#This Row],[Home]],Table1[],2,FALSE)</f>
        <v>20</v>
      </c>
      <c r="L2945" s="37">
        <f>VLOOKUP(Table2[[#This Row],[Visitor]],Table3[],2,FALSE)</f>
        <v>23</v>
      </c>
      <c r="M2945" s="37">
        <f>VLOOKUP(Table2[[#This Row],[Home]],Table3[],2,FALSE)</f>
        <v>20</v>
      </c>
      <c r="N2945" s="37">
        <f>VLOOKUP(Table2[[#This Row],[Visitor]],Table4[],2,FALSE)</f>
        <v>14</v>
      </c>
      <c r="O2945" s="37">
        <f>VLOOKUP(Table2[[#This Row],[Home]],Table4[],2,FALSE)</f>
        <v>17</v>
      </c>
      <c r="P2945" s="37"/>
      <c r="Q2945" s="37"/>
    </row>
    <row r="2946" spans="1:17" ht="25.5" customHeight="1">
      <c r="A2946" s="49" t="s">
        <v>533</v>
      </c>
      <c r="B2946" s="11" t="s">
        <v>12</v>
      </c>
      <c r="C2946" s="50" t="s">
        <v>18</v>
      </c>
      <c r="D2946" s="50">
        <v>93</v>
      </c>
      <c r="E2946" s="50" t="s">
        <v>6</v>
      </c>
      <c r="F2946" s="50">
        <v>87</v>
      </c>
      <c r="G2946" s="50" t="s">
        <v>7</v>
      </c>
      <c r="H2946" s="50"/>
      <c r="I2946" s="30">
        <v>18446</v>
      </c>
      <c r="J2946" s="37">
        <f>VLOOKUP(Table2[[#This Row],[Visitor]],Table1[],2,FALSE)</f>
        <v>26</v>
      </c>
      <c r="K2946" s="37">
        <f>VLOOKUP(Table2[[#This Row],[Home]],Table1[],2,FALSE)</f>
        <v>5</v>
      </c>
      <c r="L2946" s="37">
        <f>VLOOKUP(Table2[[#This Row],[Visitor]],Table3[],2,FALSE)</f>
        <v>26</v>
      </c>
      <c r="M2946" s="37">
        <f>VLOOKUP(Table2[[#This Row],[Home]],Table3[],2,FALSE)</f>
        <v>6</v>
      </c>
      <c r="N2946" s="37">
        <f>VLOOKUP(Table2[[#This Row],[Visitor]],Table4[],2,FALSE)</f>
        <v>15</v>
      </c>
      <c r="O2946" s="37">
        <f>VLOOKUP(Table2[[#This Row],[Home]],Table4[],2,FALSE)</f>
        <v>28</v>
      </c>
      <c r="P2946" s="37"/>
      <c r="Q2946" s="37"/>
    </row>
    <row r="2947" spans="1:17" ht="25.5" customHeight="1">
      <c r="A2947" s="49" t="s">
        <v>533</v>
      </c>
      <c r="B2947" s="11" t="s">
        <v>12</v>
      </c>
      <c r="C2947" s="50" t="s">
        <v>16</v>
      </c>
      <c r="D2947" s="50">
        <v>101</v>
      </c>
      <c r="E2947" s="50" t="s">
        <v>14</v>
      </c>
      <c r="F2947" s="50">
        <v>108</v>
      </c>
      <c r="G2947" s="50" t="s">
        <v>7</v>
      </c>
      <c r="H2947" s="50"/>
      <c r="I2947" s="30">
        <v>14894</v>
      </c>
      <c r="J2947" s="37">
        <f>VLOOKUP(Table2[[#This Row],[Visitor]],Table1[],2,FALSE)</f>
        <v>13</v>
      </c>
      <c r="K2947" s="37">
        <f>VLOOKUP(Table2[[#This Row],[Home]],Table1[],2,FALSE)</f>
        <v>19</v>
      </c>
      <c r="L2947" s="37">
        <f>VLOOKUP(Table2[[#This Row],[Visitor]],Table3[],2,FALSE)</f>
        <v>8</v>
      </c>
      <c r="M2947" s="37">
        <f>VLOOKUP(Table2[[#This Row],[Home]],Table3[],2,FALSE)</f>
        <v>19</v>
      </c>
      <c r="N2947" s="37">
        <f>VLOOKUP(Table2[[#This Row],[Visitor]],Table4[],2,FALSE)</f>
        <v>11</v>
      </c>
      <c r="O2947" s="37">
        <f>VLOOKUP(Table2[[#This Row],[Home]],Table4[],2,FALSE)</f>
        <v>16</v>
      </c>
      <c r="P2947" s="37"/>
      <c r="Q2947" s="37"/>
    </row>
    <row r="2948" spans="1:17" ht="25.5" customHeight="1">
      <c r="A2948" s="49" t="s">
        <v>533</v>
      </c>
      <c r="B2948" s="11" t="s">
        <v>23</v>
      </c>
      <c r="C2948" s="50" t="s">
        <v>30</v>
      </c>
      <c r="D2948" s="50">
        <v>95</v>
      </c>
      <c r="E2948" s="50" t="s">
        <v>5</v>
      </c>
      <c r="F2948" s="50">
        <v>108</v>
      </c>
      <c r="G2948" s="50" t="s">
        <v>7</v>
      </c>
      <c r="H2948" s="50"/>
      <c r="I2948" s="30">
        <v>19156</v>
      </c>
      <c r="J2948" s="37">
        <f>VLOOKUP(Table2[[#This Row],[Visitor]],Table1[],2,FALSE)</f>
        <v>18</v>
      </c>
      <c r="K2948" s="37">
        <f>VLOOKUP(Table2[[#This Row],[Home]],Table1[],2,FALSE)</f>
        <v>4</v>
      </c>
      <c r="L2948" s="37">
        <f>VLOOKUP(Table2[[#This Row],[Visitor]],Table3[],2,FALSE)</f>
        <v>14</v>
      </c>
      <c r="M2948" s="37">
        <f>VLOOKUP(Table2[[#This Row],[Home]],Table3[],2,FALSE)</f>
        <v>4</v>
      </c>
      <c r="N2948" s="37">
        <f>VLOOKUP(Table2[[#This Row],[Visitor]],Table4[],2,FALSE)</f>
        <v>4</v>
      </c>
      <c r="O2948" s="37">
        <f>VLOOKUP(Table2[[#This Row],[Home]],Table4[],2,FALSE)</f>
        <v>9</v>
      </c>
      <c r="P2948" s="37"/>
      <c r="Q2948" s="37"/>
    </row>
    <row r="2949" spans="1:17" ht="25.5" customHeight="1">
      <c r="A2949" s="49" t="s">
        <v>533</v>
      </c>
      <c r="B2949" s="11" t="s">
        <v>23</v>
      </c>
      <c r="C2949" s="50" t="s">
        <v>10</v>
      </c>
      <c r="D2949" s="50">
        <v>100</v>
      </c>
      <c r="E2949" s="50" t="s">
        <v>40</v>
      </c>
      <c r="F2949" s="50">
        <v>98</v>
      </c>
      <c r="G2949" s="50" t="s">
        <v>7</v>
      </c>
      <c r="H2949" s="50"/>
      <c r="I2949" s="30">
        <v>18841</v>
      </c>
      <c r="J2949" s="37">
        <f>VLOOKUP(Table2[[#This Row],[Visitor]],Table1[],2,FALSE)</f>
        <v>1</v>
      </c>
      <c r="K2949" s="37">
        <f>VLOOKUP(Table2[[#This Row],[Home]],Table1[],2,FALSE)</f>
        <v>15</v>
      </c>
      <c r="L2949" s="37">
        <f>VLOOKUP(Table2[[#This Row],[Visitor]],Table3[],2,FALSE)</f>
        <v>3</v>
      </c>
      <c r="M2949" s="37">
        <f>VLOOKUP(Table2[[#This Row],[Home]],Table3[],2,FALSE)</f>
        <v>24</v>
      </c>
      <c r="N2949" s="37">
        <f>VLOOKUP(Table2[[#This Row],[Visitor]],Table4[],2,FALSE)</f>
        <v>3</v>
      </c>
      <c r="O2949" s="37">
        <f>VLOOKUP(Table2[[#This Row],[Home]],Table4[],2,FALSE)</f>
        <v>27</v>
      </c>
      <c r="P2949" s="37"/>
      <c r="Q2949" s="37"/>
    </row>
    <row r="2950" spans="1:17" ht="25.5" customHeight="1">
      <c r="A2950" s="49" t="s">
        <v>533</v>
      </c>
      <c r="B2950" s="11" t="s">
        <v>23</v>
      </c>
      <c r="C2950" s="50" t="s">
        <v>20</v>
      </c>
      <c r="D2950" s="50">
        <v>103</v>
      </c>
      <c r="E2950" s="50" t="s">
        <v>17</v>
      </c>
      <c r="F2950" s="50">
        <v>112</v>
      </c>
      <c r="G2950" s="50" t="s">
        <v>7</v>
      </c>
      <c r="H2950" s="50"/>
      <c r="I2950" s="30">
        <v>19600</v>
      </c>
      <c r="J2950" s="37">
        <f>VLOOKUP(Table2[[#This Row],[Visitor]],Table1[],2,FALSE)</f>
        <v>9</v>
      </c>
      <c r="K2950" s="37">
        <f>VLOOKUP(Table2[[#This Row],[Home]],Table1[],2,FALSE)</f>
        <v>17</v>
      </c>
      <c r="L2950" s="37">
        <f>VLOOKUP(Table2[[#This Row],[Visitor]],Table3[],2,FALSE)</f>
        <v>17</v>
      </c>
      <c r="M2950" s="37">
        <f>VLOOKUP(Table2[[#This Row],[Home]],Table3[],2,FALSE)</f>
        <v>15</v>
      </c>
      <c r="N2950" s="37">
        <f>VLOOKUP(Table2[[#This Row],[Visitor]],Table4[],2,FALSE)</f>
        <v>25</v>
      </c>
      <c r="O2950" s="37">
        <f>VLOOKUP(Table2[[#This Row],[Home]],Table4[],2,FALSE)</f>
        <v>18</v>
      </c>
      <c r="P2950" s="37"/>
      <c r="Q2950" s="37"/>
    </row>
    <row r="2951" spans="1:17" ht="25.5" customHeight="1">
      <c r="A2951" s="49" t="s">
        <v>533</v>
      </c>
      <c r="B2951" s="11" t="s">
        <v>23</v>
      </c>
      <c r="C2951" s="50" t="s">
        <v>33</v>
      </c>
      <c r="D2951" s="50">
        <v>127</v>
      </c>
      <c r="E2951" s="50" t="s">
        <v>43</v>
      </c>
      <c r="F2951" s="50">
        <v>139</v>
      </c>
      <c r="G2951" s="50" t="s">
        <v>7</v>
      </c>
      <c r="H2951" s="50" t="s">
        <v>53</v>
      </c>
      <c r="I2951" s="30">
        <v>18203</v>
      </c>
      <c r="J2951" s="37">
        <f>VLOOKUP(Table2[[#This Row],[Visitor]],Table1[],2,FALSE)</f>
        <v>24</v>
      </c>
      <c r="K2951" s="37">
        <f>VLOOKUP(Table2[[#This Row],[Home]],Table1[],2,FALSE)</f>
        <v>10</v>
      </c>
      <c r="L2951" s="37">
        <f>VLOOKUP(Table2[[#This Row],[Visitor]],Table3[],2,FALSE)</f>
        <v>12</v>
      </c>
      <c r="M2951" s="37">
        <f>VLOOKUP(Table2[[#This Row],[Home]],Table3[],2,FALSE)</f>
        <v>10</v>
      </c>
      <c r="N2951" s="37">
        <f>VLOOKUP(Table2[[#This Row],[Visitor]],Table4[],2,FALSE)</f>
        <v>21</v>
      </c>
      <c r="O2951" s="37">
        <f>VLOOKUP(Table2[[#This Row],[Home]],Table4[],2,FALSE)</f>
        <v>10</v>
      </c>
      <c r="P2951" s="37"/>
      <c r="Q2951" s="37"/>
    </row>
    <row r="2952" spans="1:17" ht="25.5" customHeight="1">
      <c r="A2952" s="49" t="s">
        <v>533</v>
      </c>
      <c r="B2952" s="11" t="s">
        <v>26</v>
      </c>
      <c r="C2952" s="50" t="s">
        <v>44</v>
      </c>
      <c r="D2952" s="50">
        <v>91</v>
      </c>
      <c r="E2952" s="50" t="s">
        <v>22</v>
      </c>
      <c r="F2952" s="50">
        <v>119</v>
      </c>
      <c r="G2952" s="50" t="s">
        <v>7</v>
      </c>
      <c r="H2952" s="50"/>
      <c r="I2952" s="30">
        <v>17732</v>
      </c>
      <c r="J2952" s="37">
        <f>VLOOKUP(Table2[[#This Row],[Visitor]],Table1[],2,FALSE)</f>
        <v>6</v>
      </c>
      <c r="K2952" s="37">
        <f>VLOOKUP(Table2[[#This Row],[Home]],Table1[],2,FALSE)</f>
        <v>14</v>
      </c>
      <c r="L2952" s="37">
        <f>VLOOKUP(Table2[[#This Row],[Visitor]],Table3[],2,FALSE)</f>
        <v>18</v>
      </c>
      <c r="M2952" s="37">
        <f>VLOOKUP(Table2[[#This Row],[Home]],Table3[],2,FALSE)</f>
        <v>16</v>
      </c>
      <c r="N2952" s="37">
        <f>VLOOKUP(Table2[[#This Row],[Visitor]],Table4[],2,FALSE)</f>
        <v>12</v>
      </c>
      <c r="O2952" s="37">
        <f>VLOOKUP(Table2[[#This Row],[Home]],Table4[],2,FALSE)</f>
        <v>1</v>
      </c>
      <c r="P2952" s="37"/>
      <c r="Q2952" s="37"/>
    </row>
    <row r="2953" spans="1:17" ht="25.5" customHeight="1">
      <c r="A2953" s="49" t="s">
        <v>533</v>
      </c>
      <c r="B2953" s="11" t="s">
        <v>26</v>
      </c>
      <c r="C2953" s="50" t="s">
        <v>38</v>
      </c>
      <c r="D2953" s="50">
        <v>104</v>
      </c>
      <c r="E2953" s="50" t="s">
        <v>34</v>
      </c>
      <c r="F2953" s="50">
        <v>105</v>
      </c>
      <c r="G2953" s="50" t="s">
        <v>7</v>
      </c>
      <c r="H2953" s="50" t="s">
        <v>53</v>
      </c>
      <c r="I2953" s="30">
        <v>18354</v>
      </c>
      <c r="J2953" s="37">
        <f>VLOOKUP(Table2[[#This Row],[Visitor]],Table1[],2,FALSE)</f>
        <v>23</v>
      </c>
      <c r="K2953" s="37">
        <f>VLOOKUP(Table2[[#This Row],[Home]],Table1[],2,FALSE)</f>
        <v>2</v>
      </c>
      <c r="L2953" s="37">
        <f>VLOOKUP(Table2[[#This Row],[Visitor]],Table3[],2,FALSE)</f>
        <v>25</v>
      </c>
      <c r="M2953" s="37">
        <f>VLOOKUP(Table2[[#This Row],[Home]],Table3[],2,FALSE)</f>
        <v>13</v>
      </c>
      <c r="N2953" s="37">
        <f>VLOOKUP(Table2[[#This Row],[Visitor]],Table4[],2,FALSE)</f>
        <v>19</v>
      </c>
      <c r="O2953" s="37">
        <f>VLOOKUP(Table2[[#This Row],[Home]],Table4[],2,FALSE)</f>
        <v>13</v>
      </c>
      <c r="P2953" s="37"/>
      <c r="Q2953" s="37"/>
    </row>
    <row r="2954" spans="1:17" ht="25.5" customHeight="1">
      <c r="A2954" s="49" t="s">
        <v>533</v>
      </c>
      <c r="B2954" s="11" t="s">
        <v>8</v>
      </c>
      <c r="C2954" s="50" t="s">
        <v>45</v>
      </c>
      <c r="D2954" s="50">
        <v>136</v>
      </c>
      <c r="E2954" s="50" t="s">
        <v>36</v>
      </c>
      <c r="F2954" s="50">
        <v>113</v>
      </c>
      <c r="G2954" s="50" t="s">
        <v>7</v>
      </c>
      <c r="H2954" s="50"/>
      <c r="I2954" s="30">
        <v>19912</v>
      </c>
      <c r="J2954" s="37">
        <f>VLOOKUP(Table2[[#This Row],[Visitor]],Table1[],2,FALSE)</f>
        <v>28</v>
      </c>
      <c r="K2954" s="37">
        <f>VLOOKUP(Table2[[#This Row],[Home]],Table1[],2,FALSE)</f>
        <v>16</v>
      </c>
      <c r="L2954" s="37">
        <f>VLOOKUP(Table2[[#This Row],[Visitor]],Table3[],2,FALSE)</f>
        <v>21</v>
      </c>
      <c r="M2954" s="37">
        <f>VLOOKUP(Table2[[#This Row],[Home]],Table3[],2,FALSE)</f>
        <v>7</v>
      </c>
      <c r="N2954" s="37">
        <f>VLOOKUP(Table2[[#This Row],[Visitor]],Table4[],2,FALSE)</f>
        <v>20</v>
      </c>
      <c r="O2954" s="37">
        <f>VLOOKUP(Table2[[#This Row],[Home]],Table4[],2,FALSE)</f>
        <v>6</v>
      </c>
      <c r="P2954" s="37"/>
      <c r="Q2954" s="37"/>
    </row>
    <row r="2955" spans="1:17" ht="25.5" customHeight="1">
      <c r="A2955" s="49" t="s">
        <v>534</v>
      </c>
      <c r="B2955" s="11" t="s">
        <v>98</v>
      </c>
      <c r="C2955" s="50" t="s">
        <v>24</v>
      </c>
      <c r="D2955" s="50">
        <v>84</v>
      </c>
      <c r="E2955" s="50" t="s">
        <v>28</v>
      </c>
      <c r="F2955" s="50">
        <v>130</v>
      </c>
      <c r="G2955" s="50" t="s">
        <v>7</v>
      </c>
      <c r="H2955" s="50"/>
      <c r="I2955" s="30">
        <v>19456</v>
      </c>
      <c r="J2955" s="37">
        <f>VLOOKUP(Table2[[#This Row],[Visitor]],Table1[],2,FALSE)</f>
        <v>21</v>
      </c>
      <c r="K2955" s="37">
        <f>VLOOKUP(Table2[[#This Row],[Home]],Table1[],2,FALSE)</f>
        <v>22</v>
      </c>
      <c r="L2955" s="37">
        <f>VLOOKUP(Table2[[#This Row],[Visitor]],Table3[],2,FALSE)</f>
        <v>9</v>
      </c>
      <c r="M2955" s="37">
        <f>VLOOKUP(Table2[[#This Row],[Home]],Table3[],2,FALSE)</f>
        <v>28</v>
      </c>
      <c r="N2955" s="37">
        <f>VLOOKUP(Table2[[#This Row],[Visitor]],Table4[],2,FALSE)</f>
        <v>24</v>
      </c>
      <c r="O2955" s="37">
        <f>VLOOKUP(Table2[[#This Row],[Home]],Table4[],2,FALSE)</f>
        <v>22</v>
      </c>
      <c r="P2955" s="37"/>
      <c r="Q2955" s="37"/>
    </row>
    <row r="2956" spans="1:17" ht="25.5" customHeight="1">
      <c r="A2956" s="49" t="s">
        <v>534</v>
      </c>
      <c r="B2956" s="11" t="s">
        <v>21</v>
      </c>
      <c r="C2956" s="50" t="s">
        <v>16</v>
      </c>
      <c r="D2956" s="50">
        <v>104</v>
      </c>
      <c r="E2956" s="50" t="s">
        <v>42</v>
      </c>
      <c r="F2956" s="50">
        <v>103</v>
      </c>
      <c r="G2956" s="50" t="s">
        <v>7</v>
      </c>
      <c r="H2956" s="50"/>
      <c r="I2956" s="30">
        <v>19110</v>
      </c>
      <c r="J2956" s="37">
        <f>VLOOKUP(Table2[[#This Row],[Visitor]],Table1[],2,FALSE)</f>
        <v>13</v>
      </c>
      <c r="K2956" s="37">
        <f>VLOOKUP(Table2[[#This Row],[Home]],Table1[],2,FALSE)</f>
        <v>25</v>
      </c>
      <c r="L2956" s="37">
        <f>VLOOKUP(Table2[[#This Row],[Visitor]],Table3[],2,FALSE)</f>
        <v>8</v>
      </c>
      <c r="M2956" s="37">
        <f>VLOOKUP(Table2[[#This Row],[Home]],Table3[],2,FALSE)</f>
        <v>22</v>
      </c>
      <c r="N2956" s="37">
        <f>VLOOKUP(Table2[[#This Row],[Visitor]],Table4[],2,FALSE)</f>
        <v>11</v>
      </c>
      <c r="O2956" s="37">
        <f>VLOOKUP(Table2[[#This Row],[Home]],Table4[],2,FALSE)</f>
        <v>30</v>
      </c>
      <c r="P2956" s="37"/>
      <c r="Q2956" s="37"/>
    </row>
    <row r="2957" spans="1:17" ht="25.5" customHeight="1">
      <c r="A2957" s="49" t="s">
        <v>534</v>
      </c>
      <c r="B2957" s="11" t="s">
        <v>21</v>
      </c>
      <c r="C2957" s="50" t="s">
        <v>6</v>
      </c>
      <c r="D2957" s="50">
        <v>94</v>
      </c>
      <c r="E2957" s="50" t="s">
        <v>19</v>
      </c>
      <c r="F2957" s="50">
        <v>141</v>
      </c>
      <c r="G2957" s="50" t="s">
        <v>7</v>
      </c>
      <c r="H2957" s="50"/>
      <c r="I2957" s="30">
        <v>20844</v>
      </c>
      <c r="J2957" s="37">
        <f>VLOOKUP(Table2[[#This Row],[Visitor]],Table1[],2,FALSE)</f>
        <v>5</v>
      </c>
      <c r="K2957" s="37">
        <f>VLOOKUP(Table2[[#This Row],[Home]],Table1[],2,FALSE)</f>
        <v>27</v>
      </c>
      <c r="L2957" s="37">
        <f>VLOOKUP(Table2[[#This Row],[Visitor]],Table3[],2,FALSE)</f>
        <v>6</v>
      </c>
      <c r="M2957" s="37">
        <f>VLOOKUP(Table2[[#This Row],[Home]],Table3[],2,FALSE)</f>
        <v>5</v>
      </c>
      <c r="N2957" s="37">
        <f>VLOOKUP(Table2[[#This Row],[Visitor]],Table4[],2,FALSE)</f>
        <v>28</v>
      </c>
      <c r="O2957" s="37">
        <f>VLOOKUP(Table2[[#This Row],[Home]],Table4[],2,FALSE)</f>
        <v>7</v>
      </c>
      <c r="P2957" s="37"/>
      <c r="Q2957" s="37"/>
    </row>
    <row r="2958" spans="1:17" ht="25.5" customHeight="1">
      <c r="A2958" s="49" t="s">
        <v>534</v>
      </c>
      <c r="B2958" s="11" t="s">
        <v>23</v>
      </c>
      <c r="C2958" s="50" t="s">
        <v>37</v>
      </c>
      <c r="D2958" s="50">
        <v>109</v>
      </c>
      <c r="E2958" s="50" t="s">
        <v>9</v>
      </c>
      <c r="F2958" s="50">
        <v>115</v>
      </c>
      <c r="G2958" s="50" t="s">
        <v>7</v>
      </c>
      <c r="H2958" s="50"/>
      <c r="I2958" s="30">
        <v>18055</v>
      </c>
      <c r="J2958" s="37">
        <f>VLOOKUP(Table2[[#This Row],[Visitor]],Table1[],2,FALSE)</f>
        <v>29</v>
      </c>
      <c r="K2958" s="37">
        <f>VLOOKUP(Table2[[#This Row],[Home]],Table1[],2,FALSE)</f>
        <v>3</v>
      </c>
      <c r="L2958" s="37">
        <f>VLOOKUP(Table2[[#This Row],[Visitor]],Table3[],2,FALSE)</f>
        <v>30</v>
      </c>
      <c r="M2958" s="37">
        <f>VLOOKUP(Table2[[#This Row],[Home]],Table3[],2,FALSE)</f>
        <v>1</v>
      </c>
      <c r="N2958" s="37">
        <f>VLOOKUP(Table2[[#This Row],[Visitor]],Table4[],2,FALSE)</f>
        <v>29</v>
      </c>
      <c r="O2958" s="37">
        <f>VLOOKUP(Table2[[#This Row],[Home]],Table4[],2,FALSE)</f>
        <v>5</v>
      </c>
      <c r="P2958" s="37"/>
      <c r="Q2958" s="37"/>
    </row>
    <row r="2959" spans="1:17" ht="25.5" customHeight="1">
      <c r="A2959" s="49" t="s">
        <v>534</v>
      </c>
      <c r="B2959" s="11" t="s">
        <v>35</v>
      </c>
      <c r="C2959" s="50" t="s">
        <v>25</v>
      </c>
      <c r="D2959" s="50">
        <v>112</v>
      </c>
      <c r="E2959" s="50" t="s">
        <v>31</v>
      </c>
      <c r="F2959" s="50">
        <v>126</v>
      </c>
      <c r="G2959" s="50" t="s">
        <v>7</v>
      </c>
      <c r="H2959" s="50"/>
      <c r="I2959" s="30">
        <v>18306</v>
      </c>
      <c r="J2959" s="37">
        <f>VLOOKUP(Table2[[#This Row],[Visitor]],Table1[],2,FALSE)</f>
        <v>12</v>
      </c>
      <c r="K2959" s="37">
        <f>VLOOKUP(Table2[[#This Row],[Home]],Table1[],2,FALSE)</f>
        <v>8</v>
      </c>
      <c r="L2959" s="37">
        <f>VLOOKUP(Table2[[#This Row],[Visitor]],Table3[],2,FALSE)</f>
        <v>29</v>
      </c>
      <c r="M2959" s="37">
        <f>VLOOKUP(Table2[[#This Row],[Home]],Table3[],2,FALSE)</f>
        <v>11</v>
      </c>
      <c r="N2959" s="37">
        <f>VLOOKUP(Table2[[#This Row],[Visitor]],Table4[],2,FALSE)</f>
        <v>23</v>
      </c>
      <c r="O2959" s="37">
        <f>VLOOKUP(Table2[[#This Row],[Home]],Table4[],2,FALSE)</f>
        <v>8</v>
      </c>
      <c r="P2959" s="37"/>
      <c r="Q2959" s="37"/>
    </row>
    <row r="2960" spans="1:17" ht="25.5" customHeight="1">
      <c r="A2960" s="49" t="s">
        <v>535</v>
      </c>
      <c r="B2960" s="11" t="s">
        <v>67</v>
      </c>
      <c r="C2960" s="50" t="s">
        <v>30</v>
      </c>
      <c r="D2960" s="50">
        <v>102</v>
      </c>
      <c r="E2960" s="50" t="s">
        <v>15</v>
      </c>
      <c r="F2960" s="50">
        <v>105</v>
      </c>
      <c r="G2960" s="50" t="s">
        <v>7</v>
      </c>
      <c r="H2960" s="50"/>
      <c r="I2960" s="30">
        <v>16679</v>
      </c>
      <c r="J2960" s="37">
        <f>VLOOKUP(Table2[[#This Row],[Visitor]],Table1[],2,FALSE)</f>
        <v>18</v>
      </c>
      <c r="K2960" s="37">
        <f>VLOOKUP(Table2[[#This Row],[Home]],Table1[],2,FALSE)</f>
        <v>30</v>
      </c>
      <c r="L2960" s="37">
        <f>VLOOKUP(Table2[[#This Row],[Visitor]],Table3[],2,FALSE)</f>
        <v>14</v>
      </c>
      <c r="M2960" s="37">
        <f>VLOOKUP(Table2[[#This Row],[Home]],Table3[],2,FALSE)</f>
        <v>23</v>
      </c>
      <c r="N2960" s="37">
        <f>VLOOKUP(Table2[[#This Row],[Visitor]],Table4[],2,FALSE)</f>
        <v>4</v>
      </c>
      <c r="O2960" s="37">
        <f>VLOOKUP(Table2[[#This Row],[Home]],Table4[],2,FALSE)</f>
        <v>14</v>
      </c>
      <c r="P2960" s="37"/>
      <c r="Q2960" s="37"/>
    </row>
    <row r="2961" spans="1:17" ht="25.5" customHeight="1">
      <c r="A2961" s="49" t="s">
        <v>535</v>
      </c>
      <c r="B2961" s="11" t="s">
        <v>83</v>
      </c>
      <c r="C2961" s="50" t="s">
        <v>27</v>
      </c>
      <c r="D2961" s="50">
        <v>122</v>
      </c>
      <c r="E2961" s="50" t="s">
        <v>13</v>
      </c>
      <c r="F2961" s="50">
        <v>107</v>
      </c>
      <c r="G2961" s="50" t="s">
        <v>7</v>
      </c>
      <c r="H2961" s="50"/>
      <c r="I2961" s="30">
        <v>15489</v>
      </c>
      <c r="J2961" s="37">
        <f>VLOOKUP(Table2[[#This Row],[Visitor]],Table1[],2,FALSE)</f>
        <v>11</v>
      </c>
      <c r="K2961" s="37">
        <f>VLOOKUP(Table2[[#This Row],[Home]],Table1[],2,FALSE)</f>
        <v>20</v>
      </c>
      <c r="L2961" s="37">
        <f>VLOOKUP(Table2[[#This Row],[Visitor]],Table3[],2,FALSE)</f>
        <v>27</v>
      </c>
      <c r="M2961" s="37">
        <f>VLOOKUP(Table2[[#This Row],[Home]],Table3[],2,FALSE)</f>
        <v>20</v>
      </c>
      <c r="N2961" s="37">
        <f>VLOOKUP(Table2[[#This Row],[Visitor]],Table4[],2,FALSE)</f>
        <v>26</v>
      </c>
      <c r="O2961" s="37">
        <f>VLOOKUP(Table2[[#This Row],[Home]],Table4[],2,FALSE)</f>
        <v>17</v>
      </c>
      <c r="P2961" s="37"/>
      <c r="Q2961" s="37"/>
    </row>
    <row r="2962" spans="1:17" ht="25.5" customHeight="1">
      <c r="A2962" s="49" t="s">
        <v>535</v>
      </c>
      <c r="B2962" s="11" t="s">
        <v>59</v>
      </c>
      <c r="C2962" s="50" t="s">
        <v>40</v>
      </c>
      <c r="D2962" s="50">
        <v>105</v>
      </c>
      <c r="E2962" s="50" t="s">
        <v>17</v>
      </c>
      <c r="F2962" s="50">
        <v>110</v>
      </c>
      <c r="G2962" s="50" t="s">
        <v>7</v>
      </c>
      <c r="H2962" s="50" t="s">
        <v>53</v>
      </c>
      <c r="I2962" s="30">
        <v>19600</v>
      </c>
      <c r="J2962" s="37">
        <f>VLOOKUP(Table2[[#This Row],[Visitor]],Table1[],2,FALSE)</f>
        <v>15</v>
      </c>
      <c r="K2962" s="37">
        <f>VLOOKUP(Table2[[#This Row],[Home]],Table1[],2,FALSE)</f>
        <v>17</v>
      </c>
      <c r="L2962" s="37">
        <f>VLOOKUP(Table2[[#This Row],[Visitor]],Table3[],2,FALSE)</f>
        <v>24</v>
      </c>
      <c r="M2962" s="37">
        <f>VLOOKUP(Table2[[#This Row],[Home]],Table3[],2,FALSE)</f>
        <v>15</v>
      </c>
      <c r="N2962" s="37">
        <f>VLOOKUP(Table2[[#This Row],[Visitor]],Table4[],2,FALSE)</f>
        <v>27</v>
      </c>
      <c r="O2962" s="37">
        <f>VLOOKUP(Table2[[#This Row],[Home]],Table4[],2,FALSE)</f>
        <v>18</v>
      </c>
      <c r="P2962" s="37"/>
      <c r="Q2962" s="37"/>
    </row>
    <row r="2963" spans="1:17" ht="25.5" customHeight="1">
      <c r="A2963" s="49" t="s">
        <v>535</v>
      </c>
      <c r="B2963" s="11" t="s">
        <v>59</v>
      </c>
      <c r="C2963" s="50" t="s">
        <v>41</v>
      </c>
      <c r="D2963" s="50">
        <v>104</v>
      </c>
      <c r="E2963" s="50" t="s">
        <v>19</v>
      </c>
      <c r="F2963" s="50">
        <v>110</v>
      </c>
      <c r="G2963" s="50" t="s">
        <v>7</v>
      </c>
      <c r="H2963" s="50"/>
      <c r="I2963" s="30">
        <v>20313</v>
      </c>
      <c r="J2963" s="37">
        <f>VLOOKUP(Table2[[#This Row],[Visitor]],Table1[],2,FALSE)</f>
        <v>7</v>
      </c>
      <c r="K2963" s="37">
        <f>VLOOKUP(Table2[[#This Row],[Home]],Table1[],2,FALSE)</f>
        <v>27</v>
      </c>
      <c r="L2963" s="37">
        <f>VLOOKUP(Table2[[#This Row],[Visitor]],Table3[],2,FALSE)</f>
        <v>2</v>
      </c>
      <c r="M2963" s="37">
        <f>VLOOKUP(Table2[[#This Row],[Home]],Table3[],2,FALSE)</f>
        <v>5</v>
      </c>
      <c r="N2963" s="37">
        <f>VLOOKUP(Table2[[#This Row],[Visitor]],Table4[],2,FALSE)</f>
        <v>2</v>
      </c>
      <c r="O2963" s="37">
        <f>VLOOKUP(Table2[[#This Row],[Home]],Table4[],2,FALSE)</f>
        <v>7</v>
      </c>
      <c r="P2963" s="37"/>
      <c r="Q2963" s="37"/>
    </row>
    <row r="2964" spans="1:17" ht="25.5" customHeight="1">
      <c r="A2964" s="49" t="s">
        <v>535</v>
      </c>
      <c r="B2964" s="11" t="s">
        <v>59</v>
      </c>
      <c r="C2964" s="50" t="s">
        <v>44</v>
      </c>
      <c r="D2964" s="50">
        <v>135</v>
      </c>
      <c r="E2964" s="50" t="s">
        <v>20</v>
      </c>
      <c r="F2964" s="50">
        <v>119</v>
      </c>
      <c r="G2964" s="50" t="s">
        <v>7</v>
      </c>
      <c r="H2964" s="50"/>
      <c r="I2964" s="30">
        <v>15946</v>
      </c>
      <c r="J2964" s="37">
        <f>VLOOKUP(Table2[[#This Row],[Visitor]],Table1[],2,FALSE)</f>
        <v>6</v>
      </c>
      <c r="K2964" s="37">
        <f>VLOOKUP(Table2[[#This Row],[Home]],Table1[],2,FALSE)</f>
        <v>9</v>
      </c>
      <c r="L2964" s="37">
        <f>VLOOKUP(Table2[[#This Row],[Visitor]],Table3[],2,FALSE)</f>
        <v>18</v>
      </c>
      <c r="M2964" s="37">
        <f>VLOOKUP(Table2[[#This Row],[Home]],Table3[],2,FALSE)</f>
        <v>17</v>
      </c>
      <c r="N2964" s="37">
        <f>VLOOKUP(Table2[[#This Row],[Visitor]],Table4[],2,FALSE)</f>
        <v>12</v>
      </c>
      <c r="O2964" s="37">
        <f>VLOOKUP(Table2[[#This Row],[Home]],Table4[],2,FALSE)</f>
        <v>25</v>
      </c>
      <c r="P2964" s="37"/>
      <c r="Q2964" s="37"/>
    </row>
    <row r="2965" spans="1:17" ht="25.5" customHeight="1">
      <c r="A2965" s="49" t="s">
        <v>535</v>
      </c>
      <c r="B2965" s="11" t="s">
        <v>12</v>
      </c>
      <c r="C2965" s="50" t="s">
        <v>38</v>
      </c>
      <c r="D2965" s="50">
        <v>110</v>
      </c>
      <c r="E2965" s="50" t="s">
        <v>28</v>
      </c>
      <c r="F2965" s="50">
        <v>106</v>
      </c>
      <c r="G2965" s="50" t="s">
        <v>7</v>
      </c>
      <c r="H2965" s="50"/>
      <c r="I2965" s="30">
        <v>19566</v>
      </c>
      <c r="J2965" s="37">
        <f>VLOOKUP(Table2[[#This Row],[Visitor]],Table1[],2,FALSE)</f>
        <v>23</v>
      </c>
      <c r="K2965" s="37">
        <f>VLOOKUP(Table2[[#This Row],[Home]],Table1[],2,FALSE)</f>
        <v>22</v>
      </c>
      <c r="L2965" s="37">
        <f>VLOOKUP(Table2[[#This Row],[Visitor]],Table3[],2,FALSE)</f>
        <v>25</v>
      </c>
      <c r="M2965" s="37">
        <f>VLOOKUP(Table2[[#This Row],[Home]],Table3[],2,FALSE)</f>
        <v>28</v>
      </c>
      <c r="N2965" s="37">
        <f>VLOOKUP(Table2[[#This Row],[Visitor]],Table4[],2,FALSE)</f>
        <v>19</v>
      </c>
      <c r="O2965" s="37">
        <f>VLOOKUP(Table2[[#This Row],[Home]],Table4[],2,FALSE)</f>
        <v>22</v>
      </c>
      <c r="P2965" s="37"/>
      <c r="Q2965" s="37"/>
    </row>
    <row r="2966" spans="1:17" ht="25.5" customHeight="1">
      <c r="A2966" s="49" t="s">
        <v>535</v>
      </c>
      <c r="B2966" s="11" t="s">
        <v>29</v>
      </c>
      <c r="C2966" s="50" t="s">
        <v>43</v>
      </c>
      <c r="D2966" s="50">
        <v>108</v>
      </c>
      <c r="E2966" s="50" t="s">
        <v>36</v>
      </c>
      <c r="F2966" s="50">
        <v>96</v>
      </c>
      <c r="G2966" s="50" t="s">
        <v>7</v>
      </c>
      <c r="H2966" s="50"/>
      <c r="I2966" s="30">
        <v>19393</v>
      </c>
      <c r="J2966" s="37">
        <f>VLOOKUP(Table2[[#This Row],[Visitor]],Table1[],2,FALSE)</f>
        <v>10</v>
      </c>
      <c r="K2966" s="37">
        <f>VLOOKUP(Table2[[#This Row],[Home]],Table1[],2,FALSE)</f>
        <v>16</v>
      </c>
      <c r="L2966" s="37">
        <f>VLOOKUP(Table2[[#This Row],[Visitor]],Table3[],2,FALSE)</f>
        <v>10</v>
      </c>
      <c r="M2966" s="37">
        <f>VLOOKUP(Table2[[#This Row],[Home]],Table3[],2,FALSE)</f>
        <v>7</v>
      </c>
      <c r="N2966" s="37">
        <f>VLOOKUP(Table2[[#This Row],[Visitor]],Table4[],2,FALSE)</f>
        <v>10</v>
      </c>
      <c r="O2966" s="37">
        <f>VLOOKUP(Table2[[#This Row],[Home]],Table4[],2,FALSE)</f>
        <v>6</v>
      </c>
      <c r="P2966" s="37"/>
      <c r="Q2966" s="37"/>
    </row>
    <row r="2967" spans="1:17" ht="25.5" customHeight="1">
      <c r="A2967" s="49" t="s">
        <v>535</v>
      </c>
      <c r="B2967" s="11" t="s">
        <v>32</v>
      </c>
      <c r="C2967" s="50" t="s">
        <v>33</v>
      </c>
      <c r="D2967" s="50">
        <v>125</v>
      </c>
      <c r="E2967" s="50" t="s">
        <v>45</v>
      </c>
      <c r="F2967" s="50">
        <v>142</v>
      </c>
      <c r="G2967" s="50" t="s">
        <v>7</v>
      </c>
      <c r="H2967" s="50"/>
      <c r="I2967" s="30">
        <v>18997</v>
      </c>
      <c r="J2967" s="37">
        <f>VLOOKUP(Table2[[#This Row],[Visitor]],Table1[],2,FALSE)</f>
        <v>24</v>
      </c>
      <c r="K2967" s="37">
        <f>VLOOKUP(Table2[[#This Row],[Home]],Table1[],2,FALSE)</f>
        <v>28</v>
      </c>
      <c r="L2967" s="37">
        <f>VLOOKUP(Table2[[#This Row],[Visitor]],Table3[],2,FALSE)</f>
        <v>12</v>
      </c>
      <c r="M2967" s="37">
        <f>VLOOKUP(Table2[[#This Row],[Home]],Table3[],2,FALSE)</f>
        <v>21</v>
      </c>
      <c r="N2967" s="37">
        <f>VLOOKUP(Table2[[#This Row],[Visitor]],Table4[],2,FALSE)</f>
        <v>21</v>
      </c>
      <c r="O2967" s="37">
        <f>VLOOKUP(Table2[[#This Row],[Home]],Table4[],2,FALSE)</f>
        <v>20</v>
      </c>
      <c r="P2967" s="37"/>
      <c r="Q2967" s="37"/>
    </row>
    <row r="2968" spans="1:17" ht="25.5" customHeight="1">
      <c r="A2968" s="49" t="s">
        <v>536</v>
      </c>
      <c r="B2968" s="11" t="s">
        <v>12</v>
      </c>
      <c r="C2968" s="50" t="s">
        <v>44</v>
      </c>
      <c r="D2968" s="50">
        <v>110</v>
      </c>
      <c r="E2968" s="50" t="s">
        <v>16</v>
      </c>
      <c r="F2968" s="50">
        <v>99</v>
      </c>
      <c r="G2968" s="50" t="s">
        <v>7</v>
      </c>
      <c r="H2968" s="50"/>
      <c r="I2968" s="30">
        <v>14644</v>
      </c>
      <c r="J2968" s="37">
        <f>VLOOKUP(Table2[[#This Row],[Visitor]],Table1[],2,FALSE)</f>
        <v>6</v>
      </c>
      <c r="K2968" s="37">
        <f>VLOOKUP(Table2[[#This Row],[Home]],Table1[],2,FALSE)</f>
        <v>13</v>
      </c>
      <c r="L2968" s="37">
        <f>VLOOKUP(Table2[[#This Row],[Visitor]],Table3[],2,FALSE)</f>
        <v>18</v>
      </c>
      <c r="M2968" s="37">
        <f>VLOOKUP(Table2[[#This Row],[Home]],Table3[],2,FALSE)</f>
        <v>8</v>
      </c>
      <c r="N2968" s="37">
        <f>VLOOKUP(Table2[[#This Row],[Visitor]],Table4[],2,FALSE)</f>
        <v>12</v>
      </c>
      <c r="O2968" s="37">
        <f>VLOOKUP(Table2[[#This Row],[Home]],Table4[],2,FALSE)</f>
        <v>11</v>
      </c>
      <c r="P2968" s="37"/>
      <c r="Q2968" s="37"/>
    </row>
    <row r="2969" spans="1:17" ht="25.5" customHeight="1">
      <c r="A2969" s="49" t="s">
        <v>536</v>
      </c>
      <c r="B2969" s="11" t="s">
        <v>21</v>
      </c>
      <c r="C2969" s="50" t="s">
        <v>6</v>
      </c>
      <c r="D2969" s="50">
        <v>88</v>
      </c>
      <c r="E2969" s="50" t="s">
        <v>5</v>
      </c>
      <c r="F2969" s="50">
        <v>110</v>
      </c>
      <c r="G2969" s="50" t="s">
        <v>7</v>
      </c>
      <c r="H2969" s="50"/>
      <c r="I2969" s="30">
        <v>19156</v>
      </c>
      <c r="J2969" s="37">
        <f>VLOOKUP(Table2[[#This Row],[Visitor]],Table1[],2,FALSE)</f>
        <v>5</v>
      </c>
      <c r="K2969" s="37">
        <f>VLOOKUP(Table2[[#This Row],[Home]],Table1[],2,FALSE)</f>
        <v>4</v>
      </c>
      <c r="L2969" s="37">
        <f>VLOOKUP(Table2[[#This Row],[Visitor]],Table3[],2,FALSE)</f>
        <v>6</v>
      </c>
      <c r="M2969" s="37">
        <f>VLOOKUP(Table2[[#This Row],[Home]],Table3[],2,FALSE)</f>
        <v>4</v>
      </c>
      <c r="N2969" s="37">
        <f>VLOOKUP(Table2[[#This Row],[Visitor]],Table4[],2,FALSE)</f>
        <v>28</v>
      </c>
      <c r="O2969" s="37">
        <f>VLOOKUP(Table2[[#This Row],[Home]],Table4[],2,FALSE)</f>
        <v>9</v>
      </c>
      <c r="P2969" s="37"/>
      <c r="Q2969" s="37"/>
    </row>
    <row r="2970" spans="1:17" ht="25.5" customHeight="1">
      <c r="A2970" s="49" t="s">
        <v>536</v>
      </c>
      <c r="B2970" s="11" t="s">
        <v>23</v>
      </c>
      <c r="C2970" s="50" t="s">
        <v>41</v>
      </c>
      <c r="D2970" s="50">
        <v>93</v>
      </c>
      <c r="E2970" s="50" t="s">
        <v>40</v>
      </c>
      <c r="F2970" s="50">
        <v>92</v>
      </c>
      <c r="G2970" s="50" t="s">
        <v>7</v>
      </c>
      <c r="H2970" s="50"/>
      <c r="I2970" s="30">
        <v>14775</v>
      </c>
      <c r="J2970" s="37">
        <f>VLOOKUP(Table2[[#This Row],[Visitor]],Table1[],2,FALSE)</f>
        <v>7</v>
      </c>
      <c r="K2970" s="37">
        <f>VLOOKUP(Table2[[#This Row],[Home]],Table1[],2,FALSE)</f>
        <v>15</v>
      </c>
      <c r="L2970" s="37">
        <f>VLOOKUP(Table2[[#This Row],[Visitor]],Table3[],2,FALSE)</f>
        <v>2</v>
      </c>
      <c r="M2970" s="37">
        <f>VLOOKUP(Table2[[#This Row],[Home]],Table3[],2,FALSE)</f>
        <v>24</v>
      </c>
      <c r="N2970" s="37">
        <f>VLOOKUP(Table2[[#This Row],[Visitor]],Table4[],2,FALSE)</f>
        <v>2</v>
      </c>
      <c r="O2970" s="37">
        <f>VLOOKUP(Table2[[#This Row],[Home]],Table4[],2,FALSE)</f>
        <v>27</v>
      </c>
      <c r="P2970" s="37"/>
      <c r="Q2970" s="37"/>
    </row>
    <row r="2971" spans="1:17" ht="25.5" customHeight="1">
      <c r="A2971" s="49" t="s">
        <v>536</v>
      </c>
      <c r="B2971" s="11" t="s">
        <v>23</v>
      </c>
      <c r="C2971" s="50" t="s">
        <v>38</v>
      </c>
      <c r="D2971" s="50">
        <v>119</v>
      </c>
      <c r="E2971" s="50" t="s">
        <v>9</v>
      </c>
      <c r="F2971" s="50">
        <v>118</v>
      </c>
      <c r="G2971" s="50" t="s">
        <v>7</v>
      </c>
      <c r="H2971" s="50"/>
      <c r="I2971" s="30">
        <v>18055</v>
      </c>
      <c r="J2971" s="37">
        <f>VLOOKUP(Table2[[#This Row],[Visitor]],Table1[],2,FALSE)</f>
        <v>23</v>
      </c>
      <c r="K2971" s="37">
        <f>VLOOKUP(Table2[[#This Row],[Home]],Table1[],2,FALSE)</f>
        <v>3</v>
      </c>
      <c r="L2971" s="37">
        <f>VLOOKUP(Table2[[#This Row],[Visitor]],Table3[],2,FALSE)</f>
        <v>25</v>
      </c>
      <c r="M2971" s="37">
        <f>VLOOKUP(Table2[[#This Row],[Home]],Table3[],2,FALSE)</f>
        <v>1</v>
      </c>
      <c r="N2971" s="37">
        <f>VLOOKUP(Table2[[#This Row],[Visitor]],Table4[],2,FALSE)</f>
        <v>19</v>
      </c>
      <c r="O2971" s="37">
        <f>VLOOKUP(Table2[[#This Row],[Home]],Table4[],2,FALSE)</f>
        <v>5</v>
      </c>
      <c r="P2971" s="37"/>
      <c r="Q2971" s="37"/>
    </row>
    <row r="2972" spans="1:17" ht="25.5" customHeight="1">
      <c r="A2972" s="49" t="s">
        <v>536</v>
      </c>
      <c r="B2972" s="11" t="s">
        <v>23</v>
      </c>
      <c r="C2972" s="50" t="s">
        <v>18</v>
      </c>
      <c r="D2972" s="50">
        <v>101</v>
      </c>
      <c r="E2972" s="50" t="s">
        <v>22</v>
      </c>
      <c r="F2972" s="50">
        <v>110</v>
      </c>
      <c r="G2972" s="50" t="s">
        <v>7</v>
      </c>
      <c r="H2972" s="50"/>
      <c r="I2972" s="30">
        <v>17385</v>
      </c>
      <c r="J2972" s="37">
        <f>VLOOKUP(Table2[[#This Row],[Visitor]],Table1[],2,FALSE)</f>
        <v>26</v>
      </c>
      <c r="K2972" s="37">
        <f>VLOOKUP(Table2[[#This Row],[Home]],Table1[],2,FALSE)</f>
        <v>14</v>
      </c>
      <c r="L2972" s="37">
        <f>VLOOKUP(Table2[[#This Row],[Visitor]],Table3[],2,FALSE)</f>
        <v>26</v>
      </c>
      <c r="M2972" s="37">
        <f>VLOOKUP(Table2[[#This Row],[Home]],Table3[],2,FALSE)</f>
        <v>16</v>
      </c>
      <c r="N2972" s="37">
        <f>VLOOKUP(Table2[[#This Row],[Visitor]],Table4[],2,FALSE)</f>
        <v>15</v>
      </c>
      <c r="O2972" s="37">
        <f>VLOOKUP(Table2[[#This Row],[Home]],Table4[],2,FALSE)</f>
        <v>1</v>
      </c>
      <c r="P2972" s="37"/>
      <c r="Q2972" s="37"/>
    </row>
    <row r="2973" spans="1:17" ht="25.5" customHeight="1">
      <c r="A2973" s="49" t="s">
        <v>536</v>
      </c>
      <c r="B2973" s="11" t="s">
        <v>23</v>
      </c>
      <c r="C2973" s="50" t="s">
        <v>14</v>
      </c>
      <c r="D2973" s="50">
        <v>105</v>
      </c>
      <c r="E2973" s="50" t="s">
        <v>24</v>
      </c>
      <c r="F2973" s="50">
        <v>103</v>
      </c>
      <c r="G2973" s="50" t="s">
        <v>7</v>
      </c>
      <c r="H2973" s="50"/>
      <c r="I2973" s="30">
        <v>13694</v>
      </c>
      <c r="J2973" s="37">
        <f>VLOOKUP(Table2[[#This Row],[Visitor]],Table1[],2,FALSE)</f>
        <v>19</v>
      </c>
      <c r="K2973" s="37">
        <f>VLOOKUP(Table2[[#This Row],[Home]],Table1[],2,FALSE)</f>
        <v>21</v>
      </c>
      <c r="L2973" s="37">
        <f>VLOOKUP(Table2[[#This Row],[Visitor]],Table3[],2,FALSE)</f>
        <v>19</v>
      </c>
      <c r="M2973" s="37">
        <f>VLOOKUP(Table2[[#This Row],[Home]],Table3[],2,FALSE)</f>
        <v>9</v>
      </c>
      <c r="N2973" s="37">
        <f>VLOOKUP(Table2[[#This Row],[Visitor]],Table4[],2,FALSE)</f>
        <v>16</v>
      </c>
      <c r="O2973" s="37">
        <f>VLOOKUP(Table2[[#This Row],[Home]],Table4[],2,FALSE)</f>
        <v>24</v>
      </c>
      <c r="P2973" s="37"/>
      <c r="Q2973" s="37"/>
    </row>
    <row r="2974" spans="1:17" ht="25.5" customHeight="1">
      <c r="A2974" s="49" t="s">
        <v>536</v>
      </c>
      <c r="B2974" s="11" t="s">
        <v>29</v>
      </c>
      <c r="C2974" s="50" t="s">
        <v>33</v>
      </c>
      <c r="D2974" s="50">
        <v>109</v>
      </c>
      <c r="E2974" s="50" t="s">
        <v>37</v>
      </c>
      <c r="F2974" s="50">
        <v>125</v>
      </c>
      <c r="G2974" s="50" t="s">
        <v>7</v>
      </c>
      <c r="H2974" s="50"/>
      <c r="I2974" s="30">
        <v>13230</v>
      </c>
      <c r="J2974" s="37">
        <f>VLOOKUP(Table2[[#This Row],[Visitor]],Table1[],2,FALSE)</f>
        <v>24</v>
      </c>
      <c r="K2974" s="37">
        <f>VLOOKUP(Table2[[#This Row],[Home]],Table1[],2,FALSE)</f>
        <v>29</v>
      </c>
      <c r="L2974" s="37">
        <f>VLOOKUP(Table2[[#This Row],[Visitor]],Table3[],2,FALSE)</f>
        <v>12</v>
      </c>
      <c r="M2974" s="37">
        <f>VLOOKUP(Table2[[#This Row],[Home]],Table3[],2,FALSE)</f>
        <v>30</v>
      </c>
      <c r="N2974" s="37">
        <f>VLOOKUP(Table2[[#This Row],[Visitor]],Table4[],2,FALSE)</f>
        <v>21</v>
      </c>
      <c r="O2974" s="37">
        <f>VLOOKUP(Table2[[#This Row],[Home]],Table4[],2,FALSE)</f>
        <v>29</v>
      </c>
      <c r="P2974" s="37"/>
      <c r="Q2974" s="37"/>
    </row>
    <row r="2975" spans="1:17" ht="25.5" customHeight="1">
      <c r="A2975" s="49" t="s">
        <v>536</v>
      </c>
      <c r="B2975" s="11" t="s">
        <v>29</v>
      </c>
      <c r="C2975" s="50" t="s">
        <v>43</v>
      </c>
      <c r="D2975" s="50">
        <v>104</v>
      </c>
      <c r="E2975" s="50" t="s">
        <v>31</v>
      </c>
      <c r="F2975" s="50">
        <v>90</v>
      </c>
      <c r="G2975" s="50" t="s">
        <v>7</v>
      </c>
      <c r="H2975" s="50"/>
      <c r="I2975" s="30">
        <v>18306</v>
      </c>
      <c r="J2975" s="37">
        <f>VLOOKUP(Table2[[#This Row],[Visitor]],Table1[],2,FALSE)</f>
        <v>10</v>
      </c>
      <c r="K2975" s="37">
        <f>VLOOKUP(Table2[[#This Row],[Home]],Table1[],2,FALSE)</f>
        <v>8</v>
      </c>
      <c r="L2975" s="37">
        <f>VLOOKUP(Table2[[#This Row],[Visitor]],Table3[],2,FALSE)</f>
        <v>10</v>
      </c>
      <c r="M2975" s="37">
        <f>VLOOKUP(Table2[[#This Row],[Home]],Table3[],2,FALSE)</f>
        <v>11</v>
      </c>
      <c r="N2975" s="37">
        <f>VLOOKUP(Table2[[#This Row],[Visitor]],Table4[],2,FALSE)</f>
        <v>10</v>
      </c>
      <c r="O2975" s="37">
        <f>VLOOKUP(Table2[[#This Row],[Home]],Table4[],2,FALSE)</f>
        <v>8</v>
      </c>
      <c r="P2975" s="37"/>
      <c r="Q2975" s="37"/>
    </row>
    <row r="2976" spans="1:17" ht="25.5" customHeight="1">
      <c r="A2976" s="49" t="s">
        <v>536</v>
      </c>
      <c r="B2976" s="11" t="s">
        <v>8</v>
      </c>
      <c r="C2976" s="50" t="s">
        <v>25</v>
      </c>
      <c r="D2976" s="50">
        <v>110</v>
      </c>
      <c r="E2976" s="50" t="s">
        <v>10</v>
      </c>
      <c r="F2976" s="50">
        <v>102</v>
      </c>
      <c r="G2976" s="50" t="s">
        <v>7</v>
      </c>
      <c r="H2976" s="50"/>
      <c r="I2976" s="30">
        <v>18064</v>
      </c>
      <c r="J2976" s="37">
        <f>VLOOKUP(Table2[[#This Row],[Visitor]],Table1[],2,FALSE)</f>
        <v>12</v>
      </c>
      <c r="K2976" s="37">
        <f>VLOOKUP(Table2[[#This Row],[Home]],Table1[],2,FALSE)</f>
        <v>1</v>
      </c>
      <c r="L2976" s="37">
        <f>VLOOKUP(Table2[[#This Row],[Visitor]],Table3[],2,FALSE)</f>
        <v>29</v>
      </c>
      <c r="M2976" s="37">
        <f>VLOOKUP(Table2[[#This Row],[Home]],Table3[],2,FALSE)</f>
        <v>3</v>
      </c>
      <c r="N2976" s="37">
        <f>VLOOKUP(Table2[[#This Row],[Visitor]],Table4[],2,FALSE)</f>
        <v>23</v>
      </c>
      <c r="O2976" s="37">
        <f>VLOOKUP(Table2[[#This Row],[Home]],Table4[],2,FALSE)</f>
        <v>3</v>
      </c>
      <c r="P2976" s="37"/>
      <c r="Q2976" s="37"/>
    </row>
    <row r="2977" spans="1:17" ht="25.5" customHeight="1">
      <c r="A2977" s="49" t="s">
        <v>537</v>
      </c>
      <c r="B2977" s="11" t="s">
        <v>12</v>
      </c>
      <c r="C2977" s="50" t="s">
        <v>20</v>
      </c>
      <c r="D2977" s="50">
        <v>107</v>
      </c>
      <c r="E2977" s="50" t="s">
        <v>13</v>
      </c>
      <c r="F2977" s="50">
        <v>114</v>
      </c>
      <c r="G2977" s="50" t="s">
        <v>7</v>
      </c>
      <c r="H2977" s="50"/>
      <c r="I2977" s="30">
        <v>10626</v>
      </c>
      <c r="J2977" s="37">
        <f>VLOOKUP(Table2[[#This Row],[Visitor]],Table1[],2,FALSE)</f>
        <v>9</v>
      </c>
      <c r="K2977" s="37">
        <f>VLOOKUP(Table2[[#This Row],[Home]],Table1[],2,FALSE)</f>
        <v>20</v>
      </c>
      <c r="L2977" s="37">
        <f>VLOOKUP(Table2[[#This Row],[Visitor]],Table3[],2,FALSE)</f>
        <v>17</v>
      </c>
      <c r="M2977" s="37">
        <f>VLOOKUP(Table2[[#This Row],[Home]],Table3[],2,FALSE)</f>
        <v>20</v>
      </c>
      <c r="N2977" s="37">
        <f>VLOOKUP(Table2[[#This Row],[Visitor]],Table4[],2,FALSE)</f>
        <v>25</v>
      </c>
      <c r="O2977" s="37">
        <f>VLOOKUP(Table2[[#This Row],[Home]],Table4[],2,FALSE)</f>
        <v>17</v>
      </c>
      <c r="P2977" s="37"/>
      <c r="Q2977" s="37"/>
    </row>
    <row r="2978" spans="1:17" ht="25.5" customHeight="1">
      <c r="A2978" s="49" t="s">
        <v>537</v>
      </c>
      <c r="B2978" s="11" t="s">
        <v>23</v>
      </c>
      <c r="C2978" s="50" t="s">
        <v>27</v>
      </c>
      <c r="D2978" s="50">
        <v>121</v>
      </c>
      <c r="E2978" s="50" t="s">
        <v>17</v>
      </c>
      <c r="F2978" s="50">
        <v>135</v>
      </c>
      <c r="G2978" s="50" t="s">
        <v>7</v>
      </c>
      <c r="H2978" s="50" t="s">
        <v>53</v>
      </c>
      <c r="I2978" s="30">
        <v>19600</v>
      </c>
      <c r="J2978" s="37">
        <f>VLOOKUP(Table2[[#This Row],[Visitor]],Table1[],2,FALSE)</f>
        <v>11</v>
      </c>
      <c r="K2978" s="37">
        <f>VLOOKUP(Table2[[#This Row],[Home]],Table1[],2,FALSE)</f>
        <v>17</v>
      </c>
      <c r="L2978" s="37">
        <f>VLOOKUP(Table2[[#This Row],[Visitor]],Table3[],2,FALSE)</f>
        <v>27</v>
      </c>
      <c r="M2978" s="37">
        <f>VLOOKUP(Table2[[#This Row],[Home]],Table3[],2,FALSE)</f>
        <v>15</v>
      </c>
      <c r="N2978" s="37">
        <f>VLOOKUP(Table2[[#This Row],[Visitor]],Table4[],2,FALSE)</f>
        <v>26</v>
      </c>
      <c r="O2978" s="37">
        <f>VLOOKUP(Table2[[#This Row],[Home]],Table4[],2,FALSE)</f>
        <v>18</v>
      </c>
      <c r="P2978" s="37"/>
      <c r="Q2978" s="37"/>
    </row>
    <row r="2979" spans="1:17" ht="25.5" customHeight="1">
      <c r="A2979" s="49" t="s">
        <v>537</v>
      </c>
      <c r="B2979" s="11" t="s">
        <v>23</v>
      </c>
      <c r="C2979" s="50" t="s">
        <v>30</v>
      </c>
      <c r="D2979" s="50">
        <v>92</v>
      </c>
      <c r="E2979" s="50" t="s">
        <v>19</v>
      </c>
      <c r="F2979" s="50">
        <v>97</v>
      </c>
      <c r="G2979" s="50" t="s">
        <v>7</v>
      </c>
      <c r="H2979" s="50"/>
      <c r="I2979" s="30">
        <v>20591</v>
      </c>
      <c r="J2979" s="37">
        <f>VLOOKUP(Table2[[#This Row],[Visitor]],Table1[],2,FALSE)</f>
        <v>18</v>
      </c>
      <c r="K2979" s="37">
        <f>VLOOKUP(Table2[[#This Row],[Home]],Table1[],2,FALSE)</f>
        <v>27</v>
      </c>
      <c r="L2979" s="37">
        <f>VLOOKUP(Table2[[#This Row],[Visitor]],Table3[],2,FALSE)</f>
        <v>14</v>
      </c>
      <c r="M2979" s="37">
        <f>VLOOKUP(Table2[[#This Row],[Home]],Table3[],2,FALSE)</f>
        <v>5</v>
      </c>
      <c r="N2979" s="37">
        <f>VLOOKUP(Table2[[#This Row],[Visitor]],Table4[],2,FALSE)</f>
        <v>4</v>
      </c>
      <c r="O2979" s="37">
        <f>VLOOKUP(Table2[[#This Row],[Home]],Table4[],2,FALSE)</f>
        <v>7</v>
      </c>
      <c r="P2979" s="37"/>
      <c r="Q2979" s="37"/>
    </row>
    <row r="2980" spans="1:17" ht="25.5" customHeight="1">
      <c r="A2980" s="49" t="s">
        <v>537</v>
      </c>
      <c r="B2980" s="11" t="s">
        <v>35</v>
      </c>
      <c r="C2980" s="50" t="s">
        <v>42</v>
      </c>
      <c r="D2980" s="50">
        <v>87</v>
      </c>
      <c r="E2980" s="50" t="s">
        <v>36</v>
      </c>
      <c r="F2980" s="50">
        <v>115</v>
      </c>
      <c r="G2980" s="50" t="s">
        <v>7</v>
      </c>
      <c r="H2980" s="50"/>
      <c r="I2980" s="30">
        <v>19393</v>
      </c>
      <c r="J2980" s="37">
        <f>VLOOKUP(Table2[[#This Row],[Visitor]],Table1[],2,FALSE)</f>
        <v>25</v>
      </c>
      <c r="K2980" s="37">
        <f>VLOOKUP(Table2[[#This Row],[Home]],Table1[],2,FALSE)</f>
        <v>16</v>
      </c>
      <c r="L2980" s="37">
        <f>VLOOKUP(Table2[[#This Row],[Visitor]],Table3[],2,FALSE)</f>
        <v>22</v>
      </c>
      <c r="M2980" s="37">
        <f>VLOOKUP(Table2[[#This Row],[Home]],Table3[],2,FALSE)</f>
        <v>7</v>
      </c>
      <c r="N2980" s="37">
        <f>VLOOKUP(Table2[[#This Row],[Visitor]],Table4[],2,FALSE)</f>
        <v>30</v>
      </c>
      <c r="O2980" s="37">
        <f>VLOOKUP(Table2[[#This Row],[Home]],Table4[],2,FALSE)</f>
        <v>6</v>
      </c>
      <c r="P2980" s="37"/>
      <c r="Q2980" s="37"/>
    </row>
    <row r="2981" spans="1:17" ht="25.5" customHeight="1">
      <c r="A2981" s="49" t="s">
        <v>538</v>
      </c>
      <c r="B2981" s="11" t="s">
        <v>12</v>
      </c>
      <c r="C2981" s="50" t="s">
        <v>9</v>
      </c>
      <c r="D2981" s="50">
        <v>116</v>
      </c>
      <c r="E2981" s="50" t="s">
        <v>6</v>
      </c>
      <c r="F2981" s="50">
        <v>110</v>
      </c>
      <c r="G2981" s="50" t="s">
        <v>7</v>
      </c>
      <c r="H2981" s="50"/>
      <c r="I2981" s="30">
        <v>17122</v>
      </c>
      <c r="J2981" s="37">
        <f>VLOOKUP(Table2[[#This Row],[Visitor]],Table1[],2,FALSE)</f>
        <v>3</v>
      </c>
      <c r="K2981" s="37">
        <f>VLOOKUP(Table2[[#This Row],[Home]],Table1[],2,FALSE)</f>
        <v>5</v>
      </c>
      <c r="L2981" s="37">
        <f>VLOOKUP(Table2[[#This Row],[Visitor]],Table3[],2,FALSE)</f>
        <v>1</v>
      </c>
      <c r="M2981" s="37">
        <f>VLOOKUP(Table2[[#This Row],[Home]],Table3[],2,FALSE)</f>
        <v>6</v>
      </c>
      <c r="N2981" s="37">
        <f>VLOOKUP(Table2[[#This Row],[Visitor]],Table4[],2,FALSE)</f>
        <v>5</v>
      </c>
      <c r="O2981" s="37">
        <f>VLOOKUP(Table2[[#This Row],[Home]],Table4[],2,FALSE)</f>
        <v>28</v>
      </c>
      <c r="P2981" s="37"/>
      <c r="Q2981" s="37"/>
    </row>
    <row r="2982" spans="1:17" ht="25.5" customHeight="1">
      <c r="A2982" s="49" t="s">
        <v>538</v>
      </c>
      <c r="B2982" s="11" t="s">
        <v>12</v>
      </c>
      <c r="C2982" s="50" t="s">
        <v>5</v>
      </c>
      <c r="D2982" s="50">
        <v>117</v>
      </c>
      <c r="E2982" s="50" t="s">
        <v>16</v>
      </c>
      <c r="F2982" s="50">
        <v>122</v>
      </c>
      <c r="G2982" s="50" t="s">
        <v>7</v>
      </c>
      <c r="H2982" s="50"/>
      <c r="I2982" s="30">
        <v>15637</v>
      </c>
      <c r="J2982" s="37">
        <f>VLOOKUP(Table2[[#This Row],[Visitor]],Table1[],2,FALSE)</f>
        <v>4</v>
      </c>
      <c r="K2982" s="37">
        <f>VLOOKUP(Table2[[#This Row],[Home]],Table1[],2,FALSE)</f>
        <v>13</v>
      </c>
      <c r="L2982" s="37">
        <f>VLOOKUP(Table2[[#This Row],[Visitor]],Table3[],2,FALSE)</f>
        <v>4</v>
      </c>
      <c r="M2982" s="37">
        <f>VLOOKUP(Table2[[#This Row],[Home]],Table3[],2,FALSE)</f>
        <v>8</v>
      </c>
      <c r="N2982" s="37">
        <f>VLOOKUP(Table2[[#This Row],[Visitor]],Table4[],2,FALSE)</f>
        <v>9</v>
      </c>
      <c r="O2982" s="37">
        <f>VLOOKUP(Table2[[#This Row],[Home]],Table4[],2,FALSE)</f>
        <v>11</v>
      </c>
      <c r="P2982" s="37"/>
      <c r="Q2982" s="37"/>
    </row>
    <row r="2983" spans="1:17" ht="25.5" customHeight="1">
      <c r="A2983" s="49" t="s">
        <v>538</v>
      </c>
      <c r="B2983" s="11" t="s">
        <v>12</v>
      </c>
      <c r="C2983" s="50" t="s">
        <v>45</v>
      </c>
      <c r="D2983" s="50">
        <v>96</v>
      </c>
      <c r="E2983" s="50" t="s">
        <v>18</v>
      </c>
      <c r="F2983" s="50">
        <v>87</v>
      </c>
      <c r="G2983" s="50" t="s">
        <v>7</v>
      </c>
      <c r="H2983" s="50"/>
      <c r="I2983" s="30">
        <v>18846</v>
      </c>
      <c r="J2983" s="37">
        <f>VLOOKUP(Table2[[#This Row],[Visitor]],Table1[],2,FALSE)</f>
        <v>28</v>
      </c>
      <c r="K2983" s="37">
        <f>VLOOKUP(Table2[[#This Row],[Home]],Table1[],2,FALSE)</f>
        <v>26</v>
      </c>
      <c r="L2983" s="37">
        <f>VLOOKUP(Table2[[#This Row],[Visitor]],Table3[],2,FALSE)</f>
        <v>21</v>
      </c>
      <c r="M2983" s="37">
        <f>VLOOKUP(Table2[[#This Row],[Home]],Table3[],2,FALSE)</f>
        <v>26</v>
      </c>
      <c r="N2983" s="37">
        <f>VLOOKUP(Table2[[#This Row],[Visitor]],Table4[],2,FALSE)</f>
        <v>20</v>
      </c>
      <c r="O2983" s="37">
        <f>VLOOKUP(Table2[[#This Row],[Home]],Table4[],2,FALSE)</f>
        <v>15</v>
      </c>
      <c r="P2983" s="37"/>
      <c r="Q2983" s="37"/>
    </row>
    <row r="2984" spans="1:17" ht="25.5" customHeight="1">
      <c r="A2984" s="49" t="s">
        <v>538</v>
      </c>
      <c r="B2984" s="11" t="s">
        <v>12</v>
      </c>
      <c r="C2984" s="50" t="s">
        <v>44</v>
      </c>
      <c r="D2984" s="50">
        <v>112</v>
      </c>
      <c r="E2984" s="50" t="s">
        <v>41</v>
      </c>
      <c r="F2984" s="50">
        <v>92</v>
      </c>
      <c r="G2984" s="50" t="s">
        <v>7</v>
      </c>
      <c r="H2984" s="50"/>
      <c r="I2984" s="30">
        <v>20144</v>
      </c>
      <c r="J2984" s="37">
        <f>VLOOKUP(Table2[[#This Row],[Visitor]],Table1[],2,FALSE)</f>
        <v>6</v>
      </c>
      <c r="K2984" s="37">
        <f>VLOOKUP(Table2[[#This Row],[Home]],Table1[],2,FALSE)</f>
        <v>7</v>
      </c>
      <c r="L2984" s="37">
        <f>VLOOKUP(Table2[[#This Row],[Visitor]],Table3[],2,FALSE)</f>
        <v>18</v>
      </c>
      <c r="M2984" s="37">
        <f>VLOOKUP(Table2[[#This Row],[Home]],Table3[],2,FALSE)</f>
        <v>2</v>
      </c>
      <c r="N2984" s="37">
        <f>VLOOKUP(Table2[[#This Row],[Visitor]],Table4[],2,FALSE)</f>
        <v>12</v>
      </c>
      <c r="O2984" s="37">
        <f>VLOOKUP(Table2[[#This Row],[Home]],Table4[],2,FALSE)</f>
        <v>2</v>
      </c>
      <c r="P2984" s="37"/>
      <c r="Q2984" s="37"/>
    </row>
    <row r="2985" spans="1:17" ht="25.5" customHeight="1">
      <c r="A2985" s="49" t="s">
        <v>538</v>
      </c>
      <c r="B2985" s="11" t="s">
        <v>21</v>
      </c>
      <c r="C2985" s="50" t="s">
        <v>13</v>
      </c>
      <c r="D2985" s="50">
        <v>113</v>
      </c>
      <c r="E2985" s="50" t="s">
        <v>15</v>
      </c>
      <c r="F2985" s="50">
        <v>108</v>
      </c>
      <c r="G2985" s="50" t="s">
        <v>7</v>
      </c>
      <c r="H2985" s="50"/>
      <c r="I2985" s="30">
        <v>15631</v>
      </c>
      <c r="J2985" s="37">
        <f>VLOOKUP(Table2[[#This Row],[Visitor]],Table1[],2,FALSE)</f>
        <v>20</v>
      </c>
      <c r="K2985" s="37">
        <f>VLOOKUP(Table2[[#This Row],[Home]],Table1[],2,FALSE)</f>
        <v>30</v>
      </c>
      <c r="L2985" s="37">
        <f>VLOOKUP(Table2[[#This Row],[Visitor]],Table3[],2,FALSE)</f>
        <v>20</v>
      </c>
      <c r="M2985" s="37">
        <f>VLOOKUP(Table2[[#This Row],[Home]],Table3[],2,FALSE)</f>
        <v>23</v>
      </c>
      <c r="N2985" s="37">
        <f>VLOOKUP(Table2[[#This Row],[Visitor]],Table4[],2,FALSE)</f>
        <v>17</v>
      </c>
      <c r="O2985" s="37">
        <f>VLOOKUP(Table2[[#This Row],[Home]],Table4[],2,FALSE)</f>
        <v>14</v>
      </c>
      <c r="P2985" s="37"/>
      <c r="Q2985" s="37"/>
    </row>
    <row r="2986" spans="1:17" ht="25.5" customHeight="1">
      <c r="A2986" s="49" t="s">
        <v>538</v>
      </c>
      <c r="B2986" s="11" t="s">
        <v>23</v>
      </c>
      <c r="C2986" s="50" t="s">
        <v>27</v>
      </c>
      <c r="D2986" s="50">
        <v>102</v>
      </c>
      <c r="E2986" s="50" t="s">
        <v>40</v>
      </c>
      <c r="F2986" s="50">
        <v>136</v>
      </c>
      <c r="G2986" s="50" t="s">
        <v>7</v>
      </c>
      <c r="H2986" s="50"/>
      <c r="I2986" s="30">
        <v>15084</v>
      </c>
      <c r="J2986" s="37">
        <f>VLOOKUP(Table2[[#This Row],[Visitor]],Table1[],2,FALSE)</f>
        <v>11</v>
      </c>
      <c r="K2986" s="37">
        <f>VLOOKUP(Table2[[#This Row],[Home]],Table1[],2,FALSE)</f>
        <v>15</v>
      </c>
      <c r="L2986" s="37">
        <f>VLOOKUP(Table2[[#This Row],[Visitor]],Table3[],2,FALSE)</f>
        <v>27</v>
      </c>
      <c r="M2986" s="37">
        <f>VLOOKUP(Table2[[#This Row],[Home]],Table3[],2,FALSE)</f>
        <v>24</v>
      </c>
      <c r="N2986" s="37">
        <f>VLOOKUP(Table2[[#This Row],[Visitor]],Table4[],2,FALSE)</f>
        <v>26</v>
      </c>
      <c r="O2986" s="37">
        <f>VLOOKUP(Table2[[#This Row],[Home]],Table4[],2,FALSE)</f>
        <v>27</v>
      </c>
      <c r="P2986" s="37"/>
      <c r="Q2986" s="37"/>
    </row>
    <row r="2987" spans="1:17" ht="25.5" customHeight="1">
      <c r="A2987" s="49" t="s">
        <v>538</v>
      </c>
      <c r="B2987" s="11" t="s">
        <v>23</v>
      </c>
      <c r="C2987" s="50" t="s">
        <v>31</v>
      </c>
      <c r="D2987" s="50">
        <v>127</v>
      </c>
      <c r="E2987" s="50" t="s">
        <v>33</v>
      </c>
      <c r="F2987" s="50">
        <v>116</v>
      </c>
      <c r="G2987" s="50" t="s">
        <v>7</v>
      </c>
      <c r="H2987" s="50"/>
      <c r="I2987" s="30">
        <v>12369</v>
      </c>
      <c r="J2987" s="37">
        <f>VLOOKUP(Table2[[#This Row],[Visitor]],Table1[],2,FALSE)</f>
        <v>8</v>
      </c>
      <c r="K2987" s="37">
        <f>VLOOKUP(Table2[[#This Row],[Home]],Table1[],2,FALSE)</f>
        <v>24</v>
      </c>
      <c r="L2987" s="37">
        <f>VLOOKUP(Table2[[#This Row],[Visitor]],Table3[],2,FALSE)</f>
        <v>11</v>
      </c>
      <c r="M2987" s="37">
        <f>VLOOKUP(Table2[[#This Row],[Home]],Table3[],2,FALSE)</f>
        <v>12</v>
      </c>
      <c r="N2987" s="37">
        <f>VLOOKUP(Table2[[#This Row],[Visitor]],Table4[],2,FALSE)</f>
        <v>8</v>
      </c>
      <c r="O2987" s="37">
        <f>VLOOKUP(Table2[[#This Row],[Home]],Table4[],2,FALSE)</f>
        <v>21</v>
      </c>
      <c r="P2987" s="37"/>
      <c r="Q2987" s="37"/>
    </row>
    <row r="2988" spans="1:17" ht="25.5" customHeight="1">
      <c r="A2988" s="49" t="s">
        <v>538</v>
      </c>
      <c r="B2988" s="11" t="s">
        <v>29</v>
      </c>
      <c r="C2988" s="50" t="s">
        <v>25</v>
      </c>
      <c r="D2988" s="50">
        <v>115</v>
      </c>
      <c r="E2988" s="50" t="s">
        <v>37</v>
      </c>
      <c r="F2988" s="50">
        <v>108</v>
      </c>
      <c r="G2988" s="50" t="s">
        <v>7</v>
      </c>
      <c r="H2988" s="50"/>
      <c r="I2988" s="30">
        <v>12254</v>
      </c>
      <c r="J2988" s="37">
        <f>VLOOKUP(Table2[[#This Row],[Visitor]],Table1[],2,FALSE)</f>
        <v>12</v>
      </c>
      <c r="K2988" s="37">
        <f>VLOOKUP(Table2[[#This Row],[Home]],Table1[],2,FALSE)</f>
        <v>29</v>
      </c>
      <c r="L2988" s="37">
        <f>VLOOKUP(Table2[[#This Row],[Visitor]],Table3[],2,FALSE)</f>
        <v>29</v>
      </c>
      <c r="M2988" s="37">
        <f>VLOOKUP(Table2[[#This Row],[Home]],Table3[],2,FALSE)</f>
        <v>30</v>
      </c>
      <c r="N2988" s="37">
        <f>VLOOKUP(Table2[[#This Row],[Visitor]],Table4[],2,FALSE)</f>
        <v>23</v>
      </c>
      <c r="O2988" s="37">
        <f>VLOOKUP(Table2[[#This Row],[Home]],Table4[],2,FALSE)</f>
        <v>29</v>
      </c>
      <c r="P2988" s="37"/>
      <c r="Q2988" s="37"/>
    </row>
    <row r="2989" spans="1:17" ht="25.5" customHeight="1">
      <c r="A2989" s="49" t="s">
        <v>538</v>
      </c>
      <c r="B2989" s="11" t="s">
        <v>32</v>
      </c>
      <c r="C2989" s="50" t="s">
        <v>24</v>
      </c>
      <c r="D2989" s="50">
        <v>112</v>
      </c>
      <c r="E2989" s="50" t="s">
        <v>22</v>
      </c>
      <c r="F2989" s="50">
        <v>127</v>
      </c>
      <c r="G2989" s="50" t="s">
        <v>7</v>
      </c>
      <c r="H2989" s="50"/>
      <c r="I2989" s="30">
        <v>17385</v>
      </c>
      <c r="J2989" s="37">
        <f>VLOOKUP(Table2[[#This Row],[Visitor]],Table1[],2,FALSE)</f>
        <v>21</v>
      </c>
      <c r="K2989" s="37">
        <f>VLOOKUP(Table2[[#This Row],[Home]],Table1[],2,FALSE)</f>
        <v>14</v>
      </c>
      <c r="L2989" s="37">
        <f>VLOOKUP(Table2[[#This Row],[Visitor]],Table3[],2,FALSE)</f>
        <v>9</v>
      </c>
      <c r="M2989" s="37">
        <f>VLOOKUP(Table2[[#This Row],[Home]],Table3[],2,FALSE)</f>
        <v>16</v>
      </c>
      <c r="N2989" s="37">
        <f>VLOOKUP(Table2[[#This Row],[Visitor]],Table4[],2,FALSE)</f>
        <v>24</v>
      </c>
      <c r="O2989" s="37">
        <f>VLOOKUP(Table2[[#This Row],[Home]],Table4[],2,FALSE)</f>
        <v>1</v>
      </c>
      <c r="P2989" s="37"/>
      <c r="Q2989" s="37"/>
    </row>
    <row r="2990" spans="1:17" ht="25.5" customHeight="1">
      <c r="A2990" s="49" t="s">
        <v>538</v>
      </c>
      <c r="B2990" s="11" t="s">
        <v>35</v>
      </c>
      <c r="C2990" s="50" t="s">
        <v>43</v>
      </c>
      <c r="D2990" s="50">
        <v>93</v>
      </c>
      <c r="E2990" s="50" t="s">
        <v>38</v>
      </c>
      <c r="F2990" s="50">
        <v>94</v>
      </c>
      <c r="G2990" s="50" t="s">
        <v>7</v>
      </c>
      <c r="H2990" s="50"/>
      <c r="I2990" s="30">
        <v>16723</v>
      </c>
      <c r="J2990" s="37">
        <f>VLOOKUP(Table2[[#This Row],[Visitor]],Table1[],2,FALSE)</f>
        <v>10</v>
      </c>
      <c r="K2990" s="37">
        <f>VLOOKUP(Table2[[#This Row],[Home]],Table1[],2,FALSE)</f>
        <v>23</v>
      </c>
      <c r="L2990" s="37">
        <f>VLOOKUP(Table2[[#This Row],[Visitor]],Table3[],2,FALSE)</f>
        <v>10</v>
      </c>
      <c r="M2990" s="37">
        <f>VLOOKUP(Table2[[#This Row],[Home]],Table3[],2,FALSE)</f>
        <v>25</v>
      </c>
      <c r="N2990" s="37">
        <f>VLOOKUP(Table2[[#This Row],[Visitor]],Table4[],2,FALSE)</f>
        <v>10</v>
      </c>
      <c r="O2990" s="37">
        <f>VLOOKUP(Table2[[#This Row],[Home]],Table4[],2,FALSE)</f>
        <v>19</v>
      </c>
      <c r="P2990" s="37"/>
      <c r="Q2990" s="37"/>
    </row>
    <row r="2991" spans="1:17" ht="25.5" customHeight="1">
      <c r="A2991" s="49" t="s">
        <v>538</v>
      </c>
      <c r="B2991" s="11" t="s">
        <v>8</v>
      </c>
      <c r="C2991" s="50" t="s">
        <v>42</v>
      </c>
      <c r="D2991" s="50">
        <v>124</v>
      </c>
      <c r="E2991" s="50" t="s">
        <v>10</v>
      </c>
      <c r="F2991" s="50">
        <v>122</v>
      </c>
      <c r="G2991" s="50" t="s">
        <v>7</v>
      </c>
      <c r="H2991" s="50" t="s">
        <v>53</v>
      </c>
      <c r="I2991" s="30">
        <v>18064</v>
      </c>
      <c r="J2991" s="37">
        <f>VLOOKUP(Table2[[#This Row],[Visitor]],Table1[],2,FALSE)</f>
        <v>25</v>
      </c>
      <c r="K2991" s="37">
        <f>VLOOKUP(Table2[[#This Row],[Home]],Table1[],2,FALSE)</f>
        <v>1</v>
      </c>
      <c r="L2991" s="37">
        <f>VLOOKUP(Table2[[#This Row],[Visitor]],Table3[],2,FALSE)</f>
        <v>22</v>
      </c>
      <c r="M2991" s="37">
        <f>VLOOKUP(Table2[[#This Row],[Home]],Table3[],2,FALSE)</f>
        <v>3</v>
      </c>
      <c r="N2991" s="37">
        <f>VLOOKUP(Table2[[#This Row],[Visitor]],Table4[],2,FALSE)</f>
        <v>30</v>
      </c>
      <c r="O2991" s="37">
        <f>VLOOKUP(Table2[[#This Row],[Home]],Table4[],2,FALSE)</f>
        <v>3</v>
      </c>
      <c r="P2991" s="37"/>
      <c r="Q2991" s="37"/>
    </row>
    <row r="2992" spans="1:17" ht="25.5" customHeight="1">
      <c r="A2992" s="49" t="s">
        <v>539</v>
      </c>
      <c r="B2992" s="11" t="s">
        <v>23</v>
      </c>
      <c r="C2992" s="50" t="s">
        <v>19</v>
      </c>
      <c r="D2992" s="50">
        <v>115</v>
      </c>
      <c r="E2992" s="50" t="s">
        <v>5</v>
      </c>
      <c r="F2992" s="50">
        <v>109</v>
      </c>
      <c r="G2992" s="50" t="s">
        <v>7</v>
      </c>
      <c r="H2992" s="50"/>
      <c r="I2992" s="30">
        <v>19156</v>
      </c>
      <c r="J2992" s="37">
        <f>VLOOKUP(Table2[[#This Row],[Visitor]],Table1[],2,FALSE)</f>
        <v>27</v>
      </c>
      <c r="K2992" s="37">
        <f>VLOOKUP(Table2[[#This Row],[Home]],Table1[],2,FALSE)</f>
        <v>4</v>
      </c>
      <c r="L2992" s="37">
        <f>VLOOKUP(Table2[[#This Row],[Visitor]],Table3[],2,FALSE)</f>
        <v>5</v>
      </c>
      <c r="M2992" s="37">
        <f>VLOOKUP(Table2[[#This Row],[Home]],Table3[],2,FALSE)</f>
        <v>4</v>
      </c>
      <c r="N2992" s="37">
        <f>VLOOKUP(Table2[[#This Row],[Visitor]],Table4[],2,FALSE)</f>
        <v>7</v>
      </c>
      <c r="O2992" s="37">
        <f>VLOOKUP(Table2[[#This Row],[Home]],Table4[],2,FALSE)</f>
        <v>9</v>
      </c>
      <c r="P2992" s="37"/>
      <c r="Q2992" s="37"/>
    </row>
    <row r="2993" spans="1:17" ht="25.5" customHeight="1">
      <c r="A2993" s="49" t="s">
        <v>539</v>
      </c>
      <c r="B2993" s="11" t="s">
        <v>26</v>
      </c>
      <c r="C2993" s="50" t="s">
        <v>6</v>
      </c>
      <c r="D2993" s="50">
        <v>117</v>
      </c>
      <c r="E2993" s="50" t="s">
        <v>34</v>
      </c>
      <c r="F2993" s="50">
        <v>109</v>
      </c>
      <c r="G2993" s="50" t="s">
        <v>7</v>
      </c>
      <c r="H2993" s="50" t="s">
        <v>53</v>
      </c>
      <c r="I2993" s="30">
        <v>18354</v>
      </c>
      <c r="J2993" s="37">
        <f>VLOOKUP(Table2[[#This Row],[Visitor]],Table1[],2,FALSE)</f>
        <v>5</v>
      </c>
      <c r="K2993" s="37">
        <f>VLOOKUP(Table2[[#This Row],[Home]],Table1[],2,FALSE)</f>
        <v>2</v>
      </c>
      <c r="L2993" s="37">
        <f>VLOOKUP(Table2[[#This Row],[Visitor]],Table3[],2,FALSE)</f>
        <v>6</v>
      </c>
      <c r="M2993" s="37">
        <f>VLOOKUP(Table2[[#This Row],[Home]],Table3[],2,FALSE)</f>
        <v>13</v>
      </c>
      <c r="N2993" s="37">
        <f>VLOOKUP(Table2[[#This Row],[Visitor]],Table4[],2,FALSE)</f>
        <v>28</v>
      </c>
      <c r="O2993" s="37">
        <f>VLOOKUP(Table2[[#This Row],[Home]],Table4[],2,FALSE)</f>
        <v>13</v>
      </c>
      <c r="P2993" s="37"/>
      <c r="Q2993" s="37"/>
    </row>
    <row r="2994" spans="1:17" ht="25.5" customHeight="1">
      <c r="A2994" s="49" t="s">
        <v>539</v>
      </c>
      <c r="B2994" s="11" t="s">
        <v>29</v>
      </c>
      <c r="C2994" s="50" t="s">
        <v>28</v>
      </c>
      <c r="D2994" s="50">
        <v>122</v>
      </c>
      <c r="E2994" s="50" t="s">
        <v>14</v>
      </c>
      <c r="F2994" s="50">
        <v>111</v>
      </c>
      <c r="G2994" s="50" t="s">
        <v>7</v>
      </c>
      <c r="H2994" s="50"/>
      <c r="I2994" s="30">
        <v>20064</v>
      </c>
      <c r="J2994" s="37">
        <f>VLOOKUP(Table2[[#This Row],[Visitor]],Table1[],2,FALSE)</f>
        <v>22</v>
      </c>
      <c r="K2994" s="37">
        <f>VLOOKUP(Table2[[#This Row],[Home]],Table1[],2,FALSE)</f>
        <v>19</v>
      </c>
      <c r="L2994" s="37">
        <f>VLOOKUP(Table2[[#This Row],[Visitor]],Table3[],2,FALSE)</f>
        <v>28</v>
      </c>
      <c r="M2994" s="37">
        <f>VLOOKUP(Table2[[#This Row],[Home]],Table3[],2,FALSE)</f>
        <v>19</v>
      </c>
      <c r="N2994" s="37">
        <f>VLOOKUP(Table2[[#This Row],[Visitor]],Table4[],2,FALSE)</f>
        <v>22</v>
      </c>
      <c r="O2994" s="37">
        <f>VLOOKUP(Table2[[#This Row],[Home]],Table4[],2,FALSE)</f>
        <v>16</v>
      </c>
      <c r="P2994" s="37"/>
      <c r="Q2994" s="37"/>
    </row>
    <row r="2995" spans="1:17" ht="25.5" customHeight="1">
      <c r="A2995" s="49" t="s">
        <v>539</v>
      </c>
      <c r="B2995" s="11" t="s">
        <v>8</v>
      </c>
      <c r="C2995" s="50" t="s">
        <v>36</v>
      </c>
      <c r="D2995" s="50">
        <v>99</v>
      </c>
      <c r="E2995" s="50" t="s">
        <v>30</v>
      </c>
      <c r="F2995" s="50">
        <v>114</v>
      </c>
      <c r="G2995" s="50" t="s">
        <v>7</v>
      </c>
      <c r="H2995" s="50"/>
      <c r="I2995" s="30">
        <v>18828</v>
      </c>
      <c r="J2995" s="37">
        <f>VLOOKUP(Table2[[#This Row],[Visitor]],Table1[],2,FALSE)</f>
        <v>16</v>
      </c>
      <c r="K2995" s="37">
        <f>VLOOKUP(Table2[[#This Row],[Home]],Table1[],2,FALSE)</f>
        <v>18</v>
      </c>
      <c r="L2995" s="37">
        <f>VLOOKUP(Table2[[#This Row],[Visitor]],Table3[],2,FALSE)</f>
        <v>7</v>
      </c>
      <c r="M2995" s="37">
        <f>VLOOKUP(Table2[[#This Row],[Home]],Table3[],2,FALSE)</f>
        <v>14</v>
      </c>
      <c r="N2995" s="37">
        <f>VLOOKUP(Table2[[#This Row],[Visitor]],Table4[],2,FALSE)</f>
        <v>6</v>
      </c>
      <c r="O2995" s="37">
        <f>VLOOKUP(Table2[[#This Row],[Home]],Table4[],2,FALSE)</f>
        <v>4</v>
      </c>
      <c r="P2995" s="37"/>
      <c r="Q2995" s="37"/>
    </row>
    <row r="2996" spans="1:17" ht="25.5" customHeight="1">
      <c r="A2996" s="49" t="s">
        <v>540</v>
      </c>
      <c r="B2996" s="11" t="s">
        <v>12</v>
      </c>
      <c r="C2996" s="50" t="s">
        <v>45</v>
      </c>
      <c r="D2996" s="50">
        <v>113</v>
      </c>
      <c r="E2996" s="50" t="s">
        <v>17</v>
      </c>
      <c r="F2996" s="50">
        <v>110</v>
      </c>
      <c r="G2996" s="50" t="s">
        <v>7</v>
      </c>
      <c r="H2996" s="50"/>
      <c r="I2996" s="30">
        <v>20013</v>
      </c>
      <c r="J2996" s="37">
        <f>VLOOKUP(Table2[[#This Row],[Visitor]],Table1[],2,FALSE)</f>
        <v>28</v>
      </c>
      <c r="K2996" s="37">
        <f>VLOOKUP(Table2[[#This Row],[Home]],Table1[],2,FALSE)</f>
        <v>17</v>
      </c>
      <c r="L2996" s="37">
        <f>VLOOKUP(Table2[[#This Row],[Visitor]],Table3[],2,FALSE)</f>
        <v>21</v>
      </c>
      <c r="M2996" s="37">
        <f>VLOOKUP(Table2[[#This Row],[Home]],Table3[],2,FALSE)</f>
        <v>15</v>
      </c>
      <c r="N2996" s="37">
        <f>VLOOKUP(Table2[[#This Row],[Visitor]],Table4[],2,FALSE)</f>
        <v>20</v>
      </c>
      <c r="O2996" s="37">
        <f>VLOOKUP(Table2[[#This Row],[Home]],Table4[],2,FALSE)</f>
        <v>18</v>
      </c>
      <c r="P2996" s="37"/>
      <c r="Q2996" s="37"/>
    </row>
    <row r="2997" spans="1:17" ht="25.5" customHeight="1">
      <c r="A2997" s="49" t="s">
        <v>540</v>
      </c>
      <c r="B2997" s="11" t="s">
        <v>12</v>
      </c>
      <c r="C2997" s="50" t="s">
        <v>9</v>
      </c>
      <c r="D2997" s="50">
        <v>130</v>
      </c>
      <c r="E2997" s="50" t="s">
        <v>18</v>
      </c>
      <c r="F2997" s="50">
        <v>107</v>
      </c>
      <c r="G2997" s="50" t="s">
        <v>7</v>
      </c>
      <c r="H2997" s="50"/>
      <c r="I2997" s="30">
        <v>16335</v>
      </c>
      <c r="J2997" s="37">
        <f>VLOOKUP(Table2[[#This Row],[Visitor]],Table1[],2,FALSE)</f>
        <v>3</v>
      </c>
      <c r="K2997" s="37">
        <f>VLOOKUP(Table2[[#This Row],[Home]],Table1[],2,FALSE)</f>
        <v>26</v>
      </c>
      <c r="L2997" s="37">
        <f>VLOOKUP(Table2[[#This Row],[Visitor]],Table3[],2,FALSE)</f>
        <v>1</v>
      </c>
      <c r="M2997" s="37">
        <f>VLOOKUP(Table2[[#This Row],[Home]],Table3[],2,FALSE)</f>
        <v>26</v>
      </c>
      <c r="N2997" s="37">
        <f>VLOOKUP(Table2[[#This Row],[Visitor]],Table4[],2,FALSE)</f>
        <v>5</v>
      </c>
      <c r="O2997" s="37">
        <f>VLOOKUP(Table2[[#This Row],[Home]],Table4[],2,FALSE)</f>
        <v>15</v>
      </c>
      <c r="P2997" s="37"/>
      <c r="Q2997" s="37"/>
    </row>
    <row r="2998" spans="1:17" ht="25.5" customHeight="1">
      <c r="A2998" s="49" t="s">
        <v>540</v>
      </c>
      <c r="B2998" s="11" t="s">
        <v>12</v>
      </c>
      <c r="C2998" s="50" t="s">
        <v>24</v>
      </c>
      <c r="D2998" s="50">
        <v>109</v>
      </c>
      <c r="E2998" s="50" t="s">
        <v>19</v>
      </c>
      <c r="F2998" s="50">
        <v>116</v>
      </c>
      <c r="G2998" s="50" t="s">
        <v>7</v>
      </c>
      <c r="H2998" s="50"/>
      <c r="I2998" s="30">
        <v>20620</v>
      </c>
      <c r="J2998" s="37">
        <f>VLOOKUP(Table2[[#This Row],[Visitor]],Table1[],2,FALSE)</f>
        <v>21</v>
      </c>
      <c r="K2998" s="37">
        <f>VLOOKUP(Table2[[#This Row],[Home]],Table1[],2,FALSE)</f>
        <v>27</v>
      </c>
      <c r="L2998" s="37">
        <f>VLOOKUP(Table2[[#This Row],[Visitor]],Table3[],2,FALSE)</f>
        <v>9</v>
      </c>
      <c r="M2998" s="37">
        <f>VLOOKUP(Table2[[#This Row],[Home]],Table3[],2,FALSE)</f>
        <v>5</v>
      </c>
      <c r="N2998" s="37">
        <f>VLOOKUP(Table2[[#This Row],[Visitor]],Table4[],2,FALSE)</f>
        <v>24</v>
      </c>
      <c r="O2998" s="37">
        <f>VLOOKUP(Table2[[#This Row],[Home]],Table4[],2,FALSE)</f>
        <v>7</v>
      </c>
      <c r="P2998" s="37"/>
      <c r="Q2998" s="37"/>
    </row>
    <row r="2999" spans="1:17" ht="25.5" customHeight="1">
      <c r="A2999" s="49" t="s">
        <v>540</v>
      </c>
      <c r="B2999" s="11" t="s">
        <v>21</v>
      </c>
      <c r="C2999" s="50" t="s">
        <v>16</v>
      </c>
      <c r="D2999" s="50">
        <v>110</v>
      </c>
      <c r="E2999" s="50" t="s">
        <v>27</v>
      </c>
      <c r="F2999" s="50">
        <v>100</v>
      </c>
      <c r="G2999" s="50" t="s">
        <v>7</v>
      </c>
      <c r="H2999" s="50"/>
      <c r="I2999" s="30">
        <v>15121</v>
      </c>
      <c r="J2999" s="37">
        <f>VLOOKUP(Table2[[#This Row],[Visitor]],Table1[],2,FALSE)</f>
        <v>13</v>
      </c>
      <c r="K2999" s="37">
        <f>VLOOKUP(Table2[[#This Row],[Home]],Table1[],2,FALSE)</f>
        <v>11</v>
      </c>
      <c r="L2999" s="37">
        <f>VLOOKUP(Table2[[#This Row],[Visitor]],Table3[],2,FALSE)</f>
        <v>8</v>
      </c>
      <c r="M2999" s="37">
        <f>VLOOKUP(Table2[[#This Row],[Home]],Table3[],2,FALSE)</f>
        <v>27</v>
      </c>
      <c r="N2999" s="37">
        <f>VLOOKUP(Table2[[#This Row],[Visitor]],Table4[],2,FALSE)</f>
        <v>11</v>
      </c>
      <c r="O2999" s="37">
        <f>VLOOKUP(Table2[[#This Row],[Home]],Table4[],2,FALSE)</f>
        <v>26</v>
      </c>
      <c r="P2999" s="37"/>
      <c r="Q2999" s="37"/>
    </row>
    <row r="3000" spans="1:17" ht="25.5" customHeight="1">
      <c r="A3000" s="49" t="s">
        <v>540</v>
      </c>
      <c r="B3000" s="11" t="s">
        <v>23</v>
      </c>
      <c r="C3000" s="50" t="s">
        <v>13</v>
      </c>
      <c r="D3000" s="50">
        <v>83</v>
      </c>
      <c r="E3000" s="50" t="s">
        <v>40</v>
      </c>
      <c r="F3000" s="50">
        <v>73</v>
      </c>
      <c r="G3000" s="50" t="s">
        <v>7</v>
      </c>
      <c r="H3000" s="50"/>
      <c r="I3000" s="30">
        <v>18377</v>
      </c>
      <c r="J3000" s="37">
        <f>VLOOKUP(Table2[[#This Row],[Visitor]],Table1[],2,FALSE)</f>
        <v>20</v>
      </c>
      <c r="K3000" s="37">
        <f>VLOOKUP(Table2[[#This Row],[Home]],Table1[],2,FALSE)</f>
        <v>15</v>
      </c>
      <c r="L3000" s="37">
        <f>VLOOKUP(Table2[[#This Row],[Visitor]],Table3[],2,FALSE)</f>
        <v>20</v>
      </c>
      <c r="M3000" s="37">
        <f>VLOOKUP(Table2[[#This Row],[Home]],Table3[],2,FALSE)</f>
        <v>24</v>
      </c>
      <c r="N3000" s="37">
        <f>VLOOKUP(Table2[[#This Row],[Visitor]],Table4[],2,FALSE)</f>
        <v>17</v>
      </c>
      <c r="O3000" s="37">
        <f>VLOOKUP(Table2[[#This Row],[Home]],Table4[],2,FALSE)</f>
        <v>27</v>
      </c>
      <c r="P3000" s="37"/>
      <c r="Q3000" s="37"/>
    </row>
    <row r="3001" spans="1:17" ht="25.5" customHeight="1">
      <c r="A3001" s="49" t="s">
        <v>540</v>
      </c>
      <c r="B3001" s="11" t="s">
        <v>23</v>
      </c>
      <c r="C3001" s="50" t="s">
        <v>22</v>
      </c>
      <c r="D3001" s="50">
        <v>127</v>
      </c>
      <c r="E3001" s="50" t="s">
        <v>25</v>
      </c>
      <c r="F3001" s="50">
        <v>114</v>
      </c>
      <c r="G3001" s="50" t="s">
        <v>7</v>
      </c>
      <c r="H3001" s="50"/>
      <c r="I3001" s="30">
        <v>16109</v>
      </c>
      <c r="J3001" s="37">
        <f>VLOOKUP(Table2[[#This Row],[Visitor]],Table1[],2,FALSE)</f>
        <v>14</v>
      </c>
      <c r="K3001" s="37">
        <f>VLOOKUP(Table2[[#This Row],[Home]],Table1[],2,FALSE)</f>
        <v>12</v>
      </c>
      <c r="L3001" s="37">
        <f>VLOOKUP(Table2[[#This Row],[Visitor]],Table3[],2,FALSE)</f>
        <v>16</v>
      </c>
      <c r="M3001" s="37">
        <f>VLOOKUP(Table2[[#This Row],[Home]],Table3[],2,FALSE)</f>
        <v>29</v>
      </c>
      <c r="N3001" s="37">
        <f>VLOOKUP(Table2[[#This Row],[Visitor]],Table4[],2,FALSE)</f>
        <v>1</v>
      </c>
      <c r="O3001" s="37">
        <f>VLOOKUP(Table2[[#This Row],[Home]],Table4[],2,FALSE)</f>
        <v>23</v>
      </c>
      <c r="P3001" s="37"/>
      <c r="Q3001" s="37"/>
    </row>
    <row r="3002" spans="1:17" ht="25.5" customHeight="1">
      <c r="A3002" s="49" t="s">
        <v>540</v>
      </c>
      <c r="B3002" s="11" t="s">
        <v>29</v>
      </c>
      <c r="C3002" s="50" t="s">
        <v>10</v>
      </c>
      <c r="D3002" s="50">
        <v>106</v>
      </c>
      <c r="E3002" s="50" t="s">
        <v>31</v>
      </c>
      <c r="F3002" s="50">
        <v>114</v>
      </c>
      <c r="G3002" s="50" t="s">
        <v>7</v>
      </c>
      <c r="H3002" s="50"/>
      <c r="I3002" s="30">
        <v>18306</v>
      </c>
      <c r="J3002" s="37">
        <f>VLOOKUP(Table2[[#This Row],[Visitor]],Table1[],2,FALSE)</f>
        <v>1</v>
      </c>
      <c r="K3002" s="37">
        <f>VLOOKUP(Table2[[#This Row],[Home]],Table1[],2,FALSE)</f>
        <v>8</v>
      </c>
      <c r="L3002" s="37">
        <f>VLOOKUP(Table2[[#This Row],[Visitor]],Table3[],2,FALSE)</f>
        <v>3</v>
      </c>
      <c r="M3002" s="37">
        <f>VLOOKUP(Table2[[#This Row],[Home]],Table3[],2,FALSE)</f>
        <v>11</v>
      </c>
      <c r="N3002" s="37">
        <f>VLOOKUP(Table2[[#This Row],[Visitor]],Table4[],2,FALSE)</f>
        <v>3</v>
      </c>
      <c r="O3002" s="37">
        <f>VLOOKUP(Table2[[#This Row],[Home]],Table4[],2,FALSE)</f>
        <v>8</v>
      </c>
      <c r="P3002" s="37"/>
      <c r="Q3002" s="37"/>
    </row>
    <row r="3003" spans="1:17" ht="25.5" customHeight="1">
      <c r="A3003" s="49" t="s">
        <v>540</v>
      </c>
      <c r="B3003" s="11" t="s">
        <v>32</v>
      </c>
      <c r="C3003" s="50" t="s">
        <v>44</v>
      </c>
      <c r="D3003" s="50">
        <v>124</v>
      </c>
      <c r="E3003" s="50" t="s">
        <v>33</v>
      </c>
      <c r="F3003" s="50">
        <v>117</v>
      </c>
      <c r="G3003" s="50" t="s">
        <v>7</v>
      </c>
      <c r="H3003" s="50"/>
      <c r="I3003" s="30">
        <v>17585</v>
      </c>
      <c r="J3003" s="37">
        <f>VLOOKUP(Table2[[#This Row],[Visitor]],Table1[],2,FALSE)</f>
        <v>6</v>
      </c>
      <c r="K3003" s="37">
        <f>VLOOKUP(Table2[[#This Row],[Home]],Table1[],2,FALSE)</f>
        <v>24</v>
      </c>
      <c r="L3003" s="37">
        <f>VLOOKUP(Table2[[#This Row],[Visitor]],Table3[],2,FALSE)</f>
        <v>18</v>
      </c>
      <c r="M3003" s="37">
        <f>VLOOKUP(Table2[[#This Row],[Home]],Table3[],2,FALSE)</f>
        <v>12</v>
      </c>
      <c r="N3003" s="37">
        <f>VLOOKUP(Table2[[#This Row],[Visitor]],Table4[],2,FALSE)</f>
        <v>12</v>
      </c>
      <c r="O3003" s="37">
        <f>VLOOKUP(Table2[[#This Row],[Home]],Table4[],2,FALSE)</f>
        <v>21</v>
      </c>
      <c r="P3003" s="37"/>
      <c r="Q3003" s="37"/>
    </row>
    <row r="3004" spans="1:17" ht="25.5" customHeight="1">
      <c r="A3004" s="49" t="s">
        <v>540</v>
      </c>
      <c r="B3004" s="11" t="s">
        <v>35</v>
      </c>
      <c r="C3004" s="50" t="s">
        <v>42</v>
      </c>
      <c r="D3004" s="50">
        <v>103</v>
      </c>
      <c r="E3004" s="50" t="s">
        <v>38</v>
      </c>
      <c r="F3004" s="50">
        <v>101</v>
      </c>
      <c r="G3004" s="50" t="s">
        <v>7</v>
      </c>
      <c r="H3004" s="50"/>
      <c r="I3004" s="30">
        <v>17583</v>
      </c>
      <c r="J3004" s="37">
        <f>VLOOKUP(Table2[[#This Row],[Visitor]],Table1[],2,FALSE)</f>
        <v>25</v>
      </c>
      <c r="K3004" s="37">
        <f>VLOOKUP(Table2[[#This Row],[Home]],Table1[],2,FALSE)</f>
        <v>23</v>
      </c>
      <c r="L3004" s="37">
        <f>VLOOKUP(Table2[[#This Row],[Visitor]],Table3[],2,FALSE)</f>
        <v>22</v>
      </c>
      <c r="M3004" s="37">
        <f>VLOOKUP(Table2[[#This Row],[Home]],Table3[],2,FALSE)</f>
        <v>25</v>
      </c>
      <c r="N3004" s="37">
        <f>VLOOKUP(Table2[[#This Row],[Visitor]],Table4[],2,FALSE)</f>
        <v>30</v>
      </c>
      <c r="O3004" s="37">
        <f>VLOOKUP(Table2[[#This Row],[Home]],Table4[],2,FALSE)</f>
        <v>19</v>
      </c>
      <c r="P3004" s="37"/>
      <c r="Q3004" s="37"/>
    </row>
    <row r="3005" spans="1:17" ht="25.5" customHeight="1">
      <c r="A3005" s="49" t="s">
        <v>541</v>
      </c>
      <c r="B3005" s="11" t="s">
        <v>83</v>
      </c>
      <c r="C3005" s="50" t="s">
        <v>34</v>
      </c>
      <c r="D3005" s="50">
        <v>121</v>
      </c>
      <c r="E3005" s="50" t="s">
        <v>37</v>
      </c>
      <c r="F3005" s="50">
        <v>119</v>
      </c>
      <c r="G3005" s="50" t="s">
        <v>7</v>
      </c>
      <c r="H3005" s="50" t="s">
        <v>53</v>
      </c>
      <c r="I3005" s="30">
        <v>20013</v>
      </c>
      <c r="J3005" s="37">
        <f>VLOOKUP(Table2[[#This Row],[Visitor]],Table1[],2,FALSE)</f>
        <v>2</v>
      </c>
      <c r="K3005" s="37">
        <f>VLOOKUP(Table2[[#This Row],[Home]],Table1[],2,FALSE)</f>
        <v>29</v>
      </c>
      <c r="L3005" s="37">
        <f>VLOOKUP(Table2[[#This Row],[Visitor]],Table3[],2,FALSE)</f>
        <v>13</v>
      </c>
      <c r="M3005" s="37">
        <f>VLOOKUP(Table2[[#This Row],[Home]],Table3[],2,FALSE)</f>
        <v>30</v>
      </c>
      <c r="N3005" s="37">
        <f>VLOOKUP(Table2[[#This Row],[Visitor]],Table4[],2,FALSE)</f>
        <v>13</v>
      </c>
      <c r="O3005" s="37">
        <f>VLOOKUP(Table2[[#This Row],[Home]],Table4[],2,FALSE)</f>
        <v>29</v>
      </c>
      <c r="P3005" s="37"/>
      <c r="Q3005" s="37"/>
    </row>
    <row r="3006" spans="1:17" ht="25.5" customHeight="1">
      <c r="A3006" s="49" t="s">
        <v>541</v>
      </c>
      <c r="B3006" s="11" t="s">
        <v>21</v>
      </c>
      <c r="C3006" s="50" t="s">
        <v>15</v>
      </c>
      <c r="D3006" s="50">
        <v>102</v>
      </c>
      <c r="E3006" s="50" t="s">
        <v>41</v>
      </c>
      <c r="F3006" s="50">
        <v>110</v>
      </c>
      <c r="G3006" s="50" t="s">
        <v>7</v>
      </c>
      <c r="H3006" s="50"/>
      <c r="I3006" s="30">
        <v>19800</v>
      </c>
      <c r="J3006" s="37">
        <f>VLOOKUP(Table2[[#This Row],[Visitor]],Table1[],2,FALSE)</f>
        <v>30</v>
      </c>
      <c r="K3006" s="37">
        <f>VLOOKUP(Table2[[#This Row],[Home]],Table1[],2,FALSE)</f>
        <v>7</v>
      </c>
      <c r="L3006" s="37">
        <f>VLOOKUP(Table2[[#This Row],[Visitor]],Table3[],2,FALSE)</f>
        <v>23</v>
      </c>
      <c r="M3006" s="37">
        <f>VLOOKUP(Table2[[#This Row],[Home]],Table3[],2,FALSE)</f>
        <v>2</v>
      </c>
      <c r="N3006" s="37">
        <f>VLOOKUP(Table2[[#This Row],[Visitor]],Table4[],2,FALSE)</f>
        <v>14</v>
      </c>
      <c r="O3006" s="37">
        <f>VLOOKUP(Table2[[#This Row],[Home]],Table4[],2,FALSE)</f>
        <v>2</v>
      </c>
      <c r="P3006" s="37"/>
      <c r="Q3006" s="37"/>
    </row>
    <row r="3007" spans="1:17" ht="25.5" customHeight="1">
      <c r="A3007" s="49" t="s">
        <v>541</v>
      </c>
      <c r="B3007" s="11" t="s">
        <v>23</v>
      </c>
      <c r="C3007" s="50" t="s">
        <v>44</v>
      </c>
      <c r="D3007" s="50">
        <v>106</v>
      </c>
      <c r="E3007" s="50" t="s">
        <v>40</v>
      </c>
      <c r="F3007" s="50">
        <v>109</v>
      </c>
      <c r="G3007" s="50" t="s">
        <v>7</v>
      </c>
      <c r="H3007" s="50"/>
      <c r="I3007" s="30">
        <v>18426</v>
      </c>
      <c r="J3007" s="37">
        <f>VLOOKUP(Table2[[#This Row],[Visitor]],Table1[],2,FALSE)</f>
        <v>6</v>
      </c>
      <c r="K3007" s="37">
        <f>VLOOKUP(Table2[[#This Row],[Home]],Table1[],2,FALSE)</f>
        <v>15</v>
      </c>
      <c r="L3007" s="37">
        <f>VLOOKUP(Table2[[#This Row],[Visitor]],Table3[],2,FALSE)</f>
        <v>18</v>
      </c>
      <c r="M3007" s="37">
        <f>VLOOKUP(Table2[[#This Row],[Home]],Table3[],2,FALSE)</f>
        <v>24</v>
      </c>
      <c r="N3007" s="37">
        <f>VLOOKUP(Table2[[#This Row],[Visitor]],Table4[],2,FALSE)</f>
        <v>12</v>
      </c>
      <c r="O3007" s="37">
        <f>VLOOKUP(Table2[[#This Row],[Home]],Table4[],2,FALSE)</f>
        <v>27</v>
      </c>
      <c r="P3007" s="37"/>
      <c r="Q3007" s="37"/>
    </row>
    <row r="3008" spans="1:17" ht="25.5" customHeight="1">
      <c r="A3008" s="49" t="s">
        <v>541</v>
      </c>
      <c r="B3008" s="11" t="s">
        <v>23</v>
      </c>
      <c r="C3008" s="50" t="s">
        <v>20</v>
      </c>
      <c r="D3008" s="50">
        <v>111</v>
      </c>
      <c r="E3008" s="50" t="s">
        <v>25</v>
      </c>
      <c r="F3008" s="50">
        <v>128</v>
      </c>
      <c r="G3008" s="50" t="s">
        <v>7</v>
      </c>
      <c r="H3008" s="50"/>
      <c r="I3008" s="30">
        <v>15631</v>
      </c>
      <c r="J3008" s="37">
        <f>VLOOKUP(Table2[[#This Row],[Visitor]],Table1[],2,FALSE)</f>
        <v>9</v>
      </c>
      <c r="K3008" s="37">
        <f>VLOOKUP(Table2[[#This Row],[Home]],Table1[],2,FALSE)</f>
        <v>12</v>
      </c>
      <c r="L3008" s="37">
        <f>VLOOKUP(Table2[[#This Row],[Visitor]],Table3[],2,FALSE)</f>
        <v>17</v>
      </c>
      <c r="M3008" s="37">
        <f>VLOOKUP(Table2[[#This Row],[Home]],Table3[],2,FALSE)</f>
        <v>29</v>
      </c>
      <c r="N3008" s="37">
        <f>VLOOKUP(Table2[[#This Row],[Visitor]],Table4[],2,FALSE)</f>
        <v>25</v>
      </c>
      <c r="O3008" s="37">
        <f>VLOOKUP(Table2[[#This Row],[Home]],Table4[],2,FALSE)</f>
        <v>23</v>
      </c>
      <c r="P3008" s="37"/>
      <c r="Q3008" s="37"/>
    </row>
    <row r="3009" spans="1:17" ht="25.5" customHeight="1">
      <c r="A3009" s="49" t="s">
        <v>541</v>
      </c>
      <c r="B3009" s="11" t="s">
        <v>26</v>
      </c>
      <c r="C3009" s="50" t="s">
        <v>17</v>
      </c>
      <c r="D3009" s="50">
        <v>122</v>
      </c>
      <c r="E3009" s="50" t="s">
        <v>28</v>
      </c>
      <c r="F3009" s="50">
        <v>118</v>
      </c>
      <c r="G3009" s="50" t="s">
        <v>7</v>
      </c>
      <c r="H3009" s="50" t="s">
        <v>53</v>
      </c>
      <c r="I3009" s="30">
        <v>20333</v>
      </c>
      <c r="J3009" s="37">
        <f>VLOOKUP(Table2[[#This Row],[Visitor]],Table1[],2,FALSE)</f>
        <v>17</v>
      </c>
      <c r="K3009" s="37">
        <f>VLOOKUP(Table2[[#This Row],[Home]],Table1[],2,FALSE)</f>
        <v>22</v>
      </c>
      <c r="L3009" s="37">
        <f>VLOOKUP(Table2[[#This Row],[Visitor]],Table3[],2,FALSE)</f>
        <v>15</v>
      </c>
      <c r="M3009" s="37">
        <f>VLOOKUP(Table2[[#This Row],[Home]],Table3[],2,FALSE)</f>
        <v>28</v>
      </c>
      <c r="N3009" s="37">
        <f>VLOOKUP(Table2[[#This Row],[Visitor]],Table4[],2,FALSE)</f>
        <v>18</v>
      </c>
      <c r="O3009" s="37">
        <f>VLOOKUP(Table2[[#This Row],[Home]],Table4[],2,FALSE)</f>
        <v>22</v>
      </c>
      <c r="P3009" s="37"/>
      <c r="Q3009" s="37"/>
    </row>
    <row r="3010" spans="1:17" ht="25.5" customHeight="1">
      <c r="A3010" s="49" t="s">
        <v>541</v>
      </c>
      <c r="B3010" s="11" t="s">
        <v>26</v>
      </c>
      <c r="C3010" s="50" t="s">
        <v>6</v>
      </c>
      <c r="D3010" s="50">
        <v>108</v>
      </c>
      <c r="E3010" s="50" t="s">
        <v>22</v>
      </c>
      <c r="F3010" s="50">
        <v>125</v>
      </c>
      <c r="G3010" s="50" t="s">
        <v>7</v>
      </c>
      <c r="H3010" s="50"/>
      <c r="I3010" s="30">
        <v>17481</v>
      </c>
      <c r="J3010" s="37">
        <f>VLOOKUP(Table2[[#This Row],[Visitor]],Table1[],2,FALSE)</f>
        <v>5</v>
      </c>
      <c r="K3010" s="37">
        <f>VLOOKUP(Table2[[#This Row],[Home]],Table1[],2,FALSE)</f>
        <v>14</v>
      </c>
      <c r="L3010" s="37">
        <f>VLOOKUP(Table2[[#This Row],[Visitor]],Table3[],2,FALSE)</f>
        <v>6</v>
      </c>
      <c r="M3010" s="37">
        <f>VLOOKUP(Table2[[#This Row],[Home]],Table3[],2,FALSE)</f>
        <v>16</v>
      </c>
      <c r="N3010" s="37">
        <f>VLOOKUP(Table2[[#This Row],[Visitor]],Table4[],2,FALSE)</f>
        <v>28</v>
      </c>
      <c r="O3010" s="37">
        <f>VLOOKUP(Table2[[#This Row],[Home]],Table4[],2,FALSE)</f>
        <v>1</v>
      </c>
      <c r="P3010" s="37"/>
      <c r="Q3010" s="37"/>
    </row>
    <row r="3011" spans="1:17" ht="25.5" customHeight="1">
      <c r="A3011" s="49" t="s">
        <v>541</v>
      </c>
      <c r="B3011" s="11" t="s">
        <v>29</v>
      </c>
      <c r="C3011" s="50" t="s">
        <v>43</v>
      </c>
      <c r="D3011" s="50">
        <v>102</v>
      </c>
      <c r="E3011" s="50" t="s">
        <v>30</v>
      </c>
      <c r="F3011" s="50">
        <v>110</v>
      </c>
      <c r="G3011" s="50" t="s">
        <v>7</v>
      </c>
      <c r="H3011" s="50"/>
      <c r="I3011" s="30">
        <v>19520</v>
      </c>
      <c r="J3011" s="37">
        <f>VLOOKUP(Table2[[#This Row],[Visitor]],Table1[],2,FALSE)</f>
        <v>10</v>
      </c>
      <c r="K3011" s="37">
        <f>VLOOKUP(Table2[[#This Row],[Home]],Table1[],2,FALSE)</f>
        <v>18</v>
      </c>
      <c r="L3011" s="37">
        <f>VLOOKUP(Table2[[#This Row],[Visitor]],Table3[],2,FALSE)</f>
        <v>10</v>
      </c>
      <c r="M3011" s="37">
        <f>VLOOKUP(Table2[[#This Row],[Home]],Table3[],2,FALSE)</f>
        <v>14</v>
      </c>
      <c r="N3011" s="37">
        <f>VLOOKUP(Table2[[#This Row],[Visitor]],Table4[],2,FALSE)</f>
        <v>10</v>
      </c>
      <c r="O3011" s="37">
        <f>VLOOKUP(Table2[[#This Row],[Home]],Table4[],2,FALSE)</f>
        <v>4</v>
      </c>
      <c r="P3011" s="37"/>
      <c r="Q3011" s="37"/>
    </row>
    <row r="3012" spans="1:17" ht="25.5" customHeight="1">
      <c r="A3012" s="49" t="s">
        <v>541</v>
      </c>
      <c r="B3012" s="11" t="s">
        <v>29</v>
      </c>
      <c r="C3012" s="50" t="s">
        <v>14</v>
      </c>
      <c r="D3012" s="50">
        <v>115</v>
      </c>
      <c r="E3012" s="50" t="s">
        <v>9</v>
      </c>
      <c r="F3012" s="50">
        <v>107</v>
      </c>
      <c r="G3012" s="50" t="s">
        <v>7</v>
      </c>
      <c r="H3012" s="50"/>
      <c r="I3012" s="30">
        <v>18055</v>
      </c>
      <c r="J3012" s="37">
        <f>VLOOKUP(Table2[[#This Row],[Visitor]],Table1[],2,FALSE)</f>
        <v>19</v>
      </c>
      <c r="K3012" s="37">
        <f>VLOOKUP(Table2[[#This Row],[Home]],Table1[],2,FALSE)</f>
        <v>3</v>
      </c>
      <c r="L3012" s="37">
        <f>VLOOKUP(Table2[[#This Row],[Visitor]],Table3[],2,FALSE)</f>
        <v>19</v>
      </c>
      <c r="M3012" s="37">
        <f>VLOOKUP(Table2[[#This Row],[Home]],Table3[],2,FALSE)</f>
        <v>1</v>
      </c>
      <c r="N3012" s="37">
        <f>VLOOKUP(Table2[[#This Row],[Visitor]],Table4[],2,FALSE)</f>
        <v>16</v>
      </c>
      <c r="O3012" s="37">
        <f>VLOOKUP(Table2[[#This Row],[Home]],Table4[],2,FALSE)</f>
        <v>5</v>
      </c>
      <c r="P3012" s="37"/>
      <c r="Q3012" s="37"/>
    </row>
    <row r="3013" spans="1:17" ht="25.5" customHeight="1">
      <c r="A3013" s="49" t="s">
        <v>542</v>
      </c>
      <c r="B3013" s="11" t="s">
        <v>49</v>
      </c>
      <c r="C3013" s="50" t="s">
        <v>18</v>
      </c>
      <c r="D3013" s="50">
        <v>130</v>
      </c>
      <c r="E3013" s="50" t="s">
        <v>24</v>
      </c>
      <c r="F3013" s="50">
        <v>119</v>
      </c>
      <c r="G3013" s="50" t="s">
        <v>7</v>
      </c>
      <c r="H3013" s="50"/>
      <c r="I3013" s="30">
        <v>15388</v>
      </c>
      <c r="J3013" s="37">
        <f>VLOOKUP(Table2[[#This Row],[Visitor]],Table1[],2,FALSE)</f>
        <v>26</v>
      </c>
      <c r="K3013" s="37">
        <f>VLOOKUP(Table2[[#This Row],[Home]],Table1[],2,FALSE)</f>
        <v>21</v>
      </c>
      <c r="L3013" s="37">
        <f>VLOOKUP(Table2[[#This Row],[Visitor]],Table3[],2,FALSE)</f>
        <v>26</v>
      </c>
      <c r="M3013" s="37">
        <f>VLOOKUP(Table2[[#This Row],[Home]],Table3[],2,FALSE)</f>
        <v>9</v>
      </c>
      <c r="N3013" s="37">
        <f>VLOOKUP(Table2[[#This Row],[Visitor]],Table4[],2,FALSE)</f>
        <v>15</v>
      </c>
      <c r="O3013" s="37">
        <f>VLOOKUP(Table2[[#This Row],[Home]],Table4[],2,FALSE)</f>
        <v>24</v>
      </c>
      <c r="P3013" s="37"/>
      <c r="Q3013" s="37"/>
    </row>
    <row r="3014" spans="1:17" ht="25.5" customHeight="1">
      <c r="A3014" s="49" t="s">
        <v>542</v>
      </c>
      <c r="B3014" s="11" t="s">
        <v>83</v>
      </c>
      <c r="C3014" s="50" t="s">
        <v>13</v>
      </c>
      <c r="D3014" s="50">
        <v>85</v>
      </c>
      <c r="E3014" s="50" t="s">
        <v>16</v>
      </c>
      <c r="F3014" s="50">
        <v>107</v>
      </c>
      <c r="G3014" s="50" t="s">
        <v>7</v>
      </c>
      <c r="H3014" s="50"/>
      <c r="I3014" s="30">
        <v>16061</v>
      </c>
      <c r="J3014" s="37">
        <f>VLOOKUP(Table2[[#This Row],[Visitor]],Table1[],2,FALSE)</f>
        <v>20</v>
      </c>
      <c r="K3014" s="37">
        <f>VLOOKUP(Table2[[#This Row],[Home]],Table1[],2,FALSE)</f>
        <v>13</v>
      </c>
      <c r="L3014" s="37">
        <f>VLOOKUP(Table2[[#This Row],[Visitor]],Table3[],2,FALSE)</f>
        <v>20</v>
      </c>
      <c r="M3014" s="37">
        <f>VLOOKUP(Table2[[#This Row],[Home]],Table3[],2,FALSE)</f>
        <v>8</v>
      </c>
      <c r="N3014" s="37">
        <f>VLOOKUP(Table2[[#This Row],[Visitor]],Table4[],2,FALSE)</f>
        <v>17</v>
      </c>
      <c r="O3014" s="37">
        <f>VLOOKUP(Table2[[#This Row],[Home]],Table4[],2,FALSE)</f>
        <v>11</v>
      </c>
      <c r="P3014" s="37"/>
      <c r="Q3014" s="37"/>
    </row>
    <row r="3015" spans="1:17" ht="25.5" customHeight="1">
      <c r="A3015" s="49" t="s">
        <v>542</v>
      </c>
      <c r="B3015" s="11" t="s">
        <v>59</v>
      </c>
      <c r="C3015" s="50" t="s">
        <v>45</v>
      </c>
      <c r="D3015" s="50">
        <v>101</v>
      </c>
      <c r="E3015" s="50" t="s">
        <v>27</v>
      </c>
      <c r="F3015" s="50">
        <v>96</v>
      </c>
      <c r="G3015" s="50" t="s">
        <v>7</v>
      </c>
      <c r="H3015" s="50"/>
      <c r="I3015" s="30">
        <v>16962</v>
      </c>
      <c r="J3015" s="37">
        <f>VLOOKUP(Table2[[#This Row],[Visitor]],Table1[],2,FALSE)</f>
        <v>28</v>
      </c>
      <c r="K3015" s="37">
        <f>VLOOKUP(Table2[[#This Row],[Home]],Table1[],2,FALSE)</f>
        <v>11</v>
      </c>
      <c r="L3015" s="37">
        <f>VLOOKUP(Table2[[#This Row],[Visitor]],Table3[],2,FALSE)</f>
        <v>21</v>
      </c>
      <c r="M3015" s="37">
        <f>VLOOKUP(Table2[[#This Row],[Home]],Table3[],2,FALSE)</f>
        <v>27</v>
      </c>
      <c r="N3015" s="37">
        <f>VLOOKUP(Table2[[#This Row],[Visitor]],Table4[],2,FALSE)</f>
        <v>20</v>
      </c>
      <c r="O3015" s="37">
        <f>VLOOKUP(Table2[[#This Row],[Home]],Table4[],2,FALSE)</f>
        <v>26</v>
      </c>
      <c r="P3015" s="37"/>
      <c r="Q3015" s="37"/>
    </row>
    <row r="3016" spans="1:17" ht="25.5" customHeight="1">
      <c r="A3016" s="49" t="s">
        <v>542</v>
      </c>
      <c r="B3016" s="11" t="s">
        <v>59</v>
      </c>
      <c r="C3016" s="50" t="s">
        <v>19</v>
      </c>
      <c r="D3016" s="50">
        <v>89</v>
      </c>
      <c r="E3016" s="50" t="s">
        <v>15</v>
      </c>
      <c r="F3016" s="50">
        <v>109</v>
      </c>
      <c r="G3016" s="50" t="s">
        <v>7</v>
      </c>
      <c r="H3016" s="50"/>
      <c r="I3016" s="30">
        <v>17732</v>
      </c>
      <c r="J3016" s="37">
        <f>VLOOKUP(Table2[[#This Row],[Visitor]],Table1[],2,FALSE)</f>
        <v>27</v>
      </c>
      <c r="K3016" s="37">
        <f>VLOOKUP(Table2[[#This Row],[Home]],Table1[],2,FALSE)</f>
        <v>30</v>
      </c>
      <c r="L3016" s="37">
        <f>VLOOKUP(Table2[[#This Row],[Visitor]],Table3[],2,FALSE)</f>
        <v>5</v>
      </c>
      <c r="M3016" s="37">
        <f>VLOOKUP(Table2[[#This Row],[Home]],Table3[],2,FALSE)</f>
        <v>23</v>
      </c>
      <c r="N3016" s="37">
        <f>VLOOKUP(Table2[[#This Row],[Visitor]],Table4[],2,FALSE)</f>
        <v>7</v>
      </c>
      <c r="O3016" s="37">
        <f>VLOOKUP(Table2[[#This Row],[Home]],Table4[],2,FALSE)</f>
        <v>14</v>
      </c>
      <c r="P3016" s="37"/>
      <c r="Q3016" s="37"/>
    </row>
    <row r="3017" spans="1:17" ht="25.5" customHeight="1">
      <c r="A3017" s="49" t="s">
        <v>542</v>
      </c>
      <c r="B3017" s="11" t="s">
        <v>23</v>
      </c>
      <c r="C3017" s="50" t="s">
        <v>42</v>
      </c>
      <c r="D3017" s="50">
        <v>105</v>
      </c>
      <c r="E3017" s="50" t="s">
        <v>30</v>
      </c>
      <c r="F3017" s="50">
        <v>111</v>
      </c>
      <c r="G3017" s="50" t="s">
        <v>7</v>
      </c>
      <c r="H3017" s="50"/>
      <c r="I3017" s="30">
        <v>18867</v>
      </c>
      <c r="J3017" s="37">
        <f>VLOOKUP(Table2[[#This Row],[Visitor]],Table1[],2,FALSE)</f>
        <v>25</v>
      </c>
      <c r="K3017" s="37">
        <f>VLOOKUP(Table2[[#This Row],[Home]],Table1[],2,FALSE)</f>
        <v>18</v>
      </c>
      <c r="L3017" s="37">
        <f>VLOOKUP(Table2[[#This Row],[Visitor]],Table3[],2,FALSE)</f>
        <v>22</v>
      </c>
      <c r="M3017" s="37">
        <f>VLOOKUP(Table2[[#This Row],[Home]],Table3[],2,FALSE)</f>
        <v>14</v>
      </c>
      <c r="N3017" s="37">
        <f>VLOOKUP(Table2[[#This Row],[Visitor]],Table4[],2,FALSE)</f>
        <v>30</v>
      </c>
      <c r="O3017" s="37">
        <f>VLOOKUP(Table2[[#This Row],[Home]],Table4[],2,FALSE)</f>
        <v>4</v>
      </c>
      <c r="P3017" s="37"/>
      <c r="Q3017" s="37"/>
    </row>
    <row r="3018" spans="1:17" ht="25.5" customHeight="1">
      <c r="A3018" s="49" t="s">
        <v>542</v>
      </c>
      <c r="B3018" s="11" t="s">
        <v>26</v>
      </c>
      <c r="C3018" s="50" t="s">
        <v>38</v>
      </c>
      <c r="D3018" s="50">
        <v>100</v>
      </c>
      <c r="E3018" s="50" t="s">
        <v>10</v>
      </c>
      <c r="F3018" s="50">
        <v>79</v>
      </c>
      <c r="G3018" s="50" t="s">
        <v>7</v>
      </c>
      <c r="H3018" s="50"/>
      <c r="I3018" s="30">
        <v>18064</v>
      </c>
      <c r="J3018" s="37">
        <f>VLOOKUP(Table2[[#This Row],[Visitor]],Table1[],2,FALSE)</f>
        <v>23</v>
      </c>
      <c r="K3018" s="37">
        <f>VLOOKUP(Table2[[#This Row],[Home]],Table1[],2,FALSE)</f>
        <v>1</v>
      </c>
      <c r="L3018" s="37">
        <f>VLOOKUP(Table2[[#This Row],[Visitor]],Table3[],2,FALSE)</f>
        <v>25</v>
      </c>
      <c r="M3018" s="37">
        <f>VLOOKUP(Table2[[#This Row],[Home]],Table3[],2,FALSE)</f>
        <v>3</v>
      </c>
      <c r="N3018" s="37">
        <f>VLOOKUP(Table2[[#This Row],[Visitor]],Table4[],2,FALSE)</f>
        <v>19</v>
      </c>
      <c r="O3018" s="37">
        <f>VLOOKUP(Table2[[#This Row],[Home]],Table4[],2,FALSE)</f>
        <v>3</v>
      </c>
      <c r="P3018" s="37"/>
      <c r="Q3018" s="37"/>
    </row>
    <row r="3019" spans="1:17" ht="25.5" customHeight="1">
      <c r="A3019" s="49" t="s">
        <v>543</v>
      </c>
      <c r="B3019" s="11" t="s">
        <v>12</v>
      </c>
      <c r="C3019" s="50" t="s">
        <v>20</v>
      </c>
      <c r="D3019" s="50">
        <v>133</v>
      </c>
      <c r="E3019" s="50" t="s">
        <v>14</v>
      </c>
      <c r="F3019" s="50">
        <v>119</v>
      </c>
      <c r="G3019" s="50" t="s">
        <v>7</v>
      </c>
      <c r="H3019" s="50"/>
      <c r="I3019" s="30">
        <v>14632</v>
      </c>
      <c r="J3019" s="37">
        <f>VLOOKUP(Table2[[#This Row],[Visitor]],Table1[],2,FALSE)</f>
        <v>9</v>
      </c>
      <c r="K3019" s="37">
        <f>VLOOKUP(Table2[[#This Row],[Home]],Table1[],2,FALSE)</f>
        <v>19</v>
      </c>
      <c r="L3019" s="37">
        <f>VLOOKUP(Table2[[#This Row],[Visitor]],Table3[],2,FALSE)</f>
        <v>17</v>
      </c>
      <c r="M3019" s="37">
        <f>VLOOKUP(Table2[[#This Row],[Home]],Table3[],2,FALSE)</f>
        <v>19</v>
      </c>
      <c r="N3019" s="37">
        <f>VLOOKUP(Table2[[#This Row],[Visitor]],Table4[],2,FALSE)</f>
        <v>25</v>
      </c>
      <c r="O3019" s="37">
        <f>VLOOKUP(Table2[[#This Row],[Home]],Table4[],2,FALSE)</f>
        <v>16</v>
      </c>
      <c r="P3019" s="37"/>
      <c r="Q3019" s="37"/>
    </row>
    <row r="3020" spans="1:17" ht="25.5" customHeight="1">
      <c r="A3020" s="49" t="s">
        <v>543</v>
      </c>
      <c r="B3020" s="11" t="s">
        <v>21</v>
      </c>
      <c r="C3020" s="50" t="s">
        <v>6</v>
      </c>
      <c r="D3020" s="50">
        <v>113</v>
      </c>
      <c r="E3020" s="50" t="s">
        <v>41</v>
      </c>
      <c r="F3020" s="50">
        <v>133</v>
      </c>
      <c r="G3020" s="50" t="s">
        <v>7</v>
      </c>
      <c r="H3020" s="50"/>
      <c r="I3020" s="30">
        <v>19800</v>
      </c>
      <c r="J3020" s="37">
        <f>VLOOKUP(Table2[[#This Row],[Visitor]],Table1[],2,FALSE)</f>
        <v>5</v>
      </c>
      <c r="K3020" s="37">
        <f>VLOOKUP(Table2[[#This Row],[Home]],Table1[],2,FALSE)</f>
        <v>7</v>
      </c>
      <c r="L3020" s="37">
        <f>VLOOKUP(Table2[[#This Row],[Visitor]],Table3[],2,FALSE)</f>
        <v>6</v>
      </c>
      <c r="M3020" s="37">
        <f>VLOOKUP(Table2[[#This Row],[Home]],Table3[],2,FALSE)</f>
        <v>2</v>
      </c>
      <c r="N3020" s="37">
        <f>VLOOKUP(Table2[[#This Row],[Visitor]],Table4[],2,FALSE)</f>
        <v>28</v>
      </c>
      <c r="O3020" s="37">
        <f>VLOOKUP(Table2[[#This Row],[Home]],Table4[],2,FALSE)</f>
        <v>2</v>
      </c>
      <c r="P3020" s="37"/>
      <c r="Q3020" s="37"/>
    </row>
    <row r="3021" spans="1:17" ht="25.5" customHeight="1">
      <c r="A3021" s="49" t="s">
        <v>543</v>
      </c>
      <c r="B3021" s="11" t="s">
        <v>23</v>
      </c>
      <c r="C3021" s="50" t="s">
        <v>34</v>
      </c>
      <c r="D3021" s="50">
        <v>107</v>
      </c>
      <c r="E3021" s="50" t="s">
        <v>9</v>
      </c>
      <c r="F3021" s="50">
        <v>109</v>
      </c>
      <c r="G3021" s="50" t="s">
        <v>7</v>
      </c>
      <c r="H3021" s="50"/>
      <c r="I3021" s="30">
        <v>18055</v>
      </c>
      <c r="J3021" s="37">
        <f>VLOOKUP(Table2[[#This Row],[Visitor]],Table1[],2,FALSE)</f>
        <v>2</v>
      </c>
      <c r="K3021" s="37">
        <f>VLOOKUP(Table2[[#This Row],[Home]],Table1[],2,FALSE)</f>
        <v>3</v>
      </c>
      <c r="L3021" s="37">
        <f>VLOOKUP(Table2[[#This Row],[Visitor]],Table3[],2,FALSE)</f>
        <v>13</v>
      </c>
      <c r="M3021" s="37">
        <f>VLOOKUP(Table2[[#This Row],[Home]],Table3[],2,FALSE)</f>
        <v>1</v>
      </c>
      <c r="N3021" s="37">
        <f>VLOOKUP(Table2[[#This Row],[Visitor]],Table4[],2,FALSE)</f>
        <v>13</v>
      </c>
      <c r="O3021" s="37">
        <f>VLOOKUP(Table2[[#This Row],[Home]],Table4[],2,FALSE)</f>
        <v>5</v>
      </c>
      <c r="P3021" s="37"/>
      <c r="Q3021" s="37"/>
    </row>
    <row r="3022" spans="1:17" ht="25.5" customHeight="1">
      <c r="A3022" s="49" t="s">
        <v>543</v>
      </c>
      <c r="B3022" s="11" t="s">
        <v>23</v>
      </c>
      <c r="C3022" s="50" t="s">
        <v>17</v>
      </c>
      <c r="D3022" s="50">
        <v>111</v>
      </c>
      <c r="E3022" s="50" t="s">
        <v>25</v>
      </c>
      <c r="F3022" s="50">
        <v>118</v>
      </c>
      <c r="G3022" s="50" t="s">
        <v>7</v>
      </c>
      <c r="H3022" s="50"/>
      <c r="I3022" s="30">
        <v>14021</v>
      </c>
      <c r="J3022" s="37">
        <f>VLOOKUP(Table2[[#This Row],[Visitor]],Table1[],2,FALSE)</f>
        <v>17</v>
      </c>
      <c r="K3022" s="37">
        <f>VLOOKUP(Table2[[#This Row],[Home]],Table1[],2,FALSE)</f>
        <v>12</v>
      </c>
      <c r="L3022" s="37">
        <f>VLOOKUP(Table2[[#This Row],[Visitor]],Table3[],2,FALSE)</f>
        <v>15</v>
      </c>
      <c r="M3022" s="37">
        <f>VLOOKUP(Table2[[#This Row],[Home]],Table3[],2,FALSE)</f>
        <v>29</v>
      </c>
      <c r="N3022" s="37">
        <f>VLOOKUP(Table2[[#This Row],[Visitor]],Table4[],2,FALSE)</f>
        <v>18</v>
      </c>
      <c r="O3022" s="37">
        <f>VLOOKUP(Table2[[#This Row],[Home]],Table4[],2,FALSE)</f>
        <v>23</v>
      </c>
      <c r="P3022" s="37"/>
      <c r="Q3022" s="37"/>
    </row>
    <row r="3023" spans="1:17" ht="25.5" customHeight="1">
      <c r="A3023" s="49" t="s">
        <v>543</v>
      </c>
      <c r="B3023" s="11" t="s">
        <v>23</v>
      </c>
      <c r="C3023" s="50" t="s">
        <v>28</v>
      </c>
      <c r="D3023" s="50">
        <v>120</v>
      </c>
      <c r="E3023" s="50" t="s">
        <v>22</v>
      </c>
      <c r="F3023" s="50">
        <v>116</v>
      </c>
      <c r="G3023" s="50" t="s">
        <v>7</v>
      </c>
      <c r="H3023" s="50"/>
      <c r="I3023" s="30">
        <v>17727</v>
      </c>
      <c r="J3023" s="37">
        <f>VLOOKUP(Table2[[#This Row],[Visitor]],Table1[],2,FALSE)</f>
        <v>22</v>
      </c>
      <c r="K3023" s="37">
        <f>VLOOKUP(Table2[[#This Row],[Home]],Table1[],2,FALSE)</f>
        <v>14</v>
      </c>
      <c r="L3023" s="37">
        <f>VLOOKUP(Table2[[#This Row],[Visitor]],Table3[],2,FALSE)</f>
        <v>28</v>
      </c>
      <c r="M3023" s="37">
        <f>VLOOKUP(Table2[[#This Row],[Home]],Table3[],2,FALSE)</f>
        <v>16</v>
      </c>
      <c r="N3023" s="37">
        <f>VLOOKUP(Table2[[#This Row],[Visitor]],Table4[],2,FALSE)</f>
        <v>22</v>
      </c>
      <c r="O3023" s="37">
        <f>VLOOKUP(Table2[[#This Row],[Home]],Table4[],2,FALSE)</f>
        <v>1</v>
      </c>
      <c r="P3023" s="37"/>
      <c r="Q3023" s="37"/>
    </row>
    <row r="3024" spans="1:17" ht="25.5" customHeight="1">
      <c r="A3024" s="49" t="s">
        <v>543</v>
      </c>
      <c r="B3024" s="11" t="s">
        <v>23</v>
      </c>
      <c r="C3024" s="50" t="s">
        <v>40</v>
      </c>
      <c r="D3024" s="50">
        <v>106</v>
      </c>
      <c r="E3024" s="50" t="s">
        <v>43</v>
      </c>
      <c r="F3024" s="50">
        <v>109</v>
      </c>
      <c r="G3024" s="50" t="s">
        <v>7</v>
      </c>
      <c r="H3024" s="50"/>
      <c r="I3024" s="30">
        <v>18203</v>
      </c>
      <c r="J3024" s="37">
        <f>VLOOKUP(Table2[[#This Row],[Visitor]],Table1[],2,FALSE)</f>
        <v>15</v>
      </c>
      <c r="K3024" s="37">
        <f>VLOOKUP(Table2[[#This Row],[Home]],Table1[],2,FALSE)</f>
        <v>10</v>
      </c>
      <c r="L3024" s="37">
        <f>VLOOKUP(Table2[[#This Row],[Visitor]],Table3[],2,FALSE)</f>
        <v>24</v>
      </c>
      <c r="M3024" s="37">
        <f>VLOOKUP(Table2[[#This Row],[Home]],Table3[],2,FALSE)</f>
        <v>10</v>
      </c>
      <c r="N3024" s="37">
        <f>VLOOKUP(Table2[[#This Row],[Visitor]],Table4[],2,FALSE)</f>
        <v>27</v>
      </c>
      <c r="O3024" s="37">
        <f>VLOOKUP(Table2[[#This Row],[Home]],Table4[],2,FALSE)</f>
        <v>10</v>
      </c>
      <c r="P3024" s="37"/>
      <c r="Q3024" s="37"/>
    </row>
    <row r="3025" spans="1:17" ht="25.5" customHeight="1">
      <c r="A3025" s="49" t="s">
        <v>543</v>
      </c>
      <c r="B3025" s="11" t="s">
        <v>29</v>
      </c>
      <c r="C3025" s="50" t="s">
        <v>36</v>
      </c>
      <c r="D3025" s="50">
        <v>111</v>
      </c>
      <c r="E3025" s="50" t="s">
        <v>37</v>
      </c>
      <c r="F3025" s="50">
        <v>110</v>
      </c>
      <c r="G3025" s="50" t="s">
        <v>7</v>
      </c>
      <c r="H3025" s="50"/>
      <c r="I3025" s="30">
        <v>14193</v>
      </c>
      <c r="J3025" s="37">
        <f>VLOOKUP(Table2[[#This Row],[Visitor]],Table1[],2,FALSE)</f>
        <v>16</v>
      </c>
      <c r="K3025" s="37">
        <f>VLOOKUP(Table2[[#This Row],[Home]],Table1[],2,FALSE)</f>
        <v>29</v>
      </c>
      <c r="L3025" s="37">
        <f>VLOOKUP(Table2[[#This Row],[Visitor]],Table3[],2,FALSE)</f>
        <v>7</v>
      </c>
      <c r="M3025" s="37">
        <f>VLOOKUP(Table2[[#This Row],[Home]],Table3[],2,FALSE)</f>
        <v>30</v>
      </c>
      <c r="N3025" s="37">
        <f>VLOOKUP(Table2[[#This Row],[Visitor]],Table4[],2,FALSE)</f>
        <v>6</v>
      </c>
      <c r="O3025" s="37">
        <f>VLOOKUP(Table2[[#This Row],[Home]],Table4[],2,FALSE)</f>
        <v>29</v>
      </c>
      <c r="P3025" s="37"/>
      <c r="Q3025" s="37"/>
    </row>
    <row r="3026" spans="1:17" ht="25.5" customHeight="1">
      <c r="A3026" s="49" t="s">
        <v>544</v>
      </c>
      <c r="B3026" s="11" t="s">
        <v>12</v>
      </c>
      <c r="C3026" s="50" t="s">
        <v>38</v>
      </c>
      <c r="D3026" s="50">
        <v>102</v>
      </c>
      <c r="E3026" s="50" t="s">
        <v>13</v>
      </c>
      <c r="F3026" s="50">
        <v>110</v>
      </c>
      <c r="G3026" s="50" t="s">
        <v>7</v>
      </c>
      <c r="H3026" s="50"/>
      <c r="I3026" s="30">
        <v>13229</v>
      </c>
      <c r="J3026" s="37">
        <f>VLOOKUP(Table2[[#This Row],[Visitor]],Table1[],2,FALSE)</f>
        <v>23</v>
      </c>
      <c r="K3026" s="37">
        <f>VLOOKUP(Table2[[#This Row],[Home]],Table1[],2,FALSE)</f>
        <v>20</v>
      </c>
      <c r="L3026" s="37">
        <f>VLOOKUP(Table2[[#This Row],[Visitor]],Table3[],2,FALSE)</f>
        <v>25</v>
      </c>
      <c r="M3026" s="37">
        <f>VLOOKUP(Table2[[#This Row],[Home]],Table3[],2,FALSE)</f>
        <v>20</v>
      </c>
      <c r="N3026" s="37">
        <f>VLOOKUP(Table2[[#This Row],[Visitor]],Table4[],2,FALSE)</f>
        <v>19</v>
      </c>
      <c r="O3026" s="37">
        <f>VLOOKUP(Table2[[#This Row],[Home]],Table4[],2,FALSE)</f>
        <v>17</v>
      </c>
      <c r="P3026" s="37"/>
      <c r="Q3026" s="37"/>
    </row>
    <row r="3027" spans="1:17" ht="25.5" customHeight="1">
      <c r="A3027" s="49" t="s">
        <v>544</v>
      </c>
      <c r="B3027" s="11" t="s">
        <v>12</v>
      </c>
      <c r="C3027" s="50" t="s">
        <v>45</v>
      </c>
      <c r="D3027" s="50">
        <v>102</v>
      </c>
      <c r="E3027" s="50" t="s">
        <v>16</v>
      </c>
      <c r="F3027" s="50">
        <v>105</v>
      </c>
      <c r="G3027" s="50" t="s">
        <v>7</v>
      </c>
      <c r="H3027" s="50"/>
      <c r="I3027" s="30">
        <v>17923</v>
      </c>
      <c r="J3027" s="37">
        <f>VLOOKUP(Table2[[#This Row],[Visitor]],Table1[],2,FALSE)</f>
        <v>28</v>
      </c>
      <c r="K3027" s="37">
        <f>VLOOKUP(Table2[[#This Row],[Home]],Table1[],2,FALSE)</f>
        <v>13</v>
      </c>
      <c r="L3027" s="37">
        <f>VLOOKUP(Table2[[#This Row],[Visitor]],Table3[],2,FALSE)</f>
        <v>21</v>
      </c>
      <c r="M3027" s="37">
        <f>VLOOKUP(Table2[[#This Row],[Home]],Table3[],2,FALSE)</f>
        <v>8</v>
      </c>
      <c r="N3027" s="37">
        <f>VLOOKUP(Table2[[#This Row],[Visitor]],Table4[],2,FALSE)</f>
        <v>20</v>
      </c>
      <c r="O3027" s="37">
        <f>VLOOKUP(Table2[[#This Row],[Home]],Table4[],2,FALSE)</f>
        <v>11</v>
      </c>
      <c r="P3027" s="37"/>
      <c r="Q3027" s="37"/>
    </row>
    <row r="3028" spans="1:17" ht="25.5" customHeight="1">
      <c r="A3028" s="49" t="s">
        <v>544</v>
      </c>
      <c r="B3028" s="11" t="s">
        <v>21</v>
      </c>
      <c r="C3028" s="50" t="s">
        <v>27</v>
      </c>
      <c r="D3028" s="50">
        <v>120</v>
      </c>
      <c r="E3028" s="50" t="s">
        <v>42</v>
      </c>
      <c r="F3028" s="50">
        <v>143</v>
      </c>
      <c r="G3028" s="50" t="s">
        <v>7</v>
      </c>
      <c r="H3028" s="50"/>
      <c r="I3028" s="30">
        <v>18268</v>
      </c>
      <c r="J3028" s="37">
        <f>VLOOKUP(Table2[[#This Row],[Visitor]],Table1[],2,FALSE)</f>
        <v>11</v>
      </c>
      <c r="K3028" s="37">
        <f>VLOOKUP(Table2[[#This Row],[Home]],Table1[],2,FALSE)</f>
        <v>25</v>
      </c>
      <c r="L3028" s="37">
        <f>VLOOKUP(Table2[[#This Row],[Visitor]],Table3[],2,FALSE)</f>
        <v>27</v>
      </c>
      <c r="M3028" s="37">
        <f>VLOOKUP(Table2[[#This Row],[Home]],Table3[],2,FALSE)</f>
        <v>22</v>
      </c>
      <c r="N3028" s="37">
        <f>VLOOKUP(Table2[[#This Row],[Visitor]],Table4[],2,FALSE)</f>
        <v>26</v>
      </c>
      <c r="O3028" s="37">
        <f>VLOOKUP(Table2[[#This Row],[Home]],Table4[],2,FALSE)</f>
        <v>30</v>
      </c>
      <c r="P3028" s="37"/>
      <c r="Q3028" s="37"/>
    </row>
    <row r="3029" spans="1:17" ht="25.5" customHeight="1">
      <c r="A3029" s="49" t="s">
        <v>544</v>
      </c>
      <c r="B3029" s="11" t="s">
        <v>23</v>
      </c>
      <c r="C3029" s="50" t="s">
        <v>15</v>
      </c>
      <c r="D3029" s="50">
        <v>108</v>
      </c>
      <c r="E3029" s="50" t="s">
        <v>24</v>
      </c>
      <c r="F3029" s="50">
        <v>101</v>
      </c>
      <c r="G3029" s="50" t="s">
        <v>7</v>
      </c>
      <c r="H3029" s="50" t="s">
        <v>53</v>
      </c>
      <c r="I3029" s="30">
        <v>15177</v>
      </c>
      <c r="J3029" s="37">
        <f>VLOOKUP(Table2[[#This Row],[Visitor]],Table1[],2,FALSE)</f>
        <v>30</v>
      </c>
      <c r="K3029" s="37">
        <f>VLOOKUP(Table2[[#This Row],[Home]],Table1[],2,FALSE)</f>
        <v>21</v>
      </c>
      <c r="L3029" s="37">
        <f>VLOOKUP(Table2[[#This Row],[Visitor]],Table3[],2,FALSE)</f>
        <v>23</v>
      </c>
      <c r="M3029" s="37">
        <f>VLOOKUP(Table2[[#This Row],[Home]],Table3[],2,FALSE)</f>
        <v>9</v>
      </c>
      <c r="N3029" s="37">
        <f>VLOOKUP(Table2[[#This Row],[Visitor]],Table4[],2,FALSE)</f>
        <v>14</v>
      </c>
      <c r="O3029" s="37">
        <f>VLOOKUP(Table2[[#This Row],[Home]],Table4[],2,FALSE)</f>
        <v>24</v>
      </c>
      <c r="P3029" s="37"/>
      <c r="Q3029" s="37"/>
    </row>
    <row r="3030" spans="1:17" ht="25.5" customHeight="1">
      <c r="A3030" s="49" t="s">
        <v>544</v>
      </c>
      <c r="B3030" s="11" t="s">
        <v>29</v>
      </c>
      <c r="C3030" s="50" t="s">
        <v>18</v>
      </c>
      <c r="D3030" s="50">
        <v>102</v>
      </c>
      <c r="E3030" s="50" t="s">
        <v>31</v>
      </c>
      <c r="F3030" s="50">
        <v>109</v>
      </c>
      <c r="G3030" s="50" t="s">
        <v>7</v>
      </c>
      <c r="H3030" s="50"/>
      <c r="I3030" s="30">
        <v>18306</v>
      </c>
      <c r="J3030" s="37">
        <f>VLOOKUP(Table2[[#This Row],[Visitor]],Table1[],2,FALSE)</f>
        <v>26</v>
      </c>
      <c r="K3030" s="37">
        <f>VLOOKUP(Table2[[#This Row],[Home]],Table1[],2,FALSE)</f>
        <v>8</v>
      </c>
      <c r="L3030" s="37">
        <f>VLOOKUP(Table2[[#This Row],[Visitor]],Table3[],2,FALSE)</f>
        <v>26</v>
      </c>
      <c r="M3030" s="37">
        <f>VLOOKUP(Table2[[#This Row],[Home]],Table3[],2,FALSE)</f>
        <v>11</v>
      </c>
      <c r="N3030" s="37">
        <f>VLOOKUP(Table2[[#This Row],[Visitor]],Table4[],2,FALSE)</f>
        <v>15</v>
      </c>
      <c r="O3030" s="37">
        <f>VLOOKUP(Table2[[#This Row],[Home]],Table4[],2,FALSE)</f>
        <v>8</v>
      </c>
      <c r="P3030" s="37"/>
      <c r="Q3030" s="37"/>
    </row>
    <row r="3031" spans="1:17" ht="25.5" customHeight="1">
      <c r="A3031" s="49" t="s">
        <v>544</v>
      </c>
      <c r="B3031" s="11" t="s">
        <v>8</v>
      </c>
      <c r="C3031" s="50" t="s">
        <v>37</v>
      </c>
      <c r="D3031" s="50">
        <v>99</v>
      </c>
      <c r="E3031" s="50" t="s">
        <v>44</v>
      </c>
      <c r="F3031" s="50">
        <v>120</v>
      </c>
      <c r="G3031" s="50" t="s">
        <v>7</v>
      </c>
      <c r="H3031" s="50"/>
      <c r="I3031" s="30">
        <v>19068</v>
      </c>
      <c r="J3031" s="37">
        <f>VLOOKUP(Table2[[#This Row],[Visitor]],Table1[],2,FALSE)</f>
        <v>29</v>
      </c>
      <c r="K3031" s="37">
        <f>VLOOKUP(Table2[[#This Row],[Home]],Table1[],2,FALSE)</f>
        <v>6</v>
      </c>
      <c r="L3031" s="37">
        <f>VLOOKUP(Table2[[#This Row],[Visitor]],Table3[],2,FALSE)</f>
        <v>30</v>
      </c>
      <c r="M3031" s="37">
        <f>VLOOKUP(Table2[[#This Row],[Home]],Table3[],2,FALSE)</f>
        <v>18</v>
      </c>
      <c r="N3031" s="37">
        <f>VLOOKUP(Table2[[#This Row],[Visitor]],Table4[],2,FALSE)</f>
        <v>29</v>
      </c>
      <c r="O3031" s="37">
        <f>VLOOKUP(Table2[[#This Row],[Home]],Table4[],2,FALSE)</f>
        <v>12</v>
      </c>
      <c r="P3031" s="37"/>
      <c r="Q3031" s="37"/>
    </row>
    <row r="3032" spans="1:17" ht="25.5" customHeight="1">
      <c r="A3032" s="49" t="s">
        <v>545</v>
      </c>
      <c r="B3032" s="11" t="s">
        <v>12</v>
      </c>
      <c r="C3032" s="50" t="s">
        <v>13</v>
      </c>
      <c r="D3032" s="50">
        <v>98</v>
      </c>
      <c r="E3032" s="50" t="s">
        <v>6</v>
      </c>
      <c r="F3032" s="50">
        <v>100</v>
      </c>
      <c r="G3032" s="50" t="s">
        <v>7</v>
      </c>
      <c r="H3032" s="50"/>
      <c r="I3032" s="30">
        <v>17023</v>
      </c>
      <c r="J3032" s="37">
        <f>VLOOKUP(Table2[[#This Row],[Visitor]],Table1[],2,FALSE)</f>
        <v>20</v>
      </c>
      <c r="K3032" s="37">
        <f>VLOOKUP(Table2[[#This Row],[Home]],Table1[],2,FALSE)</f>
        <v>5</v>
      </c>
      <c r="L3032" s="37">
        <f>VLOOKUP(Table2[[#This Row],[Visitor]],Table3[],2,FALSE)</f>
        <v>20</v>
      </c>
      <c r="M3032" s="37">
        <f>VLOOKUP(Table2[[#This Row],[Home]],Table3[],2,FALSE)</f>
        <v>6</v>
      </c>
      <c r="N3032" s="37">
        <f>VLOOKUP(Table2[[#This Row],[Visitor]],Table4[],2,FALSE)</f>
        <v>17</v>
      </c>
      <c r="O3032" s="37">
        <f>VLOOKUP(Table2[[#This Row],[Home]],Table4[],2,FALSE)</f>
        <v>28</v>
      </c>
      <c r="P3032" s="37"/>
      <c r="Q3032" s="37"/>
    </row>
    <row r="3033" spans="1:17" ht="25.5" customHeight="1">
      <c r="A3033" s="49" t="s">
        <v>545</v>
      </c>
      <c r="B3033" s="11" t="s">
        <v>12</v>
      </c>
      <c r="C3033" s="50" t="s">
        <v>41</v>
      </c>
      <c r="D3033" s="50">
        <v>112</v>
      </c>
      <c r="E3033" s="50" t="s">
        <v>14</v>
      </c>
      <c r="F3033" s="50">
        <v>99</v>
      </c>
      <c r="G3033" s="50" t="s">
        <v>7</v>
      </c>
      <c r="H3033" s="50"/>
      <c r="I3033" s="30">
        <v>15319</v>
      </c>
      <c r="J3033" s="37">
        <f>VLOOKUP(Table2[[#This Row],[Visitor]],Table1[],2,FALSE)</f>
        <v>7</v>
      </c>
      <c r="K3033" s="37">
        <f>VLOOKUP(Table2[[#This Row],[Home]],Table1[],2,FALSE)</f>
        <v>19</v>
      </c>
      <c r="L3033" s="37">
        <f>VLOOKUP(Table2[[#This Row],[Visitor]],Table3[],2,FALSE)</f>
        <v>2</v>
      </c>
      <c r="M3033" s="37">
        <f>VLOOKUP(Table2[[#This Row],[Home]],Table3[],2,FALSE)</f>
        <v>19</v>
      </c>
      <c r="N3033" s="37">
        <f>VLOOKUP(Table2[[#This Row],[Visitor]],Table4[],2,FALSE)</f>
        <v>2</v>
      </c>
      <c r="O3033" s="37">
        <f>VLOOKUP(Table2[[#This Row],[Home]],Table4[],2,FALSE)</f>
        <v>16</v>
      </c>
      <c r="P3033" s="37"/>
      <c r="Q3033" s="37"/>
    </row>
    <row r="3034" spans="1:17" ht="25.5" customHeight="1">
      <c r="A3034" s="49" t="s">
        <v>545</v>
      </c>
      <c r="B3034" s="11" t="s">
        <v>12</v>
      </c>
      <c r="C3034" s="50" t="s">
        <v>17</v>
      </c>
      <c r="D3034" s="50">
        <v>108</v>
      </c>
      <c r="E3034" s="50" t="s">
        <v>19</v>
      </c>
      <c r="F3034" s="50">
        <v>104</v>
      </c>
      <c r="G3034" s="50" t="s">
        <v>7</v>
      </c>
      <c r="H3034" s="50"/>
      <c r="I3034" s="30">
        <v>20715</v>
      </c>
      <c r="J3034" s="37">
        <f>VLOOKUP(Table2[[#This Row],[Visitor]],Table1[],2,FALSE)</f>
        <v>17</v>
      </c>
      <c r="K3034" s="37">
        <f>VLOOKUP(Table2[[#This Row],[Home]],Table1[],2,FALSE)</f>
        <v>27</v>
      </c>
      <c r="L3034" s="37">
        <f>VLOOKUP(Table2[[#This Row],[Visitor]],Table3[],2,FALSE)</f>
        <v>15</v>
      </c>
      <c r="M3034" s="37">
        <f>VLOOKUP(Table2[[#This Row],[Home]],Table3[],2,FALSE)</f>
        <v>5</v>
      </c>
      <c r="N3034" s="37">
        <f>VLOOKUP(Table2[[#This Row],[Visitor]],Table4[],2,FALSE)</f>
        <v>18</v>
      </c>
      <c r="O3034" s="37">
        <f>VLOOKUP(Table2[[#This Row],[Home]],Table4[],2,FALSE)</f>
        <v>7</v>
      </c>
      <c r="P3034" s="37"/>
      <c r="Q3034" s="37"/>
    </row>
    <row r="3035" spans="1:17" ht="25.5" customHeight="1">
      <c r="A3035" s="49" t="s">
        <v>545</v>
      </c>
      <c r="B3035" s="11" t="s">
        <v>12</v>
      </c>
      <c r="C3035" s="50" t="s">
        <v>40</v>
      </c>
      <c r="D3035" s="50">
        <v>110</v>
      </c>
      <c r="E3035" s="50" t="s">
        <v>20</v>
      </c>
      <c r="F3035" s="50">
        <v>109</v>
      </c>
      <c r="G3035" s="50" t="s">
        <v>7</v>
      </c>
      <c r="H3035" s="50" t="s">
        <v>53</v>
      </c>
      <c r="I3035" s="30">
        <v>14987</v>
      </c>
      <c r="J3035" s="37">
        <f>VLOOKUP(Table2[[#This Row],[Visitor]],Table1[],2,FALSE)</f>
        <v>15</v>
      </c>
      <c r="K3035" s="37">
        <f>VLOOKUP(Table2[[#This Row],[Home]],Table1[],2,FALSE)</f>
        <v>9</v>
      </c>
      <c r="L3035" s="37">
        <f>VLOOKUP(Table2[[#This Row],[Visitor]],Table3[],2,FALSE)</f>
        <v>24</v>
      </c>
      <c r="M3035" s="37">
        <f>VLOOKUP(Table2[[#This Row],[Home]],Table3[],2,FALSE)</f>
        <v>17</v>
      </c>
      <c r="N3035" s="37">
        <f>VLOOKUP(Table2[[#This Row],[Visitor]],Table4[],2,FALSE)</f>
        <v>27</v>
      </c>
      <c r="O3035" s="37">
        <f>VLOOKUP(Table2[[#This Row],[Home]],Table4[],2,FALSE)</f>
        <v>25</v>
      </c>
      <c r="P3035" s="37"/>
      <c r="Q3035" s="37"/>
    </row>
    <row r="3036" spans="1:17" ht="25.5" customHeight="1">
      <c r="A3036" s="49" t="s">
        <v>545</v>
      </c>
      <c r="B3036" s="11" t="s">
        <v>23</v>
      </c>
      <c r="C3036" s="50" t="s">
        <v>24</v>
      </c>
      <c r="D3036" s="50">
        <v>107</v>
      </c>
      <c r="E3036" s="50" t="s">
        <v>33</v>
      </c>
      <c r="F3036" s="50">
        <v>99</v>
      </c>
      <c r="G3036" s="50" t="s">
        <v>7</v>
      </c>
      <c r="H3036" s="50"/>
      <c r="I3036" s="30">
        <v>12490</v>
      </c>
      <c r="J3036" s="37">
        <f>VLOOKUP(Table2[[#This Row],[Visitor]],Table1[],2,FALSE)</f>
        <v>21</v>
      </c>
      <c r="K3036" s="37">
        <f>VLOOKUP(Table2[[#This Row],[Home]],Table1[],2,FALSE)</f>
        <v>24</v>
      </c>
      <c r="L3036" s="37">
        <f>VLOOKUP(Table2[[#This Row],[Visitor]],Table3[],2,FALSE)</f>
        <v>9</v>
      </c>
      <c r="M3036" s="37">
        <f>VLOOKUP(Table2[[#This Row],[Home]],Table3[],2,FALSE)</f>
        <v>12</v>
      </c>
      <c r="N3036" s="37">
        <f>VLOOKUP(Table2[[#This Row],[Visitor]],Table4[],2,FALSE)</f>
        <v>24</v>
      </c>
      <c r="O3036" s="37">
        <f>VLOOKUP(Table2[[#This Row],[Home]],Table4[],2,FALSE)</f>
        <v>21</v>
      </c>
      <c r="P3036" s="37"/>
      <c r="Q3036" s="37"/>
    </row>
    <row r="3037" spans="1:17" ht="25.5" customHeight="1">
      <c r="A3037" s="49" t="s">
        <v>545</v>
      </c>
      <c r="B3037" s="11" t="s">
        <v>23</v>
      </c>
      <c r="C3037" s="50" t="s">
        <v>25</v>
      </c>
      <c r="D3037" s="50">
        <v>122</v>
      </c>
      <c r="E3037" s="50" t="s">
        <v>43</v>
      </c>
      <c r="F3037" s="50">
        <v>126</v>
      </c>
      <c r="G3037" s="50" t="s">
        <v>7</v>
      </c>
      <c r="H3037" s="50"/>
      <c r="I3037" s="30">
        <v>18203</v>
      </c>
      <c r="J3037" s="37">
        <f>VLOOKUP(Table2[[#This Row],[Visitor]],Table1[],2,FALSE)</f>
        <v>12</v>
      </c>
      <c r="K3037" s="37">
        <f>VLOOKUP(Table2[[#This Row],[Home]],Table1[],2,FALSE)</f>
        <v>10</v>
      </c>
      <c r="L3037" s="37">
        <f>VLOOKUP(Table2[[#This Row],[Visitor]],Table3[],2,FALSE)</f>
        <v>29</v>
      </c>
      <c r="M3037" s="37">
        <f>VLOOKUP(Table2[[#This Row],[Home]],Table3[],2,FALSE)</f>
        <v>10</v>
      </c>
      <c r="N3037" s="37">
        <f>VLOOKUP(Table2[[#This Row],[Visitor]],Table4[],2,FALSE)</f>
        <v>23</v>
      </c>
      <c r="O3037" s="37">
        <f>VLOOKUP(Table2[[#This Row],[Home]],Table4[],2,FALSE)</f>
        <v>10</v>
      </c>
      <c r="P3037" s="37"/>
      <c r="Q3037" s="37"/>
    </row>
    <row r="3038" spans="1:17" ht="25.5" customHeight="1">
      <c r="A3038" s="49" t="s">
        <v>545</v>
      </c>
      <c r="B3038" s="11" t="s">
        <v>29</v>
      </c>
      <c r="C3038" s="50" t="s">
        <v>18</v>
      </c>
      <c r="D3038" s="50">
        <v>104</v>
      </c>
      <c r="E3038" s="50" t="s">
        <v>30</v>
      </c>
      <c r="F3038" s="50">
        <v>113</v>
      </c>
      <c r="G3038" s="50" t="s">
        <v>7</v>
      </c>
      <c r="H3038" s="50"/>
      <c r="I3038" s="30">
        <v>18182</v>
      </c>
      <c r="J3038" s="37">
        <f>VLOOKUP(Table2[[#This Row],[Visitor]],Table1[],2,FALSE)</f>
        <v>26</v>
      </c>
      <c r="K3038" s="37">
        <f>VLOOKUP(Table2[[#This Row],[Home]],Table1[],2,FALSE)</f>
        <v>18</v>
      </c>
      <c r="L3038" s="37">
        <f>VLOOKUP(Table2[[#This Row],[Visitor]],Table3[],2,FALSE)</f>
        <v>26</v>
      </c>
      <c r="M3038" s="37">
        <f>VLOOKUP(Table2[[#This Row],[Home]],Table3[],2,FALSE)</f>
        <v>14</v>
      </c>
      <c r="N3038" s="37">
        <f>VLOOKUP(Table2[[#This Row],[Visitor]],Table4[],2,FALSE)</f>
        <v>15</v>
      </c>
      <c r="O3038" s="37">
        <f>VLOOKUP(Table2[[#This Row],[Home]],Table4[],2,FALSE)</f>
        <v>4</v>
      </c>
      <c r="P3038" s="37"/>
      <c r="Q3038" s="37"/>
    </row>
    <row r="3039" spans="1:17" ht="25.5" customHeight="1">
      <c r="A3039" s="49" t="s">
        <v>545</v>
      </c>
      <c r="B3039" s="11" t="s">
        <v>32</v>
      </c>
      <c r="C3039" s="50" t="s">
        <v>5</v>
      </c>
      <c r="D3039" s="50">
        <v>109</v>
      </c>
      <c r="E3039" s="50" t="s">
        <v>28</v>
      </c>
      <c r="F3039" s="50">
        <v>103</v>
      </c>
      <c r="G3039" s="50" t="s">
        <v>7</v>
      </c>
      <c r="H3039" s="50"/>
      <c r="I3039" s="30">
        <v>20181</v>
      </c>
      <c r="J3039" s="37">
        <f>VLOOKUP(Table2[[#This Row],[Visitor]],Table1[],2,FALSE)</f>
        <v>4</v>
      </c>
      <c r="K3039" s="37">
        <f>VLOOKUP(Table2[[#This Row],[Home]],Table1[],2,FALSE)</f>
        <v>22</v>
      </c>
      <c r="L3039" s="37">
        <f>VLOOKUP(Table2[[#This Row],[Visitor]],Table3[],2,FALSE)</f>
        <v>4</v>
      </c>
      <c r="M3039" s="37">
        <f>VLOOKUP(Table2[[#This Row],[Home]],Table3[],2,FALSE)</f>
        <v>28</v>
      </c>
      <c r="N3039" s="37">
        <f>VLOOKUP(Table2[[#This Row],[Visitor]],Table4[],2,FALSE)</f>
        <v>9</v>
      </c>
      <c r="O3039" s="37">
        <f>VLOOKUP(Table2[[#This Row],[Home]],Table4[],2,FALSE)</f>
        <v>22</v>
      </c>
      <c r="P3039" s="37"/>
      <c r="Q3039" s="37"/>
    </row>
    <row r="3040" spans="1:17" ht="25.5" customHeight="1">
      <c r="A3040" s="49" t="s">
        <v>545</v>
      </c>
      <c r="B3040" s="11" t="s">
        <v>35</v>
      </c>
      <c r="C3040" s="50" t="s">
        <v>10</v>
      </c>
      <c r="D3040" s="50">
        <v>112</v>
      </c>
      <c r="E3040" s="50" t="s">
        <v>36</v>
      </c>
      <c r="F3040" s="50">
        <v>122</v>
      </c>
      <c r="G3040" s="50" t="s">
        <v>7</v>
      </c>
      <c r="H3040" s="50"/>
      <c r="I3040" s="30">
        <v>19393</v>
      </c>
      <c r="J3040" s="37">
        <f>VLOOKUP(Table2[[#This Row],[Visitor]],Table1[],2,FALSE)</f>
        <v>1</v>
      </c>
      <c r="K3040" s="37">
        <f>VLOOKUP(Table2[[#This Row],[Home]],Table1[],2,FALSE)</f>
        <v>16</v>
      </c>
      <c r="L3040" s="37">
        <f>VLOOKUP(Table2[[#This Row],[Visitor]],Table3[],2,FALSE)</f>
        <v>3</v>
      </c>
      <c r="M3040" s="37">
        <f>VLOOKUP(Table2[[#This Row],[Home]],Table3[],2,FALSE)</f>
        <v>7</v>
      </c>
      <c r="N3040" s="37">
        <f>VLOOKUP(Table2[[#This Row],[Visitor]],Table4[],2,FALSE)</f>
        <v>3</v>
      </c>
      <c r="O3040" s="37">
        <f>VLOOKUP(Table2[[#This Row],[Home]],Table4[],2,FALSE)</f>
        <v>6</v>
      </c>
      <c r="P3040" s="37"/>
      <c r="Q3040" s="37"/>
    </row>
    <row r="3041" spans="1:17" ht="25.5" customHeight="1">
      <c r="A3041" s="49" t="s">
        <v>546</v>
      </c>
      <c r="B3041" s="11" t="s">
        <v>21</v>
      </c>
      <c r="C3041" s="50" t="s">
        <v>31</v>
      </c>
      <c r="D3041" s="50">
        <v>111</v>
      </c>
      <c r="E3041" s="50" t="s">
        <v>27</v>
      </c>
      <c r="F3041" s="50">
        <v>106</v>
      </c>
      <c r="G3041" s="50" t="s">
        <v>7</v>
      </c>
      <c r="H3041" s="50"/>
      <c r="I3041" s="30">
        <v>16739</v>
      </c>
      <c r="J3041" s="37">
        <f>VLOOKUP(Table2[[#This Row],[Visitor]],Table1[],2,FALSE)</f>
        <v>8</v>
      </c>
      <c r="K3041" s="37">
        <f>VLOOKUP(Table2[[#This Row],[Home]],Table1[],2,FALSE)</f>
        <v>11</v>
      </c>
      <c r="L3041" s="37">
        <f>VLOOKUP(Table2[[#This Row],[Visitor]],Table3[],2,FALSE)</f>
        <v>11</v>
      </c>
      <c r="M3041" s="37">
        <f>VLOOKUP(Table2[[#This Row],[Home]],Table3[],2,FALSE)</f>
        <v>27</v>
      </c>
      <c r="N3041" s="37">
        <f>VLOOKUP(Table2[[#This Row],[Visitor]],Table4[],2,FALSE)</f>
        <v>8</v>
      </c>
      <c r="O3041" s="37">
        <f>VLOOKUP(Table2[[#This Row],[Home]],Table4[],2,FALSE)</f>
        <v>26</v>
      </c>
      <c r="P3041" s="37"/>
      <c r="Q3041" s="37"/>
    </row>
    <row r="3042" spans="1:17" ht="25.5" customHeight="1">
      <c r="A3042" s="49" t="s">
        <v>546</v>
      </c>
      <c r="B3042" s="11" t="s">
        <v>23</v>
      </c>
      <c r="C3042" s="50" t="s">
        <v>45</v>
      </c>
      <c r="D3042" s="50">
        <v>104</v>
      </c>
      <c r="E3042" s="50" t="s">
        <v>22</v>
      </c>
      <c r="F3042" s="50">
        <v>111</v>
      </c>
      <c r="G3042" s="50" t="s">
        <v>7</v>
      </c>
      <c r="H3042" s="50"/>
      <c r="I3042" s="30">
        <v>18051</v>
      </c>
      <c r="J3042" s="37">
        <f>VLOOKUP(Table2[[#This Row],[Visitor]],Table1[],2,FALSE)</f>
        <v>28</v>
      </c>
      <c r="K3042" s="37">
        <f>VLOOKUP(Table2[[#This Row],[Home]],Table1[],2,FALSE)</f>
        <v>14</v>
      </c>
      <c r="L3042" s="37">
        <f>VLOOKUP(Table2[[#This Row],[Visitor]],Table3[],2,FALSE)</f>
        <v>21</v>
      </c>
      <c r="M3042" s="37">
        <f>VLOOKUP(Table2[[#This Row],[Home]],Table3[],2,FALSE)</f>
        <v>16</v>
      </c>
      <c r="N3042" s="37">
        <f>VLOOKUP(Table2[[#This Row],[Visitor]],Table4[],2,FALSE)</f>
        <v>20</v>
      </c>
      <c r="O3042" s="37">
        <f>VLOOKUP(Table2[[#This Row],[Home]],Table4[],2,FALSE)</f>
        <v>1</v>
      </c>
      <c r="P3042" s="37"/>
      <c r="Q3042" s="37"/>
    </row>
    <row r="3043" spans="1:17" ht="25.5" customHeight="1">
      <c r="A3043" s="49" t="s">
        <v>546</v>
      </c>
      <c r="B3043" s="11" t="s">
        <v>26</v>
      </c>
      <c r="C3043" s="50" t="s">
        <v>15</v>
      </c>
      <c r="D3043" s="50">
        <v>105</v>
      </c>
      <c r="E3043" s="50" t="s">
        <v>34</v>
      </c>
      <c r="F3043" s="50">
        <v>118</v>
      </c>
      <c r="G3043" s="50" t="s">
        <v>7</v>
      </c>
      <c r="H3043" s="50"/>
      <c r="I3043" s="30">
        <v>18354</v>
      </c>
      <c r="J3043" s="37">
        <f>VLOOKUP(Table2[[#This Row],[Visitor]],Table1[],2,FALSE)</f>
        <v>30</v>
      </c>
      <c r="K3043" s="37">
        <f>VLOOKUP(Table2[[#This Row],[Home]],Table1[],2,FALSE)</f>
        <v>2</v>
      </c>
      <c r="L3043" s="37">
        <f>VLOOKUP(Table2[[#This Row],[Visitor]],Table3[],2,FALSE)</f>
        <v>23</v>
      </c>
      <c r="M3043" s="37">
        <f>VLOOKUP(Table2[[#This Row],[Home]],Table3[],2,FALSE)</f>
        <v>13</v>
      </c>
      <c r="N3043" s="37">
        <f>VLOOKUP(Table2[[#This Row],[Visitor]],Table4[],2,FALSE)</f>
        <v>14</v>
      </c>
      <c r="O3043" s="37">
        <f>VLOOKUP(Table2[[#This Row],[Home]],Table4[],2,FALSE)</f>
        <v>13</v>
      </c>
      <c r="P3043" s="37"/>
      <c r="Q3043" s="37"/>
    </row>
    <row r="3044" spans="1:17" ht="25.5" customHeight="1">
      <c r="A3044" s="49" t="s">
        <v>546</v>
      </c>
      <c r="B3044" s="11" t="s">
        <v>8</v>
      </c>
      <c r="C3044" s="50" t="s">
        <v>9</v>
      </c>
      <c r="D3044" s="50">
        <v>122</v>
      </c>
      <c r="E3044" s="50" t="s">
        <v>44</v>
      </c>
      <c r="F3044" s="50">
        <v>117</v>
      </c>
      <c r="G3044" s="50" t="s">
        <v>7</v>
      </c>
      <c r="H3044" s="50"/>
      <c r="I3044" s="30">
        <v>19068</v>
      </c>
      <c r="J3044" s="37">
        <f>VLOOKUP(Table2[[#This Row],[Visitor]],Table1[],2,FALSE)</f>
        <v>3</v>
      </c>
      <c r="K3044" s="37">
        <f>VLOOKUP(Table2[[#This Row],[Home]],Table1[],2,FALSE)</f>
        <v>6</v>
      </c>
      <c r="L3044" s="37">
        <f>VLOOKUP(Table2[[#This Row],[Visitor]],Table3[],2,FALSE)</f>
        <v>1</v>
      </c>
      <c r="M3044" s="37">
        <f>VLOOKUP(Table2[[#This Row],[Home]],Table3[],2,FALSE)</f>
        <v>18</v>
      </c>
      <c r="N3044" s="37">
        <f>VLOOKUP(Table2[[#This Row],[Visitor]],Table4[],2,FALSE)</f>
        <v>5</v>
      </c>
      <c r="O3044" s="37">
        <f>VLOOKUP(Table2[[#This Row],[Home]],Table4[],2,FALSE)</f>
        <v>12</v>
      </c>
      <c r="P3044" s="37"/>
      <c r="Q3044" s="37"/>
    </row>
    <row r="3045" spans="1:17" ht="25.5" customHeight="1">
      <c r="A3045" s="49" t="s">
        <v>547</v>
      </c>
      <c r="B3045" s="11" t="s">
        <v>12</v>
      </c>
      <c r="C3045" s="50" t="s">
        <v>25</v>
      </c>
      <c r="D3045" s="50">
        <v>107</v>
      </c>
      <c r="E3045" s="50" t="s">
        <v>6</v>
      </c>
      <c r="F3045" s="50">
        <v>114</v>
      </c>
      <c r="G3045" s="50" t="s">
        <v>7</v>
      </c>
      <c r="H3045" s="50"/>
      <c r="I3045" s="30">
        <v>19432</v>
      </c>
      <c r="J3045" s="37">
        <f>VLOOKUP(Table2[[#This Row],[Visitor]],Table1[],2,FALSE)</f>
        <v>12</v>
      </c>
      <c r="K3045" s="37">
        <f>VLOOKUP(Table2[[#This Row],[Home]],Table1[],2,FALSE)</f>
        <v>5</v>
      </c>
      <c r="L3045" s="37">
        <f>VLOOKUP(Table2[[#This Row],[Visitor]],Table3[],2,FALSE)</f>
        <v>29</v>
      </c>
      <c r="M3045" s="37">
        <f>VLOOKUP(Table2[[#This Row],[Home]],Table3[],2,FALSE)</f>
        <v>6</v>
      </c>
      <c r="N3045" s="37">
        <f>VLOOKUP(Table2[[#This Row],[Visitor]],Table4[],2,FALSE)</f>
        <v>23</v>
      </c>
      <c r="O3045" s="37">
        <f>VLOOKUP(Table2[[#This Row],[Home]],Table4[],2,FALSE)</f>
        <v>28</v>
      </c>
      <c r="P3045" s="37"/>
      <c r="Q3045" s="37"/>
    </row>
    <row r="3046" spans="1:17" ht="25.5" customHeight="1">
      <c r="A3046" s="49" t="s">
        <v>547</v>
      </c>
      <c r="B3046" s="11" t="s">
        <v>12</v>
      </c>
      <c r="C3046" s="50" t="s">
        <v>38</v>
      </c>
      <c r="D3046" s="50">
        <v>105</v>
      </c>
      <c r="E3046" s="50" t="s">
        <v>16</v>
      </c>
      <c r="F3046" s="50">
        <v>119</v>
      </c>
      <c r="G3046" s="50" t="s">
        <v>7</v>
      </c>
      <c r="H3046" s="50"/>
      <c r="I3046" s="30">
        <v>14649</v>
      </c>
      <c r="J3046" s="37">
        <f>VLOOKUP(Table2[[#This Row],[Visitor]],Table1[],2,FALSE)</f>
        <v>23</v>
      </c>
      <c r="K3046" s="37">
        <f>VLOOKUP(Table2[[#This Row],[Home]],Table1[],2,FALSE)</f>
        <v>13</v>
      </c>
      <c r="L3046" s="37">
        <f>VLOOKUP(Table2[[#This Row],[Visitor]],Table3[],2,FALSE)</f>
        <v>25</v>
      </c>
      <c r="M3046" s="37">
        <f>VLOOKUP(Table2[[#This Row],[Home]],Table3[],2,FALSE)</f>
        <v>8</v>
      </c>
      <c r="N3046" s="37">
        <f>VLOOKUP(Table2[[#This Row],[Visitor]],Table4[],2,FALSE)</f>
        <v>19</v>
      </c>
      <c r="O3046" s="37">
        <f>VLOOKUP(Table2[[#This Row],[Home]],Table4[],2,FALSE)</f>
        <v>11</v>
      </c>
      <c r="P3046" s="37"/>
      <c r="Q3046" s="37"/>
    </row>
    <row r="3047" spans="1:17" ht="25.5" customHeight="1">
      <c r="A3047" s="49" t="s">
        <v>547</v>
      </c>
      <c r="B3047" s="11" t="s">
        <v>21</v>
      </c>
      <c r="C3047" s="50" t="s">
        <v>14</v>
      </c>
      <c r="D3047" s="50">
        <v>93</v>
      </c>
      <c r="E3047" s="50" t="s">
        <v>5</v>
      </c>
      <c r="F3047" s="50">
        <v>114</v>
      </c>
      <c r="G3047" s="50" t="s">
        <v>7</v>
      </c>
      <c r="H3047" s="50"/>
      <c r="I3047" s="30">
        <v>19156</v>
      </c>
      <c r="J3047" s="37">
        <f>VLOOKUP(Table2[[#This Row],[Visitor]],Table1[],2,FALSE)</f>
        <v>19</v>
      </c>
      <c r="K3047" s="37">
        <f>VLOOKUP(Table2[[#This Row],[Home]],Table1[],2,FALSE)</f>
        <v>4</v>
      </c>
      <c r="L3047" s="37">
        <f>VLOOKUP(Table2[[#This Row],[Visitor]],Table3[],2,FALSE)</f>
        <v>19</v>
      </c>
      <c r="M3047" s="37">
        <f>VLOOKUP(Table2[[#This Row],[Home]],Table3[],2,FALSE)</f>
        <v>4</v>
      </c>
      <c r="N3047" s="37">
        <f>VLOOKUP(Table2[[#This Row],[Visitor]],Table4[],2,FALSE)</f>
        <v>16</v>
      </c>
      <c r="O3047" s="37">
        <f>VLOOKUP(Table2[[#This Row],[Home]],Table4[],2,FALSE)</f>
        <v>9</v>
      </c>
      <c r="P3047" s="37"/>
      <c r="Q3047" s="37"/>
    </row>
    <row r="3048" spans="1:17" ht="25.5" customHeight="1">
      <c r="A3048" s="49" t="s">
        <v>547</v>
      </c>
      <c r="B3048" s="11" t="s">
        <v>21</v>
      </c>
      <c r="C3048" s="50" t="s">
        <v>20</v>
      </c>
      <c r="D3048" s="50">
        <v>118</v>
      </c>
      <c r="E3048" s="50" t="s">
        <v>41</v>
      </c>
      <c r="F3048" s="50">
        <v>122</v>
      </c>
      <c r="G3048" s="50" t="s">
        <v>7</v>
      </c>
      <c r="H3048" s="50"/>
      <c r="I3048" s="30">
        <v>19800</v>
      </c>
      <c r="J3048" s="37">
        <f>VLOOKUP(Table2[[#This Row],[Visitor]],Table1[],2,FALSE)</f>
        <v>9</v>
      </c>
      <c r="K3048" s="37">
        <f>VLOOKUP(Table2[[#This Row],[Home]],Table1[],2,FALSE)</f>
        <v>7</v>
      </c>
      <c r="L3048" s="37">
        <f>VLOOKUP(Table2[[#This Row],[Visitor]],Table3[],2,FALSE)</f>
        <v>17</v>
      </c>
      <c r="M3048" s="37">
        <f>VLOOKUP(Table2[[#This Row],[Home]],Table3[],2,FALSE)</f>
        <v>2</v>
      </c>
      <c r="N3048" s="37">
        <f>VLOOKUP(Table2[[#This Row],[Visitor]],Table4[],2,FALSE)</f>
        <v>25</v>
      </c>
      <c r="O3048" s="37">
        <f>VLOOKUP(Table2[[#This Row],[Home]],Table4[],2,FALSE)</f>
        <v>2</v>
      </c>
      <c r="P3048" s="37"/>
      <c r="Q3048" s="37"/>
    </row>
    <row r="3049" spans="1:17" ht="25.5" customHeight="1">
      <c r="A3049" s="49" t="s">
        <v>547</v>
      </c>
      <c r="B3049" s="11" t="s">
        <v>23</v>
      </c>
      <c r="C3049" s="50" t="s">
        <v>42</v>
      </c>
      <c r="D3049" s="50">
        <v>114</v>
      </c>
      <c r="E3049" s="50" t="s">
        <v>17</v>
      </c>
      <c r="F3049" s="50">
        <v>129</v>
      </c>
      <c r="G3049" s="50" t="s">
        <v>7</v>
      </c>
      <c r="H3049" s="50"/>
      <c r="I3049" s="30">
        <v>19704</v>
      </c>
      <c r="J3049" s="37">
        <f>VLOOKUP(Table2[[#This Row],[Visitor]],Table1[],2,FALSE)</f>
        <v>25</v>
      </c>
      <c r="K3049" s="37">
        <f>VLOOKUP(Table2[[#This Row],[Home]],Table1[],2,FALSE)</f>
        <v>17</v>
      </c>
      <c r="L3049" s="37">
        <f>VLOOKUP(Table2[[#This Row],[Visitor]],Table3[],2,FALSE)</f>
        <v>22</v>
      </c>
      <c r="M3049" s="37">
        <f>VLOOKUP(Table2[[#This Row],[Home]],Table3[],2,FALSE)</f>
        <v>15</v>
      </c>
      <c r="N3049" s="37">
        <f>VLOOKUP(Table2[[#This Row],[Visitor]],Table4[],2,FALSE)</f>
        <v>30</v>
      </c>
      <c r="O3049" s="37">
        <f>VLOOKUP(Table2[[#This Row],[Home]],Table4[],2,FALSE)</f>
        <v>18</v>
      </c>
      <c r="P3049" s="37"/>
      <c r="Q3049" s="37"/>
    </row>
    <row r="3050" spans="1:17" ht="25.5" customHeight="1">
      <c r="A3050" s="49" t="s">
        <v>547</v>
      </c>
      <c r="B3050" s="11" t="s">
        <v>23</v>
      </c>
      <c r="C3050" s="50" t="s">
        <v>37</v>
      </c>
      <c r="D3050" s="50">
        <v>108</v>
      </c>
      <c r="E3050" s="50" t="s">
        <v>43</v>
      </c>
      <c r="F3050" s="50">
        <v>126</v>
      </c>
      <c r="G3050" s="50" t="s">
        <v>7</v>
      </c>
      <c r="H3050" s="50"/>
      <c r="I3050" s="30">
        <v>18203</v>
      </c>
      <c r="J3050" s="37">
        <f>VLOOKUP(Table2[[#This Row],[Visitor]],Table1[],2,FALSE)</f>
        <v>29</v>
      </c>
      <c r="K3050" s="37">
        <f>VLOOKUP(Table2[[#This Row],[Home]],Table1[],2,FALSE)</f>
        <v>10</v>
      </c>
      <c r="L3050" s="37">
        <f>VLOOKUP(Table2[[#This Row],[Visitor]],Table3[],2,FALSE)</f>
        <v>30</v>
      </c>
      <c r="M3050" s="37">
        <f>VLOOKUP(Table2[[#This Row],[Home]],Table3[],2,FALSE)</f>
        <v>10</v>
      </c>
      <c r="N3050" s="37">
        <f>VLOOKUP(Table2[[#This Row],[Visitor]],Table4[],2,FALSE)</f>
        <v>29</v>
      </c>
      <c r="O3050" s="37">
        <f>VLOOKUP(Table2[[#This Row],[Home]],Table4[],2,FALSE)</f>
        <v>10</v>
      </c>
      <c r="P3050" s="37"/>
      <c r="Q3050" s="37"/>
    </row>
    <row r="3051" spans="1:17" ht="25.5" customHeight="1">
      <c r="A3051" s="49" t="s">
        <v>547</v>
      </c>
      <c r="B3051" s="11" t="s">
        <v>23</v>
      </c>
      <c r="C3051" s="50" t="s">
        <v>28</v>
      </c>
      <c r="D3051" s="50">
        <v>117</v>
      </c>
      <c r="E3051" s="50" t="s">
        <v>19</v>
      </c>
      <c r="F3051" s="50">
        <v>98</v>
      </c>
      <c r="G3051" s="50" t="s">
        <v>7</v>
      </c>
      <c r="H3051" s="50"/>
      <c r="I3051" s="30">
        <v>20778</v>
      </c>
      <c r="J3051" s="37">
        <f>VLOOKUP(Table2[[#This Row],[Visitor]],Table1[],2,FALSE)</f>
        <v>22</v>
      </c>
      <c r="K3051" s="37">
        <f>VLOOKUP(Table2[[#This Row],[Home]],Table1[],2,FALSE)</f>
        <v>27</v>
      </c>
      <c r="L3051" s="37">
        <f>VLOOKUP(Table2[[#This Row],[Visitor]],Table3[],2,FALSE)</f>
        <v>28</v>
      </c>
      <c r="M3051" s="37">
        <f>VLOOKUP(Table2[[#This Row],[Home]],Table3[],2,FALSE)</f>
        <v>5</v>
      </c>
      <c r="N3051" s="37">
        <f>VLOOKUP(Table2[[#This Row],[Visitor]],Table4[],2,FALSE)</f>
        <v>22</v>
      </c>
      <c r="O3051" s="37">
        <f>VLOOKUP(Table2[[#This Row],[Home]],Table4[],2,FALSE)</f>
        <v>7</v>
      </c>
      <c r="P3051" s="37"/>
      <c r="Q3051" s="37"/>
    </row>
    <row r="3052" spans="1:17" ht="25.5" customHeight="1">
      <c r="A3052" s="49" t="s">
        <v>547</v>
      </c>
      <c r="B3052" s="11" t="s">
        <v>29</v>
      </c>
      <c r="C3052" s="50" t="s">
        <v>33</v>
      </c>
      <c r="D3052" s="50">
        <v>100</v>
      </c>
      <c r="E3052" s="50" t="s">
        <v>30</v>
      </c>
      <c r="F3052" s="50">
        <v>109</v>
      </c>
      <c r="G3052" s="50" t="s">
        <v>7</v>
      </c>
      <c r="H3052" s="50"/>
      <c r="I3052" s="30">
        <v>19520</v>
      </c>
      <c r="J3052" s="37">
        <f>VLOOKUP(Table2[[#This Row],[Visitor]],Table1[],2,FALSE)</f>
        <v>24</v>
      </c>
      <c r="K3052" s="37">
        <f>VLOOKUP(Table2[[#This Row],[Home]],Table1[],2,FALSE)</f>
        <v>18</v>
      </c>
      <c r="L3052" s="37">
        <f>VLOOKUP(Table2[[#This Row],[Visitor]],Table3[],2,FALSE)</f>
        <v>12</v>
      </c>
      <c r="M3052" s="37">
        <f>VLOOKUP(Table2[[#This Row],[Home]],Table3[],2,FALSE)</f>
        <v>14</v>
      </c>
      <c r="N3052" s="37">
        <f>VLOOKUP(Table2[[#This Row],[Visitor]],Table4[],2,FALSE)</f>
        <v>21</v>
      </c>
      <c r="O3052" s="37">
        <f>VLOOKUP(Table2[[#This Row],[Home]],Table4[],2,FALSE)</f>
        <v>4</v>
      </c>
      <c r="P3052" s="37"/>
      <c r="Q3052" s="37"/>
    </row>
    <row r="3053" spans="1:17" ht="25.5" customHeight="1">
      <c r="A3053" s="49" t="s">
        <v>547</v>
      </c>
      <c r="B3053" s="11" t="s">
        <v>35</v>
      </c>
      <c r="C3053" s="50" t="s">
        <v>18</v>
      </c>
      <c r="D3053" s="50">
        <v>103</v>
      </c>
      <c r="E3053" s="50" t="s">
        <v>36</v>
      </c>
      <c r="F3053" s="50">
        <v>118</v>
      </c>
      <c r="G3053" s="50" t="s">
        <v>7</v>
      </c>
      <c r="H3053" s="50"/>
      <c r="I3053" s="30">
        <v>19393</v>
      </c>
      <c r="J3053" s="37">
        <f>VLOOKUP(Table2[[#This Row],[Visitor]],Table1[],2,FALSE)</f>
        <v>26</v>
      </c>
      <c r="K3053" s="37">
        <f>VLOOKUP(Table2[[#This Row],[Home]],Table1[],2,FALSE)</f>
        <v>16</v>
      </c>
      <c r="L3053" s="37">
        <f>VLOOKUP(Table2[[#This Row],[Visitor]],Table3[],2,FALSE)</f>
        <v>26</v>
      </c>
      <c r="M3053" s="37">
        <f>VLOOKUP(Table2[[#This Row],[Home]],Table3[],2,FALSE)</f>
        <v>7</v>
      </c>
      <c r="N3053" s="37">
        <f>VLOOKUP(Table2[[#This Row],[Visitor]],Table4[],2,FALSE)</f>
        <v>15</v>
      </c>
      <c r="O3053" s="37">
        <f>VLOOKUP(Table2[[#This Row],[Home]],Table4[],2,FALSE)</f>
        <v>6</v>
      </c>
      <c r="P3053" s="37"/>
      <c r="Q3053" s="37"/>
    </row>
    <row r="3054" spans="1:17" ht="25.5" customHeight="1">
      <c r="A3054" s="49" t="s">
        <v>547</v>
      </c>
      <c r="B3054" s="11" t="s">
        <v>8</v>
      </c>
      <c r="C3054" s="50" t="s">
        <v>24</v>
      </c>
      <c r="D3054" s="50">
        <v>102</v>
      </c>
      <c r="E3054" s="50" t="s">
        <v>10</v>
      </c>
      <c r="F3054" s="50">
        <v>106</v>
      </c>
      <c r="G3054" s="50" t="s">
        <v>7</v>
      </c>
      <c r="H3054" s="50"/>
      <c r="I3054" s="30">
        <v>18064</v>
      </c>
      <c r="J3054" s="37">
        <f>VLOOKUP(Table2[[#This Row],[Visitor]],Table1[],2,FALSE)</f>
        <v>21</v>
      </c>
      <c r="K3054" s="37">
        <f>VLOOKUP(Table2[[#This Row],[Home]],Table1[],2,FALSE)</f>
        <v>1</v>
      </c>
      <c r="L3054" s="37">
        <f>VLOOKUP(Table2[[#This Row],[Visitor]],Table3[],2,FALSE)</f>
        <v>9</v>
      </c>
      <c r="M3054" s="37">
        <f>VLOOKUP(Table2[[#This Row],[Home]],Table3[],2,FALSE)</f>
        <v>3</v>
      </c>
      <c r="N3054" s="37">
        <f>VLOOKUP(Table2[[#This Row],[Visitor]],Table4[],2,FALSE)</f>
        <v>24</v>
      </c>
      <c r="O3054" s="37">
        <f>VLOOKUP(Table2[[#This Row],[Home]],Table4[],2,FALSE)</f>
        <v>3</v>
      </c>
      <c r="P3054" s="37"/>
      <c r="Q3054" s="37"/>
    </row>
    <row r="3055" spans="1:17" ht="25.5" customHeight="1">
      <c r="A3055" s="49" t="s">
        <v>548</v>
      </c>
      <c r="B3055" s="11" t="s">
        <v>83</v>
      </c>
      <c r="C3055" s="50" t="s">
        <v>31</v>
      </c>
      <c r="D3055" s="50">
        <v>114</v>
      </c>
      <c r="E3055" s="50" t="s">
        <v>13</v>
      </c>
      <c r="F3055" s="50">
        <v>107</v>
      </c>
      <c r="G3055" s="50" t="s">
        <v>7</v>
      </c>
      <c r="H3055" s="50"/>
      <c r="I3055" s="30">
        <v>16187</v>
      </c>
      <c r="J3055" s="37">
        <f>VLOOKUP(Table2[[#This Row],[Visitor]],Table1[],2,FALSE)</f>
        <v>8</v>
      </c>
      <c r="K3055" s="37">
        <f>VLOOKUP(Table2[[#This Row],[Home]],Table1[],2,FALSE)</f>
        <v>20</v>
      </c>
      <c r="L3055" s="37">
        <f>VLOOKUP(Table2[[#This Row],[Visitor]],Table3[],2,FALSE)</f>
        <v>11</v>
      </c>
      <c r="M3055" s="37">
        <f>VLOOKUP(Table2[[#This Row],[Home]],Table3[],2,FALSE)</f>
        <v>20</v>
      </c>
      <c r="N3055" s="37">
        <f>VLOOKUP(Table2[[#This Row],[Visitor]],Table4[],2,FALSE)</f>
        <v>8</v>
      </c>
      <c r="O3055" s="37">
        <f>VLOOKUP(Table2[[#This Row],[Home]],Table4[],2,FALSE)</f>
        <v>17</v>
      </c>
      <c r="P3055" s="37"/>
      <c r="Q3055" s="37"/>
    </row>
    <row r="3056" spans="1:17" ht="25.5" customHeight="1">
      <c r="A3056" s="49" t="s">
        <v>548</v>
      </c>
      <c r="B3056" s="11" t="s">
        <v>59</v>
      </c>
      <c r="C3056" s="50" t="s">
        <v>27</v>
      </c>
      <c r="D3056" s="50">
        <v>112</v>
      </c>
      <c r="E3056" s="50" t="s">
        <v>15</v>
      </c>
      <c r="F3056" s="50">
        <v>122</v>
      </c>
      <c r="G3056" s="50" t="s">
        <v>7</v>
      </c>
      <c r="H3056" s="50"/>
      <c r="I3056" s="30">
        <v>16496</v>
      </c>
      <c r="J3056" s="37">
        <f>VLOOKUP(Table2[[#This Row],[Visitor]],Table1[],2,FALSE)</f>
        <v>11</v>
      </c>
      <c r="K3056" s="37">
        <f>VLOOKUP(Table2[[#This Row],[Home]],Table1[],2,FALSE)</f>
        <v>30</v>
      </c>
      <c r="L3056" s="37">
        <f>VLOOKUP(Table2[[#This Row],[Visitor]],Table3[],2,FALSE)</f>
        <v>27</v>
      </c>
      <c r="M3056" s="37">
        <f>VLOOKUP(Table2[[#This Row],[Home]],Table3[],2,FALSE)</f>
        <v>23</v>
      </c>
      <c r="N3056" s="37">
        <f>VLOOKUP(Table2[[#This Row],[Visitor]],Table4[],2,FALSE)</f>
        <v>26</v>
      </c>
      <c r="O3056" s="37">
        <f>VLOOKUP(Table2[[#This Row],[Home]],Table4[],2,FALSE)</f>
        <v>14</v>
      </c>
      <c r="P3056" s="37"/>
      <c r="Q3056" s="37"/>
    </row>
    <row r="3057" spans="1:17" ht="25.5" customHeight="1">
      <c r="A3057" s="49" t="s">
        <v>548</v>
      </c>
      <c r="B3057" s="11" t="s">
        <v>12</v>
      </c>
      <c r="C3057" s="50" t="s">
        <v>40</v>
      </c>
      <c r="D3057" s="50">
        <v>119</v>
      </c>
      <c r="E3057" s="50" t="s">
        <v>14</v>
      </c>
      <c r="F3057" s="50">
        <v>107</v>
      </c>
      <c r="G3057" s="50" t="s">
        <v>7</v>
      </c>
      <c r="H3057" s="50"/>
      <c r="I3057" s="30">
        <v>15948</v>
      </c>
      <c r="J3057" s="37">
        <f>VLOOKUP(Table2[[#This Row],[Visitor]],Table1[],2,FALSE)</f>
        <v>15</v>
      </c>
      <c r="K3057" s="37">
        <f>VLOOKUP(Table2[[#This Row],[Home]],Table1[],2,FALSE)</f>
        <v>19</v>
      </c>
      <c r="L3057" s="37">
        <f>VLOOKUP(Table2[[#This Row],[Visitor]],Table3[],2,FALSE)</f>
        <v>24</v>
      </c>
      <c r="M3057" s="37">
        <f>VLOOKUP(Table2[[#This Row],[Home]],Table3[],2,FALSE)</f>
        <v>19</v>
      </c>
      <c r="N3057" s="37">
        <f>VLOOKUP(Table2[[#This Row],[Visitor]],Table4[],2,FALSE)</f>
        <v>27</v>
      </c>
      <c r="O3057" s="37">
        <f>VLOOKUP(Table2[[#This Row],[Home]],Table4[],2,FALSE)</f>
        <v>16</v>
      </c>
      <c r="P3057" s="37"/>
      <c r="Q3057" s="37"/>
    </row>
    <row r="3058" spans="1:17" ht="25.5" customHeight="1">
      <c r="A3058" s="49" t="s">
        <v>548</v>
      </c>
      <c r="B3058" s="11" t="s">
        <v>12</v>
      </c>
      <c r="C3058" s="50" t="s">
        <v>20</v>
      </c>
      <c r="D3058" s="50">
        <v>108</v>
      </c>
      <c r="E3058" s="50" t="s">
        <v>19</v>
      </c>
      <c r="F3058" s="50">
        <v>125</v>
      </c>
      <c r="G3058" s="50" t="s">
        <v>7</v>
      </c>
      <c r="H3058" s="50"/>
      <c r="I3058" s="30">
        <v>20529</v>
      </c>
      <c r="J3058" s="37">
        <f>VLOOKUP(Table2[[#This Row],[Visitor]],Table1[],2,FALSE)</f>
        <v>9</v>
      </c>
      <c r="K3058" s="37">
        <f>VLOOKUP(Table2[[#This Row],[Home]],Table1[],2,FALSE)</f>
        <v>27</v>
      </c>
      <c r="L3058" s="37">
        <f>VLOOKUP(Table2[[#This Row],[Visitor]],Table3[],2,FALSE)</f>
        <v>17</v>
      </c>
      <c r="M3058" s="37">
        <f>VLOOKUP(Table2[[#This Row],[Home]],Table3[],2,FALSE)</f>
        <v>5</v>
      </c>
      <c r="N3058" s="37">
        <f>VLOOKUP(Table2[[#This Row],[Visitor]],Table4[],2,FALSE)</f>
        <v>25</v>
      </c>
      <c r="O3058" s="37">
        <f>VLOOKUP(Table2[[#This Row],[Home]],Table4[],2,FALSE)</f>
        <v>7</v>
      </c>
      <c r="P3058" s="37"/>
      <c r="Q3058" s="37"/>
    </row>
    <row r="3059" spans="1:17" ht="25.5" customHeight="1">
      <c r="A3059" s="49" t="s">
        <v>548</v>
      </c>
      <c r="B3059" s="11" t="s">
        <v>21</v>
      </c>
      <c r="C3059" s="50" t="s">
        <v>22</v>
      </c>
      <c r="D3059" s="50">
        <v>123</v>
      </c>
      <c r="E3059" s="50" t="s">
        <v>42</v>
      </c>
      <c r="F3059" s="50">
        <v>102</v>
      </c>
      <c r="G3059" s="50" t="s">
        <v>7</v>
      </c>
      <c r="H3059" s="50"/>
      <c r="I3059" s="30">
        <v>18124</v>
      </c>
      <c r="J3059" s="37">
        <f>VLOOKUP(Table2[[#This Row],[Visitor]],Table1[],2,FALSE)</f>
        <v>14</v>
      </c>
      <c r="K3059" s="37">
        <f>VLOOKUP(Table2[[#This Row],[Home]],Table1[],2,FALSE)</f>
        <v>25</v>
      </c>
      <c r="L3059" s="37">
        <f>VLOOKUP(Table2[[#This Row],[Visitor]],Table3[],2,FALSE)</f>
        <v>16</v>
      </c>
      <c r="M3059" s="37">
        <f>VLOOKUP(Table2[[#This Row],[Home]],Table3[],2,FALSE)</f>
        <v>22</v>
      </c>
      <c r="N3059" s="37">
        <f>VLOOKUP(Table2[[#This Row],[Visitor]],Table4[],2,FALSE)</f>
        <v>1</v>
      </c>
      <c r="O3059" s="37">
        <f>VLOOKUP(Table2[[#This Row],[Home]],Table4[],2,FALSE)</f>
        <v>30</v>
      </c>
      <c r="P3059" s="37"/>
      <c r="Q3059" s="37"/>
    </row>
    <row r="3060" spans="1:17" ht="25.5" customHeight="1">
      <c r="A3060" s="49" t="s">
        <v>548</v>
      </c>
      <c r="B3060" s="11" t="s">
        <v>23</v>
      </c>
      <c r="C3060" s="50" t="s">
        <v>38</v>
      </c>
      <c r="D3060" s="50">
        <v>115</v>
      </c>
      <c r="E3060" s="50" t="s">
        <v>25</v>
      </c>
      <c r="F3060" s="50">
        <v>119</v>
      </c>
      <c r="G3060" s="50" t="s">
        <v>7</v>
      </c>
      <c r="H3060" s="50"/>
      <c r="I3060" s="30">
        <v>15603</v>
      </c>
      <c r="J3060" s="37">
        <f>VLOOKUP(Table2[[#This Row],[Visitor]],Table1[],2,FALSE)</f>
        <v>23</v>
      </c>
      <c r="K3060" s="37">
        <f>VLOOKUP(Table2[[#This Row],[Home]],Table1[],2,FALSE)</f>
        <v>12</v>
      </c>
      <c r="L3060" s="37">
        <f>VLOOKUP(Table2[[#This Row],[Visitor]],Table3[],2,FALSE)</f>
        <v>25</v>
      </c>
      <c r="M3060" s="37">
        <f>VLOOKUP(Table2[[#This Row],[Home]],Table3[],2,FALSE)</f>
        <v>29</v>
      </c>
      <c r="N3060" s="37">
        <f>VLOOKUP(Table2[[#This Row],[Visitor]],Table4[],2,FALSE)</f>
        <v>19</v>
      </c>
      <c r="O3060" s="37">
        <f>VLOOKUP(Table2[[#This Row],[Home]],Table4[],2,FALSE)</f>
        <v>23</v>
      </c>
      <c r="P3060" s="37"/>
      <c r="Q3060" s="37"/>
    </row>
    <row r="3061" spans="1:17" ht="25.5" customHeight="1">
      <c r="A3061" s="49" t="s">
        <v>548</v>
      </c>
      <c r="B3061" s="11" t="s">
        <v>26</v>
      </c>
      <c r="C3061" s="50" t="s">
        <v>44</v>
      </c>
      <c r="D3061" s="50">
        <v>134</v>
      </c>
      <c r="E3061" s="50" t="s">
        <v>34</v>
      </c>
      <c r="F3061" s="50">
        <v>109</v>
      </c>
      <c r="G3061" s="50" t="s">
        <v>7</v>
      </c>
      <c r="H3061" s="50"/>
      <c r="I3061" s="30">
        <v>18354</v>
      </c>
      <c r="J3061" s="37">
        <f>VLOOKUP(Table2[[#This Row],[Visitor]],Table1[],2,FALSE)</f>
        <v>6</v>
      </c>
      <c r="K3061" s="37">
        <f>VLOOKUP(Table2[[#This Row],[Home]],Table1[],2,FALSE)</f>
        <v>2</v>
      </c>
      <c r="L3061" s="37">
        <f>VLOOKUP(Table2[[#This Row],[Visitor]],Table3[],2,FALSE)</f>
        <v>18</v>
      </c>
      <c r="M3061" s="37">
        <f>VLOOKUP(Table2[[#This Row],[Home]],Table3[],2,FALSE)</f>
        <v>13</v>
      </c>
      <c r="N3061" s="37">
        <f>VLOOKUP(Table2[[#This Row],[Visitor]],Table4[],2,FALSE)</f>
        <v>12</v>
      </c>
      <c r="O3061" s="37">
        <f>VLOOKUP(Table2[[#This Row],[Home]],Table4[],2,FALSE)</f>
        <v>13</v>
      </c>
      <c r="P3061" s="37"/>
      <c r="Q3061" s="37"/>
    </row>
    <row r="3062" spans="1:17" ht="25.5" customHeight="1">
      <c r="A3062" s="49" t="s">
        <v>548</v>
      </c>
      <c r="B3062" s="11" t="s">
        <v>29</v>
      </c>
      <c r="C3062" s="50" t="s">
        <v>9</v>
      </c>
      <c r="D3062" s="50">
        <v>139</v>
      </c>
      <c r="E3062" s="50" t="s">
        <v>37</v>
      </c>
      <c r="F3062" s="50">
        <v>125</v>
      </c>
      <c r="G3062" s="50" t="s">
        <v>7</v>
      </c>
      <c r="H3062" s="50"/>
      <c r="I3062" s="30">
        <v>16061</v>
      </c>
      <c r="J3062" s="37">
        <f>VLOOKUP(Table2[[#This Row],[Visitor]],Table1[],2,FALSE)</f>
        <v>3</v>
      </c>
      <c r="K3062" s="37">
        <f>VLOOKUP(Table2[[#This Row],[Home]],Table1[],2,FALSE)</f>
        <v>29</v>
      </c>
      <c r="L3062" s="37">
        <f>VLOOKUP(Table2[[#This Row],[Visitor]],Table3[],2,FALSE)</f>
        <v>1</v>
      </c>
      <c r="M3062" s="37">
        <f>VLOOKUP(Table2[[#This Row],[Home]],Table3[],2,FALSE)</f>
        <v>30</v>
      </c>
      <c r="N3062" s="37">
        <f>VLOOKUP(Table2[[#This Row],[Visitor]],Table4[],2,FALSE)</f>
        <v>5</v>
      </c>
      <c r="O3062" s="37">
        <f>VLOOKUP(Table2[[#This Row],[Home]],Table4[],2,FALSE)</f>
        <v>29</v>
      </c>
      <c r="P3062" s="37"/>
      <c r="Q3062" s="37"/>
    </row>
    <row r="3063" spans="1:17" ht="25.5" customHeight="1">
      <c r="A3063" s="49" t="s">
        <v>548</v>
      </c>
      <c r="B3063" s="11" t="s">
        <v>35</v>
      </c>
      <c r="C3063" s="50" t="s">
        <v>33</v>
      </c>
      <c r="D3063" s="50">
        <v>106</v>
      </c>
      <c r="E3063" s="50" t="s">
        <v>36</v>
      </c>
      <c r="F3063" s="50">
        <v>113</v>
      </c>
      <c r="G3063" s="50" t="s">
        <v>7</v>
      </c>
      <c r="H3063" s="50"/>
      <c r="I3063" s="30">
        <v>19393</v>
      </c>
      <c r="J3063" s="37">
        <f>VLOOKUP(Table2[[#This Row],[Visitor]],Table1[],2,FALSE)</f>
        <v>24</v>
      </c>
      <c r="K3063" s="37">
        <f>VLOOKUP(Table2[[#This Row],[Home]],Table1[],2,FALSE)</f>
        <v>16</v>
      </c>
      <c r="L3063" s="37">
        <f>VLOOKUP(Table2[[#This Row],[Visitor]],Table3[],2,FALSE)</f>
        <v>12</v>
      </c>
      <c r="M3063" s="37">
        <f>VLOOKUP(Table2[[#This Row],[Home]],Table3[],2,FALSE)</f>
        <v>7</v>
      </c>
      <c r="N3063" s="37">
        <f>VLOOKUP(Table2[[#This Row],[Visitor]],Table4[],2,FALSE)</f>
        <v>21</v>
      </c>
      <c r="O3063" s="37">
        <f>VLOOKUP(Table2[[#This Row],[Home]],Table4[],2,FALSE)</f>
        <v>6</v>
      </c>
      <c r="P3063" s="37"/>
      <c r="Q3063" s="37"/>
    </row>
    <row r="3064" spans="1:17" ht="25.5" customHeight="1">
      <c r="A3064" s="49" t="s">
        <v>549</v>
      </c>
      <c r="B3064" s="11" t="s">
        <v>49</v>
      </c>
      <c r="C3064" s="50" t="s">
        <v>28</v>
      </c>
      <c r="D3064" s="50">
        <v>107</v>
      </c>
      <c r="E3064" s="50" t="s">
        <v>41</v>
      </c>
      <c r="F3064" s="50">
        <v>110</v>
      </c>
      <c r="G3064" s="50" t="s">
        <v>7</v>
      </c>
      <c r="H3064" s="50"/>
      <c r="I3064" s="30">
        <v>19800</v>
      </c>
      <c r="J3064" s="37">
        <f>VLOOKUP(Table2[[#This Row],[Visitor]],Table1[],2,FALSE)</f>
        <v>22</v>
      </c>
      <c r="K3064" s="37">
        <f>VLOOKUP(Table2[[#This Row],[Home]],Table1[],2,FALSE)</f>
        <v>7</v>
      </c>
      <c r="L3064" s="37">
        <f>VLOOKUP(Table2[[#This Row],[Visitor]],Table3[],2,FALSE)</f>
        <v>28</v>
      </c>
      <c r="M3064" s="37">
        <f>VLOOKUP(Table2[[#This Row],[Home]],Table3[],2,FALSE)</f>
        <v>2</v>
      </c>
      <c r="N3064" s="37">
        <f>VLOOKUP(Table2[[#This Row],[Visitor]],Table4[],2,FALSE)</f>
        <v>22</v>
      </c>
      <c r="O3064" s="37">
        <f>VLOOKUP(Table2[[#This Row],[Home]],Table4[],2,FALSE)</f>
        <v>2</v>
      </c>
      <c r="P3064" s="37"/>
      <c r="Q3064" s="37"/>
    </row>
    <row r="3065" spans="1:17" ht="25.5" customHeight="1">
      <c r="A3065" s="49" t="s">
        <v>549</v>
      </c>
      <c r="B3065" s="11" t="s">
        <v>59</v>
      </c>
      <c r="C3065" s="50" t="s">
        <v>13</v>
      </c>
      <c r="D3065" s="50">
        <v>93</v>
      </c>
      <c r="E3065" s="50" t="s">
        <v>5</v>
      </c>
      <c r="F3065" s="50">
        <v>119</v>
      </c>
      <c r="G3065" s="50" t="s">
        <v>7</v>
      </c>
      <c r="H3065" s="50"/>
      <c r="I3065" s="30">
        <v>19156</v>
      </c>
      <c r="J3065" s="37">
        <f>VLOOKUP(Table2[[#This Row],[Visitor]],Table1[],2,FALSE)</f>
        <v>20</v>
      </c>
      <c r="K3065" s="37">
        <f>VLOOKUP(Table2[[#This Row],[Home]],Table1[],2,FALSE)</f>
        <v>4</v>
      </c>
      <c r="L3065" s="37">
        <f>VLOOKUP(Table2[[#This Row],[Visitor]],Table3[],2,FALSE)</f>
        <v>20</v>
      </c>
      <c r="M3065" s="37">
        <f>VLOOKUP(Table2[[#This Row],[Home]],Table3[],2,FALSE)</f>
        <v>4</v>
      </c>
      <c r="N3065" s="37">
        <f>VLOOKUP(Table2[[#This Row],[Visitor]],Table4[],2,FALSE)</f>
        <v>17</v>
      </c>
      <c r="O3065" s="37">
        <f>VLOOKUP(Table2[[#This Row],[Home]],Table4[],2,FALSE)</f>
        <v>9</v>
      </c>
      <c r="P3065" s="37"/>
      <c r="Q3065" s="37"/>
    </row>
    <row r="3066" spans="1:17" ht="25.5" customHeight="1">
      <c r="A3066" s="49" t="s">
        <v>549</v>
      </c>
      <c r="B3066" s="11" t="s">
        <v>12</v>
      </c>
      <c r="C3066" s="50" t="s">
        <v>16</v>
      </c>
      <c r="D3066" s="50">
        <v>89</v>
      </c>
      <c r="E3066" s="50" t="s">
        <v>22</v>
      </c>
      <c r="F3066" s="50">
        <v>117</v>
      </c>
      <c r="G3066" s="50" t="s">
        <v>7</v>
      </c>
      <c r="H3066" s="50"/>
      <c r="I3066" s="30">
        <v>18029</v>
      </c>
      <c r="J3066" s="37">
        <f>VLOOKUP(Table2[[#This Row],[Visitor]],Table1[],2,FALSE)</f>
        <v>13</v>
      </c>
      <c r="K3066" s="37">
        <f>VLOOKUP(Table2[[#This Row],[Home]],Table1[],2,FALSE)</f>
        <v>14</v>
      </c>
      <c r="L3066" s="37">
        <f>VLOOKUP(Table2[[#This Row],[Visitor]],Table3[],2,FALSE)</f>
        <v>8</v>
      </c>
      <c r="M3066" s="37">
        <f>VLOOKUP(Table2[[#This Row],[Home]],Table3[],2,FALSE)</f>
        <v>16</v>
      </c>
      <c r="N3066" s="37">
        <f>VLOOKUP(Table2[[#This Row],[Visitor]],Table4[],2,FALSE)</f>
        <v>11</v>
      </c>
      <c r="O3066" s="37">
        <f>VLOOKUP(Table2[[#This Row],[Home]],Table4[],2,FALSE)</f>
        <v>1</v>
      </c>
      <c r="P3066" s="37"/>
      <c r="Q3066" s="37"/>
    </row>
    <row r="3067" spans="1:17" ht="25.5" customHeight="1">
      <c r="A3067" s="49" t="s">
        <v>549</v>
      </c>
      <c r="B3067" s="11" t="s">
        <v>12</v>
      </c>
      <c r="C3067" s="50" t="s">
        <v>44</v>
      </c>
      <c r="D3067" s="50">
        <v>112</v>
      </c>
      <c r="E3067" s="50" t="s">
        <v>43</v>
      </c>
      <c r="F3067" s="50">
        <v>118</v>
      </c>
      <c r="G3067" s="50" t="s">
        <v>7</v>
      </c>
      <c r="H3067" s="50"/>
      <c r="I3067" s="30">
        <v>18203</v>
      </c>
      <c r="J3067" s="37">
        <f>VLOOKUP(Table2[[#This Row],[Visitor]],Table1[],2,FALSE)</f>
        <v>6</v>
      </c>
      <c r="K3067" s="37">
        <f>VLOOKUP(Table2[[#This Row],[Home]],Table1[],2,FALSE)</f>
        <v>10</v>
      </c>
      <c r="L3067" s="37">
        <f>VLOOKUP(Table2[[#This Row],[Visitor]],Table3[],2,FALSE)</f>
        <v>18</v>
      </c>
      <c r="M3067" s="37">
        <f>VLOOKUP(Table2[[#This Row],[Home]],Table3[],2,FALSE)</f>
        <v>10</v>
      </c>
      <c r="N3067" s="37">
        <f>VLOOKUP(Table2[[#This Row],[Visitor]],Table4[],2,FALSE)</f>
        <v>12</v>
      </c>
      <c r="O3067" s="37">
        <f>VLOOKUP(Table2[[#This Row],[Home]],Table4[],2,FALSE)</f>
        <v>10</v>
      </c>
      <c r="P3067" s="37"/>
      <c r="Q3067" s="37"/>
    </row>
    <row r="3068" spans="1:17" ht="25.5" customHeight="1">
      <c r="A3068" s="49" t="s">
        <v>549</v>
      </c>
      <c r="B3068" s="11" t="s">
        <v>32</v>
      </c>
      <c r="C3068" s="50" t="s">
        <v>30</v>
      </c>
      <c r="D3068" s="50">
        <v>128</v>
      </c>
      <c r="E3068" s="50" t="s">
        <v>45</v>
      </c>
      <c r="F3068" s="50">
        <v>104</v>
      </c>
      <c r="G3068" s="50" t="s">
        <v>7</v>
      </c>
      <c r="H3068" s="50"/>
      <c r="I3068" s="30">
        <v>18997</v>
      </c>
      <c r="J3068" s="37">
        <f>VLOOKUP(Table2[[#This Row],[Visitor]],Table1[],2,FALSE)</f>
        <v>18</v>
      </c>
      <c r="K3068" s="37">
        <f>VLOOKUP(Table2[[#This Row],[Home]],Table1[],2,FALSE)</f>
        <v>28</v>
      </c>
      <c r="L3068" s="37">
        <f>VLOOKUP(Table2[[#This Row],[Visitor]],Table3[],2,FALSE)</f>
        <v>14</v>
      </c>
      <c r="M3068" s="37">
        <f>VLOOKUP(Table2[[#This Row],[Home]],Table3[],2,FALSE)</f>
        <v>21</v>
      </c>
      <c r="N3068" s="37">
        <f>VLOOKUP(Table2[[#This Row],[Visitor]],Table4[],2,FALSE)</f>
        <v>4</v>
      </c>
      <c r="O3068" s="37">
        <f>VLOOKUP(Table2[[#This Row],[Home]],Table4[],2,FALSE)</f>
        <v>20</v>
      </c>
      <c r="P3068" s="37"/>
      <c r="Q3068" s="37"/>
    </row>
    <row r="3069" spans="1:17" ht="25.5" customHeight="1">
      <c r="A3069" s="49" t="s">
        <v>550</v>
      </c>
      <c r="B3069" s="11" t="s">
        <v>12</v>
      </c>
      <c r="C3069" s="50" t="s">
        <v>27</v>
      </c>
      <c r="D3069" s="50">
        <v>118</v>
      </c>
      <c r="E3069" s="50" t="s">
        <v>6</v>
      </c>
      <c r="F3069" s="50">
        <v>121</v>
      </c>
      <c r="G3069" s="50" t="s">
        <v>7</v>
      </c>
      <c r="H3069" s="50"/>
      <c r="I3069" s="30">
        <v>18007</v>
      </c>
      <c r="J3069" s="37">
        <f>VLOOKUP(Table2[[#This Row],[Visitor]],Table1[],2,FALSE)</f>
        <v>11</v>
      </c>
      <c r="K3069" s="37">
        <f>VLOOKUP(Table2[[#This Row],[Home]],Table1[],2,FALSE)</f>
        <v>5</v>
      </c>
      <c r="L3069" s="37">
        <f>VLOOKUP(Table2[[#This Row],[Visitor]],Table3[],2,FALSE)</f>
        <v>27</v>
      </c>
      <c r="M3069" s="37">
        <f>VLOOKUP(Table2[[#This Row],[Home]],Table3[],2,FALSE)</f>
        <v>6</v>
      </c>
      <c r="N3069" s="37">
        <f>VLOOKUP(Table2[[#This Row],[Visitor]],Table4[],2,FALSE)</f>
        <v>26</v>
      </c>
      <c r="O3069" s="37">
        <f>VLOOKUP(Table2[[#This Row],[Home]],Table4[],2,FALSE)</f>
        <v>28</v>
      </c>
      <c r="P3069" s="37"/>
      <c r="Q3069" s="37"/>
    </row>
    <row r="3070" spans="1:17" ht="25.5" customHeight="1">
      <c r="A3070" s="49" t="s">
        <v>550</v>
      </c>
      <c r="B3070" s="11" t="s">
        <v>12</v>
      </c>
      <c r="C3070" s="50" t="s">
        <v>19</v>
      </c>
      <c r="D3070" s="50">
        <v>125</v>
      </c>
      <c r="E3070" s="50" t="s">
        <v>14</v>
      </c>
      <c r="F3070" s="50">
        <v>109</v>
      </c>
      <c r="G3070" s="50" t="s">
        <v>7</v>
      </c>
      <c r="H3070" s="50"/>
      <c r="I3070" s="30">
        <v>16476</v>
      </c>
      <c r="J3070" s="37">
        <f>VLOOKUP(Table2[[#This Row],[Visitor]],Table1[],2,FALSE)</f>
        <v>27</v>
      </c>
      <c r="K3070" s="37">
        <f>VLOOKUP(Table2[[#This Row],[Home]],Table1[],2,FALSE)</f>
        <v>19</v>
      </c>
      <c r="L3070" s="37">
        <f>VLOOKUP(Table2[[#This Row],[Visitor]],Table3[],2,FALSE)</f>
        <v>5</v>
      </c>
      <c r="M3070" s="37">
        <f>VLOOKUP(Table2[[#This Row],[Home]],Table3[],2,FALSE)</f>
        <v>19</v>
      </c>
      <c r="N3070" s="37">
        <f>VLOOKUP(Table2[[#This Row],[Visitor]],Table4[],2,FALSE)</f>
        <v>7</v>
      </c>
      <c r="O3070" s="37">
        <f>VLOOKUP(Table2[[#This Row],[Home]],Table4[],2,FALSE)</f>
        <v>16</v>
      </c>
      <c r="P3070" s="37"/>
      <c r="Q3070" s="37"/>
    </row>
    <row r="3071" spans="1:17" ht="25.5" customHeight="1">
      <c r="A3071" s="49" t="s">
        <v>550</v>
      </c>
      <c r="B3071" s="11" t="s">
        <v>12</v>
      </c>
      <c r="C3071" s="50" t="s">
        <v>41</v>
      </c>
      <c r="D3071" s="50">
        <v>115</v>
      </c>
      <c r="E3071" s="50" t="s">
        <v>16</v>
      </c>
      <c r="F3071" s="50">
        <v>120</v>
      </c>
      <c r="G3071" s="50" t="s">
        <v>7</v>
      </c>
      <c r="H3071" s="50" t="s">
        <v>53</v>
      </c>
      <c r="I3071" s="30">
        <v>17164</v>
      </c>
      <c r="J3071" s="37">
        <f>VLOOKUP(Table2[[#This Row],[Visitor]],Table1[],2,FALSE)</f>
        <v>7</v>
      </c>
      <c r="K3071" s="37">
        <f>VLOOKUP(Table2[[#This Row],[Home]],Table1[],2,FALSE)</f>
        <v>13</v>
      </c>
      <c r="L3071" s="37">
        <f>VLOOKUP(Table2[[#This Row],[Visitor]],Table3[],2,FALSE)</f>
        <v>2</v>
      </c>
      <c r="M3071" s="37">
        <f>VLOOKUP(Table2[[#This Row],[Home]],Table3[],2,FALSE)</f>
        <v>8</v>
      </c>
      <c r="N3071" s="37">
        <f>VLOOKUP(Table2[[#This Row],[Visitor]],Table4[],2,FALSE)</f>
        <v>2</v>
      </c>
      <c r="O3071" s="37">
        <f>VLOOKUP(Table2[[#This Row],[Home]],Table4[],2,FALSE)</f>
        <v>11</v>
      </c>
      <c r="P3071" s="37"/>
      <c r="Q3071" s="37"/>
    </row>
    <row r="3072" spans="1:17" ht="25.5" customHeight="1">
      <c r="A3072" s="49" t="s">
        <v>550</v>
      </c>
      <c r="B3072" s="11" t="s">
        <v>12</v>
      </c>
      <c r="C3072" s="50" t="s">
        <v>20</v>
      </c>
      <c r="D3072" s="50">
        <v>121</v>
      </c>
      <c r="E3072" s="50" t="s">
        <v>42</v>
      </c>
      <c r="F3072" s="50">
        <v>115</v>
      </c>
      <c r="G3072" s="50" t="s">
        <v>7</v>
      </c>
      <c r="H3072" s="50"/>
      <c r="I3072" s="30">
        <v>19413</v>
      </c>
      <c r="J3072" s="37">
        <f>VLOOKUP(Table2[[#This Row],[Visitor]],Table1[],2,FALSE)</f>
        <v>9</v>
      </c>
      <c r="K3072" s="37">
        <f>VLOOKUP(Table2[[#This Row],[Home]],Table1[],2,FALSE)</f>
        <v>25</v>
      </c>
      <c r="L3072" s="37">
        <f>VLOOKUP(Table2[[#This Row],[Visitor]],Table3[],2,FALSE)</f>
        <v>17</v>
      </c>
      <c r="M3072" s="37">
        <f>VLOOKUP(Table2[[#This Row],[Home]],Table3[],2,FALSE)</f>
        <v>22</v>
      </c>
      <c r="N3072" s="37">
        <f>VLOOKUP(Table2[[#This Row],[Visitor]],Table4[],2,FALSE)</f>
        <v>25</v>
      </c>
      <c r="O3072" s="37">
        <f>VLOOKUP(Table2[[#This Row],[Home]],Table4[],2,FALSE)</f>
        <v>30</v>
      </c>
      <c r="P3072" s="37"/>
      <c r="Q3072" s="37"/>
    </row>
    <row r="3073" spans="1:17" ht="25.5" customHeight="1">
      <c r="A3073" s="49" t="s">
        <v>550</v>
      </c>
      <c r="B3073" s="11" t="s">
        <v>12</v>
      </c>
      <c r="C3073" s="50" t="s">
        <v>40</v>
      </c>
      <c r="D3073" s="50">
        <v>95</v>
      </c>
      <c r="E3073" s="50" t="s">
        <v>18</v>
      </c>
      <c r="F3073" s="50">
        <v>103</v>
      </c>
      <c r="G3073" s="50" t="s">
        <v>7</v>
      </c>
      <c r="H3073" s="50"/>
      <c r="I3073" s="30">
        <v>18846</v>
      </c>
      <c r="J3073" s="37">
        <f>VLOOKUP(Table2[[#This Row],[Visitor]],Table1[],2,FALSE)</f>
        <v>15</v>
      </c>
      <c r="K3073" s="37">
        <f>VLOOKUP(Table2[[#This Row],[Home]],Table1[],2,FALSE)</f>
        <v>26</v>
      </c>
      <c r="L3073" s="37">
        <f>VLOOKUP(Table2[[#This Row],[Visitor]],Table3[],2,FALSE)</f>
        <v>24</v>
      </c>
      <c r="M3073" s="37">
        <f>VLOOKUP(Table2[[#This Row],[Home]],Table3[],2,FALSE)</f>
        <v>26</v>
      </c>
      <c r="N3073" s="37">
        <f>VLOOKUP(Table2[[#This Row],[Visitor]],Table4[],2,FALSE)</f>
        <v>27</v>
      </c>
      <c r="O3073" s="37">
        <f>VLOOKUP(Table2[[#This Row],[Home]],Table4[],2,FALSE)</f>
        <v>15</v>
      </c>
      <c r="P3073" s="37"/>
      <c r="Q3073" s="37"/>
    </row>
    <row r="3074" spans="1:17" ht="25.5" customHeight="1">
      <c r="A3074" s="49" t="s">
        <v>550</v>
      </c>
      <c r="B3074" s="11" t="s">
        <v>21</v>
      </c>
      <c r="C3074" s="50" t="s">
        <v>31</v>
      </c>
      <c r="D3074" s="50">
        <v>104</v>
      </c>
      <c r="E3074" s="50" t="s">
        <v>17</v>
      </c>
      <c r="F3074" s="50">
        <v>107</v>
      </c>
      <c r="G3074" s="50" t="s">
        <v>7</v>
      </c>
      <c r="H3074" s="50"/>
      <c r="I3074" s="30">
        <v>19890</v>
      </c>
      <c r="J3074" s="37">
        <f>VLOOKUP(Table2[[#This Row],[Visitor]],Table1[],2,FALSE)</f>
        <v>8</v>
      </c>
      <c r="K3074" s="37">
        <f>VLOOKUP(Table2[[#This Row],[Home]],Table1[],2,FALSE)</f>
        <v>17</v>
      </c>
      <c r="L3074" s="37">
        <f>VLOOKUP(Table2[[#This Row],[Visitor]],Table3[],2,FALSE)</f>
        <v>11</v>
      </c>
      <c r="M3074" s="37">
        <f>VLOOKUP(Table2[[#This Row],[Home]],Table3[],2,FALSE)</f>
        <v>15</v>
      </c>
      <c r="N3074" s="37">
        <f>VLOOKUP(Table2[[#This Row],[Visitor]],Table4[],2,FALSE)</f>
        <v>8</v>
      </c>
      <c r="O3074" s="37">
        <f>VLOOKUP(Table2[[#This Row],[Home]],Table4[],2,FALSE)</f>
        <v>18</v>
      </c>
      <c r="P3074" s="37"/>
      <c r="Q3074" s="37"/>
    </row>
    <row r="3075" spans="1:17" ht="25.5" customHeight="1">
      <c r="A3075" s="49" t="s">
        <v>550</v>
      </c>
      <c r="B3075" s="11" t="s">
        <v>23</v>
      </c>
      <c r="C3075" s="50" t="s">
        <v>34</v>
      </c>
      <c r="D3075" s="50">
        <v>145</v>
      </c>
      <c r="E3075" s="50" t="s">
        <v>25</v>
      </c>
      <c r="F3075" s="50">
        <v>115</v>
      </c>
      <c r="G3075" s="50" t="s">
        <v>7</v>
      </c>
      <c r="H3075" s="50"/>
      <c r="I3075" s="30">
        <v>16776</v>
      </c>
      <c r="J3075" s="37">
        <f>VLOOKUP(Table2[[#This Row],[Visitor]],Table1[],2,FALSE)</f>
        <v>2</v>
      </c>
      <c r="K3075" s="37">
        <f>VLOOKUP(Table2[[#This Row],[Home]],Table1[],2,FALSE)</f>
        <v>12</v>
      </c>
      <c r="L3075" s="37">
        <f>VLOOKUP(Table2[[#This Row],[Visitor]],Table3[],2,FALSE)</f>
        <v>13</v>
      </c>
      <c r="M3075" s="37">
        <f>VLOOKUP(Table2[[#This Row],[Home]],Table3[],2,FALSE)</f>
        <v>29</v>
      </c>
      <c r="N3075" s="37">
        <f>VLOOKUP(Table2[[#This Row],[Visitor]],Table4[],2,FALSE)</f>
        <v>13</v>
      </c>
      <c r="O3075" s="37">
        <f>VLOOKUP(Table2[[#This Row],[Home]],Table4[],2,FALSE)</f>
        <v>23</v>
      </c>
      <c r="P3075" s="37"/>
      <c r="Q3075" s="37"/>
    </row>
    <row r="3076" spans="1:17" ht="25.5" customHeight="1">
      <c r="A3076" s="49" t="s">
        <v>550</v>
      </c>
      <c r="B3076" s="11" t="s">
        <v>29</v>
      </c>
      <c r="C3076" s="50" t="s">
        <v>30</v>
      </c>
      <c r="D3076" s="50">
        <v>113</v>
      </c>
      <c r="E3076" s="50" t="s">
        <v>37</v>
      </c>
      <c r="F3076" s="50">
        <v>111</v>
      </c>
      <c r="G3076" s="50" t="s">
        <v>7</v>
      </c>
      <c r="H3076" s="50"/>
      <c r="I3076" s="30">
        <v>16041</v>
      </c>
      <c r="J3076" s="37">
        <f>VLOOKUP(Table2[[#This Row],[Visitor]],Table1[],2,FALSE)</f>
        <v>18</v>
      </c>
      <c r="K3076" s="37">
        <f>VLOOKUP(Table2[[#This Row],[Home]],Table1[],2,FALSE)</f>
        <v>29</v>
      </c>
      <c r="L3076" s="37">
        <f>VLOOKUP(Table2[[#This Row],[Visitor]],Table3[],2,FALSE)</f>
        <v>14</v>
      </c>
      <c r="M3076" s="37">
        <f>VLOOKUP(Table2[[#This Row],[Home]],Table3[],2,FALSE)</f>
        <v>30</v>
      </c>
      <c r="N3076" s="37">
        <f>VLOOKUP(Table2[[#This Row],[Visitor]],Table4[],2,FALSE)</f>
        <v>4</v>
      </c>
      <c r="O3076" s="37">
        <f>VLOOKUP(Table2[[#This Row],[Home]],Table4[],2,FALSE)</f>
        <v>29</v>
      </c>
      <c r="P3076" s="37"/>
      <c r="Q3076" s="37"/>
    </row>
    <row r="3077" spans="1:17" ht="25.5" customHeight="1">
      <c r="A3077" s="49" t="s">
        <v>550</v>
      </c>
      <c r="B3077" s="11" t="s">
        <v>35</v>
      </c>
      <c r="C3077" s="50" t="s">
        <v>24</v>
      </c>
      <c r="D3077" s="50">
        <v>102</v>
      </c>
      <c r="E3077" s="50" t="s">
        <v>36</v>
      </c>
      <c r="F3077" s="50">
        <v>94</v>
      </c>
      <c r="G3077" s="50" t="s">
        <v>7</v>
      </c>
      <c r="H3077" s="50"/>
      <c r="I3077" s="30">
        <v>19499</v>
      </c>
      <c r="J3077" s="37">
        <f>VLOOKUP(Table2[[#This Row],[Visitor]],Table1[],2,FALSE)</f>
        <v>21</v>
      </c>
      <c r="K3077" s="37">
        <f>VLOOKUP(Table2[[#This Row],[Home]],Table1[],2,FALSE)</f>
        <v>16</v>
      </c>
      <c r="L3077" s="37">
        <f>VLOOKUP(Table2[[#This Row],[Visitor]],Table3[],2,FALSE)</f>
        <v>9</v>
      </c>
      <c r="M3077" s="37">
        <f>VLOOKUP(Table2[[#This Row],[Home]],Table3[],2,FALSE)</f>
        <v>7</v>
      </c>
      <c r="N3077" s="37">
        <f>VLOOKUP(Table2[[#This Row],[Visitor]],Table4[],2,FALSE)</f>
        <v>24</v>
      </c>
      <c r="O3077" s="37">
        <f>VLOOKUP(Table2[[#This Row],[Home]],Table4[],2,FALSE)</f>
        <v>6</v>
      </c>
      <c r="P3077" s="37"/>
      <c r="Q3077" s="37"/>
    </row>
    <row r="3078" spans="1:17" ht="25.5" customHeight="1">
      <c r="A3078" s="49" t="s">
        <v>550</v>
      </c>
      <c r="B3078" s="11" t="s">
        <v>35</v>
      </c>
      <c r="C3078" s="50" t="s">
        <v>9</v>
      </c>
      <c r="D3078" s="50">
        <v>113</v>
      </c>
      <c r="E3078" s="50" t="s">
        <v>38</v>
      </c>
      <c r="F3078" s="50">
        <v>104</v>
      </c>
      <c r="G3078" s="50" t="s">
        <v>7</v>
      </c>
      <c r="H3078" s="50"/>
      <c r="I3078" s="30">
        <v>17583</v>
      </c>
      <c r="J3078" s="37">
        <f>VLOOKUP(Table2[[#This Row],[Visitor]],Table1[],2,FALSE)</f>
        <v>3</v>
      </c>
      <c r="K3078" s="37">
        <f>VLOOKUP(Table2[[#This Row],[Home]],Table1[],2,FALSE)</f>
        <v>23</v>
      </c>
      <c r="L3078" s="37">
        <f>VLOOKUP(Table2[[#This Row],[Visitor]],Table3[],2,FALSE)</f>
        <v>1</v>
      </c>
      <c r="M3078" s="37">
        <f>VLOOKUP(Table2[[#This Row],[Home]],Table3[],2,FALSE)</f>
        <v>25</v>
      </c>
      <c r="N3078" s="37">
        <f>VLOOKUP(Table2[[#This Row],[Visitor]],Table4[],2,FALSE)</f>
        <v>5</v>
      </c>
      <c r="O3078" s="37">
        <f>VLOOKUP(Table2[[#This Row],[Home]],Table4[],2,FALSE)</f>
        <v>19</v>
      </c>
      <c r="P3078" s="37"/>
      <c r="Q3078" s="37"/>
    </row>
    <row r="3079" spans="1:17" ht="25.5" customHeight="1">
      <c r="A3079" s="49" t="s">
        <v>550</v>
      </c>
      <c r="B3079" s="11" t="s">
        <v>8</v>
      </c>
      <c r="C3079" s="50" t="s">
        <v>33</v>
      </c>
      <c r="D3079" s="50">
        <v>104</v>
      </c>
      <c r="E3079" s="50" t="s">
        <v>10</v>
      </c>
      <c r="F3079" s="50">
        <v>113</v>
      </c>
      <c r="G3079" s="50" t="s">
        <v>7</v>
      </c>
      <c r="H3079" s="50"/>
      <c r="I3079" s="30">
        <v>18064</v>
      </c>
      <c r="J3079" s="37">
        <f>VLOOKUP(Table2[[#This Row],[Visitor]],Table1[],2,FALSE)</f>
        <v>24</v>
      </c>
      <c r="K3079" s="37">
        <f>VLOOKUP(Table2[[#This Row],[Home]],Table1[],2,FALSE)</f>
        <v>1</v>
      </c>
      <c r="L3079" s="37">
        <f>VLOOKUP(Table2[[#This Row],[Visitor]],Table3[],2,FALSE)</f>
        <v>12</v>
      </c>
      <c r="M3079" s="37">
        <f>VLOOKUP(Table2[[#This Row],[Home]],Table3[],2,FALSE)</f>
        <v>3</v>
      </c>
      <c r="N3079" s="37">
        <f>VLOOKUP(Table2[[#This Row],[Visitor]],Table4[],2,FALSE)</f>
        <v>21</v>
      </c>
      <c r="O3079" s="37">
        <f>VLOOKUP(Table2[[#This Row],[Home]],Table4[],2,FALSE)</f>
        <v>3</v>
      </c>
      <c r="P3079" s="37"/>
      <c r="Q3079" s="37"/>
    </row>
    <row r="3080" spans="1:17" ht="25.5" customHeight="1">
      <c r="A3080" s="49" t="s">
        <v>551</v>
      </c>
      <c r="B3080" s="11" t="s">
        <v>88</v>
      </c>
      <c r="C3080" s="50" t="s">
        <v>5</v>
      </c>
      <c r="D3080" s="50">
        <v>118</v>
      </c>
      <c r="E3080" s="50" t="s">
        <v>41</v>
      </c>
      <c r="F3080" s="50">
        <v>102</v>
      </c>
      <c r="G3080" s="50" t="s">
        <v>7</v>
      </c>
      <c r="H3080" s="50"/>
      <c r="I3080" s="30">
        <v>19800</v>
      </c>
      <c r="J3080" s="37">
        <f>VLOOKUP(Table2[[#This Row],[Visitor]],Table1[],2,FALSE)</f>
        <v>4</v>
      </c>
      <c r="K3080" s="37">
        <f>VLOOKUP(Table2[[#This Row],[Home]],Table1[],2,FALSE)</f>
        <v>7</v>
      </c>
      <c r="L3080" s="37">
        <f>VLOOKUP(Table2[[#This Row],[Visitor]],Table3[],2,FALSE)</f>
        <v>4</v>
      </c>
      <c r="M3080" s="37">
        <f>VLOOKUP(Table2[[#This Row],[Home]],Table3[],2,FALSE)</f>
        <v>2</v>
      </c>
      <c r="N3080" s="37">
        <f>VLOOKUP(Table2[[#This Row],[Visitor]],Table4[],2,FALSE)</f>
        <v>9</v>
      </c>
      <c r="O3080" s="37">
        <f>VLOOKUP(Table2[[#This Row],[Home]],Table4[],2,FALSE)</f>
        <v>2</v>
      </c>
      <c r="P3080" s="37"/>
      <c r="Q3080" s="37"/>
    </row>
    <row r="3081" spans="1:17" ht="25.5" customHeight="1">
      <c r="A3081" s="49" t="s">
        <v>551</v>
      </c>
      <c r="B3081" s="11" t="s">
        <v>233</v>
      </c>
      <c r="C3081" s="50" t="s">
        <v>22</v>
      </c>
      <c r="D3081" s="50">
        <v>109</v>
      </c>
      <c r="E3081" s="50" t="s">
        <v>19</v>
      </c>
      <c r="F3081" s="50">
        <v>121</v>
      </c>
      <c r="G3081" s="50" t="s">
        <v>7</v>
      </c>
      <c r="H3081" s="50"/>
      <c r="I3081" s="30">
        <v>21028</v>
      </c>
      <c r="J3081" s="37">
        <f>VLOOKUP(Table2[[#This Row],[Visitor]],Table1[],2,FALSE)</f>
        <v>14</v>
      </c>
      <c r="K3081" s="37">
        <f>VLOOKUP(Table2[[#This Row],[Home]],Table1[],2,FALSE)</f>
        <v>27</v>
      </c>
      <c r="L3081" s="37">
        <f>VLOOKUP(Table2[[#This Row],[Visitor]],Table3[],2,FALSE)</f>
        <v>16</v>
      </c>
      <c r="M3081" s="37">
        <f>VLOOKUP(Table2[[#This Row],[Home]],Table3[],2,FALSE)</f>
        <v>5</v>
      </c>
      <c r="N3081" s="37">
        <f>VLOOKUP(Table2[[#This Row],[Visitor]],Table4[],2,FALSE)</f>
        <v>1</v>
      </c>
      <c r="O3081" s="37">
        <f>VLOOKUP(Table2[[#This Row],[Home]],Table4[],2,FALSE)</f>
        <v>7</v>
      </c>
      <c r="P3081" s="37"/>
      <c r="Q3081" s="37"/>
    </row>
    <row r="3082" spans="1:17" ht="25.5" customHeight="1">
      <c r="A3082" s="49" t="s">
        <v>551</v>
      </c>
      <c r="B3082" s="11" t="s">
        <v>83</v>
      </c>
      <c r="C3082" s="50" t="s">
        <v>9</v>
      </c>
      <c r="D3082" s="50">
        <v>104</v>
      </c>
      <c r="E3082" s="50" t="s">
        <v>10</v>
      </c>
      <c r="F3082" s="50">
        <v>116</v>
      </c>
      <c r="G3082" s="50" t="s">
        <v>7</v>
      </c>
      <c r="H3082" s="50"/>
      <c r="I3082" s="30">
        <v>18064</v>
      </c>
      <c r="J3082" s="37">
        <f>VLOOKUP(Table2[[#This Row],[Visitor]],Table1[],2,FALSE)</f>
        <v>3</v>
      </c>
      <c r="K3082" s="37">
        <f>VLOOKUP(Table2[[#This Row],[Home]],Table1[],2,FALSE)</f>
        <v>1</v>
      </c>
      <c r="L3082" s="37">
        <f>VLOOKUP(Table2[[#This Row],[Visitor]],Table3[],2,FALSE)</f>
        <v>1</v>
      </c>
      <c r="M3082" s="37">
        <f>VLOOKUP(Table2[[#This Row],[Home]],Table3[],2,FALSE)</f>
        <v>3</v>
      </c>
      <c r="N3082" s="37">
        <f>VLOOKUP(Table2[[#This Row],[Visitor]],Table4[],2,FALSE)</f>
        <v>5</v>
      </c>
      <c r="O3082" s="37">
        <f>VLOOKUP(Table2[[#This Row],[Home]],Table4[],2,FALSE)</f>
        <v>3</v>
      </c>
      <c r="P3082" s="37"/>
      <c r="Q3082" s="37"/>
    </row>
    <row r="3083" spans="1:17" ht="25.5" customHeight="1">
      <c r="A3083" s="49" t="s">
        <v>551</v>
      </c>
      <c r="B3083" s="11" t="s">
        <v>23</v>
      </c>
      <c r="C3083" s="50" t="s">
        <v>44</v>
      </c>
      <c r="D3083" s="50">
        <v>111</v>
      </c>
      <c r="E3083" s="50" t="s">
        <v>45</v>
      </c>
      <c r="F3083" s="50">
        <v>106</v>
      </c>
      <c r="G3083" s="50" t="s">
        <v>7</v>
      </c>
      <c r="H3083" s="50"/>
      <c r="I3083" s="30">
        <v>18997</v>
      </c>
      <c r="J3083" s="37">
        <f>VLOOKUP(Table2[[#This Row],[Visitor]],Table1[],2,FALSE)</f>
        <v>6</v>
      </c>
      <c r="K3083" s="37">
        <f>VLOOKUP(Table2[[#This Row],[Home]],Table1[],2,FALSE)</f>
        <v>28</v>
      </c>
      <c r="L3083" s="37">
        <f>VLOOKUP(Table2[[#This Row],[Visitor]],Table3[],2,FALSE)</f>
        <v>18</v>
      </c>
      <c r="M3083" s="37">
        <f>VLOOKUP(Table2[[#This Row],[Home]],Table3[],2,FALSE)</f>
        <v>21</v>
      </c>
      <c r="N3083" s="37">
        <f>VLOOKUP(Table2[[#This Row],[Visitor]],Table4[],2,FALSE)</f>
        <v>12</v>
      </c>
      <c r="O3083" s="37">
        <f>VLOOKUP(Table2[[#This Row],[Home]],Table4[],2,FALSE)</f>
        <v>20</v>
      </c>
      <c r="P3083" s="37"/>
      <c r="Q3083" s="37"/>
    </row>
    <row r="3084" spans="1:17" ht="25.5" customHeight="1">
      <c r="A3084" s="49" t="s">
        <v>551</v>
      </c>
      <c r="B3084" s="11" t="s">
        <v>8</v>
      </c>
      <c r="C3084" s="50" t="s">
        <v>24</v>
      </c>
      <c r="D3084" s="50">
        <v>112</v>
      </c>
      <c r="E3084" s="50" t="s">
        <v>30</v>
      </c>
      <c r="F3084" s="50">
        <v>100</v>
      </c>
      <c r="G3084" s="50" t="s">
        <v>7</v>
      </c>
      <c r="H3084" s="50"/>
      <c r="I3084" s="30">
        <v>19520</v>
      </c>
      <c r="J3084" s="37">
        <f>VLOOKUP(Table2[[#This Row],[Visitor]],Table1[],2,FALSE)</f>
        <v>21</v>
      </c>
      <c r="K3084" s="37">
        <f>VLOOKUP(Table2[[#This Row],[Home]],Table1[],2,FALSE)</f>
        <v>18</v>
      </c>
      <c r="L3084" s="37">
        <f>VLOOKUP(Table2[[#This Row],[Visitor]],Table3[],2,FALSE)</f>
        <v>9</v>
      </c>
      <c r="M3084" s="37">
        <f>VLOOKUP(Table2[[#This Row],[Home]],Table3[],2,FALSE)</f>
        <v>14</v>
      </c>
      <c r="N3084" s="37">
        <f>VLOOKUP(Table2[[#This Row],[Visitor]],Table4[],2,FALSE)</f>
        <v>24</v>
      </c>
      <c r="O3084" s="37">
        <f>VLOOKUP(Table2[[#This Row],[Home]],Table4[],2,FALSE)</f>
        <v>4</v>
      </c>
      <c r="P3084" s="37"/>
      <c r="Q3084" s="37"/>
    </row>
    <row r="3085" spans="1:17" ht="25.5" customHeight="1">
      <c r="A3085" s="49" t="s">
        <v>552</v>
      </c>
      <c r="B3085" s="11" t="s">
        <v>12</v>
      </c>
      <c r="C3085" s="50" t="s">
        <v>20</v>
      </c>
      <c r="D3085" s="50">
        <v>102</v>
      </c>
      <c r="E3085" s="50" t="s">
        <v>14</v>
      </c>
      <c r="F3085" s="50">
        <v>132</v>
      </c>
      <c r="G3085" s="50" t="s">
        <v>7</v>
      </c>
      <c r="H3085" s="50"/>
      <c r="I3085" s="30">
        <v>17188</v>
      </c>
      <c r="J3085" s="37">
        <f>VLOOKUP(Table2[[#This Row],[Visitor]],Table1[],2,FALSE)</f>
        <v>9</v>
      </c>
      <c r="K3085" s="37">
        <f>VLOOKUP(Table2[[#This Row],[Home]],Table1[],2,FALSE)</f>
        <v>19</v>
      </c>
      <c r="L3085" s="37">
        <f>VLOOKUP(Table2[[#This Row],[Visitor]],Table3[],2,FALSE)</f>
        <v>17</v>
      </c>
      <c r="M3085" s="37">
        <f>VLOOKUP(Table2[[#This Row],[Home]],Table3[],2,FALSE)</f>
        <v>19</v>
      </c>
      <c r="N3085" s="37">
        <f>VLOOKUP(Table2[[#This Row],[Visitor]],Table4[],2,FALSE)</f>
        <v>25</v>
      </c>
      <c r="O3085" s="37">
        <f>VLOOKUP(Table2[[#This Row],[Home]],Table4[],2,FALSE)</f>
        <v>16</v>
      </c>
      <c r="P3085" s="37"/>
      <c r="Q3085" s="37"/>
    </row>
    <row r="3086" spans="1:17" ht="25.5" customHeight="1">
      <c r="A3086" s="49" t="s">
        <v>552</v>
      </c>
      <c r="B3086" s="11" t="s">
        <v>21</v>
      </c>
      <c r="C3086" s="50" t="s">
        <v>42</v>
      </c>
      <c r="D3086" s="50">
        <v>94</v>
      </c>
      <c r="E3086" s="50" t="s">
        <v>15</v>
      </c>
      <c r="F3086" s="50">
        <v>82</v>
      </c>
      <c r="G3086" s="50" t="s">
        <v>7</v>
      </c>
      <c r="H3086" s="50"/>
      <c r="I3086" s="30">
        <v>17732</v>
      </c>
      <c r="J3086" s="37">
        <f>VLOOKUP(Table2[[#This Row],[Visitor]],Table1[],2,FALSE)</f>
        <v>25</v>
      </c>
      <c r="K3086" s="37">
        <f>VLOOKUP(Table2[[#This Row],[Home]],Table1[],2,FALSE)</f>
        <v>30</v>
      </c>
      <c r="L3086" s="37">
        <f>VLOOKUP(Table2[[#This Row],[Visitor]],Table3[],2,FALSE)</f>
        <v>22</v>
      </c>
      <c r="M3086" s="37">
        <f>VLOOKUP(Table2[[#This Row],[Home]],Table3[],2,FALSE)</f>
        <v>23</v>
      </c>
      <c r="N3086" s="37">
        <f>VLOOKUP(Table2[[#This Row],[Visitor]],Table4[],2,FALSE)</f>
        <v>30</v>
      </c>
      <c r="O3086" s="37">
        <f>VLOOKUP(Table2[[#This Row],[Home]],Table4[],2,FALSE)</f>
        <v>14</v>
      </c>
      <c r="P3086" s="37"/>
      <c r="Q3086" s="37"/>
    </row>
    <row r="3087" spans="1:17" ht="25.5" customHeight="1">
      <c r="A3087" s="49" t="s">
        <v>552</v>
      </c>
      <c r="B3087" s="11" t="s">
        <v>23</v>
      </c>
      <c r="C3087" s="50" t="s">
        <v>34</v>
      </c>
      <c r="D3087" s="50">
        <v>98</v>
      </c>
      <c r="E3087" s="50" t="s">
        <v>28</v>
      </c>
      <c r="F3087" s="50">
        <v>102</v>
      </c>
      <c r="G3087" s="50" t="s">
        <v>7</v>
      </c>
      <c r="H3087" s="50"/>
      <c r="I3087" s="30">
        <v>20427</v>
      </c>
      <c r="J3087" s="37">
        <f>VLOOKUP(Table2[[#This Row],[Visitor]],Table1[],2,FALSE)</f>
        <v>2</v>
      </c>
      <c r="K3087" s="37">
        <f>VLOOKUP(Table2[[#This Row],[Home]],Table1[],2,FALSE)</f>
        <v>22</v>
      </c>
      <c r="L3087" s="37">
        <f>VLOOKUP(Table2[[#This Row],[Visitor]],Table3[],2,FALSE)</f>
        <v>13</v>
      </c>
      <c r="M3087" s="37">
        <f>VLOOKUP(Table2[[#This Row],[Home]],Table3[],2,FALSE)</f>
        <v>28</v>
      </c>
      <c r="N3087" s="37">
        <f>VLOOKUP(Table2[[#This Row],[Visitor]],Table4[],2,FALSE)</f>
        <v>13</v>
      </c>
      <c r="O3087" s="37">
        <f>VLOOKUP(Table2[[#This Row],[Home]],Table4[],2,FALSE)</f>
        <v>22</v>
      </c>
      <c r="P3087" s="37"/>
      <c r="Q3087" s="37"/>
    </row>
    <row r="3088" spans="1:17" ht="25.5" customHeight="1">
      <c r="A3088" s="49" t="s">
        <v>552</v>
      </c>
      <c r="B3088" s="11" t="s">
        <v>23</v>
      </c>
      <c r="C3088" s="50" t="s">
        <v>25</v>
      </c>
      <c r="D3088" s="50">
        <v>110</v>
      </c>
      <c r="E3088" s="50" t="s">
        <v>43</v>
      </c>
      <c r="F3088" s="50">
        <v>97</v>
      </c>
      <c r="G3088" s="50" t="s">
        <v>7</v>
      </c>
      <c r="H3088" s="50"/>
      <c r="I3088" s="30">
        <v>18203</v>
      </c>
      <c r="J3088" s="37">
        <f>VLOOKUP(Table2[[#This Row],[Visitor]],Table1[],2,FALSE)</f>
        <v>12</v>
      </c>
      <c r="K3088" s="37">
        <f>VLOOKUP(Table2[[#This Row],[Home]],Table1[],2,FALSE)</f>
        <v>10</v>
      </c>
      <c r="L3088" s="37">
        <f>VLOOKUP(Table2[[#This Row],[Visitor]],Table3[],2,FALSE)</f>
        <v>29</v>
      </c>
      <c r="M3088" s="37">
        <f>VLOOKUP(Table2[[#This Row],[Home]],Table3[],2,FALSE)</f>
        <v>10</v>
      </c>
      <c r="N3088" s="37">
        <f>VLOOKUP(Table2[[#This Row],[Visitor]],Table4[],2,FALSE)</f>
        <v>23</v>
      </c>
      <c r="O3088" s="37">
        <f>VLOOKUP(Table2[[#This Row],[Home]],Table4[],2,FALSE)</f>
        <v>10</v>
      </c>
      <c r="P3088" s="37"/>
      <c r="Q3088" s="37"/>
    </row>
    <row r="3089" spans="1:17" ht="25.5" customHeight="1">
      <c r="A3089" s="49" t="s">
        <v>552</v>
      </c>
      <c r="B3089" s="11" t="s">
        <v>35</v>
      </c>
      <c r="C3089" s="50" t="s">
        <v>33</v>
      </c>
      <c r="D3089" s="50">
        <v>105</v>
      </c>
      <c r="E3089" s="50" t="s">
        <v>38</v>
      </c>
      <c r="F3089" s="50">
        <v>104</v>
      </c>
      <c r="G3089" s="50" t="s">
        <v>7</v>
      </c>
      <c r="H3089" s="50" t="s">
        <v>128</v>
      </c>
      <c r="I3089" s="30">
        <v>17583</v>
      </c>
      <c r="J3089" s="37">
        <f>VLOOKUP(Table2[[#This Row],[Visitor]],Table1[],2,FALSE)</f>
        <v>24</v>
      </c>
      <c r="K3089" s="37">
        <f>VLOOKUP(Table2[[#This Row],[Home]],Table1[],2,FALSE)</f>
        <v>23</v>
      </c>
      <c r="L3089" s="37">
        <f>VLOOKUP(Table2[[#This Row],[Visitor]],Table3[],2,FALSE)</f>
        <v>12</v>
      </c>
      <c r="M3089" s="37">
        <f>VLOOKUP(Table2[[#This Row],[Home]],Table3[],2,FALSE)</f>
        <v>25</v>
      </c>
      <c r="N3089" s="37">
        <f>VLOOKUP(Table2[[#This Row],[Visitor]],Table4[],2,FALSE)</f>
        <v>21</v>
      </c>
      <c r="O3089" s="37">
        <f>VLOOKUP(Table2[[#This Row],[Home]],Table4[],2,FALSE)</f>
        <v>19</v>
      </c>
      <c r="P3089" s="37"/>
      <c r="Q3089" s="37"/>
    </row>
    <row r="3090" spans="1:17" ht="25.5" customHeight="1">
      <c r="A3090" s="49" t="s">
        <v>552</v>
      </c>
      <c r="B3090" s="11" t="s">
        <v>8</v>
      </c>
      <c r="C3090" s="50" t="s">
        <v>36</v>
      </c>
      <c r="D3090" s="50">
        <v>115</v>
      </c>
      <c r="E3090" s="50" t="s">
        <v>31</v>
      </c>
      <c r="F3090" s="50">
        <v>121</v>
      </c>
      <c r="G3090" s="50" t="s">
        <v>7</v>
      </c>
      <c r="H3090" s="50"/>
      <c r="I3090" s="30">
        <v>18306</v>
      </c>
      <c r="J3090" s="37">
        <f>VLOOKUP(Table2[[#This Row],[Visitor]],Table1[],2,FALSE)</f>
        <v>16</v>
      </c>
      <c r="K3090" s="37">
        <f>VLOOKUP(Table2[[#This Row],[Home]],Table1[],2,FALSE)</f>
        <v>8</v>
      </c>
      <c r="L3090" s="37">
        <f>VLOOKUP(Table2[[#This Row],[Visitor]],Table3[],2,FALSE)</f>
        <v>7</v>
      </c>
      <c r="M3090" s="37">
        <f>VLOOKUP(Table2[[#This Row],[Home]],Table3[],2,FALSE)</f>
        <v>11</v>
      </c>
      <c r="N3090" s="37">
        <f>VLOOKUP(Table2[[#This Row],[Visitor]],Table4[],2,FALSE)</f>
        <v>6</v>
      </c>
      <c r="O3090" s="37">
        <f>VLOOKUP(Table2[[#This Row],[Home]],Table4[],2,FALSE)</f>
        <v>8</v>
      </c>
      <c r="P3090" s="37"/>
      <c r="Q3090" s="37"/>
    </row>
    <row r="3091" spans="1:17" ht="25.5" customHeight="1">
      <c r="A3091" s="49" t="s">
        <v>553</v>
      </c>
      <c r="B3091" s="11" t="s">
        <v>75</v>
      </c>
      <c r="C3091" s="50" t="s">
        <v>6</v>
      </c>
      <c r="D3091" s="50">
        <v>117</v>
      </c>
      <c r="E3091" s="50" t="s">
        <v>5</v>
      </c>
      <c r="F3091" s="50">
        <v>129</v>
      </c>
      <c r="G3091" s="50" t="s">
        <v>7</v>
      </c>
      <c r="H3091" s="50"/>
      <c r="I3091" s="30">
        <v>19156</v>
      </c>
      <c r="J3091" s="37">
        <f>VLOOKUP(Table2[[#This Row],[Visitor]],Table1[],2,FALSE)</f>
        <v>5</v>
      </c>
      <c r="K3091" s="37">
        <f>VLOOKUP(Table2[[#This Row],[Home]],Table1[],2,FALSE)</f>
        <v>4</v>
      </c>
      <c r="L3091" s="37">
        <f>VLOOKUP(Table2[[#This Row],[Visitor]],Table3[],2,FALSE)</f>
        <v>6</v>
      </c>
      <c r="M3091" s="37">
        <f>VLOOKUP(Table2[[#This Row],[Home]],Table3[],2,FALSE)</f>
        <v>4</v>
      </c>
      <c r="N3091" s="37">
        <f>VLOOKUP(Table2[[#This Row],[Visitor]],Table4[],2,FALSE)</f>
        <v>28</v>
      </c>
      <c r="O3091" s="37">
        <f>VLOOKUP(Table2[[#This Row],[Home]],Table4[],2,FALSE)</f>
        <v>9</v>
      </c>
      <c r="P3091" s="37"/>
      <c r="Q3091" s="37"/>
    </row>
    <row r="3092" spans="1:17" ht="25.5" customHeight="1">
      <c r="A3092" s="49" t="s">
        <v>553</v>
      </c>
      <c r="B3092" s="11" t="s">
        <v>12</v>
      </c>
      <c r="C3092" s="50" t="s">
        <v>43</v>
      </c>
      <c r="D3092" s="50">
        <v>104</v>
      </c>
      <c r="E3092" s="50" t="s">
        <v>13</v>
      </c>
      <c r="F3092" s="50">
        <v>102</v>
      </c>
      <c r="G3092" s="50" t="s">
        <v>7</v>
      </c>
      <c r="H3092" s="50" t="s">
        <v>53</v>
      </c>
      <c r="I3092" s="30">
        <v>18418</v>
      </c>
      <c r="J3092" s="37">
        <f>VLOOKUP(Table2[[#This Row],[Visitor]],Table1[],2,FALSE)</f>
        <v>10</v>
      </c>
      <c r="K3092" s="37">
        <f>VLOOKUP(Table2[[#This Row],[Home]],Table1[],2,FALSE)</f>
        <v>20</v>
      </c>
      <c r="L3092" s="37">
        <f>VLOOKUP(Table2[[#This Row],[Visitor]],Table3[],2,FALSE)</f>
        <v>10</v>
      </c>
      <c r="M3092" s="37">
        <f>VLOOKUP(Table2[[#This Row],[Home]],Table3[],2,FALSE)</f>
        <v>20</v>
      </c>
      <c r="N3092" s="37">
        <f>VLOOKUP(Table2[[#This Row],[Visitor]],Table4[],2,FALSE)</f>
        <v>10</v>
      </c>
      <c r="O3092" s="37">
        <f>VLOOKUP(Table2[[#This Row],[Home]],Table4[],2,FALSE)</f>
        <v>17</v>
      </c>
      <c r="P3092" s="37"/>
      <c r="Q3092" s="37"/>
    </row>
    <row r="3093" spans="1:17" ht="25.5" customHeight="1">
      <c r="A3093" s="49" t="s">
        <v>553</v>
      </c>
      <c r="B3093" s="11" t="s">
        <v>12</v>
      </c>
      <c r="C3093" s="50" t="s">
        <v>19</v>
      </c>
      <c r="D3093" s="50">
        <v>97</v>
      </c>
      <c r="E3093" s="50" t="s">
        <v>18</v>
      </c>
      <c r="F3093" s="50">
        <v>98</v>
      </c>
      <c r="G3093" s="50" t="s">
        <v>7</v>
      </c>
      <c r="H3093" s="50"/>
      <c r="I3093" s="30">
        <v>17311</v>
      </c>
      <c r="J3093" s="37">
        <f>VLOOKUP(Table2[[#This Row],[Visitor]],Table1[],2,FALSE)</f>
        <v>27</v>
      </c>
      <c r="K3093" s="37">
        <f>VLOOKUP(Table2[[#This Row],[Home]],Table1[],2,FALSE)</f>
        <v>26</v>
      </c>
      <c r="L3093" s="37">
        <f>VLOOKUP(Table2[[#This Row],[Visitor]],Table3[],2,FALSE)</f>
        <v>5</v>
      </c>
      <c r="M3093" s="37">
        <f>VLOOKUP(Table2[[#This Row],[Home]],Table3[],2,FALSE)</f>
        <v>26</v>
      </c>
      <c r="N3093" s="37">
        <f>VLOOKUP(Table2[[#This Row],[Visitor]],Table4[],2,FALSE)</f>
        <v>7</v>
      </c>
      <c r="O3093" s="37">
        <f>VLOOKUP(Table2[[#This Row],[Home]],Table4[],2,FALSE)</f>
        <v>15</v>
      </c>
      <c r="P3093" s="37"/>
      <c r="Q3093" s="37"/>
    </row>
    <row r="3094" spans="1:17" ht="25.5" customHeight="1">
      <c r="A3094" s="49" t="s">
        <v>553</v>
      </c>
      <c r="B3094" s="11" t="s">
        <v>21</v>
      </c>
      <c r="C3094" s="50" t="s">
        <v>22</v>
      </c>
      <c r="D3094" s="50">
        <v>112</v>
      </c>
      <c r="E3094" s="50" t="s">
        <v>27</v>
      </c>
      <c r="F3094" s="50">
        <v>86</v>
      </c>
      <c r="G3094" s="50" t="s">
        <v>7</v>
      </c>
      <c r="H3094" s="50"/>
      <c r="I3094" s="30">
        <v>17358</v>
      </c>
      <c r="J3094" s="37">
        <f>VLOOKUP(Table2[[#This Row],[Visitor]],Table1[],2,FALSE)</f>
        <v>14</v>
      </c>
      <c r="K3094" s="37">
        <f>VLOOKUP(Table2[[#This Row],[Home]],Table1[],2,FALSE)</f>
        <v>11</v>
      </c>
      <c r="L3094" s="37">
        <f>VLOOKUP(Table2[[#This Row],[Visitor]],Table3[],2,FALSE)</f>
        <v>16</v>
      </c>
      <c r="M3094" s="37">
        <f>VLOOKUP(Table2[[#This Row],[Home]],Table3[],2,FALSE)</f>
        <v>27</v>
      </c>
      <c r="N3094" s="37">
        <f>VLOOKUP(Table2[[#This Row],[Visitor]],Table4[],2,FALSE)</f>
        <v>1</v>
      </c>
      <c r="O3094" s="37">
        <f>VLOOKUP(Table2[[#This Row],[Home]],Table4[],2,FALSE)</f>
        <v>26</v>
      </c>
      <c r="P3094" s="37"/>
      <c r="Q3094" s="37"/>
    </row>
    <row r="3095" spans="1:17" ht="25.5" customHeight="1">
      <c r="A3095" s="49" t="s">
        <v>553</v>
      </c>
      <c r="B3095" s="11" t="s">
        <v>23</v>
      </c>
      <c r="C3095" s="50" t="s">
        <v>16</v>
      </c>
      <c r="D3095" s="50">
        <v>112</v>
      </c>
      <c r="E3095" s="50" t="s">
        <v>17</v>
      </c>
      <c r="F3095" s="50">
        <v>113</v>
      </c>
      <c r="G3095" s="50" t="s">
        <v>7</v>
      </c>
      <c r="H3095" s="50"/>
      <c r="I3095" s="30">
        <v>19767</v>
      </c>
      <c r="J3095" s="37">
        <f>VLOOKUP(Table2[[#This Row],[Visitor]],Table1[],2,FALSE)</f>
        <v>13</v>
      </c>
      <c r="K3095" s="37">
        <f>VLOOKUP(Table2[[#This Row],[Home]],Table1[],2,FALSE)</f>
        <v>17</v>
      </c>
      <c r="L3095" s="37">
        <f>VLOOKUP(Table2[[#This Row],[Visitor]],Table3[],2,FALSE)</f>
        <v>8</v>
      </c>
      <c r="M3095" s="37">
        <f>VLOOKUP(Table2[[#This Row],[Home]],Table3[],2,FALSE)</f>
        <v>15</v>
      </c>
      <c r="N3095" s="37">
        <f>VLOOKUP(Table2[[#This Row],[Visitor]],Table4[],2,FALSE)</f>
        <v>11</v>
      </c>
      <c r="O3095" s="37">
        <f>VLOOKUP(Table2[[#This Row],[Home]],Table4[],2,FALSE)</f>
        <v>18</v>
      </c>
      <c r="P3095" s="37"/>
      <c r="Q3095" s="37"/>
    </row>
    <row r="3096" spans="1:17" ht="25.5" customHeight="1">
      <c r="A3096" s="49" t="s">
        <v>553</v>
      </c>
      <c r="B3096" s="11" t="s">
        <v>8</v>
      </c>
      <c r="C3096" s="50" t="s">
        <v>37</v>
      </c>
      <c r="D3096" s="50">
        <v>96</v>
      </c>
      <c r="E3096" s="50" t="s">
        <v>10</v>
      </c>
      <c r="F3096" s="50">
        <v>105</v>
      </c>
      <c r="G3096" s="50" t="s">
        <v>7</v>
      </c>
      <c r="H3096" s="50"/>
      <c r="I3096" s="30">
        <v>18064</v>
      </c>
      <c r="J3096" s="37">
        <f>VLOOKUP(Table2[[#This Row],[Visitor]],Table1[],2,FALSE)</f>
        <v>29</v>
      </c>
      <c r="K3096" s="37">
        <f>VLOOKUP(Table2[[#This Row],[Home]],Table1[],2,FALSE)</f>
        <v>1</v>
      </c>
      <c r="L3096" s="37">
        <f>VLOOKUP(Table2[[#This Row],[Visitor]],Table3[],2,FALSE)</f>
        <v>30</v>
      </c>
      <c r="M3096" s="37">
        <f>VLOOKUP(Table2[[#This Row],[Home]],Table3[],2,FALSE)</f>
        <v>3</v>
      </c>
      <c r="N3096" s="37">
        <f>VLOOKUP(Table2[[#This Row],[Visitor]],Table4[],2,FALSE)</f>
        <v>29</v>
      </c>
      <c r="O3096" s="37">
        <f>VLOOKUP(Table2[[#This Row],[Home]],Table4[],2,FALSE)</f>
        <v>3</v>
      </c>
      <c r="P3096" s="37"/>
      <c r="Q3096" s="37"/>
    </row>
    <row r="3097" spans="1:17" ht="25.5" customHeight="1">
      <c r="A3097" s="49" t="s">
        <v>554</v>
      </c>
      <c r="B3097" s="11" t="s">
        <v>83</v>
      </c>
      <c r="C3097" s="50" t="s">
        <v>25</v>
      </c>
      <c r="D3097" s="50">
        <v>110</v>
      </c>
      <c r="E3097" s="50" t="s">
        <v>30</v>
      </c>
      <c r="F3097" s="50">
        <v>119</v>
      </c>
      <c r="G3097" s="50" t="s">
        <v>7</v>
      </c>
      <c r="H3097" s="50"/>
      <c r="I3097" s="30">
        <v>19697</v>
      </c>
      <c r="J3097" s="37">
        <f>VLOOKUP(Table2[[#This Row],[Visitor]],Table1[],2,FALSE)</f>
        <v>12</v>
      </c>
      <c r="K3097" s="37">
        <f>VLOOKUP(Table2[[#This Row],[Home]],Table1[],2,FALSE)</f>
        <v>18</v>
      </c>
      <c r="L3097" s="37">
        <f>VLOOKUP(Table2[[#This Row],[Visitor]],Table3[],2,FALSE)</f>
        <v>29</v>
      </c>
      <c r="M3097" s="37">
        <f>VLOOKUP(Table2[[#This Row],[Home]],Table3[],2,FALSE)</f>
        <v>14</v>
      </c>
      <c r="N3097" s="37">
        <f>VLOOKUP(Table2[[#This Row],[Visitor]],Table4[],2,FALSE)</f>
        <v>23</v>
      </c>
      <c r="O3097" s="37">
        <f>VLOOKUP(Table2[[#This Row],[Home]],Table4[],2,FALSE)</f>
        <v>4</v>
      </c>
      <c r="P3097" s="37"/>
      <c r="Q3097" s="37"/>
    </row>
    <row r="3098" spans="1:17" ht="25.5" customHeight="1">
      <c r="A3098" s="49" t="s">
        <v>554</v>
      </c>
      <c r="B3098" s="11" t="s">
        <v>12</v>
      </c>
      <c r="C3098" s="50" t="s">
        <v>41</v>
      </c>
      <c r="D3098" s="50">
        <v>113</v>
      </c>
      <c r="E3098" s="50" t="s">
        <v>5</v>
      </c>
      <c r="F3098" s="50">
        <v>97</v>
      </c>
      <c r="G3098" s="50" t="s">
        <v>7</v>
      </c>
      <c r="H3098" s="50"/>
      <c r="I3098" s="30">
        <v>19156</v>
      </c>
      <c r="J3098" s="37">
        <f>VLOOKUP(Table2[[#This Row],[Visitor]],Table1[],2,FALSE)</f>
        <v>7</v>
      </c>
      <c r="K3098" s="37">
        <f>VLOOKUP(Table2[[#This Row],[Home]],Table1[],2,FALSE)</f>
        <v>4</v>
      </c>
      <c r="L3098" s="37">
        <f>VLOOKUP(Table2[[#This Row],[Visitor]],Table3[],2,FALSE)</f>
        <v>2</v>
      </c>
      <c r="M3098" s="37">
        <f>VLOOKUP(Table2[[#This Row],[Home]],Table3[],2,FALSE)</f>
        <v>4</v>
      </c>
      <c r="N3098" s="37">
        <f>VLOOKUP(Table2[[#This Row],[Visitor]],Table4[],2,FALSE)</f>
        <v>2</v>
      </c>
      <c r="O3098" s="37">
        <f>VLOOKUP(Table2[[#This Row],[Home]],Table4[],2,FALSE)</f>
        <v>9</v>
      </c>
      <c r="P3098" s="37"/>
      <c r="Q3098" s="37"/>
    </row>
    <row r="3099" spans="1:17" ht="25.5" customHeight="1">
      <c r="A3099" s="49" t="s">
        <v>554</v>
      </c>
      <c r="B3099" s="11" t="s">
        <v>12</v>
      </c>
      <c r="C3099" s="50" t="s">
        <v>16</v>
      </c>
      <c r="D3099" s="50">
        <v>98</v>
      </c>
      <c r="E3099" s="50" t="s">
        <v>24</v>
      </c>
      <c r="F3099" s="50">
        <v>120</v>
      </c>
      <c r="G3099" s="50" t="s">
        <v>7</v>
      </c>
      <c r="H3099" s="50"/>
      <c r="I3099" s="30">
        <v>15391</v>
      </c>
      <c r="J3099" s="37">
        <f>VLOOKUP(Table2[[#This Row],[Visitor]],Table1[],2,FALSE)</f>
        <v>13</v>
      </c>
      <c r="K3099" s="37">
        <f>VLOOKUP(Table2[[#This Row],[Home]],Table1[],2,FALSE)</f>
        <v>21</v>
      </c>
      <c r="L3099" s="37">
        <f>VLOOKUP(Table2[[#This Row],[Visitor]],Table3[],2,FALSE)</f>
        <v>8</v>
      </c>
      <c r="M3099" s="37">
        <f>VLOOKUP(Table2[[#This Row],[Home]],Table3[],2,FALSE)</f>
        <v>9</v>
      </c>
      <c r="N3099" s="37">
        <f>VLOOKUP(Table2[[#This Row],[Visitor]],Table4[],2,FALSE)</f>
        <v>11</v>
      </c>
      <c r="O3099" s="37">
        <f>VLOOKUP(Table2[[#This Row],[Home]],Table4[],2,FALSE)</f>
        <v>24</v>
      </c>
      <c r="P3099" s="37"/>
      <c r="Q3099" s="37"/>
    </row>
    <row r="3100" spans="1:17" ht="25.5" customHeight="1">
      <c r="A3100" s="49" t="s">
        <v>554</v>
      </c>
      <c r="B3100" s="11" t="s">
        <v>23</v>
      </c>
      <c r="C3100" s="50" t="s">
        <v>27</v>
      </c>
      <c r="D3100" s="50">
        <v>81</v>
      </c>
      <c r="E3100" s="50" t="s">
        <v>40</v>
      </c>
      <c r="F3100" s="50">
        <v>116</v>
      </c>
      <c r="G3100" s="50" t="s">
        <v>7</v>
      </c>
      <c r="H3100" s="50"/>
      <c r="I3100" s="30">
        <v>21496</v>
      </c>
      <c r="J3100" s="37">
        <f>VLOOKUP(Table2[[#This Row],[Visitor]],Table1[],2,FALSE)</f>
        <v>11</v>
      </c>
      <c r="K3100" s="37">
        <f>VLOOKUP(Table2[[#This Row],[Home]],Table1[],2,FALSE)</f>
        <v>15</v>
      </c>
      <c r="L3100" s="37">
        <f>VLOOKUP(Table2[[#This Row],[Visitor]],Table3[],2,FALSE)</f>
        <v>27</v>
      </c>
      <c r="M3100" s="37">
        <f>VLOOKUP(Table2[[#This Row],[Home]],Table3[],2,FALSE)</f>
        <v>24</v>
      </c>
      <c r="N3100" s="37">
        <f>VLOOKUP(Table2[[#This Row],[Visitor]],Table4[],2,FALSE)</f>
        <v>26</v>
      </c>
      <c r="O3100" s="37">
        <f>VLOOKUP(Table2[[#This Row],[Home]],Table4[],2,FALSE)</f>
        <v>27</v>
      </c>
      <c r="P3100" s="37"/>
      <c r="Q3100" s="37"/>
    </row>
    <row r="3101" spans="1:17" ht="25.5" customHeight="1">
      <c r="A3101" s="49" t="s">
        <v>554</v>
      </c>
      <c r="B3101" s="11" t="s">
        <v>23</v>
      </c>
      <c r="C3101" s="50" t="s">
        <v>15</v>
      </c>
      <c r="D3101" s="50">
        <v>98</v>
      </c>
      <c r="E3101" s="50" t="s">
        <v>9</v>
      </c>
      <c r="F3101" s="50">
        <v>108</v>
      </c>
      <c r="G3101" s="50" t="s">
        <v>7</v>
      </c>
      <c r="H3101" s="50"/>
      <c r="I3101" s="30">
        <v>18306</v>
      </c>
      <c r="J3101" s="37">
        <f>VLOOKUP(Table2[[#This Row],[Visitor]],Table1[],2,FALSE)</f>
        <v>30</v>
      </c>
      <c r="K3101" s="37">
        <f>VLOOKUP(Table2[[#This Row],[Home]],Table1[],2,FALSE)</f>
        <v>3</v>
      </c>
      <c r="L3101" s="37">
        <f>VLOOKUP(Table2[[#This Row],[Visitor]],Table3[],2,FALSE)</f>
        <v>23</v>
      </c>
      <c r="M3101" s="37">
        <f>VLOOKUP(Table2[[#This Row],[Home]],Table3[],2,FALSE)</f>
        <v>1</v>
      </c>
      <c r="N3101" s="37">
        <f>VLOOKUP(Table2[[#This Row],[Visitor]],Table4[],2,FALSE)</f>
        <v>14</v>
      </c>
      <c r="O3101" s="37">
        <f>VLOOKUP(Table2[[#This Row],[Home]],Table4[],2,FALSE)</f>
        <v>5</v>
      </c>
      <c r="P3101" s="37"/>
      <c r="Q3101" s="37"/>
    </row>
    <row r="3102" spans="1:17" ht="25.5" customHeight="1">
      <c r="A3102" s="49" t="s">
        <v>554</v>
      </c>
      <c r="B3102" s="11" t="s">
        <v>23</v>
      </c>
      <c r="C3102" s="50" t="s">
        <v>19</v>
      </c>
      <c r="D3102" s="50">
        <v>116</v>
      </c>
      <c r="E3102" s="50" t="s">
        <v>17</v>
      </c>
      <c r="F3102" s="50">
        <v>117</v>
      </c>
      <c r="G3102" s="50" t="s">
        <v>7</v>
      </c>
      <c r="H3102" s="50" t="s">
        <v>53</v>
      </c>
      <c r="I3102" s="30">
        <v>19865</v>
      </c>
      <c r="J3102" s="37">
        <f>VLOOKUP(Table2[[#This Row],[Visitor]],Table1[],2,FALSE)</f>
        <v>27</v>
      </c>
      <c r="K3102" s="37">
        <f>VLOOKUP(Table2[[#This Row],[Home]],Table1[],2,FALSE)</f>
        <v>17</v>
      </c>
      <c r="L3102" s="37">
        <f>VLOOKUP(Table2[[#This Row],[Visitor]],Table3[],2,FALSE)</f>
        <v>5</v>
      </c>
      <c r="M3102" s="37">
        <f>VLOOKUP(Table2[[#This Row],[Home]],Table3[],2,FALSE)</f>
        <v>15</v>
      </c>
      <c r="N3102" s="37">
        <f>VLOOKUP(Table2[[#This Row],[Visitor]],Table4[],2,FALSE)</f>
        <v>7</v>
      </c>
      <c r="O3102" s="37">
        <f>VLOOKUP(Table2[[#This Row],[Home]],Table4[],2,FALSE)</f>
        <v>18</v>
      </c>
      <c r="P3102" s="37"/>
      <c r="Q3102" s="37"/>
    </row>
    <row r="3103" spans="1:17" ht="25.5" customHeight="1">
      <c r="A3103" s="49" t="s">
        <v>554</v>
      </c>
      <c r="B3103" s="11" t="s">
        <v>23</v>
      </c>
      <c r="C3103" s="50" t="s">
        <v>6</v>
      </c>
      <c r="D3103" s="50">
        <v>94</v>
      </c>
      <c r="E3103" s="50" t="s">
        <v>33</v>
      </c>
      <c r="F3103" s="50">
        <v>88</v>
      </c>
      <c r="G3103" s="50" t="s">
        <v>7</v>
      </c>
      <c r="H3103" s="50"/>
      <c r="I3103" s="30">
        <v>15411</v>
      </c>
      <c r="J3103" s="37">
        <f>VLOOKUP(Table2[[#This Row],[Visitor]],Table1[],2,FALSE)</f>
        <v>5</v>
      </c>
      <c r="K3103" s="37">
        <f>VLOOKUP(Table2[[#This Row],[Home]],Table1[],2,FALSE)</f>
        <v>24</v>
      </c>
      <c r="L3103" s="37">
        <f>VLOOKUP(Table2[[#This Row],[Visitor]],Table3[],2,FALSE)</f>
        <v>6</v>
      </c>
      <c r="M3103" s="37">
        <f>VLOOKUP(Table2[[#This Row],[Home]],Table3[],2,FALSE)</f>
        <v>12</v>
      </c>
      <c r="N3103" s="37">
        <f>VLOOKUP(Table2[[#This Row],[Visitor]],Table4[],2,FALSE)</f>
        <v>28</v>
      </c>
      <c r="O3103" s="37">
        <f>VLOOKUP(Table2[[#This Row],[Home]],Table4[],2,FALSE)</f>
        <v>21</v>
      </c>
      <c r="P3103" s="37"/>
      <c r="Q3103" s="37"/>
    </row>
    <row r="3104" spans="1:17" ht="25.5" customHeight="1">
      <c r="A3104" s="49" t="s">
        <v>554</v>
      </c>
      <c r="B3104" s="11" t="s">
        <v>23</v>
      </c>
      <c r="C3104" s="50" t="s">
        <v>42</v>
      </c>
      <c r="D3104" s="50">
        <v>107</v>
      </c>
      <c r="E3104" s="50" t="s">
        <v>20</v>
      </c>
      <c r="F3104" s="50">
        <v>100</v>
      </c>
      <c r="G3104" s="50" t="s">
        <v>7</v>
      </c>
      <c r="H3104" s="50"/>
      <c r="I3104" s="30">
        <v>19033</v>
      </c>
      <c r="J3104" s="37">
        <f>VLOOKUP(Table2[[#This Row],[Visitor]],Table1[],2,FALSE)</f>
        <v>25</v>
      </c>
      <c r="K3104" s="37">
        <f>VLOOKUP(Table2[[#This Row],[Home]],Table1[],2,FALSE)</f>
        <v>9</v>
      </c>
      <c r="L3104" s="37">
        <f>VLOOKUP(Table2[[#This Row],[Visitor]],Table3[],2,FALSE)</f>
        <v>22</v>
      </c>
      <c r="M3104" s="37">
        <f>VLOOKUP(Table2[[#This Row],[Home]],Table3[],2,FALSE)</f>
        <v>17</v>
      </c>
      <c r="N3104" s="37">
        <f>VLOOKUP(Table2[[#This Row],[Visitor]],Table4[],2,FALSE)</f>
        <v>30</v>
      </c>
      <c r="O3104" s="37">
        <f>VLOOKUP(Table2[[#This Row],[Home]],Table4[],2,FALSE)</f>
        <v>25</v>
      </c>
      <c r="P3104" s="37"/>
      <c r="Q3104" s="37"/>
    </row>
    <row r="3105" spans="1:17" ht="25.5" customHeight="1">
      <c r="A3105" s="49" t="s">
        <v>554</v>
      </c>
      <c r="B3105" s="11" t="s">
        <v>26</v>
      </c>
      <c r="C3105" s="50" t="s">
        <v>28</v>
      </c>
      <c r="D3105" s="50">
        <v>141</v>
      </c>
      <c r="E3105" s="50" t="s">
        <v>10</v>
      </c>
      <c r="F3105" s="50">
        <v>121</v>
      </c>
      <c r="G3105" s="50" t="s">
        <v>7</v>
      </c>
      <c r="H3105" s="50"/>
      <c r="I3105" s="30">
        <v>18064</v>
      </c>
      <c r="J3105" s="37">
        <f>VLOOKUP(Table2[[#This Row],[Visitor]],Table1[],2,FALSE)</f>
        <v>22</v>
      </c>
      <c r="K3105" s="37">
        <f>VLOOKUP(Table2[[#This Row],[Home]],Table1[],2,FALSE)</f>
        <v>1</v>
      </c>
      <c r="L3105" s="37">
        <f>VLOOKUP(Table2[[#This Row],[Visitor]],Table3[],2,FALSE)</f>
        <v>28</v>
      </c>
      <c r="M3105" s="37">
        <f>VLOOKUP(Table2[[#This Row],[Home]],Table3[],2,FALSE)</f>
        <v>3</v>
      </c>
      <c r="N3105" s="37">
        <f>VLOOKUP(Table2[[#This Row],[Visitor]],Table4[],2,FALSE)</f>
        <v>22</v>
      </c>
      <c r="O3105" s="37">
        <f>VLOOKUP(Table2[[#This Row],[Home]],Table4[],2,FALSE)</f>
        <v>3</v>
      </c>
      <c r="P3105" s="37"/>
      <c r="Q3105" s="37"/>
    </row>
    <row r="3106" spans="1:17" ht="25.5" customHeight="1">
      <c r="A3106" s="49" t="s">
        <v>554</v>
      </c>
      <c r="B3106" s="11" t="s">
        <v>26</v>
      </c>
      <c r="C3106" s="50" t="s">
        <v>18</v>
      </c>
      <c r="D3106" s="50">
        <v>100</v>
      </c>
      <c r="E3106" s="50" t="s">
        <v>22</v>
      </c>
      <c r="F3106" s="50">
        <v>111</v>
      </c>
      <c r="G3106" s="50" t="s">
        <v>7</v>
      </c>
      <c r="H3106" s="50"/>
      <c r="I3106" s="30">
        <v>17920</v>
      </c>
      <c r="J3106" s="37">
        <f>VLOOKUP(Table2[[#This Row],[Visitor]],Table1[],2,FALSE)</f>
        <v>26</v>
      </c>
      <c r="K3106" s="37">
        <f>VLOOKUP(Table2[[#This Row],[Home]],Table1[],2,FALSE)</f>
        <v>14</v>
      </c>
      <c r="L3106" s="37">
        <f>VLOOKUP(Table2[[#This Row],[Visitor]],Table3[],2,FALSE)</f>
        <v>26</v>
      </c>
      <c r="M3106" s="37">
        <f>VLOOKUP(Table2[[#This Row],[Home]],Table3[],2,FALSE)</f>
        <v>16</v>
      </c>
      <c r="N3106" s="37">
        <f>VLOOKUP(Table2[[#This Row],[Visitor]],Table4[],2,FALSE)</f>
        <v>15</v>
      </c>
      <c r="O3106" s="37">
        <f>VLOOKUP(Table2[[#This Row],[Home]],Table4[],2,FALSE)</f>
        <v>1</v>
      </c>
      <c r="P3106" s="37"/>
      <c r="Q3106" s="37"/>
    </row>
    <row r="3107" spans="1:17" ht="25.5" customHeight="1">
      <c r="A3107" s="49" t="s">
        <v>554</v>
      </c>
      <c r="B3107" s="11" t="s">
        <v>26</v>
      </c>
      <c r="C3107" s="50" t="s">
        <v>14</v>
      </c>
      <c r="D3107" s="50">
        <v>109</v>
      </c>
      <c r="E3107" s="50" t="s">
        <v>34</v>
      </c>
      <c r="F3107" s="50">
        <v>136</v>
      </c>
      <c r="G3107" s="50" t="s">
        <v>7</v>
      </c>
      <c r="H3107" s="50"/>
      <c r="I3107" s="30">
        <v>18524</v>
      </c>
      <c r="J3107" s="37">
        <f>VLOOKUP(Table2[[#This Row],[Visitor]],Table1[],2,FALSE)</f>
        <v>19</v>
      </c>
      <c r="K3107" s="37">
        <f>VLOOKUP(Table2[[#This Row],[Home]],Table1[],2,FALSE)</f>
        <v>2</v>
      </c>
      <c r="L3107" s="37">
        <f>VLOOKUP(Table2[[#This Row],[Visitor]],Table3[],2,FALSE)</f>
        <v>19</v>
      </c>
      <c r="M3107" s="37">
        <f>VLOOKUP(Table2[[#This Row],[Home]],Table3[],2,FALSE)</f>
        <v>13</v>
      </c>
      <c r="N3107" s="37">
        <f>VLOOKUP(Table2[[#This Row],[Visitor]],Table4[],2,FALSE)</f>
        <v>16</v>
      </c>
      <c r="O3107" s="37">
        <f>VLOOKUP(Table2[[#This Row],[Home]],Table4[],2,FALSE)</f>
        <v>13</v>
      </c>
      <c r="P3107" s="37"/>
      <c r="Q3107" s="37"/>
    </row>
    <row r="3108" spans="1:17" ht="25.5" customHeight="1">
      <c r="A3108" s="49" t="s">
        <v>554</v>
      </c>
      <c r="B3108" s="11" t="s">
        <v>29</v>
      </c>
      <c r="C3108" s="50" t="s">
        <v>37</v>
      </c>
      <c r="D3108" s="50">
        <v>112</v>
      </c>
      <c r="E3108" s="50" t="s">
        <v>38</v>
      </c>
      <c r="F3108" s="50">
        <v>110</v>
      </c>
      <c r="G3108" s="50" t="s">
        <v>7</v>
      </c>
      <c r="H3108" s="50"/>
      <c r="I3108" s="30">
        <v>17583</v>
      </c>
      <c r="J3108" s="37">
        <f>VLOOKUP(Table2[[#This Row],[Visitor]],Table1[],2,FALSE)</f>
        <v>29</v>
      </c>
      <c r="K3108" s="37">
        <f>VLOOKUP(Table2[[#This Row],[Home]],Table1[],2,FALSE)</f>
        <v>23</v>
      </c>
      <c r="L3108" s="37">
        <f>VLOOKUP(Table2[[#This Row],[Visitor]],Table3[],2,FALSE)</f>
        <v>30</v>
      </c>
      <c r="M3108" s="37">
        <f>VLOOKUP(Table2[[#This Row],[Home]],Table3[],2,FALSE)</f>
        <v>25</v>
      </c>
      <c r="N3108" s="37">
        <f>VLOOKUP(Table2[[#This Row],[Visitor]],Table4[],2,FALSE)</f>
        <v>29</v>
      </c>
      <c r="O3108" s="37">
        <f>VLOOKUP(Table2[[#This Row],[Home]],Table4[],2,FALSE)</f>
        <v>19</v>
      </c>
      <c r="P3108" s="37"/>
      <c r="Q3108" s="37"/>
    </row>
    <row r="3109" spans="1:17" ht="25.5" customHeight="1">
      <c r="A3109" s="49" t="s">
        <v>554</v>
      </c>
      <c r="B3109" s="11" t="s">
        <v>35</v>
      </c>
      <c r="C3109" s="50" t="s">
        <v>45</v>
      </c>
      <c r="D3109" s="50">
        <v>128</v>
      </c>
      <c r="E3109" s="50" t="s">
        <v>36</v>
      </c>
      <c r="F3109" s="50">
        <v>120</v>
      </c>
      <c r="G3109" s="50" t="s">
        <v>7</v>
      </c>
      <c r="H3109" s="50"/>
      <c r="I3109" s="30">
        <v>19960</v>
      </c>
      <c r="J3109" s="37">
        <f>VLOOKUP(Table2[[#This Row],[Visitor]],Table1[],2,FALSE)</f>
        <v>28</v>
      </c>
      <c r="K3109" s="37">
        <f>VLOOKUP(Table2[[#This Row],[Home]],Table1[],2,FALSE)</f>
        <v>16</v>
      </c>
      <c r="L3109" s="37">
        <f>VLOOKUP(Table2[[#This Row],[Visitor]],Table3[],2,FALSE)</f>
        <v>21</v>
      </c>
      <c r="M3109" s="37">
        <f>VLOOKUP(Table2[[#This Row],[Home]],Table3[],2,FALSE)</f>
        <v>7</v>
      </c>
      <c r="N3109" s="37">
        <f>VLOOKUP(Table2[[#This Row],[Visitor]],Table4[],2,FALSE)</f>
        <v>20</v>
      </c>
      <c r="O3109" s="37">
        <f>VLOOKUP(Table2[[#This Row],[Home]],Table4[],2,FALSE)</f>
        <v>6</v>
      </c>
      <c r="P3109" s="37"/>
      <c r="Q3109" s="37"/>
    </row>
    <row r="3110" spans="1:17" ht="25.5" customHeight="1">
      <c r="A3110" s="49" t="s">
        <v>554</v>
      </c>
      <c r="B3110" s="11" t="s">
        <v>8</v>
      </c>
      <c r="C3110" s="50" t="s">
        <v>31</v>
      </c>
      <c r="D3110" s="50">
        <v>120</v>
      </c>
      <c r="E3110" s="50" t="s">
        <v>44</v>
      </c>
      <c r="F3110" s="50">
        <v>107</v>
      </c>
      <c r="G3110" s="50" t="s">
        <v>7</v>
      </c>
      <c r="H3110" s="50"/>
      <c r="I3110" s="30">
        <v>19068</v>
      </c>
      <c r="J3110" s="37">
        <f>VLOOKUP(Table2[[#This Row],[Visitor]],Table1[],2,FALSE)</f>
        <v>8</v>
      </c>
      <c r="K3110" s="37">
        <f>VLOOKUP(Table2[[#This Row],[Home]],Table1[],2,FALSE)</f>
        <v>6</v>
      </c>
      <c r="L3110" s="37">
        <f>VLOOKUP(Table2[[#This Row],[Visitor]],Table3[],2,FALSE)</f>
        <v>11</v>
      </c>
      <c r="M3110" s="37">
        <f>VLOOKUP(Table2[[#This Row],[Home]],Table3[],2,FALSE)</f>
        <v>18</v>
      </c>
      <c r="N3110" s="37">
        <f>VLOOKUP(Table2[[#This Row],[Visitor]],Table4[],2,FALSE)</f>
        <v>8</v>
      </c>
      <c r="O3110" s="37">
        <f>VLOOKUP(Table2[[#This Row],[Home]],Table4[],2,FALSE)</f>
        <v>12</v>
      </c>
      <c r="P3110" s="37"/>
      <c r="Q3110" s="37"/>
    </row>
    <row r="3111" spans="1:17" ht="25.5" customHeight="1">
      <c r="A3111" s="49" t="s">
        <v>555</v>
      </c>
      <c r="B3111" s="11" t="s">
        <v>59</v>
      </c>
      <c r="C3111" s="50" t="s">
        <v>43</v>
      </c>
      <c r="D3111" s="50">
        <v>98</v>
      </c>
      <c r="E3111" s="50" t="s">
        <v>41</v>
      </c>
      <c r="F3111" s="50">
        <v>97</v>
      </c>
      <c r="G3111" s="50" t="s">
        <v>7</v>
      </c>
      <c r="H3111" s="50"/>
      <c r="I3111" s="30">
        <v>19800</v>
      </c>
      <c r="J3111" s="37">
        <f>VLOOKUP(Table2[[#This Row],[Visitor]],Table1[],2,FALSE)</f>
        <v>10</v>
      </c>
      <c r="K3111" s="37">
        <f>VLOOKUP(Table2[[#This Row],[Home]],Table1[],2,FALSE)</f>
        <v>7</v>
      </c>
      <c r="L3111" s="37">
        <f>VLOOKUP(Table2[[#This Row],[Visitor]],Table3[],2,FALSE)</f>
        <v>10</v>
      </c>
      <c r="M3111" s="37">
        <f>VLOOKUP(Table2[[#This Row],[Home]],Table3[],2,FALSE)</f>
        <v>2</v>
      </c>
      <c r="N3111" s="37">
        <f>VLOOKUP(Table2[[#This Row],[Visitor]],Table4[],2,FALSE)</f>
        <v>10</v>
      </c>
      <c r="O3111" s="37">
        <f>VLOOKUP(Table2[[#This Row],[Home]],Table4[],2,FALSE)</f>
        <v>2</v>
      </c>
      <c r="P3111" s="37"/>
      <c r="Q3111" s="37"/>
    </row>
    <row r="3112" spans="1:17" ht="25.5" customHeight="1">
      <c r="A3112" s="49" t="s">
        <v>555</v>
      </c>
      <c r="B3112" s="11" t="s">
        <v>23</v>
      </c>
      <c r="C3112" s="50" t="s">
        <v>38</v>
      </c>
      <c r="D3112" s="50">
        <v>115</v>
      </c>
      <c r="E3112" s="50" t="s">
        <v>30</v>
      </c>
      <c r="F3112" s="50">
        <v>120</v>
      </c>
      <c r="G3112" s="50" t="s">
        <v>7</v>
      </c>
      <c r="H3112" s="50"/>
      <c r="I3112" s="30">
        <v>19520</v>
      </c>
      <c r="J3112" s="37">
        <f>VLOOKUP(Table2[[#This Row],[Visitor]],Table1[],2,FALSE)</f>
        <v>23</v>
      </c>
      <c r="K3112" s="37">
        <f>VLOOKUP(Table2[[#This Row],[Home]],Table1[],2,FALSE)</f>
        <v>18</v>
      </c>
      <c r="L3112" s="37">
        <f>VLOOKUP(Table2[[#This Row],[Visitor]],Table3[],2,FALSE)</f>
        <v>25</v>
      </c>
      <c r="M3112" s="37">
        <f>VLOOKUP(Table2[[#This Row],[Home]],Table3[],2,FALSE)</f>
        <v>14</v>
      </c>
      <c r="N3112" s="37">
        <f>VLOOKUP(Table2[[#This Row],[Visitor]],Table4[],2,FALSE)</f>
        <v>19</v>
      </c>
      <c r="O3112" s="37">
        <f>VLOOKUP(Table2[[#This Row],[Home]],Table4[],2,FALSE)</f>
        <v>4</v>
      </c>
      <c r="P3112" s="37"/>
      <c r="Q3112" s="37"/>
    </row>
    <row r="3113" spans="1:17" ht="25.5" customHeight="1">
      <c r="A3113" s="49" t="s">
        <v>555</v>
      </c>
      <c r="B3113" s="11" t="s">
        <v>23</v>
      </c>
      <c r="C3113" s="50" t="s">
        <v>13</v>
      </c>
      <c r="D3113" s="50">
        <v>104</v>
      </c>
      <c r="E3113" s="50" t="s">
        <v>25</v>
      </c>
      <c r="F3113" s="50">
        <v>117</v>
      </c>
      <c r="G3113" s="50" t="s">
        <v>7</v>
      </c>
      <c r="H3113" s="50"/>
      <c r="I3113" s="30">
        <v>16842</v>
      </c>
      <c r="J3113" s="37">
        <f>VLOOKUP(Table2[[#This Row],[Visitor]],Table1[],2,FALSE)</f>
        <v>20</v>
      </c>
      <c r="K3113" s="37">
        <f>VLOOKUP(Table2[[#This Row],[Home]],Table1[],2,FALSE)</f>
        <v>12</v>
      </c>
      <c r="L3113" s="37">
        <f>VLOOKUP(Table2[[#This Row],[Visitor]],Table3[],2,FALSE)</f>
        <v>20</v>
      </c>
      <c r="M3113" s="37">
        <f>VLOOKUP(Table2[[#This Row],[Home]],Table3[],2,FALSE)</f>
        <v>29</v>
      </c>
      <c r="N3113" s="37">
        <f>VLOOKUP(Table2[[#This Row],[Visitor]],Table4[],2,FALSE)</f>
        <v>17</v>
      </c>
      <c r="O3113" s="37">
        <f>VLOOKUP(Table2[[#This Row],[Home]],Table4[],2,FALSE)</f>
        <v>23</v>
      </c>
      <c r="P3113" s="37"/>
      <c r="Q3113" s="37"/>
    </row>
    <row r="3114" spans="1:17" ht="25.5" customHeight="1">
      <c r="A3114" s="49" t="s">
        <v>555</v>
      </c>
      <c r="B3114" s="11" t="s">
        <v>23</v>
      </c>
      <c r="C3114" s="50" t="s">
        <v>9</v>
      </c>
      <c r="D3114" s="50">
        <v>112</v>
      </c>
      <c r="E3114" s="50" t="s">
        <v>24</v>
      </c>
      <c r="F3114" s="50">
        <v>127</v>
      </c>
      <c r="G3114" s="50" t="s">
        <v>7</v>
      </c>
      <c r="H3114" s="50"/>
      <c r="I3114" s="30">
        <v>17712</v>
      </c>
      <c r="J3114" s="37">
        <f>VLOOKUP(Table2[[#This Row],[Visitor]],Table1[],2,FALSE)</f>
        <v>3</v>
      </c>
      <c r="K3114" s="37">
        <f>VLOOKUP(Table2[[#This Row],[Home]],Table1[],2,FALSE)</f>
        <v>21</v>
      </c>
      <c r="L3114" s="37">
        <f>VLOOKUP(Table2[[#This Row],[Visitor]],Table3[],2,FALSE)</f>
        <v>1</v>
      </c>
      <c r="M3114" s="37">
        <f>VLOOKUP(Table2[[#This Row],[Home]],Table3[],2,FALSE)</f>
        <v>9</v>
      </c>
      <c r="N3114" s="37">
        <f>VLOOKUP(Table2[[#This Row],[Visitor]],Table4[],2,FALSE)</f>
        <v>5</v>
      </c>
      <c r="O3114" s="37">
        <f>VLOOKUP(Table2[[#This Row],[Home]],Table4[],2,FALSE)</f>
        <v>24</v>
      </c>
      <c r="P3114" s="37"/>
      <c r="Q3114" s="37"/>
    </row>
    <row r="3115" spans="1:17" ht="25.5" customHeight="1">
      <c r="A3115" s="49" t="s">
        <v>555</v>
      </c>
      <c r="B3115" s="11" t="s">
        <v>32</v>
      </c>
      <c r="C3115" s="50" t="s">
        <v>28</v>
      </c>
      <c r="D3115" s="50">
        <v>95</v>
      </c>
      <c r="E3115" s="50" t="s">
        <v>45</v>
      </c>
      <c r="F3115" s="50">
        <v>108</v>
      </c>
      <c r="G3115" s="50" t="s">
        <v>7</v>
      </c>
      <c r="H3115" s="50"/>
      <c r="I3115" s="30">
        <v>18997</v>
      </c>
      <c r="J3115" s="37">
        <f>VLOOKUP(Table2[[#This Row],[Visitor]],Table1[],2,FALSE)</f>
        <v>22</v>
      </c>
      <c r="K3115" s="37">
        <f>VLOOKUP(Table2[[#This Row],[Home]],Table1[],2,FALSE)</f>
        <v>28</v>
      </c>
      <c r="L3115" s="37">
        <f>VLOOKUP(Table2[[#This Row],[Visitor]],Table3[],2,FALSE)</f>
        <v>28</v>
      </c>
      <c r="M3115" s="37">
        <f>VLOOKUP(Table2[[#This Row],[Home]],Table3[],2,FALSE)</f>
        <v>21</v>
      </c>
      <c r="N3115" s="37">
        <f>VLOOKUP(Table2[[#This Row],[Visitor]],Table4[],2,FALSE)</f>
        <v>22</v>
      </c>
      <c r="O3115" s="37">
        <f>VLOOKUP(Table2[[#This Row],[Home]],Table4[],2,FALSE)</f>
        <v>20</v>
      </c>
      <c r="P3115" s="37"/>
      <c r="Q3115" s="37"/>
    </row>
    <row r="3116" spans="1:17" ht="25.5" customHeight="1">
      <c r="A3116" s="49" t="s">
        <v>556</v>
      </c>
      <c r="B3116" s="11" t="s">
        <v>12</v>
      </c>
      <c r="C3116" s="50" t="s">
        <v>27</v>
      </c>
      <c r="D3116" s="50">
        <v>101</v>
      </c>
      <c r="E3116" s="50" t="s">
        <v>18</v>
      </c>
      <c r="F3116" s="50">
        <v>93</v>
      </c>
      <c r="G3116" s="50" t="s">
        <v>7</v>
      </c>
      <c r="H3116" s="50"/>
      <c r="I3116" s="30">
        <v>17784</v>
      </c>
      <c r="J3116" s="37">
        <f>VLOOKUP(Table2[[#This Row],[Visitor]],Table1[],2,FALSE)</f>
        <v>11</v>
      </c>
      <c r="K3116" s="37">
        <f>VLOOKUP(Table2[[#This Row],[Home]],Table1[],2,FALSE)</f>
        <v>26</v>
      </c>
      <c r="L3116" s="37">
        <f>VLOOKUP(Table2[[#This Row],[Visitor]],Table3[],2,FALSE)</f>
        <v>27</v>
      </c>
      <c r="M3116" s="37">
        <f>VLOOKUP(Table2[[#This Row],[Home]],Table3[],2,FALSE)</f>
        <v>26</v>
      </c>
      <c r="N3116" s="37">
        <f>VLOOKUP(Table2[[#This Row],[Visitor]],Table4[],2,FALSE)</f>
        <v>26</v>
      </c>
      <c r="O3116" s="37">
        <f>VLOOKUP(Table2[[#This Row],[Home]],Table4[],2,FALSE)</f>
        <v>15</v>
      </c>
      <c r="P3116" s="37"/>
      <c r="Q3116" s="37"/>
    </row>
    <row r="3117" spans="1:17" ht="25.5" customHeight="1">
      <c r="A3117" s="49" t="s">
        <v>556</v>
      </c>
      <c r="B3117" s="11" t="s">
        <v>12</v>
      </c>
      <c r="C3117" s="50" t="s">
        <v>17</v>
      </c>
      <c r="D3117" s="50">
        <v>105</v>
      </c>
      <c r="E3117" s="50" t="s">
        <v>20</v>
      </c>
      <c r="F3117" s="50">
        <v>123</v>
      </c>
      <c r="G3117" s="50" t="s">
        <v>7</v>
      </c>
      <c r="H3117" s="50"/>
      <c r="I3117" s="30">
        <v>20476</v>
      </c>
      <c r="J3117" s="37">
        <f>VLOOKUP(Table2[[#This Row],[Visitor]],Table1[],2,FALSE)</f>
        <v>17</v>
      </c>
      <c r="K3117" s="37">
        <f>VLOOKUP(Table2[[#This Row],[Home]],Table1[],2,FALSE)</f>
        <v>9</v>
      </c>
      <c r="L3117" s="37">
        <f>VLOOKUP(Table2[[#This Row],[Visitor]],Table3[],2,FALSE)</f>
        <v>15</v>
      </c>
      <c r="M3117" s="37">
        <f>VLOOKUP(Table2[[#This Row],[Home]],Table3[],2,FALSE)</f>
        <v>17</v>
      </c>
      <c r="N3117" s="37">
        <f>VLOOKUP(Table2[[#This Row],[Visitor]],Table4[],2,FALSE)</f>
        <v>18</v>
      </c>
      <c r="O3117" s="37">
        <f>VLOOKUP(Table2[[#This Row],[Home]],Table4[],2,FALSE)</f>
        <v>25</v>
      </c>
      <c r="P3117" s="37"/>
      <c r="Q3117" s="37"/>
    </row>
    <row r="3118" spans="1:17" ht="25.5" customHeight="1">
      <c r="A3118" s="49" t="s">
        <v>556</v>
      </c>
      <c r="B3118" s="11" t="s">
        <v>23</v>
      </c>
      <c r="C3118" s="50" t="s">
        <v>22</v>
      </c>
      <c r="D3118" s="50">
        <v>123</v>
      </c>
      <c r="E3118" s="50" t="s">
        <v>40</v>
      </c>
      <c r="F3118" s="50">
        <v>102</v>
      </c>
      <c r="G3118" s="50" t="s">
        <v>7</v>
      </c>
      <c r="H3118" s="50"/>
      <c r="I3118" s="30">
        <v>21954</v>
      </c>
      <c r="J3118" s="37">
        <f>VLOOKUP(Table2[[#This Row],[Visitor]],Table1[],2,FALSE)</f>
        <v>14</v>
      </c>
      <c r="K3118" s="37">
        <f>VLOOKUP(Table2[[#This Row],[Home]],Table1[],2,FALSE)</f>
        <v>15</v>
      </c>
      <c r="L3118" s="37">
        <f>VLOOKUP(Table2[[#This Row],[Visitor]],Table3[],2,FALSE)</f>
        <v>16</v>
      </c>
      <c r="M3118" s="37">
        <f>VLOOKUP(Table2[[#This Row],[Home]],Table3[],2,FALSE)</f>
        <v>24</v>
      </c>
      <c r="N3118" s="37">
        <f>VLOOKUP(Table2[[#This Row],[Visitor]],Table4[],2,FALSE)</f>
        <v>1</v>
      </c>
      <c r="O3118" s="37">
        <f>VLOOKUP(Table2[[#This Row],[Home]],Table4[],2,FALSE)</f>
        <v>27</v>
      </c>
      <c r="P3118" s="37"/>
      <c r="Q3118" s="37"/>
    </row>
    <row r="3119" spans="1:17" ht="25.5" customHeight="1">
      <c r="A3119" s="49" t="s">
        <v>556</v>
      </c>
      <c r="B3119" s="11" t="s">
        <v>23</v>
      </c>
      <c r="C3119" s="50" t="s">
        <v>15</v>
      </c>
      <c r="D3119" s="50">
        <v>115</v>
      </c>
      <c r="E3119" s="50" t="s">
        <v>33</v>
      </c>
      <c r="F3119" s="50">
        <v>122</v>
      </c>
      <c r="G3119" s="50" t="s">
        <v>7</v>
      </c>
      <c r="H3119" s="50" t="s">
        <v>53</v>
      </c>
      <c r="I3119" s="30">
        <v>15824</v>
      </c>
      <c r="J3119" s="37">
        <f>VLOOKUP(Table2[[#This Row],[Visitor]],Table1[],2,FALSE)</f>
        <v>30</v>
      </c>
      <c r="K3119" s="37">
        <f>VLOOKUP(Table2[[#This Row],[Home]],Table1[],2,FALSE)</f>
        <v>24</v>
      </c>
      <c r="L3119" s="37">
        <f>VLOOKUP(Table2[[#This Row],[Visitor]],Table3[],2,FALSE)</f>
        <v>23</v>
      </c>
      <c r="M3119" s="37">
        <f>VLOOKUP(Table2[[#This Row],[Home]],Table3[],2,FALSE)</f>
        <v>12</v>
      </c>
      <c r="N3119" s="37">
        <f>VLOOKUP(Table2[[#This Row],[Visitor]],Table4[],2,FALSE)</f>
        <v>14</v>
      </c>
      <c r="O3119" s="37">
        <f>VLOOKUP(Table2[[#This Row],[Home]],Table4[],2,FALSE)</f>
        <v>21</v>
      </c>
      <c r="P3119" s="37"/>
      <c r="Q3119" s="37"/>
    </row>
    <row r="3120" spans="1:17" ht="25.5" customHeight="1">
      <c r="A3120" s="49" t="s">
        <v>556</v>
      </c>
      <c r="B3120" s="11" t="s">
        <v>29</v>
      </c>
      <c r="C3120" s="50" t="s">
        <v>14</v>
      </c>
      <c r="D3120" s="50">
        <v>81</v>
      </c>
      <c r="E3120" s="50" t="s">
        <v>31</v>
      </c>
      <c r="F3120" s="50">
        <v>104</v>
      </c>
      <c r="G3120" s="50" t="s">
        <v>7</v>
      </c>
      <c r="H3120" s="50"/>
      <c r="I3120" s="30">
        <v>18306</v>
      </c>
      <c r="J3120" s="37">
        <f>VLOOKUP(Table2[[#This Row],[Visitor]],Table1[],2,FALSE)</f>
        <v>19</v>
      </c>
      <c r="K3120" s="37">
        <f>VLOOKUP(Table2[[#This Row],[Home]],Table1[],2,FALSE)</f>
        <v>8</v>
      </c>
      <c r="L3120" s="37">
        <f>VLOOKUP(Table2[[#This Row],[Visitor]],Table3[],2,FALSE)</f>
        <v>19</v>
      </c>
      <c r="M3120" s="37">
        <f>VLOOKUP(Table2[[#This Row],[Home]],Table3[],2,FALSE)</f>
        <v>11</v>
      </c>
      <c r="N3120" s="37">
        <f>VLOOKUP(Table2[[#This Row],[Visitor]],Table4[],2,FALSE)</f>
        <v>16</v>
      </c>
      <c r="O3120" s="37">
        <f>VLOOKUP(Table2[[#This Row],[Home]],Table4[],2,FALSE)</f>
        <v>8</v>
      </c>
      <c r="P3120" s="37"/>
      <c r="Q3120" s="37"/>
    </row>
    <row r="3121" spans="1:17" ht="25.5" customHeight="1">
      <c r="A3121" s="49" t="s">
        <v>556</v>
      </c>
      <c r="B3121" s="11" t="s">
        <v>35</v>
      </c>
      <c r="C3121" s="50" t="s">
        <v>37</v>
      </c>
      <c r="D3121" s="50">
        <v>122</v>
      </c>
      <c r="E3121" s="50" t="s">
        <v>36</v>
      </c>
      <c r="F3121" s="50">
        <v>116</v>
      </c>
      <c r="G3121" s="50" t="s">
        <v>7</v>
      </c>
      <c r="H3121" s="50"/>
      <c r="I3121" s="30">
        <v>19896</v>
      </c>
      <c r="J3121" s="37">
        <f>VLOOKUP(Table2[[#This Row],[Visitor]],Table1[],2,FALSE)</f>
        <v>29</v>
      </c>
      <c r="K3121" s="37">
        <f>VLOOKUP(Table2[[#This Row],[Home]],Table1[],2,FALSE)</f>
        <v>16</v>
      </c>
      <c r="L3121" s="37">
        <f>VLOOKUP(Table2[[#This Row],[Visitor]],Table3[],2,FALSE)</f>
        <v>30</v>
      </c>
      <c r="M3121" s="37">
        <f>VLOOKUP(Table2[[#This Row],[Home]],Table3[],2,FALSE)</f>
        <v>7</v>
      </c>
      <c r="N3121" s="37">
        <f>VLOOKUP(Table2[[#This Row],[Visitor]],Table4[],2,FALSE)</f>
        <v>29</v>
      </c>
      <c r="O3121" s="37">
        <f>VLOOKUP(Table2[[#This Row],[Home]],Table4[],2,FALSE)</f>
        <v>6</v>
      </c>
      <c r="P3121" s="37"/>
      <c r="Q3121" s="37"/>
    </row>
    <row r="3122" spans="1:17" ht="25.5" customHeight="1">
      <c r="A3122" s="49" t="s">
        <v>557</v>
      </c>
      <c r="B3122" s="11" t="s">
        <v>67</v>
      </c>
      <c r="C3122" s="50" t="s">
        <v>5</v>
      </c>
      <c r="D3122" s="50">
        <v>109</v>
      </c>
      <c r="E3122" s="50" t="s">
        <v>13</v>
      </c>
      <c r="F3122" s="50">
        <v>92</v>
      </c>
      <c r="G3122" s="50" t="s">
        <v>7</v>
      </c>
      <c r="H3122" s="50"/>
      <c r="I3122" s="30">
        <v>19216</v>
      </c>
      <c r="J3122" s="37">
        <f>VLOOKUP(Table2[[#This Row],[Visitor]],Table1[],2,FALSE)</f>
        <v>4</v>
      </c>
      <c r="K3122" s="37">
        <f>VLOOKUP(Table2[[#This Row],[Home]],Table1[],2,FALSE)</f>
        <v>20</v>
      </c>
      <c r="L3122" s="37">
        <f>VLOOKUP(Table2[[#This Row],[Visitor]],Table3[],2,FALSE)</f>
        <v>4</v>
      </c>
      <c r="M3122" s="37">
        <f>VLOOKUP(Table2[[#This Row],[Home]],Table3[],2,FALSE)</f>
        <v>20</v>
      </c>
      <c r="N3122" s="37">
        <f>VLOOKUP(Table2[[#This Row],[Visitor]],Table4[],2,FALSE)</f>
        <v>9</v>
      </c>
      <c r="O3122" s="37">
        <f>VLOOKUP(Table2[[#This Row],[Home]],Table4[],2,FALSE)</f>
        <v>17</v>
      </c>
      <c r="P3122" s="37"/>
      <c r="Q3122" s="37"/>
    </row>
    <row r="3123" spans="1:17" ht="25.5" customHeight="1">
      <c r="A3123" s="49" t="s">
        <v>557</v>
      </c>
      <c r="B3123" s="11" t="s">
        <v>67</v>
      </c>
      <c r="C3123" s="50" t="s">
        <v>19</v>
      </c>
      <c r="D3123" s="50">
        <v>97</v>
      </c>
      <c r="E3123" s="50" t="s">
        <v>16</v>
      </c>
      <c r="F3123" s="50">
        <v>115</v>
      </c>
      <c r="G3123" s="50" t="s">
        <v>7</v>
      </c>
      <c r="H3123" s="50"/>
      <c r="I3123" s="30">
        <v>17923</v>
      </c>
      <c r="J3123" s="37">
        <f>VLOOKUP(Table2[[#This Row],[Visitor]],Table1[],2,FALSE)</f>
        <v>27</v>
      </c>
      <c r="K3123" s="37">
        <f>VLOOKUP(Table2[[#This Row],[Home]],Table1[],2,FALSE)</f>
        <v>13</v>
      </c>
      <c r="L3123" s="37">
        <f>VLOOKUP(Table2[[#This Row],[Visitor]],Table3[],2,FALSE)</f>
        <v>5</v>
      </c>
      <c r="M3123" s="37">
        <f>VLOOKUP(Table2[[#This Row],[Home]],Table3[],2,FALSE)</f>
        <v>8</v>
      </c>
      <c r="N3123" s="37">
        <f>VLOOKUP(Table2[[#This Row],[Visitor]],Table4[],2,FALSE)</f>
        <v>7</v>
      </c>
      <c r="O3123" s="37">
        <f>VLOOKUP(Table2[[#This Row],[Home]],Table4[],2,FALSE)</f>
        <v>11</v>
      </c>
      <c r="P3123" s="37"/>
      <c r="Q3123" s="37"/>
    </row>
    <row r="3124" spans="1:17" ht="25.5" customHeight="1">
      <c r="A3124" s="49" t="s">
        <v>557</v>
      </c>
      <c r="B3124" s="11" t="s">
        <v>83</v>
      </c>
      <c r="C3124" s="50" t="s">
        <v>44</v>
      </c>
      <c r="D3124" s="50">
        <v>105</v>
      </c>
      <c r="E3124" s="50" t="s">
        <v>38</v>
      </c>
      <c r="F3124" s="50">
        <v>87</v>
      </c>
      <c r="G3124" s="50" t="s">
        <v>7</v>
      </c>
      <c r="H3124" s="50"/>
      <c r="I3124" s="30">
        <v>16231</v>
      </c>
      <c r="J3124" s="37">
        <f>VLOOKUP(Table2[[#This Row],[Visitor]],Table1[],2,FALSE)</f>
        <v>6</v>
      </c>
      <c r="K3124" s="37">
        <f>VLOOKUP(Table2[[#This Row],[Home]],Table1[],2,FALSE)</f>
        <v>23</v>
      </c>
      <c r="L3124" s="37">
        <f>VLOOKUP(Table2[[#This Row],[Visitor]],Table3[],2,FALSE)</f>
        <v>18</v>
      </c>
      <c r="M3124" s="37">
        <f>VLOOKUP(Table2[[#This Row],[Home]],Table3[],2,FALSE)</f>
        <v>25</v>
      </c>
      <c r="N3124" s="37">
        <f>VLOOKUP(Table2[[#This Row],[Visitor]],Table4[],2,FALSE)</f>
        <v>12</v>
      </c>
      <c r="O3124" s="37">
        <f>VLOOKUP(Table2[[#This Row],[Home]],Table4[],2,FALSE)</f>
        <v>19</v>
      </c>
      <c r="P3124" s="37"/>
      <c r="Q3124" s="37"/>
    </row>
    <row r="3125" spans="1:17" ht="25.5" customHeight="1">
      <c r="A3125" s="49" t="s">
        <v>557</v>
      </c>
      <c r="B3125" s="11" t="s">
        <v>12</v>
      </c>
      <c r="C3125" s="50" t="s">
        <v>30</v>
      </c>
      <c r="D3125" s="50">
        <v>104</v>
      </c>
      <c r="E3125" s="50" t="s">
        <v>9</v>
      </c>
      <c r="F3125" s="50">
        <v>130</v>
      </c>
      <c r="G3125" s="50" t="s">
        <v>7</v>
      </c>
      <c r="H3125" s="50"/>
      <c r="I3125" s="30">
        <v>18055</v>
      </c>
      <c r="J3125" s="37">
        <f>VLOOKUP(Table2[[#This Row],[Visitor]],Table1[],2,FALSE)</f>
        <v>18</v>
      </c>
      <c r="K3125" s="37">
        <f>VLOOKUP(Table2[[#This Row],[Home]],Table1[],2,FALSE)</f>
        <v>3</v>
      </c>
      <c r="L3125" s="37">
        <f>VLOOKUP(Table2[[#This Row],[Visitor]],Table3[],2,FALSE)</f>
        <v>14</v>
      </c>
      <c r="M3125" s="37">
        <f>VLOOKUP(Table2[[#This Row],[Home]],Table3[],2,FALSE)</f>
        <v>1</v>
      </c>
      <c r="N3125" s="37">
        <f>VLOOKUP(Table2[[#This Row],[Visitor]],Table4[],2,FALSE)</f>
        <v>4</v>
      </c>
      <c r="O3125" s="37">
        <f>VLOOKUP(Table2[[#This Row],[Home]],Table4[],2,FALSE)</f>
        <v>5</v>
      </c>
      <c r="P3125" s="37"/>
      <c r="Q3125" s="37"/>
    </row>
    <row r="3126" spans="1:17" ht="25.5" customHeight="1">
      <c r="A3126" s="49" t="s">
        <v>557</v>
      </c>
      <c r="B3126" s="11" t="s">
        <v>12</v>
      </c>
      <c r="C3126" s="50" t="s">
        <v>10</v>
      </c>
      <c r="D3126" s="50">
        <v>113</v>
      </c>
      <c r="E3126" s="50" t="s">
        <v>34</v>
      </c>
      <c r="F3126" s="50">
        <v>117</v>
      </c>
      <c r="G3126" s="50" t="s">
        <v>7</v>
      </c>
      <c r="H3126" s="50" t="s">
        <v>53</v>
      </c>
      <c r="I3126" s="30">
        <v>18354</v>
      </c>
      <c r="J3126" s="37">
        <f>VLOOKUP(Table2[[#This Row],[Visitor]],Table1[],2,FALSE)</f>
        <v>1</v>
      </c>
      <c r="K3126" s="37">
        <f>VLOOKUP(Table2[[#This Row],[Home]],Table1[],2,FALSE)</f>
        <v>2</v>
      </c>
      <c r="L3126" s="37">
        <f>VLOOKUP(Table2[[#This Row],[Visitor]],Table3[],2,FALSE)</f>
        <v>3</v>
      </c>
      <c r="M3126" s="37">
        <f>VLOOKUP(Table2[[#This Row],[Home]],Table3[],2,FALSE)</f>
        <v>13</v>
      </c>
      <c r="N3126" s="37">
        <f>VLOOKUP(Table2[[#This Row],[Visitor]],Table4[],2,FALSE)</f>
        <v>3</v>
      </c>
      <c r="O3126" s="37">
        <f>VLOOKUP(Table2[[#This Row],[Home]],Table4[],2,FALSE)</f>
        <v>13</v>
      </c>
      <c r="P3126" s="37"/>
      <c r="Q3126" s="37"/>
    </row>
    <row r="3127" spans="1:17" ht="25.5" customHeight="1">
      <c r="A3127" s="49" t="s">
        <v>557</v>
      </c>
      <c r="B3127" s="11" t="s">
        <v>12</v>
      </c>
      <c r="C3127" s="50" t="s">
        <v>6</v>
      </c>
      <c r="D3127" s="50">
        <v>97</v>
      </c>
      <c r="E3127" s="50" t="s">
        <v>41</v>
      </c>
      <c r="F3127" s="50">
        <v>117</v>
      </c>
      <c r="G3127" s="50" t="s">
        <v>7</v>
      </c>
      <c r="H3127" s="50"/>
      <c r="I3127" s="30">
        <v>19800</v>
      </c>
      <c r="J3127" s="37">
        <f>VLOOKUP(Table2[[#This Row],[Visitor]],Table1[],2,FALSE)</f>
        <v>5</v>
      </c>
      <c r="K3127" s="37">
        <f>VLOOKUP(Table2[[#This Row],[Home]],Table1[],2,FALSE)</f>
        <v>7</v>
      </c>
      <c r="L3127" s="37">
        <f>VLOOKUP(Table2[[#This Row],[Visitor]],Table3[],2,FALSE)</f>
        <v>6</v>
      </c>
      <c r="M3127" s="37">
        <f>VLOOKUP(Table2[[#This Row],[Home]],Table3[],2,FALSE)</f>
        <v>2</v>
      </c>
      <c r="N3127" s="37">
        <f>VLOOKUP(Table2[[#This Row],[Visitor]],Table4[],2,FALSE)</f>
        <v>28</v>
      </c>
      <c r="O3127" s="37">
        <f>VLOOKUP(Table2[[#This Row],[Home]],Table4[],2,FALSE)</f>
        <v>2</v>
      </c>
      <c r="P3127" s="37"/>
      <c r="Q3127" s="37"/>
    </row>
    <row r="3128" spans="1:17" ht="25.5" customHeight="1">
      <c r="A3128" s="49" t="s">
        <v>557</v>
      </c>
      <c r="B3128" s="11" t="s">
        <v>23</v>
      </c>
      <c r="C3128" s="50" t="s">
        <v>28</v>
      </c>
      <c r="D3128" s="50">
        <v>101</v>
      </c>
      <c r="E3128" s="50" t="s">
        <v>43</v>
      </c>
      <c r="F3128" s="50">
        <v>106</v>
      </c>
      <c r="G3128" s="50" t="s">
        <v>7</v>
      </c>
      <c r="H3128" s="50"/>
      <c r="I3128" s="30">
        <v>18203</v>
      </c>
      <c r="J3128" s="37">
        <f>VLOOKUP(Table2[[#This Row],[Visitor]],Table1[],2,FALSE)</f>
        <v>22</v>
      </c>
      <c r="K3128" s="37">
        <f>VLOOKUP(Table2[[#This Row],[Home]],Table1[],2,FALSE)</f>
        <v>10</v>
      </c>
      <c r="L3128" s="37">
        <f>VLOOKUP(Table2[[#This Row],[Visitor]],Table3[],2,FALSE)</f>
        <v>28</v>
      </c>
      <c r="M3128" s="37">
        <f>VLOOKUP(Table2[[#This Row],[Home]],Table3[],2,FALSE)</f>
        <v>10</v>
      </c>
      <c r="N3128" s="37">
        <f>VLOOKUP(Table2[[#This Row],[Visitor]],Table4[],2,FALSE)</f>
        <v>22</v>
      </c>
      <c r="O3128" s="37">
        <f>VLOOKUP(Table2[[#This Row],[Home]],Table4[],2,FALSE)</f>
        <v>10</v>
      </c>
      <c r="P3128" s="37"/>
      <c r="Q3128" s="37"/>
    </row>
    <row r="3129" spans="1:17" ht="25.5" customHeight="1">
      <c r="A3129" s="51" t="s">
        <v>558</v>
      </c>
      <c r="B3129" s="11" t="s">
        <v>59</v>
      </c>
      <c r="C3129" s="52" t="s">
        <v>18</v>
      </c>
      <c r="D3129" s="52">
        <v>122</v>
      </c>
      <c r="E3129" s="52" t="s">
        <v>20</v>
      </c>
      <c r="F3129" s="52">
        <v>101</v>
      </c>
      <c r="G3129" s="52" t="s">
        <v>7</v>
      </c>
      <c r="H3129" s="52"/>
      <c r="I3129" s="30">
        <v>14921</v>
      </c>
      <c r="J3129" s="37">
        <f>VLOOKUP(Table2[[#This Row],[Visitor]],Table1[],2,FALSE)</f>
        <v>26</v>
      </c>
      <c r="K3129" s="37">
        <f>VLOOKUP(Table2[[#This Row],[Home]],Table1[],2,FALSE)</f>
        <v>9</v>
      </c>
      <c r="L3129" s="37">
        <f>VLOOKUP(Table2[[#This Row],[Visitor]],Table3[],2,FALSE)</f>
        <v>26</v>
      </c>
      <c r="M3129" s="37">
        <f>VLOOKUP(Table2[[#This Row],[Home]],Table3[],2,FALSE)</f>
        <v>17</v>
      </c>
      <c r="N3129" s="37">
        <f>VLOOKUP(Table2[[#This Row],[Visitor]],Table4[],2,FALSE)</f>
        <v>15</v>
      </c>
      <c r="O3129" s="37">
        <f>VLOOKUP(Table2[[#This Row],[Home]],Table4[],2,FALSE)</f>
        <v>25</v>
      </c>
      <c r="P3129" s="37"/>
      <c r="Q3129" s="37"/>
    </row>
    <row r="3130" spans="1:17" ht="25.5" customHeight="1">
      <c r="A3130" s="51" t="s">
        <v>558</v>
      </c>
      <c r="B3130" s="11" t="s">
        <v>21</v>
      </c>
      <c r="C3130" s="52" t="s">
        <v>36</v>
      </c>
      <c r="D3130" s="52">
        <v>93</v>
      </c>
      <c r="E3130" s="52" t="s">
        <v>42</v>
      </c>
      <c r="F3130" s="52">
        <v>117</v>
      </c>
      <c r="G3130" s="52" t="s">
        <v>7</v>
      </c>
      <c r="H3130" s="52"/>
      <c r="I3130" s="30">
        <v>19812</v>
      </c>
      <c r="J3130" s="37">
        <f>VLOOKUP(Table2[[#This Row],[Visitor]],Table1[],2,FALSE)</f>
        <v>16</v>
      </c>
      <c r="K3130" s="37">
        <f>VLOOKUP(Table2[[#This Row],[Home]],Table1[],2,FALSE)</f>
        <v>25</v>
      </c>
      <c r="L3130" s="37">
        <f>VLOOKUP(Table2[[#This Row],[Visitor]],Table3[],2,FALSE)</f>
        <v>7</v>
      </c>
      <c r="M3130" s="37">
        <f>VLOOKUP(Table2[[#This Row],[Home]],Table3[],2,FALSE)</f>
        <v>22</v>
      </c>
      <c r="N3130" s="37">
        <f>VLOOKUP(Table2[[#This Row],[Visitor]],Table4[],2,FALSE)</f>
        <v>6</v>
      </c>
      <c r="O3130" s="37">
        <f>VLOOKUP(Table2[[#This Row],[Home]],Table4[],2,FALSE)</f>
        <v>30</v>
      </c>
      <c r="P3130" s="37"/>
      <c r="Q3130" s="37"/>
    </row>
    <row r="3131" spans="1:17" ht="25.5" customHeight="1">
      <c r="A3131" s="51" t="s">
        <v>558</v>
      </c>
      <c r="B3131" s="11" t="s">
        <v>23</v>
      </c>
      <c r="C3131" s="52" t="s">
        <v>33</v>
      </c>
      <c r="D3131" s="52">
        <v>104</v>
      </c>
      <c r="E3131" s="52" t="s">
        <v>22</v>
      </c>
      <c r="F3131" s="52">
        <v>106</v>
      </c>
      <c r="G3131" s="52" t="s">
        <v>7</v>
      </c>
      <c r="H3131" s="52"/>
      <c r="I3131" s="30">
        <v>17819</v>
      </c>
      <c r="J3131" s="37">
        <f>VLOOKUP(Table2[[#This Row],[Visitor]],Table1[],2,FALSE)</f>
        <v>24</v>
      </c>
      <c r="K3131" s="37">
        <f>VLOOKUP(Table2[[#This Row],[Home]],Table1[],2,FALSE)</f>
        <v>14</v>
      </c>
      <c r="L3131" s="37">
        <f>VLOOKUP(Table2[[#This Row],[Visitor]],Table3[],2,FALSE)</f>
        <v>12</v>
      </c>
      <c r="M3131" s="37">
        <f>VLOOKUP(Table2[[#This Row],[Home]],Table3[],2,FALSE)</f>
        <v>16</v>
      </c>
      <c r="N3131" s="37">
        <f>VLOOKUP(Table2[[#This Row],[Visitor]],Table4[],2,FALSE)</f>
        <v>21</v>
      </c>
      <c r="O3131" s="37">
        <f>VLOOKUP(Table2[[#This Row],[Home]],Table4[],2,FALSE)</f>
        <v>1</v>
      </c>
      <c r="P3131" s="37"/>
      <c r="Q3131" s="37"/>
    </row>
    <row r="3132" spans="1:17" ht="25.5" customHeight="1">
      <c r="A3132" s="51" t="s">
        <v>558</v>
      </c>
      <c r="B3132" s="11" t="s">
        <v>8</v>
      </c>
      <c r="C3132" s="52" t="s">
        <v>37</v>
      </c>
      <c r="D3132" s="52">
        <v>107</v>
      </c>
      <c r="E3132" s="52" t="s">
        <v>45</v>
      </c>
      <c r="F3132" s="52">
        <v>117</v>
      </c>
      <c r="G3132" s="52" t="s">
        <v>7</v>
      </c>
      <c r="H3132" s="52"/>
      <c r="I3132" s="30">
        <v>18997</v>
      </c>
      <c r="J3132" s="37">
        <f>VLOOKUP(Table2[[#This Row],[Visitor]],Table1[],2,FALSE)</f>
        <v>29</v>
      </c>
      <c r="K3132" s="37">
        <f>VLOOKUP(Table2[[#This Row],[Home]],Table1[],2,FALSE)</f>
        <v>28</v>
      </c>
      <c r="L3132" s="37">
        <f>VLOOKUP(Table2[[#This Row],[Visitor]],Table3[],2,FALSE)</f>
        <v>30</v>
      </c>
      <c r="M3132" s="37">
        <f>VLOOKUP(Table2[[#This Row],[Home]],Table3[],2,FALSE)</f>
        <v>21</v>
      </c>
      <c r="N3132" s="37">
        <f>VLOOKUP(Table2[[#This Row],[Visitor]],Table4[],2,FALSE)</f>
        <v>29</v>
      </c>
      <c r="O3132" s="37">
        <f>VLOOKUP(Table2[[#This Row],[Home]],Table4[],2,FALSE)</f>
        <v>20</v>
      </c>
      <c r="P3132" s="37"/>
      <c r="Q3132" s="37"/>
    </row>
    <row r="3133" spans="1:17" ht="25.5" customHeight="1">
      <c r="A3133" s="51" t="s">
        <v>559</v>
      </c>
      <c r="B3133" s="11" t="s">
        <v>12</v>
      </c>
      <c r="C3133" s="52" t="s">
        <v>13</v>
      </c>
      <c r="D3133" s="52">
        <v>109</v>
      </c>
      <c r="E3133" s="52" t="s">
        <v>6</v>
      </c>
      <c r="F3133" s="52">
        <v>106</v>
      </c>
      <c r="G3133" s="52" t="s">
        <v>7</v>
      </c>
      <c r="H3133" s="52"/>
      <c r="I3133" s="30">
        <v>17859</v>
      </c>
      <c r="J3133" s="37">
        <f>VLOOKUP(Table2[[#This Row],[Visitor]],Table1[],2,FALSE)</f>
        <v>20</v>
      </c>
      <c r="K3133" s="37">
        <f>VLOOKUP(Table2[[#This Row],[Home]],Table1[],2,FALSE)</f>
        <v>5</v>
      </c>
      <c r="L3133" s="37">
        <f>VLOOKUP(Table2[[#This Row],[Visitor]],Table3[],2,FALSE)</f>
        <v>20</v>
      </c>
      <c r="M3133" s="37">
        <f>VLOOKUP(Table2[[#This Row],[Home]],Table3[],2,FALSE)</f>
        <v>6</v>
      </c>
      <c r="N3133" s="37">
        <f>VLOOKUP(Table2[[#This Row],[Visitor]],Table4[],2,FALSE)</f>
        <v>17</v>
      </c>
      <c r="O3133" s="37">
        <f>VLOOKUP(Table2[[#This Row],[Home]],Table4[],2,FALSE)</f>
        <v>28</v>
      </c>
      <c r="P3133" s="37"/>
      <c r="Q3133" s="37"/>
    </row>
    <row r="3134" spans="1:17" ht="25.5" customHeight="1">
      <c r="A3134" s="51" t="s">
        <v>559</v>
      </c>
      <c r="B3134" s="11" t="s">
        <v>12</v>
      </c>
      <c r="C3134" s="52" t="s">
        <v>30</v>
      </c>
      <c r="D3134" s="52">
        <v>124</v>
      </c>
      <c r="E3134" s="52" t="s">
        <v>16</v>
      </c>
      <c r="F3134" s="52">
        <v>116</v>
      </c>
      <c r="G3134" s="52" t="s">
        <v>7</v>
      </c>
      <c r="H3134" s="52"/>
      <c r="I3134" s="30">
        <v>16688</v>
      </c>
      <c r="J3134" s="37">
        <f>VLOOKUP(Table2[[#This Row],[Visitor]],Table1[],2,FALSE)</f>
        <v>18</v>
      </c>
      <c r="K3134" s="37">
        <f>VLOOKUP(Table2[[#This Row],[Home]],Table1[],2,FALSE)</f>
        <v>13</v>
      </c>
      <c r="L3134" s="37">
        <f>VLOOKUP(Table2[[#This Row],[Visitor]],Table3[],2,FALSE)</f>
        <v>14</v>
      </c>
      <c r="M3134" s="37">
        <f>VLOOKUP(Table2[[#This Row],[Home]],Table3[],2,FALSE)</f>
        <v>8</v>
      </c>
      <c r="N3134" s="37">
        <f>VLOOKUP(Table2[[#This Row],[Visitor]],Table4[],2,FALSE)</f>
        <v>4</v>
      </c>
      <c r="O3134" s="37">
        <f>VLOOKUP(Table2[[#This Row],[Home]],Table4[],2,FALSE)</f>
        <v>11</v>
      </c>
      <c r="P3134" s="37"/>
      <c r="Q3134" s="37"/>
    </row>
    <row r="3135" spans="1:17" ht="25.5" customHeight="1">
      <c r="A3135" s="51" t="s">
        <v>559</v>
      </c>
      <c r="B3135" s="11" t="s">
        <v>21</v>
      </c>
      <c r="C3135" s="52" t="s">
        <v>41</v>
      </c>
      <c r="D3135" s="52">
        <v>76</v>
      </c>
      <c r="E3135" s="52" t="s">
        <v>17</v>
      </c>
      <c r="F3135" s="52">
        <v>84</v>
      </c>
      <c r="G3135" s="52" t="s">
        <v>7</v>
      </c>
      <c r="H3135" s="52"/>
      <c r="I3135" s="30">
        <v>19939</v>
      </c>
      <c r="J3135" s="37">
        <f>VLOOKUP(Table2[[#This Row],[Visitor]],Table1[],2,FALSE)</f>
        <v>7</v>
      </c>
      <c r="K3135" s="37">
        <f>VLOOKUP(Table2[[#This Row],[Home]],Table1[],2,FALSE)</f>
        <v>17</v>
      </c>
      <c r="L3135" s="37">
        <f>VLOOKUP(Table2[[#This Row],[Visitor]],Table3[],2,FALSE)</f>
        <v>2</v>
      </c>
      <c r="M3135" s="37">
        <f>VLOOKUP(Table2[[#This Row],[Home]],Table3[],2,FALSE)</f>
        <v>15</v>
      </c>
      <c r="N3135" s="37">
        <f>VLOOKUP(Table2[[#This Row],[Visitor]],Table4[],2,FALSE)</f>
        <v>2</v>
      </c>
      <c r="O3135" s="37">
        <f>VLOOKUP(Table2[[#This Row],[Home]],Table4[],2,FALSE)</f>
        <v>18</v>
      </c>
      <c r="P3135" s="37"/>
      <c r="Q3135" s="37"/>
    </row>
    <row r="3136" spans="1:17" ht="25.5" customHeight="1">
      <c r="A3136" s="51" t="s">
        <v>559</v>
      </c>
      <c r="B3136" s="11" t="s">
        <v>23</v>
      </c>
      <c r="C3136" s="52" t="s">
        <v>31</v>
      </c>
      <c r="D3136" s="52">
        <v>102</v>
      </c>
      <c r="E3136" s="52" t="s">
        <v>40</v>
      </c>
      <c r="F3136" s="52">
        <v>98</v>
      </c>
      <c r="G3136" s="52" t="s">
        <v>7</v>
      </c>
      <c r="H3136" s="52"/>
      <c r="I3136" s="30">
        <v>19398</v>
      </c>
      <c r="J3136" s="37">
        <f>VLOOKUP(Table2[[#This Row],[Visitor]],Table1[],2,FALSE)</f>
        <v>8</v>
      </c>
      <c r="K3136" s="37">
        <f>VLOOKUP(Table2[[#This Row],[Home]],Table1[],2,FALSE)</f>
        <v>15</v>
      </c>
      <c r="L3136" s="37">
        <f>VLOOKUP(Table2[[#This Row],[Visitor]],Table3[],2,FALSE)</f>
        <v>11</v>
      </c>
      <c r="M3136" s="37">
        <f>VLOOKUP(Table2[[#This Row],[Home]],Table3[],2,FALSE)</f>
        <v>24</v>
      </c>
      <c r="N3136" s="37">
        <f>VLOOKUP(Table2[[#This Row],[Visitor]],Table4[],2,FALSE)</f>
        <v>8</v>
      </c>
      <c r="O3136" s="37">
        <f>VLOOKUP(Table2[[#This Row],[Home]],Table4[],2,FALSE)</f>
        <v>27</v>
      </c>
      <c r="P3136" s="37"/>
      <c r="Q3136" s="37"/>
    </row>
    <row r="3137" spans="1:17" ht="25.5" customHeight="1">
      <c r="A3137" s="51" t="s">
        <v>559</v>
      </c>
      <c r="B3137" s="11" t="s">
        <v>23</v>
      </c>
      <c r="C3137" s="52" t="s">
        <v>10</v>
      </c>
      <c r="D3137" s="52">
        <v>84</v>
      </c>
      <c r="E3137" s="52" t="s">
        <v>33</v>
      </c>
      <c r="F3137" s="52">
        <v>99</v>
      </c>
      <c r="G3137" s="52" t="s">
        <v>7</v>
      </c>
      <c r="H3137" s="52"/>
      <c r="I3137" s="30">
        <v>15477</v>
      </c>
      <c r="J3137" s="37">
        <f>VLOOKUP(Table2[[#This Row],[Visitor]],Table1[],2,FALSE)</f>
        <v>1</v>
      </c>
      <c r="K3137" s="37">
        <f>VLOOKUP(Table2[[#This Row],[Home]],Table1[],2,FALSE)</f>
        <v>24</v>
      </c>
      <c r="L3137" s="37">
        <f>VLOOKUP(Table2[[#This Row],[Visitor]],Table3[],2,FALSE)</f>
        <v>3</v>
      </c>
      <c r="M3137" s="37">
        <f>VLOOKUP(Table2[[#This Row],[Home]],Table3[],2,FALSE)</f>
        <v>12</v>
      </c>
      <c r="N3137" s="37">
        <f>VLOOKUP(Table2[[#This Row],[Visitor]],Table4[],2,FALSE)</f>
        <v>3</v>
      </c>
      <c r="O3137" s="37">
        <f>VLOOKUP(Table2[[#This Row],[Home]],Table4[],2,FALSE)</f>
        <v>21</v>
      </c>
      <c r="P3137" s="37"/>
      <c r="Q3137" s="37"/>
    </row>
    <row r="3138" spans="1:17" ht="25.5" customHeight="1">
      <c r="A3138" s="51" t="s">
        <v>559</v>
      </c>
      <c r="B3138" s="11" t="s">
        <v>26</v>
      </c>
      <c r="C3138" s="52" t="s">
        <v>15</v>
      </c>
      <c r="D3138" s="52">
        <v>111</v>
      </c>
      <c r="E3138" s="52" t="s">
        <v>28</v>
      </c>
      <c r="F3138" s="52">
        <v>123</v>
      </c>
      <c r="G3138" s="52" t="s">
        <v>7</v>
      </c>
      <c r="H3138" s="52"/>
      <c r="I3138" s="30">
        <v>20289</v>
      </c>
      <c r="J3138" s="37">
        <f>VLOOKUP(Table2[[#This Row],[Visitor]],Table1[],2,FALSE)</f>
        <v>30</v>
      </c>
      <c r="K3138" s="37">
        <f>VLOOKUP(Table2[[#This Row],[Home]],Table1[],2,FALSE)</f>
        <v>22</v>
      </c>
      <c r="L3138" s="37">
        <f>VLOOKUP(Table2[[#This Row],[Visitor]],Table3[],2,FALSE)</f>
        <v>23</v>
      </c>
      <c r="M3138" s="37">
        <f>VLOOKUP(Table2[[#This Row],[Home]],Table3[],2,FALSE)</f>
        <v>28</v>
      </c>
      <c r="N3138" s="37">
        <f>VLOOKUP(Table2[[#This Row],[Visitor]],Table4[],2,FALSE)</f>
        <v>14</v>
      </c>
      <c r="O3138" s="37">
        <f>VLOOKUP(Table2[[#This Row],[Home]],Table4[],2,FALSE)</f>
        <v>22</v>
      </c>
      <c r="P3138" s="37"/>
      <c r="Q3138" s="37"/>
    </row>
    <row r="3139" spans="1:17" ht="25.5" customHeight="1">
      <c r="A3139" s="51" t="s">
        <v>559</v>
      </c>
      <c r="B3139" s="11" t="s">
        <v>26</v>
      </c>
      <c r="C3139" s="52" t="s">
        <v>43</v>
      </c>
      <c r="D3139" s="52">
        <v>109</v>
      </c>
      <c r="E3139" s="52" t="s">
        <v>34</v>
      </c>
      <c r="F3139" s="52">
        <v>103</v>
      </c>
      <c r="G3139" s="52" t="s">
        <v>7</v>
      </c>
      <c r="H3139" s="52"/>
      <c r="I3139" s="30">
        <v>18354</v>
      </c>
      <c r="J3139" s="37">
        <f>VLOOKUP(Table2[[#This Row],[Visitor]],Table1[],2,FALSE)</f>
        <v>10</v>
      </c>
      <c r="K3139" s="37">
        <f>VLOOKUP(Table2[[#This Row],[Home]],Table1[],2,FALSE)</f>
        <v>2</v>
      </c>
      <c r="L3139" s="37">
        <f>VLOOKUP(Table2[[#This Row],[Visitor]],Table3[],2,FALSE)</f>
        <v>10</v>
      </c>
      <c r="M3139" s="37">
        <f>VLOOKUP(Table2[[#This Row],[Home]],Table3[],2,FALSE)</f>
        <v>13</v>
      </c>
      <c r="N3139" s="37">
        <f>VLOOKUP(Table2[[#This Row],[Visitor]],Table4[],2,FALSE)</f>
        <v>10</v>
      </c>
      <c r="O3139" s="37">
        <f>VLOOKUP(Table2[[#This Row],[Home]],Table4[],2,FALSE)</f>
        <v>13</v>
      </c>
      <c r="P3139" s="37"/>
      <c r="Q3139" s="37"/>
    </row>
    <row r="3140" spans="1:17" ht="25.5" customHeight="1">
      <c r="A3140" s="51" t="s">
        <v>559</v>
      </c>
      <c r="B3140" s="11" t="s">
        <v>35</v>
      </c>
      <c r="C3140" s="52" t="s">
        <v>25</v>
      </c>
      <c r="D3140" s="52">
        <v>123</v>
      </c>
      <c r="E3140" s="52" t="s">
        <v>38</v>
      </c>
      <c r="F3140" s="52">
        <v>128</v>
      </c>
      <c r="G3140" s="52" t="s">
        <v>7</v>
      </c>
      <c r="H3140" s="52"/>
      <c r="I3140" s="30">
        <v>17351</v>
      </c>
      <c r="J3140" s="37">
        <f>VLOOKUP(Table2[[#This Row],[Visitor]],Table1[],2,FALSE)</f>
        <v>12</v>
      </c>
      <c r="K3140" s="37">
        <f>VLOOKUP(Table2[[#This Row],[Home]],Table1[],2,FALSE)</f>
        <v>23</v>
      </c>
      <c r="L3140" s="37">
        <f>VLOOKUP(Table2[[#This Row],[Visitor]],Table3[],2,FALSE)</f>
        <v>29</v>
      </c>
      <c r="M3140" s="37">
        <f>VLOOKUP(Table2[[#This Row],[Home]],Table3[],2,FALSE)</f>
        <v>25</v>
      </c>
      <c r="N3140" s="37">
        <f>VLOOKUP(Table2[[#This Row],[Visitor]],Table4[],2,FALSE)</f>
        <v>23</v>
      </c>
      <c r="O3140" s="37">
        <f>VLOOKUP(Table2[[#This Row],[Home]],Table4[],2,FALSE)</f>
        <v>19</v>
      </c>
      <c r="P3140" s="37"/>
      <c r="Q3140" s="37"/>
    </row>
    <row r="3141" spans="1:17" ht="25.5" customHeight="1">
      <c r="A3141" s="51" t="s">
        <v>559</v>
      </c>
      <c r="B3141" s="11" t="s">
        <v>8</v>
      </c>
      <c r="C3141" s="52" t="s">
        <v>14</v>
      </c>
      <c r="D3141" s="52">
        <v>112</v>
      </c>
      <c r="E3141" s="52" t="s">
        <v>44</v>
      </c>
      <c r="F3141" s="52">
        <v>126</v>
      </c>
      <c r="G3141" s="52" t="s">
        <v>7</v>
      </c>
      <c r="H3141" s="52"/>
      <c r="I3141" s="30">
        <v>19068</v>
      </c>
      <c r="J3141" s="37">
        <f>VLOOKUP(Table2[[#This Row],[Visitor]],Table1[],2,FALSE)</f>
        <v>19</v>
      </c>
      <c r="K3141" s="37">
        <f>VLOOKUP(Table2[[#This Row],[Home]],Table1[],2,FALSE)</f>
        <v>6</v>
      </c>
      <c r="L3141" s="37">
        <f>VLOOKUP(Table2[[#This Row],[Visitor]],Table3[],2,FALSE)</f>
        <v>19</v>
      </c>
      <c r="M3141" s="37">
        <f>VLOOKUP(Table2[[#This Row],[Home]],Table3[],2,FALSE)</f>
        <v>18</v>
      </c>
      <c r="N3141" s="37">
        <f>VLOOKUP(Table2[[#This Row],[Visitor]],Table4[],2,FALSE)</f>
        <v>16</v>
      </c>
      <c r="O3141" s="37">
        <f>VLOOKUP(Table2[[#This Row],[Home]],Table4[],2,FALSE)</f>
        <v>12</v>
      </c>
      <c r="P3141" s="37"/>
      <c r="Q3141" s="37"/>
    </row>
    <row r="3142" spans="1:17" ht="25.5" customHeight="1">
      <c r="A3142" s="51" t="s">
        <v>560</v>
      </c>
      <c r="B3142" s="11" t="s">
        <v>12</v>
      </c>
      <c r="C3142" s="52" t="s">
        <v>27</v>
      </c>
      <c r="D3142" s="52">
        <v>106</v>
      </c>
      <c r="E3142" s="52" t="s">
        <v>5</v>
      </c>
      <c r="F3142" s="52">
        <v>109</v>
      </c>
      <c r="G3142" s="52" t="s">
        <v>7</v>
      </c>
      <c r="H3142" s="52"/>
      <c r="I3142" s="30">
        <v>19156</v>
      </c>
      <c r="J3142" s="37">
        <f>VLOOKUP(Table2[[#This Row],[Visitor]],Table1[],2,FALSE)</f>
        <v>11</v>
      </c>
      <c r="K3142" s="37">
        <f>VLOOKUP(Table2[[#This Row],[Home]],Table1[],2,FALSE)</f>
        <v>4</v>
      </c>
      <c r="L3142" s="37">
        <f>VLOOKUP(Table2[[#This Row],[Visitor]],Table3[],2,FALSE)</f>
        <v>27</v>
      </c>
      <c r="M3142" s="37">
        <f>VLOOKUP(Table2[[#This Row],[Home]],Table3[],2,FALSE)</f>
        <v>4</v>
      </c>
      <c r="N3142" s="37">
        <f>VLOOKUP(Table2[[#This Row],[Visitor]],Table4[],2,FALSE)</f>
        <v>26</v>
      </c>
      <c r="O3142" s="37">
        <f>VLOOKUP(Table2[[#This Row],[Home]],Table4[],2,FALSE)</f>
        <v>9</v>
      </c>
      <c r="P3142" s="37"/>
      <c r="Q3142" s="37"/>
    </row>
    <row r="3143" spans="1:17" ht="25.5" customHeight="1">
      <c r="A3143" s="51" t="s">
        <v>560</v>
      </c>
      <c r="B3143" s="11" t="s">
        <v>12</v>
      </c>
      <c r="C3143" s="52" t="s">
        <v>17</v>
      </c>
      <c r="D3143" s="52">
        <v>85</v>
      </c>
      <c r="E3143" s="52" t="s">
        <v>18</v>
      </c>
      <c r="F3143" s="52">
        <v>105</v>
      </c>
      <c r="G3143" s="52" t="s">
        <v>7</v>
      </c>
      <c r="H3143" s="52"/>
      <c r="I3143" s="30">
        <v>17198</v>
      </c>
      <c r="J3143" s="37">
        <f>VLOOKUP(Table2[[#This Row],[Visitor]],Table1[],2,FALSE)</f>
        <v>17</v>
      </c>
      <c r="K3143" s="37">
        <f>VLOOKUP(Table2[[#This Row],[Home]],Table1[],2,FALSE)</f>
        <v>26</v>
      </c>
      <c r="L3143" s="37">
        <f>VLOOKUP(Table2[[#This Row],[Visitor]],Table3[],2,FALSE)</f>
        <v>15</v>
      </c>
      <c r="M3143" s="37">
        <f>VLOOKUP(Table2[[#This Row],[Home]],Table3[],2,FALSE)</f>
        <v>26</v>
      </c>
      <c r="N3143" s="37">
        <f>VLOOKUP(Table2[[#This Row],[Visitor]],Table4[],2,FALSE)</f>
        <v>18</v>
      </c>
      <c r="O3143" s="37">
        <f>VLOOKUP(Table2[[#This Row],[Home]],Table4[],2,FALSE)</f>
        <v>15</v>
      </c>
      <c r="P3143" s="37"/>
      <c r="Q3143" s="37"/>
    </row>
    <row r="3144" spans="1:17" ht="25.5" customHeight="1">
      <c r="A3144" s="51" t="s">
        <v>560</v>
      </c>
      <c r="B3144" s="11" t="s">
        <v>12</v>
      </c>
      <c r="C3144" s="52" t="s">
        <v>36</v>
      </c>
      <c r="D3144" s="52">
        <v>122</v>
      </c>
      <c r="E3144" s="52" t="s">
        <v>20</v>
      </c>
      <c r="F3144" s="52">
        <v>103</v>
      </c>
      <c r="G3144" s="52" t="s">
        <v>7</v>
      </c>
      <c r="H3144" s="52"/>
      <c r="I3144" s="30">
        <v>17945</v>
      </c>
      <c r="J3144" s="37">
        <f>VLOOKUP(Table2[[#This Row],[Visitor]],Table1[],2,FALSE)</f>
        <v>16</v>
      </c>
      <c r="K3144" s="37">
        <f>VLOOKUP(Table2[[#This Row],[Home]],Table1[],2,FALSE)</f>
        <v>9</v>
      </c>
      <c r="L3144" s="37">
        <f>VLOOKUP(Table2[[#This Row],[Visitor]],Table3[],2,FALSE)</f>
        <v>7</v>
      </c>
      <c r="M3144" s="37">
        <f>VLOOKUP(Table2[[#This Row],[Home]],Table3[],2,FALSE)</f>
        <v>17</v>
      </c>
      <c r="N3144" s="37">
        <f>VLOOKUP(Table2[[#This Row],[Visitor]],Table4[],2,FALSE)</f>
        <v>6</v>
      </c>
      <c r="O3144" s="37">
        <f>VLOOKUP(Table2[[#This Row],[Home]],Table4[],2,FALSE)</f>
        <v>25</v>
      </c>
      <c r="P3144" s="37"/>
      <c r="Q3144" s="37"/>
    </row>
    <row r="3145" spans="1:17" ht="25.5" customHeight="1">
      <c r="A3145" s="51" t="s">
        <v>560</v>
      </c>
      <c r="B3145" s="11" t="s">
        <v>23</v>
      </c>
      <c r="C3145" s="52" t="s">
        <v>19</v>
      </c>
      <c r="D3145" s="52">
        <v>108</v>
      </c>
      <c r="E3145" s="52" t="s">
        <v>9</v>
      </c>
      <c r="F3145" s="52">
        <v>118</v>
      </c>
      <c r="G3145" s="52" t="s">
        <v>7</v>
      </c>
      <c r="H3145" s="52"/>
      <c r="I3145" s="30">
        <v>18055</v>
      </c>
      <c r="J3145" s="37">
        <f>VLOOKUP(Table2[[#This Row],[Visitor]],Table1[],2,FALSE)</f>
        <v>27</v>
      </c>
      <c r="K3145" s="37">
        <f>VLOOKUP(Table2[[#This Row],[Home]],Table1[],2,FALSE)</f>
        <v>3</v>
      </c>
      <c r="L3145" s="37">
        <f>VLOOKUP(Table2[[#This Row],[Visitor]],Table3[],2,FALSE)</f>
        <v>5</v>
      </c>
      <c r="M3145" s="37">
        <f>VLOOKUP(Table2[[#This Row],[Home]],Table3[],2,FALSE)</f>
        <v>1</v>
      </c>
      <c r="N3145" s="37">
        <f>VLOOKUP(Table2[[#This Row],[Visitor]],Table4[],2,FALSE)</f>
        <v>7</v>
      </c>
      <c r="O3145" s="37">
        <f>VLOOKUP(Table2[[#This Row],[Home]],Table4[],2,FALSE)</f>
        <v>5</v>
      </c>
      <c r="P3145" s="37"/>
      <c r="Q3145" s="37"/>
    </row>
    <row r="3146" spans="1:17" ht="25.5" customHeight="1">
      <c r="A3146" s="51" t="s">
        <v>560</v>
      </c>
      <c r="B3146" s="11" t="s">
        <v>29</v>
      </c>
      <c r="C3146" s="52" t="s">
        <v>42</v>
      </c>
      <c r="D3146" s="52">
        <v>112</v>
      </c>
      <c r="E3146" s="52" t="s">
        <v>37</v>
      </c>
      <c r="F3146" s="52">
        <v>120</v>
      </c>
      <c r="G3146" s="52" t="s">
        <v>7</v>
      </c>
      <c r="H3146" s="52"/>
      <c r="I3146" s="30">
        <v>18055</v>
      </c>
      <c r="J3146" s="37">
        <f>VLOOKUP(Table2[[#This Row],[Visitor]],Table1[],2,FALSE)</f>
        <v>25</v>
      </c>
      <c r="K3146" s="37">
        <f>VLOOKUP(Table2[[#This Row],[Home]],Table1[],2,FALSE)</f>
        <v>29</v>
      </c>
      <c r="L3146" s="37">
        <f>VLOOKUP(Table2[[#This Row],[Visitor]],Table3[],2,FALSE)</f>
        <v>22</v>
      </c>
      <c r="M3146" s="37">
        <f>VLOOKUP(Table2[[#This Row],[Home]],Table3[],2,FALSE)</f>
        <v>30</v>
      </c>
      <c r="N3146" s="37">
        <f>VLOOKUP(Table2[[#This Row],[Visitor]],Table4[],2,FALSE)</f>
        <v>30</v>
      </c>
      <c r="O3146" s="37">
        <f>VLOOKUP(Table2[[#This Row],[Home]],Table4[],2,FALSE)</f>
        <v>29</v>
      </c>
      <c r="P3146" s="37"/>
      <c r="Q3146" s="37"/>
    </row>
    <row r="3147" spans="1:17" ht="25.5" customHeight="1">
      <c r="A3147" s="51" t="s">
        <v>560</v>
      </c>
      <c r="B3147" s="11" t="s">
        <v>8</v>
      </c>
      <c r="C3147" s="52" t="s">
        <v>24</v>
      </c>
      <c r="D3147" s="52">
        <v>113</v>
      </c>
      <c r="E3147" s="52" t="s">
        <v>45</v>
      </c>
      <c r="F3147" s="52">
        <v>123</v>
      </c>
      <c r="G3147" s="52" t="s">
        <v>7</v>
      </c>
      <c r="H3147" s="52"/>
      <c r="I3147" s="30">
        <v>18997</v>
      </c>
      <c r="J3147" s="37">
        <f>VLOOKUP(Table2[[#This Row],[Visitor]],Table1[],2,FALSE)</f>
        <v>21</v>
      </c>
      <c r="K3147" s="37">
        <f>VLOOKUP(Table2[[#This Row],[Home]],Table1[],2,FALSE)</f>
        <v>28</v>
      </c>
      <c r="L3147" s="37">
        <f>VLOOKUP(Table2[[#This Row],[Visitor]],Table3[],2,FALSE)</f>
        <v>9</v>
      </c>
      <c r="M3147" s="37">
        <f>VLOOKUP(Table2[[#This Row],[Home]],Table3[],2,FALSE)</f>
        <v>21</v>
      </c>
      <c r="N3147" s="37">
        <f>VLOOKUP(Table2[[#This Row],[Visitor]],Table4[],2,FALSE)</f>
        <v>24</v>
      </c>
      <c r="O3147" s="37">
        <f>VLOOKUP(Table2[[#This Row],[Home]],Table4[],2,FALSE)</f>
        <v>20</v>
      </c>
      <c r="P3147" s="37"/>
      <c r="Q3147" s="37"/>
    </row>
    <row r="3148" spans="1:17" ht="25.5" customHeight="1">
      <c r="A3148" s="51" t="s">
        <v>561</v>
      </c>
      <c r="B3148" s="11" t="s">
        <v>49</v>
      </c>
      <c r="C3148" s="52" t="s">
        <v>25</v>
      </c>
      <c r="D3148" s="52">
        <v>140</v>
      </c>
      <c r="E3148" s="52" t="s">
        <v>44</v>
      </c>
      <c r="F3148" s="52">
        <v>114</v>
      </c>
      <c r="G3148" s="52" t="s">
        <v>7</v>
      </c>
      <c r="H3148" s="52"/>
      <c r="I3148" s="30">
        <v>19068</v>
      </c>
      <c r="J3148" s="37">
        <f>VLOOKUP(Table2[[#This Row],[Visitor]],Table1[],2,FALSE)</f>
        <v>12</v>
      </c>
      <c r="K3148" s="37">
        <f>VLOOKUP(Table2[[#This Row],[Home]],Table1[],2,FALSE)</f>
        <v>6</v>
      </c>
      <c r="L3148" s="37">
        <f>VLOOKUP(Table2[[#This Row],[Visitor]],Table3[],2,FALSE)</f>
        <v>29</v>
      </c>
      <c r="M3148" s="37">
        <f>VLOOKUP(Table2[[#This Row],[Home]],Table3[],2,FALSE)</f>
        <v>18</v>
      </c>
      <c r="N3148" s="37">
        <f>VLOOKUP(Table2[[#This Row],[Visitor]],Table4[],2,FALSE)</f>
        <v>23</v>
      </c>
      <c r="O3148" s="37">
        <f>VLOOKUP(Table2[[#This Row],[Home]],Table4[],2,FALSE)</f>
        <v>12</v>
      </c>
      <c r="P3148" s="37"/>
      <c r="Q3148" s="37"/>
    </row>
    <row r="3149" spans="1:17" ht="25.5" customHeight="1">
      <c r="A3149" s="51" t="s">
        <v>561</v>
      </c>
      <c r="B3149" s="11" t="s">
        <v>59</v>
      </c>
      <c r="C3149" s="52" t="s">
        <v>41</v>
      </c>
      <c r="D3149" s="52">
        <v>121</v>
      </c>
      <c r="E3149" s="52" t="s">
        <v>15</v>
      </c>
      <c r="F3149" s="52">
        <v>102</v>
      </c>
      <c r="G3149" s="52" t="s">
        <v>7</v>
      </c>
      <c r="H3149" s="52"/>
      <c r="I3149" s="30">
        <v>17732</v>
      </c>
      <c r="J3149" s="37">
        <f>VLOOKUP(Table2[[#This Row],[Visitor]],Table1[],2,FALSE)</f>
        <v>7</v>
      </c>
      <c r="K3149" s="37">
        <f>VLOOKUP(Table2[[#This Row],[Home]],Table1[],2,FALSE)</f>
        <v>30</v>
      </c>
      <c r="L3149" s="37">
        <f>VLOOKUP(Table2[[#This Row],[Visitor]],Table3[],2,FALSE)</f>
        <v>2</v>
      </c>
      <c r="M3149" s="37">
        <f>VLOOKUP(Table2[[#This Row],[Home]],Table3[],2,FALSE)</f>
        <v>23</v>
      </c>
      <c r="N3149" s="37">
        <f>VLOOKUP(Table2[[#This Row],[Visitor]],Table4[],2,FALSE)</f>
        <v>2</v>
      </c>
      <c r="O3149" s="37">
        <f>VLOOKUP(Table2[[#This Row],[Home]],Table4[],2,FALSE)</f>
        <v>14</v>
      </c>
      <c r="P3149" s="37"/>
      <c r="Q3149" s="37"/>
    </row>
    <row r="3150" spans="1:17" ht="25.5" customHeight="1">
      <c r="A3150" s="51" t="s">
        <v>561</v>
      </c>
      <c r="B3150" s="11" t="s">
        <v>12</v>
      </c>
      <c r="C3150" s="52" t="s">
        <v>31</v>
      </c>
      <c r="D3150" s="52">
        <v>109</v>
      </c>
      <c r="E3150" s="52" t="s">
        <v>18</v>
      </c>
      <c r="F3150" s="52">
        <v>96</v>
      </c>
      <c r="G3150" s="52" t="s">
        <v>7</v>
      </c>
      <c r="H3150" s="52"/>
      <c r="I3150" s="30">
        <v>16913</v>
      </c>
      <c r="J3150" s="37">
        <f>VLOOKUP(Table2[[#This Row],[Visitor]],Table1[],2,FALSE)</f>
        <v>8</v>
      </c>
      <c r="K3150" s="37">
        <f>VLOOKUP(Table2[[#This Row],[Home]],Table1[],2,FALSE)</f>
        <v>26</v>
      </c>
      <c r="L3150" s="37">
        <f>VLOOKUP(Table2[[#This Row],[Visitor]],Table3[],2,FALSE)</f>
        <v>11</v>
      </c>
      <c r="M3150" s="37">
        <f>VLOOKUP(Table2[[#This Row],[Home]],Table3[],2,FALSE)</f>
        <v>26</v>
      </c>
      <c r="N3150" s="37">
        <f>VLOOKUP(Table2[[#This Row],[Visitor]],Table4[],2,FALSE)</f>
        <v>8</v>
      </c>
      <c r="O3150" s="37">
        <f>VLOOKUP(Table2[[#This Row],[Home]],Table4[],2,FALSE)</f>
        <v>15</v>
      </c>
      <c r="P3150" s="37"/>
      <c r="Q3150" s="37"/>
    </row>
    <row r="3151" spans="1:17" ht="25.5" customHeight="1">
      <c r="A3151" s="51" t="s">
        <v>561</v>
      </c>
      <c r="B3151" s="11" t="s">
        <v>21</v>
      </c>
      <c r="C3151" s="52" t="s">
        <v>16</v>
      </c>
      <c r="D3151" s="52">
        <v>111</v>
      </c>
      <c r="E3151" s="52" t="s">
        <v>27</v>
      </c>
      <c r="F3151" s="52">
        <v>116</v>
      </c>
      <c r="G3151" s="52" t="s">
        <v>7</v>
      </c>
      <c r="H3151" s="52"/>
      <c r="I3151" s="30">
        <v>16420</v>
      </c>
      <c r="J3151" s="37">
        <f>VLOOKUP(Table2[[#This Row],[Visitor]],Table1[],2,FALSE)</f>
        <v>13</v>
      </c>
      <c r="K3151" s="37">
        <f>VLOOKUP(Table2[[#This Row],[Home]],Table1[],2,FALSE)</f>
        <v>11</v>
      </c>
      <c r="L3151" s="37">
        <f>VLOOKUP(Table2[[#This Row],[Visitor]],Table3[],2,FALSE)</f>
        <v>8</v>
      </c>
      <c r="M3151" s="37">
        <f>VLOOKUP(Table2[[#This Row],[Home]],Table3[],2,FALSE)</f>
        <v>27</v>
      </c>
      <c r="N3151" s="37">
        <f>VLOOKUP(Table2[[#This Row],[Visitor]],Table4[],2,FALSE)</f>
        <v>11</v>
      </c>
      <c r="O3151" s="37">
        <f>VLOOKUP(Table2[[#This Row],[Home]],Table4[],2,FALSE)</f>
        <v>26</v>
      </c>
      <c r="P3151" s="37"/>
      <c r="Q3151" s="37"/>
    </row>
    <row r="3152" spans="1:17" ht="25.5" customHeight="1">
      <c r="A3152" s="51" t="s">
        <v>561</v>
      </c>
      <c r="B3152" s="11" t="s">
        <v>21</v>
      </c>
      <c r="C3152" s="52" t="s">
        <v>43</v>
      </c>
      <c r="D3152" s="52">
        <v>121</v>
      </c>
      <c r="E3152" s="52" t="s">
        <v>6</v>
      </c>
      <c r="F3152" s="52">
        <v>106</v>
      </c>
      <c r="G3152" s="52" t="s">
        <v>7</v>
      </c>
      <c r="H3152" s="52"/>
      <c r="I3152" s="30">
        <v>19432</v>
      </c>
      <c r="J3152" s="37">
        <f>VLOOKUP(Table2[[#This Row],[Visitor]],Table1[],2,FALSE)</f>
        <v>10</v>
      </c>
      <c r="K3152" s="37">
        <f>VLOOKUP(Table2[[#This Row],[Home]],Table1[],2,FALSE)</f>
        <v>5</v>
      </c>
      <c r="L3152" s="37">
        <f>VLOOKUP(Table2[[#This Row],[Visitor]],Table3[],2,FALSE)</f>
        <v>10</v>
      </c>
      <c r="M3152" s="37">
        <f>VLOOKUP(Table2[[#This Row],[Home]],Table3[],2,FALSE)</f>
        <v>6</v>
      </c>
      <c r="N3152" s="37">
        <f>VLOOKUP(Table2[[#This Row],[Visitor]],Table4[],2,FALSE)</f>
        <v>10</v>
      </c>
      <c r="O3152" s="37">
        <f>VLOOKUP(Table2[[#This Row],[Home]],Table4[],2,FALSE)</f>
        <v>28</v>
      </c>
      <c r="P3152" s="37"/>
      <c r="Q3152" s="37"/>
    </row>
    <row r="3153" spans="1:17" ht="25.5" customHeight="1">
      <c r="A3153" s="51" t="s">
        <v>561</v>
      </c>
      <c r="B3153" s="11" t="s">
        <v>23</v>
      </c>
      <c r="C3153" s="52" t="s">
        <v>5</v>
      </c>
      <c r="D3153" s="52">
        <v>111</v>
      </c>
      <c r="E3153" s="52" t="s">
        <v>40</v>
      </c>
      <c r="F3153" s="52">
        <v>104</v>
      </c>
      <c r="G3153" s="52" t="s">
        <v>7</v>
      </c>
      <c r="H3153" s="52"/>
      <c r="I3153" s="30">
        <v>21130</v>
      </c>
      <c r="J3153" s="37">
        <f>VLOOKUP(Table2[[#This Row],[Visitor]],Table1[],2,FALSE)</f>
        <v>4</v>
      </c>
      <c r="K3153" s="37">
        <f>VLOOKUP(Table2[[#This Row],[Home]],Table1[],2,FALSE)</f>
        <v>15</v>
      </c>
      <c r="L3153" s="37">
        <f>VLOOKUP(Table2[[#This Row],[Visitor]],Table3[],2,FALSE)</f>
        <v>4</v>
      </c>
      <c r="M3153" s="37">
        <f>VLOOKUP(Table2[[#This Row],[Home]],Table3[],2,FALSE)</f>
        <v>24</v>
      </c>
      <c r="N3153" s="37">
        <f>VLOOKUP(Table2[[#This Row],[Visitor]],Table4[],2,FALSE)</f>
        <v>9</v>
      </c>
      <c r="O3153" s="37">
        <f>VLOOKUP(Table2[[#This Row],[Home]],Table4[],2,FALSE)</f>
        <v>27</v>
      </c>
      <c r="P3153" s="37"/>
      <c r="Q3153" s="37"/>
    </row>
    <row r="3154" spans="1:17" ht="25.5" customHeight="1">
      <c r="A3154" s="51" t="s">
        <v>561</v>
      </c>
      <c r="B3154" s="11" t="s">
        <v>23</v>
      </c>
      <c r="C3154" s="52" t="s">
        <v>30</v>
      </c>
      <c r="D3154" s="52">
        <v>114</v>
      </c>
      <c r="E3154" s="52" t="s">
        <v>20</v>
      </c>
      <c r="F3154" s="52">
        <v>128</v>
      </c>
      <c r="G3154" s="52" t="s">
        <v>7</v>
      </c>
      <c r="H3154" s="52"/>
      <c r="I3154" s="30">
        <v>16233</v>
      </c>
      <c r="J3154" s="37">
        <f>VLOOKUP(Table2[[#This Row],[Visitor]],Table1[],2,FALSE)</f>
        <v>18</v>
      </c>
      <c r="K3154" s="37">
        <f>VLOOKUP(Table2[[#This Row],[Home]],Table1[],2,FALSE)</f>
        <v>9</v>
      </c>
      <c r="L3154" s="37">
        <f>VLOOKUP(Table2[[#This Row],[Visitor]],Table3[],2,FALSE)</f>
        <v>14</v>
      </c>
      <c r="M3154" s="37">
        <f>VLOOKUP(Table2[[#This Row],[Home]],Table3[],2,FALSE)</f>
        <v>17</v>
      </c>
      <c r="N3154" s="37">
        <f>VLOOKUP(Table2[[#This Row],[Visitor]],Table4[],2,FALSE)</f>
        <v>4</v>
      </c>
      <c r="O3154" s="37">
        <f>VLOOKUP(Table2[[#This Row],[Home]],Table4[],2,FALSE)</f>
        <v>25</v>
      </c>
      <c r="P3154" s="37"/>
      <c r="Q3154" s="37"/>
    </row>
    <row r="3155" spans="1:17" ht="25.5" customHeight="1">
      <c r="A3155" s="51" t="s">
        <v>561</v>
      </c>
      <c r="B3155" s="11" t="s">
        <v>26</v>
      </c>
      <c r="C3155" s="52" t="s">
        <v>13</v>
      </c>
      <c r="D3155" s="52">
        <v>123</v>
      </c>
      <c r="E3155" s="52" t="s">
        <v>28</v>
      </c>
      <c r="F3155" s="52">
        <v>120</v>
      </c>
      <c r="G3155" s="52" t="s">
        <v>7</v>
      </c>
      <c r="H3155" s="52" t="s">
        <v>53</v>
      </c>
      <c r="I3155" s="30">
        <v>20327</v>
      </c>
      <c r="J3155" s="37">
        <f>VLOOKUP(Table2[[#This Row],[Visitor]],Table1[],2,FALSE)</f>
        <v>20</v>
      </c>
      <c r="K3155" s="37">
        <f>VLOOKUP(Table2[[#This Row],[Home]],Table1[],2,FALSE)</f>
        <v>22</v>
      </c>
      <c r="L3155" s="37">
        <f>VLOOKUP(Table2[[#This Row],[Visitor]],Table3[],2,FALSE)</f>
        <v>20</v>
      </c>
      <c r="M3155" s="37">
        <f>VLOOKUP(Table2[[#This Row],[Home]],Table3[],2,FALSE)</f>
        <v>28</v>
      </c>
      <c r="N3155" s="37">
        <f>VLOOKUP(Table2[[#This Row],[Visitor]],Table4[],2,FALSE)</f>
        <v>17</v>
      </c>
      <c r="O3155" s="37">
        <f>VLOOKUP(Table2[[#This Row],[Home]],Table4[],2,FALSE)</f>
        <v>22</v>
      </c>
      <c r="P3155" s="37"/>
      <c r="Q3155" s="37"/>
    </row>
    <row r="3156" spans="1:17" ht="25.5" customHeight="1">
      <c r="A3156" s="51" t="s">
        <v>561</v>
      </c>
      <c r="B3156" s="11" t="s">
        <v>26</v>
      </c>
      <c r="C3156" s="52" t="s">
        <v>14</v>
      </c>
      <c r="D3156" s="52">
        <v>111</v>
      </c>
      <c r="E3156" s="52" t="s">
        <v>10</v>
      </c>
      <c r="F3156" s="52">
        <v>104</v>
      </c>
      <c r="G3156" s="52" t="s">
        <v>7</v>
      </c>
      <c r="H3156" s="52"/>
      <c r="I3156" s="30">
        <v>18064</v>
      </c>
      <c r="J3156" s="37">
        <f>VLOOKUP(Table2[[#This Row],[Visitor]],Table1[],2,FALSE)</f>
        <v>19</v>
      </c>
      <c r="K3156" s="37">
        <f>VLOOKUP(Table2[[#This Row],[Home]],Table1[],2,FALSE)</f>
        <v>1</v>
      </c>
      <c r="L3156" s="37">
        <f>VLOOKUP(Table2[[#This Row],[Visitor]],Table3[],2,FALSE)</f>
        <v>19</v>
      </c>
      <c r="M3156" s="37">
        <f>VLOOKUP(Table2[[#This Row],[Home]],Table3[],2,FALSE)</f>
        <v>3</v>
      </c>
      <c r="N3156" s="37">
        <f>VLOOKUP(Table2[[#This Row],[Visitor]],Table4[],2,FALSE)</f>
        <v>16</v>
      </c>
      <c r="O3156" s="37">
        <f>VLOOKUP(Table2[[#This Row],[Home]],Table4[],2,FALSE)</f>
        <v>3</v>
      </c>
      <c r="P3156" s="37"/>
      <c r="Q3156" s="37"/>
    </row>
    <row r="3157" spans="1:17" ht="25.5" customHeight="1">
      <c r="A3157" s="51" t="s">
        <v>561</v>
      </c>
      <c r="B3157" s="11" t="s">
        <v>26</v>
      </c>
      <c r="C3157" s="52" t="s">
        <v>34</v>
      </c>
      <c r="D3157" s="52">
        <v>118</v>
      </c>
      <c r="E3157" s="52" t="s">
        <v>22</v>
      </c>
      <c r="F3157" s="52">
        <v>127</v>
      </c>
      <c r="G3157" s="52" t="s">
        <v>7</v>
      </c>
      <c r="H3157" s="52"/>
      <c r="I3157" s="30">
        <v>18002</v>
      </c>
      <c r="J3157" s="37">
        <f>VLOOKUP(Table2[[#This Row],[Visitor]],Table1[],2,FALSE)</f>
        <v>2</v>
      </c>
      <c r="K3157" s="37">
        <f>VLOOKUP(Table2[[#This Row],[Home]],Table1[],2,FALSE)</f>
        <v>14</v>
      </c>
      <c r="L3157" s="37">
        <f>VLOOKUP(Table2[[#This Row],[Visitor]],Table3[],2,FALSE)</f>
        <v>13</v>
      </c>
      <c r="M3157" s="37">
        <f>VLOOKUP(Table2[[#This Row],[Home]],Table3[],2,FALSE)</f>
        <v>16</v>
      </c>
      <c r="N3157" s="37">
        <f>VLOOKUP(Table2[[#This Row],[Visitor]],Table4[],2,FALSE)</f>
        <v>13</v>
      </c>
      <c r="O3157" s="37">
        <f>VLOOKUP(Table2[[#This Row],[Home]],Table4[],2,FALSE)</f>
        <v>1</v>
      </c>
      <c r="P3157" s="37"/>
      <c r="Q3157" s="37"/>
    </row>
    <row r="3158" spans="1:17" ht="25.5" customHeight="1">
      <c r="A3158" s="51" t="s">
        <v>561</v>
      </c>
      <c r="B3158" s="11" t="s">
        <v>35</v>
      </c>
      <c r="C3158" s="52" t="s">
        <v>24</v>
      </c>
      <c r="D3158" s="52">
        <v>117</v>
      </c>
      <c r="E3158" s="52" t="s">
        <v>38</v>
      </c>
      <c r="F3158" s="52">
        <v>115</v>
      </c>
      <c r="G3158" s="52" t="s">
        <v>7</v>
      </c>
      <c r="H3158" s="52"/>
      <c r="I3158" s="30">
        <v>16808</v>
      </c>
      <c r="J3158" s="37">
        <f>VLOOKUP(Table2[[#This Row],[Visitor]],Table1[],2,FALSE)</f>
        <v>21</v>
      </c>
      <c r="K3158" s="37">
        <f>VLOOKUP(Table2[[#This Row],[Home]],Table1[],2,FALSE)</f>
        <v>23</v>
      </c>
      <c r="L3158" s="37">
        <f>VLOOKUP(Table2[[#This Row],[Visitor]],Table3[],2,FALSE)</f>
        <v>9</v>
      </c>
      <c r="M3158" s="37">
        <f>VLOOKUP(Table2[[#This Row],[Home]],Table3[],2,FALSE)</f>
        <v>25</v>
      </c>
      <c r="N3158" s="37">
        <f>VLOOKUP(Table2[[#This Row],[Visitor]],Table4[],2,FALSE)</f>
        <v>24</v>
      </c>
      <c r="O3158" s="37">
        <f>VLOOKUP(Table2[[#This Row],[Home]],Table4[],2,FALSE)</f>
        <v>19</v>
      </c>
      <c r="P3158" s="37"/>
      <c r="Q3158" s="37"/>
    </row>
    <row r="3159" spans="1:17" ht="25.5" customHeight="1">
      <c r="A3159" s="51" t="s">
        <v>562</v>
      </c>
      <c r="B3159" s="11" t="s">
        <v>49</v>
      </c>
      <c r="C3159" s="52" t="s">
        <v>42</v>
      </c>
      <c r="D3159" s="52">
        <v>132</v>
      </c>
      <c r="E3159" s="52" t="s">
        <v>44</v>
      </c>
      <c r="F3159" s="52">
        <v>135</v>
      </c>
      <c r="G3159" s="52" t="s">
        <v>7</v>
      </c>
      <c r="H3159" s="52"/>
      <c r="I3159" s="30">
        <v>19068</v>
      </c>
      <c r="J3159" s="37">
        <f>VLOOKUP(Table2[[#This Row],[Visitor]],Table1[],2,FALSE)</f>
        <v>25</v>
      </c>
      <c r="K3159" s="37">
        <f>VLOOKUP(Table2[[#This Row],[Home]],Table1[],2,FALSE)</f>
        <v>6</v>
      </c>
      <c r="L3159" s="37">
        <f>VLOOKUP(Table2[[#This Row],[Visitor]],Table3[],2,FALSE)</f>
        <v>22</v>
      </c>
      <c r="M3159" s="37">
        <f>VLOOKUP(Table2[[#This Row],[Home]],Table3[],2,FALSE)</f>
        <v>18</v>
      </c>
      <c r="N3159" s="37">
        <f>VLOOKUP(Table2[[#This Row],[Visitor]],Table4[],2,FALSE)</f>
        <v>30</v>
      </c>
      <c r="O3159" s="37">
        <f>VLOOKUP(Table2[[#This Row],[Home]],Table4[],2,FALSE)</f>
        <v>12</v>
      </c>
      <c r="P3159" s="37"/>
      <c r="Q3159" s="37"/>
    </row>
    <row r="3160" spans="1:17" ht="25.5" customHeight="1">
      <c r="A3160" s="51" t="s">
        <v>562</v>
      </c>
      <c r="B3160" s="11" t="s">
        <v>59</v>
      </c>
      <c r="C3160" s="52" t="s">
        <v>36</v>
      </c>
      <c r="D3160" s="52">
        <v>111</v>
      </c>
      <c r="E3160" s="52" t="s">
        <v>17</v>
      </c>
      <c r="F3160" s="52">
        <v>122</v>
      </c>
      <c r="G3160" s="52" t="s">
        <v>7</v>
      </c>
      <c r="H3160" s="52"/>
      <c r="I3160" s="30">
        <v>19846</v>
      </c>
      <c r="J3160" s="37">
        <f>VLOOKUP(Table2[[#This Row],[Visitor]],Table1[],2,FALSE)</f>
        <v>16</v>
      </c>
      <c r="K3160" s="37">
        <f>VLOOKUP(Table2[[#This Row],[Home]],Table1[],2,FALSE)</f>
        <v>17</v>
      </c>
      <c r="L3160" s="37">
        <f>VLOOKUP(Table2[[#This Row],[Visitor]],Table3[],2,FALSE)</f>
        <v>7</v>
      </c>
      <c r="M3160" s="37">
        <f>VLOOKUP(Table2[[#This Row],[Home]],Table3[],2,FALSE)</f>
        <v>15</v>
      </c>
      <c r="N3160" s="37">
        <f>VLOOKUP(Table2[[#This Row],[Visitor]],Table4[],2,FALSE)</f>
        <v>6</v>
      </c>
      <c r="O3160" s="37">
        <f>VLOOKUP(Table2[[#This Row],[Home]],Table4[],2,FALSE)</f>
        <v>18</v>
      </c>
      <c r="P3160" s="37"/>
      <c r="Q3160" s="37"/>
    </row>
    <row r="3161" spans="1:17" ht="25.5" customHeight="1">
      <c r="A3161" s="51" t="s">
        <v>562</v>
      </c>
      <c r="B3161" s="11" t="s">
        <v>21</v>
      </c>
      <c r="C3161" s="52" t="s">
        <v>33</v>
      </c>
      <c r="D3161" s="52">
        <v>118</v>
      </c>
      <c r="E3161" s="52" t="s">
        <v>6</v>
      </c>
      <c r="F3161" s="52">
        <v>103</v>
      </c>
      <c r="G3161" s="52" t="s">
        <v>7</v>
      </c>
      <c r="H3161" s="52"/>
      <c r="I3161" s="30">
        <v>16159</v>
      </c>
      <c r="J3161" s="37">
        <f>VLOOKUP(Table2[[#This Row],[Visitor]],Table1[],2,FALSE)</f>
        <v>24</v>
      </c>
      <c r="K3161" s="37">
        <f>VLOOKUP(Table2[[#This Row],[Home]],Table1[],2,FALSE)</f>
        <v>5</v>
      </c>
      <c r="L3161" s="37">
        <f>VLOOKUP(Table2[[#This Row],[Visitor]],Table3[],2,FALSE)</f>
        <v>12</v>
      </c>
      <c r="M3161" s="37">
        <f>VLOOKUP(Table2[[#This Row],[Home]],Table3[],2,FALSE)</f>
        <v>6</v>
      </c>
      <c r="N3161" s="37">
        <f>VLOOKUP(Table2[[#This Row],[Visitor]],Table4[],2,FALSE)</f>
        <v>21</v>
      </c>
      <c r="O3161" s="37">
        <f>VLOOKUP(Table2[[#This Row],[Home]],Table4[],2,FALSE)</f>
        <v>28</v>
      </c>
      <c r="P3161" s="37"/>
      <c r="Q3161" s="37"/>
    </row>
    <row r="3162" spans="1:17" ht="25.5" customHeight="1">
      <c r="A3162" s="51" t="s">
        <v>562</v>
      </c>
      <c r="B3162" s="11" t="s">
        <v>23</v>
      </c>
      <c r="C3162" s="52" t="s">
        <v>25</v>
      </c>
      <c r="D3162" s="52">
        <v>121</v>
      </c>
      <c r="E3162" s="52" t="s">
        <v>37</v>
      </c>
      <c r="F3162" s="52">
        <v>114</v>
      </c>
      <c r="G3162" s="52" t="s">
        <v>7</v>
      </c>
      <c r="H3162" s="52"/>
      <c r="I3162" s="30">
        <v>14181</v>
      </c>
      <c r="J3162" s="37">
        <f>VLOOKUP(Table2[[#This Row],[Visitor]],Table1[],2,FALSE)</f>
        <v>12</v>
      </c>
      <c r="K3162" s="37">
        <f>VLOOKUP(Table2[[#This Row],[Home]],Table1[],2,FALSE)</f>
        <v>29</v>
      </c>
      <c r="L3162" s="37">
        <f>VLOOKUP(Table2[[#This Row],[Visitor]],Table3[],2,FALSE)</f>
        <v>29</v>
      </c>
      <c r="M3162" s="37">
        <f>VLOOKUP(Table2[[#This Row],[Home]],Table3[],2,FALSE)</f>
        <v>30</v>
      </c>
      <c r="N3162" s="37">
        <f>VLOOKUP(Table2[[#This Row],[Visitor]],Table4[],2,FALSE)</f>
        <v>23</v>
      </c>
      <c r="O3162" s="37">
        <f>VLOOKUP(Table2[[#This Row],[Home]],Table4[],2,FALSE)</f>
        <v>29</v>
      </c>
      <c r="P3162" s="37"/>
      <c r="Q3162" s="37"/>
    </row>
    <row r="3163" spans="1:17" ht="25.5" customHeight="1">
      <c r="A3163" s="51" t="s">
        <v>562</v>
      </c>
      <c r="B3163" s="11" t="s">
        <v>35</v>
      </c>
      <c r="C3163" s="52" t="s">
        <v>14</v>
      </c>
      <c r="D3163" s="52">
        <v>99</v>
      </c>
      <c r="E3163" s="52" t="s">
        <v>45</v>
      </c>
      <c r="F3163" s="52">
        <v>106</v>
      </c>
      <c r="G3163" s="52" t="s">
        <v>7</v>
      </c>
      <c r="H3163" s="52"/>
      <c r="I3163" s="30">
        <v>18997</v>
      </c>
      <c r="J3163" s="37">
        <f>VLOOKUP(Table2[[#This Row],[Visitor]],Table1[],2,FALSE)</f>
        <v>19</v>
      </c>
      <c r="K3163" s="37">
        <f>VLOOKUP(Table2[[#This Row],[Home]],Table1[],2,FALSE)</f>
        <v>28</v>
      </c>
      <c r="L3163" s="37">
        <f>VLOOKUP(Table2[[#This Row],[Visitor]],Table3[],2,FALSE)</f>
        <v>19</v>
      </c>
      <c r="M3163" s="37">
        <f>VLOOKUP(Table2[[#This Row],[Home]],Table3[],2,FALSE)</f>
        <v>21</v>
      </c>
      <c r="N3163" s="37">
        <f>VLOOKUP(Table2[[#This Row],[Visitor]],Table4[],2,FALSE)</f>
        <v>16</v>
      </c>
      <c r="O3163" s="37">
        <f>VLOOKUP(Table2[[#This Row],[Home]],Table4[],2,FALSE)</f>
        <v>20</v>
      </c>
      <c r="P3163" s="37"/>
      <c r="Q3163" s="37"/>
    </row>
    <row r="3164" spans="1:17" ht="25.5" customHeight="1">
      <c r="A3164" s="51" t="s">
        <v>563</v>
      </c>
      <c r="B3164" s="11" t="s">
        <v>12</v>
      </c>
      <c r="C3164" s="52" t="s">
        <v>16</v>
      </c>
      <c r="D3164" s="52">
        <v>115</v>
      </c>
      <c r="E3164" s="52" t="s">
        <v>13</v>
      </c>
      <c r="F3164" s="52">
        <v>104</v>
      </c>
      <c r="G3164" s="52" t="s">
        <v>7</v>
      </c>
      <c r="H3164" s="52"/>
      <c r="I3164" s="30">
        <v>13009</v>
      </c>
      <c r="J3164" s="37">
        <f>VLOOKUP(Table2[[#This Row],[Visitor]],Table1[],2,FALSE)</f>
        <v>13</v>
      </c>
      <c r="K3164" s="37">
        <f>VLOOKUP(Table2[[#This Row],[Home]],Table1[],2,FALSE)</f>
        <v>20</v>
      </c>
      <c r="L3164" s="37">
        <f>VLOOKUP(Table2[[#This Row],[Visitor]],Table3[],2,FALSE)</f>
        <v>8</v>
      </c>
      <c r="M3164" s="37">
        <f>VLOOKUP(Table2[[#This Row],[Home]],Table3[],2,FALSE)</f>
        <v>20</v>
      </c>
      <c r="N3164" s="37">
        <f>VLOOKUP(Table2[[#This Row],[Visitor]],Table4[],2,FALSE)</f>
        <v>11</v>
      </c>
      <c r="O3164" s="37">
        <f>VLOOKUP(Table2[[#This Row],[Home]],Table4[],2,FALSE)</f>
        <v>17</v>
      </c>
      <c r="P3164" s="37"/>
      <c r="Q3164" s="37"/>
    </row>
    <row r="3165" spans="1:17" ht="25.5" customHeight="1">
      <c r="A3165" s="51" t="s">
        <v>563</v>
      </c>
      <c r="B3165" s="11" t="s">
        <v>12</v>
      </c>
      <c r="C3165" s="52" t="s">
        <v>15</v>
      </c>
      <c r="D3165" s="52">
        <v>89</v>
      </c>
      <c r="E3165" s="52" t="s">
        <v>18</v>
      </c>
      <c r="F3165" s="52">
        <v>101</v>
      </c>
      <c r="G3165" s="52" t="s">
        <v>7</v>
      </c>
      <c r="H3165" s="52"/>
      <c r="I3165" s="30">
        <v>15008</v>
      </c>
      <c r="J3165" s="37">
        <f>VLOOKUP(Table2[[#This Row],[Visitor]],Table1[],2,FALSE)</f>
        <v>30</v>
      </c>
      <c r="K3165" s="37">
        <f>VLOOKUP(Table2[[#This Row],[Home]],Table1[],2,FALSE)</f>
        <v>26</v>
      </c>
      <c r="L3165" s="37">
        <f>VLOOKUP(Table2[[#This Row],[Visitor]],Table3[],2,FALSE)</f>
        <v>23</v>
      </c>
      <c r="M3165" s="37">
        <f>VLOOKUP(Table2[[#This Row],[Home]],Table3[],2,FALSE)</f>
        <v>26</v>
      </c>
      <c r="N3165" s="37">
        <f>VLOOKUP(Table2[[#This Row],[Visitor]],Table4[],2,FALSE)</f>
        <v>14</v>
      </c>
      <c r="O3165" s="37">
        <f>VLOOKUP(Table2[[#This Row],[Home]],Table4[],2,FALSE)</f>
        <v>15</v>
      </c>
      <c r="P3165" s="37"/>
      <c r="Q3165" s="37"/>
    </row>
    <row r="3166" spans="1:17" ht="25.5" customHeight="1">
      <c r="A3166" s="51" t="s">
        <v>563</v>
      </c>
      <c r="B3166" s="11" t="s">
        <v>12</v>
      </c>
      <c r="C3166" s="52" t="s">
        <v>43</v>
      </c>
      <c r="D3166" s="52">
        <v>113</v>
      </c>
      <c r="E3166" s="52" t="s">
        <v>19</v>
      </c>
      <c r="F3166" s="52">
        <v>120</v>
      </c>
      <c r="G3166" s="52" t="s">
        <v>7</v>
      </c>
      <c r="H3166" s="52"/>
      <c r="I3166" s="30">
        <v>20561</v>
      </c>
      <c r="J3166" s="37">
        <f>VLOOKUP(Table2[[#This Row],[Visitor]],Table1[],2,FALSE)</f>
        <v>10</v>
      </c>
      <c r="K3166" s="37">
        <f>VLOOKUP(Table2[[#This Row],[Home]],Table1[],2,FALSE)</f>
        <v>27</v>
      </c>
      <c r="L3166" s="37">
        <f>VLOOKUP(Table2[[#This Row],[Visitor]],Table3[],2,FALSE)</f>
        <v>10</v>
      </c>
      <c r="M3166" s="37">
        <f>VLOOKUP(Table2[[#This Row],[Home]],Table3[],2,FALSE)</f>
        <v>5</v>
      </c>
      <c r="N3166" s="37">
        <f>VLOOKUP(Table2[[#This Row],[Visitor]],Table4[],2,FALSE)</f>
        <v>10</v>
      </c>
      <c r="O3166" s="37">
        <f>VLOOKUP(Table2[[#This Row],[Home]],Table4[],2,FALSE)</f>
        <v>7</v>
      </c>
      <c r="P3166" s="37"/>
      <c r="Q3166" s="37"/>
    </row>
    <row r="3167" spans="1:17" ht="25.5" customHeight="1">
      <c r="A3167" s="51" t="s">
        <v>563</v>
      </c>
      <c r="B3167" s="11" t="s">
        <v>12</v>
      </c>
      <c r="C3167" s="52" t="s">
        <v>5</v>
      </c>
      <c r="D3167" s="52">
        <v>94</v>
      </c>
      <c r="E3167" s="52" t="s">
        <v>20</v>
      </c>
      <c r="F3167" s="52">
        <v>99</v>
      </c>
      <c r="G3167" s="52" t="s">
        <v>7</v>
      </c>
      <c r="H3167" s="52"/>
      <c r="I3167" s="30">
        <v>17963</v>
      </c>
      <c r="J3167" s="37">
        <f>VLOOKUP(Table2[[#This Row],[Visitor]],Table1[],2,FALSE)</f>
        <v>4</v>
      </c>
      <c r="K3167" s="37">
        <f>VLOOKUP(Table2[[#This Row],[Home]],Table1[],2,FALSE)</f>
        <v>9</v>
      </c>
      <c r="L3167" s="37">
        <f>VLOOKUP(Table2[[#This Row],[Visitor]],Table3[],2,FALSE)</f>
        <v>4</v>
      </c>
      <c r="M3167" s="37">
        <f>VLOOKUP(Table2[[#This Row],[Home]],Table3[],2,FALSE)</f>
        <v>17</v>
      </c>
      <c r="N3167" s="37">
        <f>VLOOKUP(Table2[[#This Row],[Visitor]],Table4[],2,FALSE)</f>
        <v>9</v>
      </c>
      <c r="O3167" s="37">
        <f>VLOOKUP(Table2[[#This Row],[Home]],Table4[],2,FALSE)</f>
        <v>25</v>
      </c>
      <c r="P3167" s="37"/>
      <c r="Q3167" s="37"/>
    </row>
    <row r="3168" spans="1:17" ht="25.5" customHeight="1">
      <c r="A3168" s="51" t="s">
        <v>563</v>
      </c>
      <c r="B3168" s="11" t="s">
        <v>21</v>
      </c>
      <c r="C3168" s="52" t="s">
        <v>30</v>
      </c>
      <c r="D3168" s="52">
        <v>123</v>
      </c>
      <c r="E3168" s="52" t="s">
        <v>27</v>
      </c>
      <c r="F3168" s="52">
        <v>115</v>
      </c>
      <c r="G3168" s="52" t="s">
        <v>7</v>
      </c>
      <c r="H3168" s="52"/>
      <c r="I3168" s="30">
        <v>15286</v>
      </c>
      <c r="J3168" s="37">
        <f>VLOOKUP(Table2[[#This Row],[Visitor]],Table1[],2,FALSE)</f>
        <v>18</v>
      </c>
      <c r="K3168" s="37">
        <f>VLOOKUP(Table2[[#This Row],[Home]],Table1[],2,FALSE)</f>
        <v>11</v>
      </c>
      <c r="L3168" s="37">
        <f>VLOOKUP(Table2[[#This Row],[Visitor]],Table3[],2,FALSE)</f>
        <v>14</v>
      </c>
      <c r="M3168" s="37">
        <f>VLOOKUP(Table2[[#This Row],[Home]],Table3[],2,FALSE)</f>
        <v>27</v>
      </c>
      <c r="N3168" s="37">
        <f>VLOOKUP(Table2[[#This Row],[Visitor]],Table4[],2,FALSE)</f>
        <v>4</v>
      </c>
      <c r="O3168" s="37">
        <f>VLOOKUP(Table2[[#This Row],[Home]],Table4[],2,FALSE)</f>
        <v>26</v>
      </c>
      <c r="P3168" s="37"/>
      <c r="Q3168" s="37"/>
    </row>
    <row r="3169" spans="1:17" ht="25.5" customHeight="1">
      <c r="A3169" s="51" t="s">
        <v>563</v>
      </c>
      <c r="B3169" s="11" t="s">
        <v>23</v>
      </c>
      <c r="C3169" s="52" t="s">
        <v>31</v>
      </c>
      <c r="D3169" s="52">
        <v>128</v>
      </c>
      <c r="E3169" s="52" t="s">
        <v>24</v>
      </c>
      <c r="F3169" s="52">
        <v>126</v>
      </c>
      <c r="G3169" s="52" t="s">
        <v>7</v>
      </c>
      <c r="H3169" s="52"/>
      <c r="I3169" s="30">
        <v>14138</v>
      </c>
      <c r="J3169" s="37">
        <f>VLOOKUP(Table2[[#This Row],[Visitor]],Table1[],2,FALSE)</f>
        <v>8</v>
      </c>
      <c r="K3169" s="37">
        <f>VLOOKUP(Table2[[#This Row],[Home]],Table1[],2,FALSE)</f>
        <v>21</v>
      </c>
      <c r="L3169" s="37">
        <f>VLOOKUP(Table2[[#This Row],[Visitor]],Table3[],2,FALSE)</f>
        <v>11</v>
      </c>
      <c r="M3169" s="37">
        <f>VLOOKUP(Table2[[#This Row],[Home]],Table3[],2,FALSE)</f>
        <v>9</v>
      </c>
      <c r="N3169" s="37">
        <f>VLOOKUP(Table2[[#This Row],[Visitor]],Table4[],2,FALSE)</f>
        <v>8</v>
      </c>
      <c r="O3169" s="37">
        <f>VLOOKUP(Table2[[#This Row],[Home]],Table4[],2,FALSE)</f>
        <v>24</v>
      </c>
      <c r="P3169" s="37"/>
      <c r="Q3169" s="37"/>
    </row>
    <row r="3170" spans="1:17" ht="25.5" customHeight="1">
      <c r="A3170" s="51" t="s">
        <v>563</v>
      </c>
      <c r="B3170" s="11" t="s">
        <v>26</v>
      </c>
      <c r="C3170" s="52" t="s">
        <v>40</v>
      </c>
      <c r="D3170" s="52">
        <v>110</v>
      </c>
      <c r="E3170" s="52" t="s">
        <v>28</v>
      </c>
      <c r="F3170" s="52">
        <v>118</v>
      </c>
      <c r="G3170" s="52" t="s">
        <v>7</v>
      </c>
      <c r="H3170" s="52"/>
      <c r="I3170" s="30">
        <v>20238</v>
      </c>
      <c r="J3170" s="37">
        <f>VLOOKUP(Table2[[#This Row],[Visitor]],Table1[],2,FALSE)</f>
        <v>15</v>
      </c>
      <c r="K3170" s="37">
        <f>VLOOKUP(Table2[[#This Row],[Home]],Table1[],2,FALSE)</f>
        <v>22</v>
      </c>
      <c r="L3170" s="37">
        <f>VLOOKUP(Table2[[#This Row],[Visitor]],Table3[],2,FALSE)</f>
        <v>24</v>
      </c>
      <c r="M3170" s="37">
        <f>VLOOKUP(Table2[[#This Row],[Home]],Table3[],2,FALSE)</f>
        <v>28</v>
      </c>
      <c r="N3170" s="37">
        <f>VLOOKUP(Table2[[#This Row],[Visitor]],Table4[],2,FALSE)</f>
        <v>27</v>
      </c>
      <c r="O3170" s="37">
        <f>VLOOKUP(Table2[[#This Row],[Home]],Table4[],2,FALSE)</f>
        <v>22</v>
      </c>
      <c r="P3170" s="37"/>
      <c r="Q3170" s="37"/>
    </row>
    <row r="3171" spans="1:17" ht="25.5" customHeight="1">
      <c r="A3171" s="51" t="s">
        <v>563</v>
      </c>
      <c r="B3171" s="11" t="s">
        <v>26</v>
      </c>
      <c r="C3171" s="52" t="s">
        <v>22</v>
      </c>
      <c r="D3171" s="52">
        <v>104</v>
      </c>
      <c r="E3171" s="52" t="s">
        <v>34</v>
      </c>
      <c r="F3171" s="52">
        <v>126</v>
      </c>
      <c r="G3171" s="52" t="s">
        <v>7</v>
      </c>
      <c r="H3171" s="52"/>
      <c r="I3171" s="30">
        <v>18354</v>
      </c>
      <c r="J3171" s="37">
        <f>VLOOKUP(Table2[[#This Row],[Visitor]],Table1[],2,FALSE)</f>
        <v>14</v>
      </c>
      <c r="K3171" s="37">
        <f>VLOOKUP(Table2[[#This Row],[Home]],Table1[],2,FALSE)</f>
        <v>2</v>
      </c>
      <c r="L3171" s="37">
        <f>VLOOKUP(Table2[[#This Row],[Visitor]],Table3[],2,FALSE)</f>
        <v>16</v>
      </c>
      <c r="M3171" s="37">
        <f>VLOOKUP(Table2[[#This Row],[Home]],Table3[],2,FALSE)</f>
        <v>13</v>
      </c>
      <c r="N3171" s="37">
        <f>VLOOKUP(Table2[[#This Row],[Visitor]],Table4[],2,FALSE)</f>
        <v>1</v>
      </c>
      <c r="O3171" s="37">
        <f>VLOOKUP(Table2[[#This Row],[Home]],Table4[],2,FALSE)</f>
        <v>13</v>
      </c>
      <c r="P3171" s="37"/>
      <c r="Q3171" s="37"/>
    </row>
    <row r="3172" spans="1:17" ht="25.5" customHeight="1">
      <c r="A3172" s="51" t="s">
        <v>563</v>
      </c>
      <c r="B3172" s="11" t="s">
        <v>35</v>
      </c>
      <c r="C3172" s="52" t="s">
        <v>10</v>
      </c>
      <c r="D3172" s="52">
        <v>98</v>
      </c>
      <c r="E3172" s="52" t="s">
        <v>38</v>
      </c>
      <c r="F3172" s="52">
        <v>111</v>
      </c>
      <c r="G3172" s="52" t="s">
        <v>7</v>
      </c>
      <c r="H3172" s="52"/>
      <c r="I3172" s="30">
        <v>15819</v>
      </c>
      <c r="J3172" s="37">
        <f>VLOOKUP(Table2[[#This Row],[Visitor]],Table1[],2,FALSE)</f>
        <v>1</v>
      </c>
      <c r="K3172" s="37">
        <f>VLOOKUP(Table2[[#This Row],[Home]],Table1[],2,FALSE)</f>
        <v>23</v>
      </c>
      <c r="L3172" s="37">
        <f>VLOOKUP(Table2[[#This Row],[Visitor]],Table3[],2,FALSE)</f>
        <v>3</v>
      </c>
      <c r="M3172" s="37">
        <f>VLOOKUP(Table2[[#This Row],[Home]],Table3[],2,FALSE)</f>
        <v>25</v>
      </c>
      <c r="N3172" s="37">
        <f>VLOOKUP(Table2[[#This Row],[Visitor]],Table4[],2,FALSE)</f>
        <v>3</v>
      </c>
      <c r="O3172" s="37">
        <f>VLOOKUP(Table2[[#This Row],[Home]],Table4[],2,FALSE)</f>
        <v>19</v>
      </c>
      <c r="P3172" s="37"/>
      <c r="Q3172" s="37"/>
    </row>
    <row r="3173" spans="1:17" ht="25.5" customHeight="1">
      <c r="A3173" s="51" t="s">
        <v>564</v>
      </c>
      <c r="B3173" s="11" t="s">
        <v>12</v>
      </c>
      <c r="C3173" s="52" t="s">
        <v>14</v>
      </c>
      <c r="D3173" s="52">
        <v>115</v>
      </c>
      <c r="E3173" s="52" t="s">
        <v>6</v>
      </c>
      <c r="F3173" s="52">
        <v>113</v>
      </c>
      <c r="G3173" s="52" t="s">
        <v>7</v>
      </c>
      <c r="H3173" s="52"/>
      <c r="I3173" s="30">
        <v>17274</v>
      </c>
      <c r="J3173" s="37">
        <f>VLOOKUP(Table2[[#This Row],[Visitor]],Table1[],2,FALSE)</f>
        <v>19</v>
      </c>
      <c r="K3173" s="37">
        <f>VLOOKUP(Table2[[#This Row],[Home]],Table1[],2,FALSE)</f>
        <v>5</v>
      </c>
      <c r="L3173" s="37">
        <f>VLOOKUP(Table2[[#This Row],[Visitor]],Table3[],2,FALSE)</f>
        <v>19</v>
      </c>
      <c r="M3173" s="37">
        <f>VLOOKUP(Table2[[#This Row],[Home]],Table3[],2,FALSE)</f>
        <v>6</v>
      </c>
      <c r="N3173" s="37">
        <f>VLOOKUP(Table2[[#This Row],[Visitor]],Table4[],2,FALSE)</f>
        <v>16</v>
      </c>
      <c r="O3173" s="37">
        <f>VLOOKUP(Table2[[#This Row],[Home]],Table4[],2,FALSE)</f>
        <v>28</v>
      </c>
      <c r="P3173" s="37"/>
      <c r="Q3173" s="37"/>
    </row>
    <row r="3174" spans="1:17" ht="25.5" customHeight="1">
      <c r="A3174" s="51" t="s">
        <v>564</v>
      </c>
      <c r="B3174" s="11" t="s">
        <v>12</v>
      </c>
      <c r="C3174" s="52" t="s">
        <v>36</v>
      </c>
      <c r="D3174" s="52">
        <v>101</v>
      </c>
      <c r="E3174" s="52" t="s">
        <v>41</v>
      </c>
      <c r="F3174" s="52">
        <v>99</v>
      </c>
      <c r="G3174" s="52" t="s">
        <v>7</v>
      </c>
      <c r="H3174" s="52"/>
      <c r="I3174" s="30">
        <v>19800</v>
      </c>
      <c r="J3174" s="37">
        <f>VLOOKUP(Table2[[#This Row],[Visitor]],Table1[],2,FALSE)</f>
        <v>16</v>
      </c>
      <c r="K3174" s="37">
        <f>VLOOKUP(Table2[[#This Row],[Home]],Table1[],2,FALSE)</f>
        <v>7</v>
      </c>
      <c r="L3174" s="37">
        <f>VLOOKUP(Table2[[#This Row],[Visitor]],Table3[],2,FALSE)</f>
        <v>7</v>
      </c>
      <c r="M3174" s="37">
        <f>VLOOKUP(Table2[[#This Row],[Home]],Table3[],2,FALSE)</f>
        <v>2</v>
      </c>
      <c r="N3174" s="37">
        <f>VLOOKUP(Table2[[#This Row],[Visitor]],Table4[],2,FALSE)</f>
        <v>6</v>
      </c>
      <c r="O3174" s="37">
        <f>VLOOKUP(Table2[[#This Row],[Home]],Table4[],2,FALSE)</f>
        <v>2</v>
      </c>
      <c r="P3174" s="37"/>
      <c r="Q3174" s="37"/>
    </row>
    <row r="3175" spans="1:17" ht="25.5" customHeight="1">
      <c r="A3175" s="51" t="s">
        <v>564</v>
      </c>
      <c r="B3175" s="11" t="s">
        <v>21</v>
      </c>
      <c r="C3175" s="52" t="s">
        <v>43</v>
      </c>
      <c r="D3175" s="52">
        <v>111</v>
      </c>
      <c r="E3175" s="52" t="s">
        <v>15</v>
      </c>
      <c r="F3175" s="52">
        <v>103</v>
      </c>
      <c r="G3175" s="52" t="s">
        <v>7</v>
      </c>
      <c r="H3175" s="52" t="s">
        <v>53</v>
      </c>
      <c r="I3175" s="30">
        <v>15677</v>
      </c>
      <c r="J3175" s="37">
        <f>VLOOKUP(Table2[[#This Row],[Visitor]],Table1[],2,FALSE)</f>
        <v>10</v>
      </c>
      <c r="K3175" s="37">
        <f>VLOOKUP(Table2[[#This Row],[Home]],Table1[],2,FALSE)</f>
        <v>30</v>
      </c>
      <c r="L3175" s="37">
        <f>VLOOKUP(Table2[[#This Row],[Visitor]],Table3[],2,FALSE)</f>
        <v>10</v>
      </c>
      <c r="M3175" s="37">
        <f>VLOOKUP(Table2[[#This Row],[Home]],Table3[],2,FALSE)</f>
        <v>23</v>
      </c>
      <c r="N3175" s="37">
        <f>VLOOKUP(Table2[[#This Row],[Visitor]],Table4[],2,FALSE)</f>
        <v>10</v>
      </c>
      <c r="O3175" s="37">
        <f>VLOOKUP(Table2[[#This Row],[Home]],Table4[],2,FALSE)</f>
        <v>14</v>
      </c>
      <c r="P3175" s="37"/>
      <c r="Q3175" s="37"/>
    </row>
    <row r="3176" spans="1:17" ht="25.5" customHeight="1">
      <c r="A3176" s="51" t="s">
        <v>564</v>
      </c>
      <c r="B3176" s="11" t="s">
        <v>23</v>
      </c>
      <c r="C3176" s="52" t="s">
        <v>33</v>
      </c>
      <c r="D3176" s="52">
        <v>112</v>
      </c>
      <c r="E3176" s="52" t="s">
        <v>25</v>
      </c>
      <c r="F3176" s="52">
        <v>119</v>
      </c>
      <c r="G3176" s="52" t="s">
        <v>7</v>
      </c>
      <c r="H3176" s="52"/>
      <c r="I3176" s="30">
        <v>14117</v>
      </c>
      <c r="J3176" s="37">
        <f>VLOOKUP(Table2[[#This Row],[Visitor]],Table1[],2,FALSE)</f>
        <v>24</v>
      </c>
      <c r="K3176" s="37">
        <f>VLOOKUP(Table2[[#This Row],[Home]],Table1[],2,FALSE)</f>
        <v>12</v>
      </c>
      <c r="L3176" s="37">
        <f>VLOOKUP(Table2[[#This Row],[Visitor]],Table3[],2,FALSE)</f>
        <v>12</v>
      </c>
      <c r="M3176" s="37">
        <f>VLOOKUP(Table2[[#This Row],[Home]],Table3[],2,FALSE)</f>
        <v>29</v>
      </c>
      <c r="N3176" s="37">
        <f>VLOOKUP(Table2[[#This Row],[Visitor]],Table4[],2,FALSE)</f>
        <v>21</v>
      </c>
      <c r="O3176" s="37">
        <f>VLOOKUP(Table2[[#This Row],[Home]],Table4[],2,FALSE)</f>
        <v>23</v>
      </c>
      <c r="P3176" s="37"/>
      <c r="Q3176" s="37"/>
    </row>
    <row r="3177" spans="1:17" ht="25.5" customHeight="1">
      <c r="A3177" s="51" t="s">
        <v>564</v>
      </c>
      <c r="B3177" s="11" t="s">
        <v>29</v>
      </c>
      <c r="C3177" s="52" t="s">
        <v>38</v>
      </c>
      <c r="D3177" s="52">
        <v>114</v>
      </c>
      <c r="E3177" s="52" t="s">
        <v>37</v>
      </c>
      <c r="F3177" s="52">
        <v>103</v>
      </c>
      <c r="G3177" s="52" t="s">
        <v>7</v>
      </c>
      <c r="H3177" s="52"/>
      <c r="I3177" s="30">
        <v>14134</v>
      </c>
      <c r="J3177" s="37">
        <f>VLOOKUP(Table2[[#This Row],[Visitor]],Table1[],2,FALSE)</f>
        <v>23</v>
      </c>
      <c r="K3177" s="37">
        <f>VLOOKUP(Table2[[#This Row],[Home]],Table1[],2,FALSE)</f>
        <v>29</v>
      </c>
      <c r="L3177" s="37">
        <f>VLOOKUP(Table2[[#This Row],[Visitor]],Table3[],2,FALSE)</f>
        <v>25</v>
      </c>
      <c r="M3177" s="37">
        <f>VLOOKUP(Table2[[#This Row],[Home]],Table3[],2,FALSE)</f>
        <v>30</v>
      </c>
      <c r="N3177" s="37">
        <f>VLOOKUP(Table2[[#This Row],[Visitor]],Table4[],2,FALSE)</f>
        <v>19</v>
      </c>
      <c r="O3177" s="37">
        <f>VLOOKUP(Table2[[#This Row],[Home]],Table4[],2,FALSE)</f>
        <v>29</v>
      </c>
      <c r="P3177" s="37"/>
      <c r="Q3177" s="37"/>
    </row>
    <row r="3178" spans="1:17" ht="25.5" customHeight="1">
      <c r="A3178" s="51" t="s">
        <v>564</v>
      </c>
      <c r="B3178" s="11" t="s">
        <v>8</v>
      </c>
      <c r="C3178" s="52" t="s">
        <v>42</v>
      </c>
      <c r="D3178" s="52">
        <v>87</v>
      </c>
      <c r="E3178" s="52" t="s">
        <v>45</v>
      </c>
      <c r="F3178" s="52">
        <v>117</v>
      </c>
      <c r="G3178" s="52" t="s">
        <v>7</v>
      </c>
      <c r="H3178" s="52"/>
      <c r="I3178" s="30">
        <v>18997</v>
      </c>
      <c r="J3178" s="37">
        <f>VLOOKUP(Table2[[#This Row],[Visitor]],Table1[],2,FALSE)</f>
        <v>25</v>
      </c>
      <c r="K3178" s="37">
        <f>VLOOKUP(Table2[[#This Row],[Home]],Table1[],2,FALSE)</f>
        <v>28</v>
      </c>
      <c r="L3178" s="37">
        <f>VLOOKUP(Table2[[#This Row],[Visitor]],Table3[],2,FALSE)</f>
        <v>22</v>
      </c>
      <c r="M3178" s="37">
        <f>VLOOKUP(Table2[[#This Row],[Home]],Table3[],2,FALSE)</f>
        <v>21</v>
      </c>
      <c r="N3178" s="37">
        <f>VLOOKUP(Table2[[#This Row],[Visitor]],Table4[],2,FALSE)</f>
        <v>30</v>
      </c>
      <c r="O3178" s="37">
        <f>VLOOKUP(Table2[[#This Row],[Home]],Table4[],2,FALSE)</f>
        <v>20</v>
      </c>
      <c r="P3178" s="37"/>
      <c r="Q3178" s="37"/>
    </row>
    <row r="3179" spans="1:17" ht="25.5" customHeight="1">
      <c r="A3179" s="51" t="s">
        <v>565</v>
      </c>
      <c r="B3179" s="11" t="s">
        <v>12</v>
      </c>
      <c r="C3179" s="52" t="s">
        <v>34</v>
      </c>
      <c r="D3179" s="52">
        <v>129</v>
      </c>
      <c r="E3179" s="52" t="s">
        <v>5</v>
      </c>
      <c r="F3179" s="52">
        <v>114</v>
      </c>
      <c r="G3179" s="52" t="s">
        <v>7</v>
      </c>
      <c r="H3179" s="52"/>
      <c r="I3179" s="30">
        <v>19156</v>
      </c>
      <c r="J3179" s="37">
        <f>VLOOKUP(Table2[[#This Row],[Visitor]],Table1[],2,FALSE)</f>
        <v>2</v>
      </c>
      <c r="K3179" s="37">
        <f>VLOOKUP(Table2[[#This Row],[Home]],Table1[],2,FALSE)</f>
        <v>4</v>
      </c>
      <c r="L3179" s="37">
        <f>VLOOKUP(Table2[[#This Row],[Visitor]],Table3[],2,FALSE)</f>
        <v>13</v>
      </c>
      <c r="M3179" s="37">
        <f>VLOOKUP(Table2[[#This Row],[Home]],Table3[],2,FALSE)</f>
        <v>4</v>
      </c>
      <c r="N3179" s="37">
        <f>VLOOKUP(Table2[[#This Row],[Visitor]],Table4[],2,FALSE)</f>
        <v>13</v>
      </c>
      <c r="O3179" s="37">
        <f>VLOOKUP(Table2[[#This Row],[Home]],Table4[],2,FALSE)</f>
        <v>9</v>
      </c>
      <c r="P3179" s="37"/>
      <c r="Q3179" s="37"/>
    </row>
    <row r="3180" spans="1:17" ht="25.5" customHeight="1">
      <c r="A3180" s="51" t="s">
        <v>565</v>
      </c>
      <c r="B3180" s="11" t="s">
        <v>12</v>
      </c>
      <c r="C3180" s="52" t="s">
        <v>41</v>
      </c>
      <c r="D3180" s="52">
        <v>112</v>
      </c>
      <c r="E3180" s="52" t="s">
        <v>13</v>
      </c>
      <c r="F3180" s="52">
        <v>110</v>
      </c>
      <c r="G3180" s="52" t="s">
        <v>7</v>
      </c>
      <c r="H3180" s="52" t="s">
        <v>53</v>
      </c>
      <c r="I3180" s="30">
        <v>13965</v>
      </c>
      <c r="J3180" s="37">
        <f>VLOOKUP(Table2[[#This Row],[Visitor]],Table1[],2,FALSE)</f>
        <v>7</v>
      </c>
      <c r="K3180" s="37">
        <f>VLOOKUP(Table2[[#This Row],[Home]],Table1[],2,FALSE)</f>
        <v>20</v>
      </c>
      <c r="L3180" s="37">
        <f>VLOOKUP(Table2[[#This Row],[Visitor]],Table3[],2,FALSE)</f>
        <v>2</v>
      </c>
      <c r="M3180" s="37">
        <f>VLOOKUP(Table2[[#This Row],[Home]],Table3[],2,FALSE)</f>
        <v>20</v>
      </c>
      <c r="N3180" s="37">
        <f>VLOOKUP(Table2[[#This Row],[Visitor]],Table4[],2,FALSE)</f>
        <v>2</v>
      </c>
      <c r="O3180" s="37">
        <f>VLOOKUP(Table2[[#This Row],[Home]],Table4[],2,FALSE)</f>
        <v>17</v>
      </c>
      <c r="P3180" s="37"/>
      <c r="Q3180" s="37"/>
    </row>
    <row r="3181" spans="1:17" ht="25.5" customHeight="1">
      <c r="A3181" s="51" t="s">
        <v>565</v>
      </c>
      <c r="B3181" s="11" t="s">
        <v>12</v>
      </c>
      <c r="C3181" s="52" t="s">
        <v>17</v>
      </c>
      <c r="D3181" s="52">
        <v>122</v>
      </c>
      <c r="E3181" s="52" t="s">
        <v>16</v>
      </c>
      <c r="F3181" s="52">
        <v>108</v>
      </c>
      <c r="G3181" s="52" t="s">
        <v>7</v>
      </c>
      <c r="H3181" s="52"/>
      <c r="I3181" s="30">
        <v>17040</v>
      </c>
      <c r="J3181" s="37">
        <f>VLOOKUP(Table2[[#This Row],[Visitor]],Table1[],2,FALSE)</f>
        <v>17</v>
      </c>
      <c r="K3181" s="37">
        <f>VLOOKUP(Table2[[#This Row],[Home]],Table1[],2,FALSE)</f>
        <v>13</v>
      </c>
      <c r="L3181" s="37">
        <f>VLOOKUP(Table2[[#This Row],[Visitor]],Table3[],2,FALSE)</f>
        <v>15</v>
      </c>
      <c r="M3181" s="37">
        <f>VLOOKUP(Table2[[#This Row],[Home]],Table3[],2,FALSE)</f>
        <v>8</v>
      </c>
      <c r="N3181" s="37">
        <f>VLOOKUP(Table2[[#This Row],[Visitor]],Table4[],2,FALSE)</f>
        <v>18</v>
      </c>
      <c r="O3181" s="37">
        <f>VLOOKUP(Table2[[#This Row],[Home]],Table4[],2,FALSE)</f>
        <v>11</v>
      </c>
      <c r="P3181" s="37"/>
      <c r="Q3181" s="37"/>
    </row>
    <row r="3182" spans="1:17" ht="25.5" customHeight="1">
      <c r="A3182" s="51" t="s">
        <v>565</v>
      </c>
      <c r="B3182" s="11" t="s">
        <v>12</v>
      </c>
      <c r="C3182" s="52" t="s">
        <v>20</v>
      </c>
      <c r="D3182" s="52">
        <v>89</v>
      </c>
      <c r="E3182" s="52" t="s">
        <v>18</v>
      </c>
      <c r="F3182" s="52">
        <v>123</v>
      </c>
      <c r="G3182" s="52" t="s">
        <v>7</v>
      </c>
      <c r="H3182" s="52"/>
      <c r="I3182" s="30">
        <v>16013</v>
      </c>
      <c r="J3182" s="37">
        <f>VLOOKUP(Table2[[#This Row],[Visitor]],Table1[],2,FALSE)</f>
        <v>9</v>
      </c>
      <c r="K3182" s="37">
        <f>VLOOKUP(Table2[[#This Row],[Home]],Table1[],2,FALSE)</f>
        <v>26</v>
      </c>
      <c r="L3182" s="37">
        <f>VLOOKUP(Table2[[#This Row],[Visitor]],Table3[],2,FALSE)</f>
        <v>17</v>
      </c>
      <c r="M3182" s="37">
        <f>VLOOKUP(Table2[[#This Row],[Home]],Table3[],2,FALSE)</f>
        <v>26</v>
      </c>
      <c r="N3182" s="37">
        <f>VLOOKUP(Table2[[#This Row],[Visitor]],Table4[],2,FALSE)</f>
        <v>25</v>
      </c>
      <c r="O3182" s="37">
        <f>VLOOKUP(Table2[[#This Row],[Home]],Table4[],2,FALSE)</f>
        <v>15</v>
      </c>
      <c r="P3182" s="37"/>
      <c r="Q3182" s="37"/>
    </row>
    <row r="3183" spans="1:17" ht="25.5" customHeight="1">
      <c r="A3183" s="51" t="s">
        <v>565</v>
      </c>
      <c r="B3183" s="11" t="s">
        <v>21</v>
      </c>
      <c r="C3183" s="52" t="s">
        <v>9</v>
      </c>
      <c r="D3183" s="52">
        <v>122</v>
      </c>
      <c r="E3183" s="52" t="s">
        <v>27</v>
      </c>
      <c r="F3183" s="52">
        <v>115</v>
      </c>
      <c r="G3183" s="52" t="s">
        <v>7</v>
      </c>
      <c r="H3183" s="52"/>
      <c r="I3183" s="30">
        <v>16514</v>
      </c>
      <c r="J3183" s="37">
        <f>VLOOKUP(Table2[[#This Row],[Visitor]],Table1[],2,FALSE)</f>
        <v>3</v>
      </c>
      <c r="K3183" s="37">
        <f>VLOOKUP(Table2[[#This Row],[Home]],Table1[],2,FALSE)</f>
        <v>11</v>
      </c>
      <c r="L3183" s="37">
        <f>VLOOKUP(Table2[[#This Row],[Visitor]],Table3[],2,FALSE)</f>
        <v>1</v>
      </c>
      <c r="M3183" s="37">
        <f>VLOOKUP(Table2[[#This Row],[Home]],Table3[],2,FALSE)</f>
        <v>27</v>
      </c>
      <c r="N3183" s="37">
        <f>VLOOKUP(Table2[[#This Row],[Visitor]],Table4[],2,FALSE)</f>
        <v>5</v>
      </c>
      <c r="O3183" s="37">
        <f>VLOOKUP(Table2[[#This Row],[Home]],Table4[],2,FALSE)</f>
        <v>26</v>
      </c>
      <c r="P3183" s="37"/>
      <c r="Q3183" s="37"/>
    </row>
    <row r="3184" spans="1:17" ht="25.5" customHeight="1">
      <c r="A3184" s="51" t="s">
        <v>565</v>
      </c>
      <c r="B3184" s="11" t="s">
        <v>21</v>
      </c>
      <c r="C3184" s="52" t="s">
        <v>30</v>
      </c>
      <c r="D3184" s="52">
        <v>107</v>
      </c>
      <c r="E3184" s="52" t="s">
        <v>28</v>
      </c>
      <c r="F3184" s="52">
        <v>106</v>
      </c>
      <c r="G3184" s="52" t="s">
        <v>7</v>
      </c>
      <c r="H3184" s="52"/>
      <c r="I3184" s="30">
        <v>20314</v>
      </c>
      <c r="J3184" s="37">
        <f>VLOOKUP(Table2[[#This Row],[Visitor]],Table1[],2,FALSE)</f>
        <v>18</v>
      </c>
      <c r="K3184" s="37">
        <f>VLOOKUP(Table2[[#This Row],[Home]],Table1[],2,FALSE)</f>
        <v>22</v>
      </c>
      <c r="L3184" s="37">
        <f>VLOOKUP(Table2[[#This Row],[Visitor]],Table3[],2,FALSE)</f>
        <v>14</v>
      </c>
      <c r="M3184" s="37">
        <f>VLOOKUP(Table2[[#This Row],[Home]],Table3[],2,FALSE)</f>
        <v>28</v>
      </c>
      <c r="N3184" s="37">
        <f>VLOOKUP(Table2[[#This Row],[Visitor]],Table4[],2,FALSE)</f>
        <v>4</v>
      </c>
      <c r="O3184" s="37">
        <f>VLOOKUP(Table2[[#This Row],[Home]],Table4[],2,FALSE)</f>
        <v>22</v>
      </c>
      <c r="P3184" s="37"/>
      <c r="Q3184" s="37"/>
    </row>
    <row r="3185" spans="1:17" ht="25.5" customHeight="1">
      <c r="A3185" s="51" t="s">
        <v>565</v>
      </c>
      <c r="B3185" s="11" t="s">
        <v>23</v>
      </c>
      <c r="C3185" s="52" t="s">
        <v>40</v>
      </c>
      <c r="D3185" s="52">
        <v>108</v>
      </c>
      <c r="E3185" s="52" t="s">
        <v>24</v>
      </c>
      <c r="F3185" s="52">
        <v>123</v>
      </c>
      <c r="G3185" s="52" t="s">
        <v>7</v>
      </c>
      <c r="H3185" s="52"/>
      <c r="I3185" s="30">
        <v>15324</v>
      </c>
      <c r="J3185" s="37">
        <f>VLOOKUP(Table2[[#This Row],[Visitor]],Table1[],2,FALSE)</f>
        <v>15</v>
      </c>
      <c r="K3185" s="37">
        <f>VLOOKUP(Table2[[#This Row],[Home]],Table1[],2,FALSE)</f>
        <v>21</v>
      </c>
      <c r="L3185" s="37">
        <f>VLOOKUP(Table2[[#This Row],[Visitor]],Table3[],2,FALSE)</f>
        <v>24</v>
      </c>
      <c r="M3185" s="37">
        <f>VLOOKUP(Table2[[#This Row],[Home]],Table3[],2,FALSE)</f>
        <v>9</v>
      </c>
      <c r="N3185" s="37">
        <f>VLOOKUP(Table2[[#This Row],[Visitor]],Table4[],2,FALSE)</f>
        <v>27</v>
      </c>
      <c r="O3185" s="37">
        <f>VLOOKUP(Table2[[#This Row],[Home]],Table4[],2,FALSE)</f>
        <v>24</v>
      </c>
      <c r="P3185" s="37"/>
      <c r="Q3185" s="37"/>
    </row>
    <row r="3186" spans="1:17" ht="25.5" customHeight="1">
      <c r="A3186" s="51" t="s">
        <v>565</v>
      </c>
      <c r="B3186" s="11" t="s">
        <v>29</v>
      </c>
      <c r="C3186" s="52" t="s">
        <v>42</v>
      </c>
      <c r="D3186" s="52">
        <v>104</v>
      </c>
      <c r="E3186" s="52" t="s">
        <v>31</v>
      </c>
      <c r="F3186" s="52">
        <v>128</v>
      </c>
      <c r="G3186" s="52" t="s">
        <v>7</v>
      </c>
      <c r="H3186" s="52"/>
      <c r="I3186" s="30">
        <v>18306</v>
      </c>
      <c r="J3186" s="37">
        <f>VLOOKUP(Table2[[#This Row],[Visitor]],Table1[],2,FALSE)</f>
        <v>25</v>
      </c>
      <c r="K3186" s="37">
        <f>VLOOKUP(Table2[[#This Row],[Home]],Table1[],2,FALSE)</f>
        <v>8</v>
      </c>
      <c r="L3186" s="37">
        <f>VLOOKUP(Table2[[#This Row],[Visitor]],Table3[],2,FALSE)</f>
        <v>22</v>
      </c>
      <c r="M3186" s="37">
        <f>VLOOKUP(Table2[[#This Row],[Home]],Table3[],2,FALSE)</f>
        <v>11</v>
      </c>
      <c r="N3186" s="37">
        <f>VLOOKUP(Table2[[#This Row],[Visitor]],Table4[],2,FALSE)</f>
        <v>30</v>
      </c>
      <c r="O3186" s="37">
        <f>VLOOKUP(Table2[[#This Row],[Home]],Table4[],2,FALSE)</f>
        <v>8</v>
      </c>
      <c r="P3186" s="37"/>
      <c r="Q3186" s="37"/>
    </row>
    <row r="3187" spans="1:17" ht="25.5" customHeight="1">
      <c r="A3187" s="51" t="s">
        <v>565</v>
      </c>
      <c r="B3187" s="11" t="s">
        <v>35</v>
      </c>
      <c r="C3187" s="52" t="s">
        <v>22</v>
      </c>
      <c r="D3187" s="52">
        <v>107</v>
      </c>
      <c r="E3187" s="52" t="s">
        <v>10</v>
      </c>
      <c r="F3187" s="52">
        <v>98</v>
      </c>
      <c r="G3187" s="52" t="s">
        <v>7</v>
      </c>
      <c r="H3187" s="52"/>
      <c r="I3187" s="30">
        <v>18064</v>
      </c>
      <c r="J3187" s="37">
        <f>VLOOKUP(Table2[[#This Row],[Visitor]],Table1[],2,FALSE)</f>
        <v>14</v>
      </c>
      <c r="K3187" s="37">
        <f>VLOOKUP(Table2[[#This Row],[Home]],Table1[],2,FALSE)</f>
        <v>1</v>
      </c>
      <c r="L3187" s="37">
        <f>VLOOKUP(Table2[[#This Row],[Visitor]],Table3[],2,FALSE)</f>
        <v>16</v>
      </c>
      <c r="M3187" s="37">
        <f>VLOOKUP(Table2[[#This Row],[Home]],Table3[],2,FALSE)</f>
        <v>3</v>
      </c>
      <c r="N3187" s="37">
        <f>VLOOKUP(Table2[[#This Row],[Visitor]],Table4[],2,FALSE)</f>
        <v>1</v>
      </c>
      <c r="O3187" s="37">
        <f>VLOOKUP(Table2[[#This Row],[Home]],Table4[],2,FALSE)</f>
        <v>3</v>
      </c>
      <c r="P3187" s="37"/>
      <c r="Q3187" s="37"/>
    </row>
    <row r="3188" spans="1:17" ht="25.5" customHeight="1">
      <c r="A3188" s="51" t="s">
        <v>566</v>
      </c>
      <c r="B3188" s="11" t="s">
        <v>12</v>
      </c>
      <c r="C3188" s="52" t="s">
        <v>6</v>
      </c>
      <c r="D3188" s="52">
        <v>115</v>
      </c>
      <c r="E3188" s="52" t="s">
        <v>14</v>
      </c>
      <c r="F3188" s="52">
        <v>112</v>
      </c>
      <c r="G3188" s="52" t="s">
        <v>7</v>
      </c>
      <c r="H3188" s="52" t="s">
        <v>53</v>
      </c>
      <c r="I3188" s="30">
        <v>13445</v>
      </c>
      <c r="J3188" s="37">
        <f>VLOOKUP(Table2[[#This Row],[Visitor]],Table1[],2,FALSE)</f>
        <v>5</v>
      </c>
      <c r="K3188" s="37">
        <f>VLOOKUP(Table2[[#This Row],[Home]],Table1[],2,FALSE)</f>
        <v>19</v>
      </c>
      <c r="L3188" s="37">
        <f>VLOOKUP(Table2[[#This Row],[Visitor]],Table3[],2,FALSE)</f>
        <v>6</v>
      </c>
      <c r="M3188" s="37">
        <f>VLOOKUP(Table2[[#This Row],[Home]],Table3[],2,FALSE)</f>
        <v>19</v>
      </c>
      <c r="N3188" s="37">
        <f>VLOOKUP(Table2[[#This Row],[Visitor]],Table4[],2,FALSE)</f>
        <v>28</v>
      </c>
      <c r="O3188" s="37">
        <f>VLOOKUP(Table2[[#This Row],[Home]],Table4[],2,FALSE)</f>
        <v>16</v>
      </c>
      <c r="P3188" s="37"/>
      <c r="Q3188" s="37"/>
    </row>
    <row r="3189" spans="1:17" ht="25.5" customHeight="1">
      <c r="A3189" s="51" t="s">
        <v>566</v>
      </c>
      <c r="B3189" s="11" t="s">
        <v>12</v>
      </c>
      <c r="C3189" s="52" t="s">
        <v>5</v>
      </c>
      <c r="D3189" s="52">
        <v>98</v>
      </c>
      <c r="E3189" s="52" t="s">
        <v>19</v>
      </c>
      <c r="F3189" s="52">
        <v>109</v>
      </c>
      <c r="G3189" s="52" t="s">
        <v>7</v>
      </c>
      <c r="H3189" s="52"/>
      <c r="I3189" s="30">
        <v>20822</v>
      </c>
      <c r="J3189" s="37">
        <f>VLOOKUP(Table2[[#This Row],[Visitor]],Table1[],2,FALSE)</f>
        <v>4</v>
      </c>
      <c r="K3189" s="37">
        <f>VLOOKUP(Table2[[#This Row],[Home]],Table1[],2,FALSE)</f>
        <v>27</v>
      </c>
      <c r="L3189" s="37">
        <f>VLOOKUP(Table2[[#This Row],[Visitor]],Table3[],2,FALSE)</f>
        <v>4</v>
      </c>
      <c r="M3189" s="37">
        <f>VLOOKUP(Table2[[#This Row],[Home]],Table3[],2,FALSE)</f>
        <v>5</v>
      </c>
      <c r="N3189" s="37">
        <f>VLOOKUP(Table2[[#This Row],[Visitor]],Table4[],2,FALSE)</f>
        <v>9</v>
      </c>
      <c r="O3189" s="37">
        <f>VLOOKUP(Table2[[#This Row],[Home]],Table4[],2,FALSE)</f>
        <v>7</v>
      </c>
      <c r="P3189" s="37"/>
      <c r="Q3189" s="37"/>
    </row>
    <row r="3190" spans="1:17" ht="25.5" customHeight="1">
      <c r="A3190" s="51" t="s">
        <v>566</v>
      </c>
      <c r="B3190" s="11" t="s">
        <v>23</v>
      </c>
      <c r="C3190" s="52" t="s">
        <v>36</v>
      </c>
      <c r="D3190" s="52">
        <v>102</v>
      </c>
      <c r="E3190" s="52" t="s">
        <v>33</v>
      </c>
      <c r="F3190" s="52">
        <v>116</v>
      </c>
      <c r="G3190" s="52" t="s">
        <v>7</v>
      </c>
      <c r="H3190" s="52"/>
      <c r="I3190" s="30">
        <v>13720</v>
      </c>
      <c r="J3190" s="37">
        <f>VLOOKUP(Table2[[#This Row],[Visitor]],Table1[],2,FALSE)</f>
        <v>16</v>
      </c>
      <c r="K3190" s="37">
        <f>VLOOKUP(Table2[[#This Row],[Home]],Table1[],2,FALSE)</f>
        <v>24</v>
      </c>
      <c r="L3190" s="37">
        <f>VLOOKUP(Table2[[#This Row],[Visitor]],Table3[],2,FALSE)</f>
        <v>7</v>
      </c>
      <c r="M3190" s="37">
        <f>VLOOKUP(Table2[[#This Row],[Home]],Table3[],2,FALSE)</f>
        <v>12</v>
      </c>
      <c r="N3190" s="37">
        <f>VLOOKUP(Table2[[#This Row],[Visitor]],Table4[],2,FALSE)</f>
        <v>6</v>
      </c>
      <c r="O3190" s="37">
        <f>VLOOKUP(Table2[[#This Row],[Home]],Table4[],2,FALSE)</f>
        <v>21</v>
      </c>
      <c r="P3190" s="37"/>
      <c r="Q3190" s="37"/>
    </row>
    <row r="3191" spans="1:17" ht="25.5" customHeight="1">
      <c r="A3191" s="51" t="s">
        <v>566</v>
      </c>
      <c r="B3191" s="11" t="s">
        <v>32</v>
      </c>
      <c r="C3191" s="52" t="s">
        <v>9</v>
      </c>
      <c r="D3191" s="52">
        <v>92</v>
      </c>
      <c r="E3191" s="52" t="s">
        <v>43</v>
      </c>
      <c r="F3191" s="52">
        <v>113</v>
      </c>
      <c r="G3191" s="52" t="s">
        <v>7</v>
      </c>
      <c r="H3191" s="52"/>
      <c r="I3191" s="30">
        <v>18203</v>
      </c>
      <c r="J3191" s="37">
        <f>VLOOKUP(Table2[[#This Row],[Visitor]],Table1[],2,FALSE)</f>
        <v>3</v>
      </c>
      <c r="K3191" s="37">
        <f>VLOOKUP(Table2[[#This Row],[Home]],Table1[],2,FALSE)</f>
        <v>10</v>
      </c>
      <c r="L3191" s="37">
        <f>VLOOKUP(Table2[[#This Row],[Visitor]],Table3[],2,FALSE)</f>
        <v>1</v>
      </c>
      <c r="M3191" s="37">
        <f>VLOOKUP(Table2[[#This Row],[Home]],Table3[],2,FALSE)</f>
        <v>10</v>
      </c>
      <c r="N3191" s="37">
        <f>VLOOKUP(Table2[[#This Row],[Visitor]],Table4[],2,FALSE)</f>
        <v>5</v>
      </c>
      <c r="O3191" s="37">
        <f>VLOOKUP(Table2[[#This Row],[Home]],Table4[],2,FALSE)</f>
        <v>10</v>
      </c>
      <c r="P3191" s="37"/>
      <c r="Q3191" s="37"/>
    </row>
    <row r="3192" spans="1:17" ht="25.5" customHeight="1">
      <c r="A3192" s="51" t="s">
        <v>567</v>
      </c>
      <c r="B3192" s="11" t="s">
        <v>12</v>
      </c>
      <c r="C3192" s="52" t="s">
        <v>27</v>
      </c>
      <c r="D3192" s="52">
        <v>101</v>
      </c>
      <c r="E3192" s="52" t="s">
        <v>20</v>
      </c>
      <c r="F3192" s="52">
        <v>111</v>
      </c>
      <c r="G3192" s="52" t="s">
        <v>7</v>
      </c>
      <c r="H3192" s="52"/>
      <c r="I3192" s="30">
        <v>16360</v>
      </c>
      <c r="J3192" s="37">
        <f>VLOOKUP(Table2[[#This Row],[Visitor]],Table1[],2,FALSE)</f>
        <v>11</v>
      </c>
      <c r="K3192" s="37">
        <f>VLOOKUP(Table2[[#This Row],[Home]],Table1[],2,FALSE)</f>
        <v>9</v>
      </c>
      <c r="L3192" s="37">
        <f>VLOOKUP(Table2[[#This Row],[Visitor]],Table3[],2,FALSE)</f>
        <v>27</v>
      </c>
      <c r="M3192" s="37">
        <f>VLOOKUP(Table2[[#This Row],[Home]],Table3[],2,FALSE)</f>
        <v>17</v>
      </c>
      <c r="N3192" s="37">
        <f>VLOOKUP(Table2[[#This Row],[Visitor]],Table4[],2,FALSE)</f>
        <v>26</v>
      </c>
      <c r="O3192" s="37">
        <f>VLOOKUP(Table2[[#This Row],[Home]],Table4[],2,FALSE)</f>
        <v>25</v>
      </c>
      <c r="P3192" s="37"/>
      <c r="Q3192" s="37"/>
    </row>
    <row r="3193" spans="1:17" ht="25.5" customHeight="1">
      <c r="A3193" s="51" t="s">
        <v>567</v>
      </c>
      <c r="B3193" s="11" t="s">
        <v>568</v>
      </c>
      <c r="C3193" s="52" t="s">
        <v>24</v>
      </c>
      <c r="D3193" s="52">
        <v>123</v>
      </c>
      <c r="E3193" s="52" t="s">
        <v>42</v>
      </c>
      <c r="F3193" s="52">
        <v>111</v>
      </c>
      <c r="G3193" s="52" t="s">
        <v>7</v>
      </c>
      <c r="H3193" s="52"/>
      <c r="I3193" s="30">
        <v>18003</v>
      </c>
      <c r="J3193" s="37">
        <f>VLOOKUP(Table2[[#This Row],[Visitor]],Table1[],2,FALSE)</f>
        <v>21</v>
      </c>
      <c r="K3193" s="37">
        <f>VLOOKUP(Table2[[#This Row],[Home]],Table1[],2,FALSE)</f>
        <v>25</v>
      </c>
      <c r="L3193" s="37">
        <f>VLOOKUP(Table2[[#This Row],[Visitor]],Table3[],2,FALSE)</f>
        <v>9</v>
      </c>
      <c r="M3193" s="37">
        <f>VLOOKUP(Table2[[#This Row],[Home]],Table3[],2,FALSE)</f>
        <v>22</v>
      </c>
      <c r="N3193" s="37">
        <f>VLOOKUP(Table2[[#This Row],[Visitor]],Table4[],2,FALSE)</f>
        <v>24</v>
      </c>
      <c r="O3193" s="37">
        <f>VLOOKUP(Table2[[#This Row],[Home]],Table4[],2,FALSE)</f>
        <v>30</v>
      </c>
      <c r="P3193" s="37"/>
      <c r="Q3193" s="37"/>
    </row>
    <row r="3194" spans="1:17" ht="25.5" customHeight="1">
      <c r="A3194" s="51" t="s">
        <v>567</v>
      </c>
      <c r="B3194" s="11" t="s">
        <v>21</v>
      </c>
      <c r="C3194" s="52" t="s">
        <v>17</v>
      </c>
      <c r="D3194" s="52">
        <v>113</v>
      </c>
      <c r="E3194" s="52" t="s">
        <v>15</v>
      </c>
      <c r="F3194" s="52">
        <v>117</v>
      </c>
      <c r="G3194" s="52" t="s">
        <v>7</v>
      </c>
      <c r="H3194" s="52"/>
      <c r="I3194" s="30">
        <v>16011</v>
      </c>
      <c r="J3194" s="37">
        <f>VLOOKUP(Table2[[#This Row],[Visitor]],Table1[],2,FALSE)</f>
        <v>17</v>
      </c>
      <c r="K3194" s="37">
        <f>VLOOKUP(Table2[[#This Row],[Home]],Table1[],2,FALSE)</f>
        <v>30</v>
      </c>
      <c r="L3194" s="37">
        <f>VLOOKUP(Table2[[#This Row],[Visitor]],Table3[],2,FALSE)</f>
        <v>15</v>
      </c>
      <c r="M3194" s="37">
        <f>VLOOKUP(Table2[[#This Row],[Home]],Table3[],2,FALSE)</f>
        <v>23</v>
      </c>
      <c r="N3194" s="37">
        <f>VLOOKUP(Table2[[#This Row],[Visitor]],Table4[],2,FALSE)</f>
        <v>18</v>
      </c>
      <c r="O3194" s="37">
        <f>VLOOKUP(Table2[[#This Row],[Home]],Table4[],2,FALSE)</f>
        <v>14</v>
      </c>
      <c r="P3194" s="37"/>
      <c r="Q3194" s="37"/>
    </row>
    <row r="3195" spans="1:17" ht="25.5" customHeight="1">
      <c r="A3195" s="51" t="s">
        <v>567</v>
      </c>
      <c r="B3195" s="11" t="s">
        <v>23</v>
      </c>
      <c r="C3195" s="52" t="s">
        <v>16</v>
      </c>
      <c r="D3195" s="52">
        <v>116</v>
      </c>
      <c r="E3195" s="52" t="s">
        <v>40</v>
      </c>
      <c r="F3195" s="52">
        <v>105</v>
      </c>
      <c r="G3195" s="52" t="s">
        <v>7</v>
      </c>
      <c r="H3195" s="52"/>
      <c r="I3195" s="30">
        <v>20229</v>
      </c>
      <c r="J3195" s="37">
        <f>VLOOKUP(Table2[[#This Row],[Visitor]],Table1[],2,FALSE)</f>
        <v>13</v>
      </c>
      <c r="K3195" s="37">
        <f>VLOOKUP(Table2[[#This Row],[Home]],Table1[],2,FALSE)</f>
        <v>15</v>
      </c>
      <c r="L3195" s="37">
        <f>VLOOKUP(Table2[[#This Row],[Visitor]],Table3[],2,FALSE)</f>
        <v>8</v>
      </c>
      <c r="M3195" s="37">
        <f>VLOOKUP(Table2[[#This Row],[Home]],Table3[],2,FALSE)</f>
        <v>24</v>
      </c>
      <c r="N3195" s="37">
        <f>VLOOKUP(Table2[[#This Row],[Visitor]],Table4[],2,FALSE)</f>
        <v>11</v>
      </c>
      <c r="O3195" s="37">
        <f>VLOOKUP(Table2[[#This Row],[Home]],Table4[],2,FALSE)</f>
        <v>27</v>
      </c>
      <c r="P3195" s="37"/>
      <c r="Q3195" s="37"/>
    </row>
    <row r="3196" spans="1:17" ht="25.5" customHeight="1">
      <c r="A3196" s="51" t="s">
        <v>567</v>
      </c>
      <c r="B3196" s="11" t="s">
        <v>23</v>
      </c>
      <c r="C3196" s="52" t="s">
        <v>34</v>
      </c>
      <c r="D3196" s="52">
        <v>121</v>
      </c>
      <c r="E3196" s="52" t="s">
        <v>25</v>
      </c>
      <c r="F3196" s="52">
        <v>134</v>
      </c>
      <c r="G3196" s="52" t="s">
        <v>7</v>
      </c>
      <c r="H3196" s="52"/>
      <c r="I3196" s="30">
        <v>16448</v>
      </c>
      <c r="J3196" s="37">
        <f>VLOOKUP(Table2[[#This Row],[Visitor]],Table1[],2,FALSE)</f>
        <v>2</v>
      </c>
      <c r="K3196" s="37">
        <f>VLOOKUP(Table2[[#This Row],[Home]],Table1[],2,FALSE)</f>
        <v>12</v>
      </c>
      <c r="L3196" s="37">
        <f>VLOOKUP(Table2[[#This Row],[Visitor]],Table3[],2,FALSE)</f>
        <v>13</v>
      </c>
      <c r="M3196" s="37">
        <f>VLOOKUP(Table2[[#This Row],[Home]],Table3[],2,FALSE)</f>
        <v>29</v>
      </c>
      <c r="N3196" s="37">
        <f>VLOOKUP(Table2[[#This Row],[Visitor]],Table4[],2,FALSE)</f>
        <v>13</v>
      </c>
      <c r="O3196" s="37">
        <f>VLOOKUP(Table2[[#This Row],[Home]],Table4[],2,FALSE)</f>
        <v>23</v>
      </c>
      <c r="P3196" s="37"/>
      <c r="Q3196" s="37"/>
    </row>
    <row r="3197" spans="1:17" ht="25.5" customHeight="1">
      <c r="A3197" s="51" t="s">
        <v>567</v>
      </c>
      <c r="B3197" s="11" t="s">
        <v>29</v>
      </c>
      <c r="C3197" s="52" t="s">
        <v>18</v>
      </c>
      <c r="D3197" s="52">
        <v>94</v>
      </c>
      <c r="E3197" s="52" t="s">
        <v>37</v>
      </c>
      <c r="F3197" s="52">
        <v>98</v>
      </c>
      <c r="G3197" s="52" t="s">
        <v>7</v>
      </c>
      <c r="H3197" s="52"/>
      <c r="I3197" s="30">
        <v>14562</v>
      </c>
      <c r="J3197" s="37">
        <f>VLOOKUP(Table2[[#This Row],[Visitor]],Table1[],2,FALSE)</f>
        <v>26</v>
      </c>
      <c r="K3197" s="37">
        <f>VLOOKUP(Table2[[#This Row],[Home]],Table1[],2,FALSE)</f>
        <v>29</v>
      </c>
      <c r="L3197" s="37">
        <f>VLOOKUP(Table2[[#This Row],[Visitor]],Table3[],2,FALSE)</f>
        <v>26</v>
      </c>
      <c r="M3197" s="37">
        <f>VLOOKUP(Table2[[#This Row],[Home]],Table3[],2,FALSE)</f>
        <v>30</v>
      </c>
      <c r="N3197" s="37">
        <f>VLOOKUP(Table2[[#This Row],[Visitor]],Table4[],2,FALSE)</f>
        <v>15</v>
      </c>
      <c r="O3197" s="37">
        <f>VLOOKUP(Table2[[#This Row],[Home]],Table4[],2,FALSE)</f>
        <v>29</v>
      </c>
      <c r="P3197" s="37"/>
      <c r="Q3197" s="37"/>
    </row>
    <row r="3198" spans="1:17" ht="25.5" customHeight="1">
      <c r="A3198" s="51" t="s">
        <v>567</v>
      </c>
      <c r="B3198" s="11" t="s">
        <v>29</v>
      </c>
      <c r="C3198" s="52" t="s">
        <v>13</v>
      </c>
      <c r="D3198" s="52">
        <v>92</v>
      </c>
      <c r="E3198" s="52" t="s">
        <v>31</v>
      </c>
      <c r="F3198" s="52">
        <v>109</v>
      </c>
      <c r="G3198" s="52" t="s">
        <v>7</v>
      </c>
      <c r="H3198" s="52"/>
      <c r="I3198" s="30">
        <v>18306</v>
      </c>
      <c r="J3198" s="37">
        <f>VLOOKUP(Table2[[#This Row],[Visitor]],Table1[],2,FALSE)</f>
        <v>20</v>
      </c>
      <c r="K3198" s="37">
        <f>VLOOKUP(Table2[[#This Row],[Home]],Table1[],2,FALSE)</f>
        <v>8</v>
      </c>
      <c r="L3198" s="37">
        <f>VLOOKUP(Table2[[#This Row],[Visitor]],Table3[],2,FALSE)</f>
        <v>20</v>
      </c>
      <c r="M3198" s="37">
        <f>VLOOKUP(Table2[[#This Row],[Home]],Table3[],2,FALSE)</f>
        <v>11</v>
      </c>
      <c r="N3198" s="37">
        <f>VLOOKUP(Table2[[#This Row],[Visitor]],Table4[],2,FALSE)</f>
        <v>17</v>
      </c>
      <c r="O3198" s="37">
        <f>VLOOKUP(Table2[[#This Row],[Home]],Table4[],2,FALSE)</f>
        <v>8</v>
      </c>
      <c r="P3198" s="37"/>
      <c r="Q3198" s="37"/>
    </row>
    <row r="3199" spans="1:17" ht="25.5" customHeight="1">
      <c r="A3199" s="51" t="s">
        <v>567</v>
      </c>
      <c r="B3199" s="11" t="s">
        <v>569</v>
      </c>
      <c r="C3199" s="52" t="s">
        <v>45</v>
      </c>
      <c r="D3199" s="52">
        <v>129</v>
      </c>
      <c r="E3199" s="52" t="s">
        <v>28</v>
      </c>
      <c r="F3199" s="52">
        <v>114</v>
      </c>
      <c r="G3199" s="52" t="s">
        <v>7</v>
      </c>
      <c r="H3199" s="52"/>
      <c r="I3199" s="30">
        <v>20542</v>
      </c>
      <c r="J3199" s="37">
        <f>VLOOKUP(Table2[[#This Row],[Visitor]],Table1[],2,FALSE)</f>
        <v>28</v>
      </c>
      <c r="K3199" s="37">
        <f>VLOOKUP(Table2[[#This Row],[Home]],Table1[],2,FALSE)</f>
        <v>22</v>
      </c>
      <c r="L3199" s="37">
        <f>VLOOKUP(Table2[[#This Row],[Visitor]],Table3[],2,FALSE)</f>
        <v>21</v>
      </c>
      <c r="M3199" s="37">
        <f>VLOOKUP(Table2[[#This Row],[Home]],Table3[],2,FALSE)</f>
        <v>28</v>
      </c>
      <c r="N3199" s="37">
        <f>VLOOKUP(Table2[[#This Row],[Visitor]],Table4[],2,FALSE)</f>
        <v>20</v>
      </c>
      <c r="O3199" s="37">
        <f>VLOOKUP(Table2[[#This Row],[Home]],Table4[],2,FALSE)</f>
        <v>22</v>
      </c>
      <c r="P3199" s="37"/>
      <c r="Q3199" s="37"/>
    </row>
    <row r="3200" spans="1:17" ht="25.5" customHeight="1">
      <c r="A3200" s="51" t="s">
        <v>567</v>
      </c>
      <c r="B3200" s="11" t="s">
        <v>35</v>
      </c>
      <c r="C3200" s="52" t="s">
        <v>22</v>
      </c>
      <c r="D3200" s="52">
        <v>127</v>
      </c>
      <c r="E3200" s="52" t="s">
        <v>38</v>
      </c>
      <c r="F3200" s="52">
        <v>106</v>
      </c>
      <c r="G3200" s="52" t="s">
        <v>7</v>
      </c>
      <c r="H3200" s="52"/>
      <c r="I3200" s="30">
        <v>17583</v>
      </c>
      <c r="J3200" s="37">
        <f>VLOOKUP(Table2[[#This Row],[Visitor]],Table1[],2,FALSE)</f>
        <v>14</v>
      </c>
      <c r="K3200" s="37">
        <f>VLOOKUP(Table2[[#This Row],[Home]],Table1[],2,FALSE)</f>
        <v>23</v>
      </c>
      <c r="L3200" s="37">
        <f>VLOOKUP(Table2[[#This Row],[Visitor]],Table3[],2,FALSE)</f>
        <v>16</v>
      </c>
      <c r="M3200" s="37">
        <f>VLOOKUP(Table2[[#This Row],[Home]],Table3[],2,FALSE)</f>
        <v>25</v>
      </c>
      <c r="N3200" s="37">
        <f>VLOOKUP(Table2[[#This Row],[Visitor]],Table4[],2,FALSE)</f>
        <v>1</v>
      </c>
      <c r="O3200" s="37">
        <f>VLOOKUP(Table2[[#This Row],[Home]],Table4[],2,FALSE)</f>
        <v>19</v>
      </c>
      <c r="P3200" s="37"/>
      <c r="Q3200" s="37"/>
    </row>
    <row r="3201" spans="1:17" ht="25.5" customHeight="1">
      <c r="A3201" s="51" t="s">
        <v>567</v>
      </c>
      <c r="B3201" s="11" t="s">
        <v>8</v>
      </c>
      <c r="C3201" s="52" t="s">
        <v>10</v>
      </c>
      <c r="D3201" s="52">
        <v>100</v>
      </c>
      <c r="E3201" s="52" t="s">
        <v>44</v>
      </c>
      <c r="F3201" s="52">
        <v>109</v>
      </c>
      <c r="G3201" s="52" t="s">
        <v>7</v>
      </c>
      <c r="H3201" s="52"/>
      <c r="I3201" s="30">
        <v>19068</v>
      </c>
      <c r="J3201" s="37">
        <f>VLOOKUP(Table2[[#This Row],[Visitor]],Table1[],2,FALSE)</f>
        <v>1</v>
      </c>
      <c r="K3201" s="37">
        <f>VLOOKUP(Table2[[#This Row],[Home]],Table1[],2,FALSE)</f>
        <v>6</v>
      </c>
      <c r="L3201" s="37">
        <f>VLOOKUP(Table2[[#This Row],[Visitor]],Table3[],2,FALSE)</f>
        <v>3</v>
      </c>
      <c r="M3201" s="37">
        <f>VLOOKUP(Table2[[#This Row],[Home]],Table3[],2,FALSE)</f>
        <v>18</v>
      </c>
      <c r="N3201" s="37">
        <f>VLOOKUP(Table2[[#This Row],[Visitor]],Table4[],2,FALSE)</f>
        <v>3</v>
      </c>
      <c r="O3201" s="37">
        <f>VLOOKUP(Table2[[#This Row],[Home]],Table4[],2,FALSE)</f>
        <v>12</v>
      </c>
      <c r="P3201" s="37"/>
      <c r="Q3201" s="37"/>
    </row>
    <row r="3202" spans="1:17" ht="25.5" customHeight="1">
      <c r="A3202" s="51" t="s">
        <v>570</v>
      </c>
      <c r="B3202" s="11" t="s">
        <v>83</v>
      </c>
      <c r="C3202" s="52" t="s">
        <v>33</v>
      </c>
      <c r="D3202" s="52">
        <v>109</v>
      </c>
      <c r="E3202" s="52" t="s">
        <v>9</v>
      </c>
      <c r="F3202" s="52">
        <v>139</v>
      </c>
      <c r="G3202" s="52" t="s">
        <v>7</v>
      </c>
      <c r="H3202" s="52"/>
      <c r="I3202" s="30">
        <v>18055</v>
      </c>
      <c r="J3202" s="37">
        <f>VLOOKUP(Table2[[#This Row],[Visitor]],Table1[],2,FALSE)</f>
        <v>24</v>
      </c>
      <c r="K3202" s="37">
        <f>VLOOKUP(Table2[[#This Row],[Home]],Table1[],2,FALSE)</f>
        <v>3</v>
      </c>
      <c r="L3202" s="37">
        <f>VLOOKUP(Table2[[#This Row],[Visitor]],Table3[],2,FALSE)</f>
        <v>12</v>
      </c>
      <c r="M3202" s="37">
        <f>VLOOKUP(Table2[[#This Row],[Home]],Table3[],2,FALSE)</f>
        <v>1</v>
      </c>
      <c r="N3202" s="37">
        <f>VLOOKUP(Table2[[#This Row],[Visitor]],Table4[],2,FALSE)</f>
        <v>21</v>
      </c>
      <c r="O3202" s="37">
        <f>VLOOKUP(Table2[[#This Row],[Home]],Table4[],2,FALSE)</f>
        <v>5</v>
      </c>
      <c r="P3202" s="37"/>
      <c r="Q3202" s="37"/>
    </row>
    <row r="3203" spans="1:17" ht="25.5" customHeight="1">
      <c r="A3203" s="51" t="s">
        <v>570</v>
      </c>
      <c r="B3203" s="11" t="s">
        <v>12</v>
      </c>
      <c r="C3203" s="52" t="s">
        <v>24</v>
      </c>
      <c r="D3203" s="52">
        <v>105</v>
      </c>
      <c r="E3203" s="52" t="s">
        <v>5</v>
      </c>
      <c r="F3203" s="52">
        <v>140</v>
      </c>
      <c r="G3203" s="52" t="s">
        <v>7</v>
      </c>
      <c r="H3203" s="52"/>
      <c r="I3203" s="30">
        <v>19156</v>
      </c>
      <c r="J3203" s="37">
        <f>VLOOKUP(Table2[[#This Row],[Visitor]],Table1[],2,FALSE)</f>
        <v>21</v>
      </c>
      <c r="K3203" s="37">
        <f>VLOOKUP(Table2[[#This Row],[Home]],Table1[],2,FALSE)</f>
        <v>4</v>
      </c>
      <c r="L3203" s="37">
        <f>VLOOKUP(Table2[[#This Row],[Visitor]],Table3[],2,FALSE)</f>
        <v>9</v>
      </c>
      <c r="M3203" s="37">
        <f>VLOOKUP(Table2[[#This Row],[Home]],Table3[],2,FALSE)</f>
        <v>4</v>
      </c>
      <c r="N3203" s="37">
        <f>VLOOKUP(Table2[[#This Row],[Visitor]],Table4[],2,FALSE)</f>
        <v>24</v>
      </c>
      <c r="O3203" s="37">
        <f>VLOOKUP(Table2[[#This Row],[Home]],Table4[],2,FALSE)</f>
        <v>9</v>
      </c>
      <c r="P3203" s="37"/>
      <c r="Q3203" s="37"/>
    </row>
    <row r="3204" spans="1:17" ht="25.5" customHeight="1">
      <c r="A3204" s="51" t="s">
        <v>570</v>
      </c>
      <c r="B3204" s="11" t="s">
        <v>12</v>
      </c>
      <c r="C3204" s="52" t="s">
        <v>40</v>
      </c>
      <c r="D3204" s="52">
        <v>108</v>
      </c>
      <c r="E3204" s="52" t="s">
        <v>14</v>
      </c>
      <c r="F3204" s="52">
        <v>99</v>
      </c>
      <c r="G3204" s="52" t="s">
        <v>7</v>
      </c>
      <c r="H3204" s="52"/>
      <c r="I3204" s="30">
        <v>15951</v>
      </c>
      <c r="J3204" s="37">
        <f>VLOOKUP(Table2[[#This Row],[Visitor]],Table1[],2,FALSE)</f>
        <v>15</v>
      </c>
      <c r="K3204" s="37">
        <f>VLOOKUP(Table2[[#This Row],[Home]],Table1[],2,FALSE)</f>
        <v>19</v>
      </c>
      <c r="L3204" s="37">
        <f>VLOOKUP(Table2[[#This Row],[Visitor]],Table3[],2,FALSE)</f>
        <v>24</v>
      </c>
      <c r="M3204" s="37">
        <f>VLOOKUP(Table2[[#This Row],[Home]],Table3[],2,FALSE)</f>
        <v>19</v>
      </c>
      <c r="N3204" s="37">
        <f>VLOOKUP(Table2[[#This Row],[Visitor]],Table4[],2,FALSE)</f>
        <v>27</v>
      </c>
      <c r="O3204" s="37">
        <f>VLOOKUP(Table2[[#This Row],[Home]],Table4[],2,FALSE)</f>
        <v>16</v>
      </c>
      <c r="P3204" s="37"/>
      <c r="Q3204" s="37"/>
    </row>
    <row r="3205" spans="1:17" ht="25.5" customHeight="1">
      <c r="A3205" s="51" t="s">
        <v>570</v>
      </c>
      <c r="B3205" s="11" t="s">
        <v>23</v>
      </c>
      <c r="C3205" s="52" t="s">
        <v>45</v>
      </c>
      <c r="D3205" s="52">
        <v>125</v>
      </c>
      <c r="E3205" s="52" t="s">
        <v>43</v>
      </c>
      <c r="F3205" s="52">
        <v>110</v>
      </c>
      <c r="G3205" s="52" t="s">
        <v>7</v>
      </c>
      <c r="H3205" s="52"/>
      <c r="I3205" s="30">
        <v>18203</v>
      </c>
      <c r="J3205" s="37">
        <f>VLOOKUP(Table2[[#This Row],[Visitor]],Table1[],2,FALSE)</f>
        <v>28</v>
      </c>
      <c r="K3205" s="37">
        <f>VLOOKUP(Table2[[#This Row],[Home]],Table1[],2,FALSE)</f>
        <v>10</v>
      </c>
      <c r="L3205" s="37">
        <f>VLOOKUP(Table2[[#This Row],[Visitor]],Table3[],2,FALSE)</f>
        <v>21</v>
      </c>
      <c r="M3205" s="37">
        <f>VLOOKUP(Table2[[#This Row],[Home]],Table3[],2,FALSE)</f>
        <v>10</v>
      </c>
      <c r="N3205" s="37">
        <f>VLOOKUP(Table2[[#This Row],[Visitor]],Table4[],2,FALSE)</f>
        <v>20</v>
      </c>
      <c r="O3205" s="37">
        <f>VLOOKUP(Table2[[#This Row],[Home]],Table4[],2,FALSE)</f>
        <v>10</v>
      </c>
      <c r="P3205" s="37"/>
      <c r="Q3205" s="37"/>
    </row>
    <row r="3206" spans="1:17" ht="25.5" customHeight="1">
      <c r="A3206" s="51" t="s">
        <v>570</v>
      </c>
      <c r="B3206" s="11" t="s">
        <v>26</v>
      </c>
      <c r="C3206" s="52" t="s">
        <v>19</v>
      </c>
      <c r="D3206" s="52">
        <v>91</v>
      </c>
      <c r="E3206" s="52" t="s">
        <v>28</v>
      </c>
      <c r="F3206" s="52">
        <v>109</v>
      </c>
      <c r="G3206" s="52" t="s">
        <v>7</v>
      </c>
      <c r="H3206" s="52"/>
      <c r="I3206" s="30">
        <v>20244</v>
      </c>
      <c r="J3206" s="37">
        <f>VLOOKUP(Table2[[#This Row],[Visitor]],Table1[],2,FALSE)</f>
        <v>27</v>
      </c>
      <c r="K3206" s="37">
        <f>VLOOKUP(Table2[[#This Row],[Home]],Table1[],2,FALSE)</f>
        <v>22</v>
      </c>
      <c r="L3206" s="37">
        <f>VLOOKUP(Table2[[#This Row],[Visitor]],Table3[],2,FALSE)</f>
        <v>5</v>
      </c>
      <c r="M3206" s="37">
        <f>VLOOKUP(Table2[[#This Row],[Home]],Table3[],2,FALSE)</f>
        <v>28</v>
      </c>
      <c r="N3206" s="37">
        <f>VLOOKUP(Table2[[#This Row],[Visitor]],Table4[],2,FALSE)</f>
        <v>7</v>
      </c>
      <c r="O3206" s="37">
        <f>VLOOKUP(Table2[[#This Row],[Home]],Table4[],2,FALSE)</f>
        <v>22</v>
      </c>
      <c r="P3206" s="37"/>
      <c r="Q3206" s="37"/>
    </row>
    <row r="3207" spans="1:17" ht="25.5" customHeight="1">
      <c r="A3207" s="51" t="s">
        <v>570</v>
      </c>
      <c r="B3207" s="11" t="s">
        <v>29</v>
      </c>
      <c r="C3207" s="52" t="s">
        <v>6</v>
      </c>
      <c r="D3207" s="52">
        <v>111</v>
      </c>
      <c r="E3207" s="52" t="s">
        <v>30</v>
      </c>
      <c r="F3207" s="52">
        <v>103</v>
      </c>
      <c r="G3207" s="52" t="s">
        <v>7</v>
      </c>
      <c r="H3207" s="52"/>
      <c r="I3207" s="30">
        <v>19533</v>
      </c>
      <c r="J3207" s="37">
        <f>VLOOKUP(Table2[[#This Row],[Visitor]],Table1[],2,FALSE)</f>
        <v>5</v>
      </c>
      <c r="K3207" s="37">
        <f>VLOOKUP(Table2[[#This Row],[Home]],Table1[],2,FALSE)</f>
        <v>18</v>
      </c>
      <c r="L3207" s="37">
        <f>VLOOKUP(Table2[[#This Row],[Visitor]],Table3[],2,FALSE)</f>
        <v>6</v>
      </c>
      <c r="M3207" s="37">
        <f>VLOOKUP(Table2[[#This Row],[Home]],Table3[],2,FALSE)</f>
        <v>14</v>
      </c>
      <c r="N3207" s="37">
        <f>VLOOKUP(Table2[[#This Row],[Visitor]],Table4[],2,FALSE)</f>
        <v>28</v>
      </c>
      <c r="O3207" s="37">
        <f>VLOOKUP(Table2[[#This Row],[Home]],Table4[],2,FALSE)</f>
        <v>4</v>
      </c>
      <c r="P3207" s="37"/>
      <c r="Q3207" s="37"/>
    </row>
    <row r="3208" spans="1:17" ht="25.5" customHeight="1">
      <c r="A3208" s="51" t="s">
        <v>570</v>
      </c>
      <c r="B3208" s="11" t="s">
        <v>35</v>
      </c>
      <c r="C3208" s="52" t="s">
        <v>22</v>
      </c>
      <c r="D3208" s="52">
        <v>122</v>
      </c>
      <c r="E3208" s="52" t="s">
        <v>36</v>
      </c>
      <c r="F3208" s="52">
        <v>101</v>
      </c>
      <c r="G3208" s="52" t="s">
        <v>7</v>
      </c>
      <c r="H3208" s="52"/>
      <c r="I3208" s="30">
        <v>19843</v>
      </c>
      <c r="J3208" s="37">
        <f>VLOOKUP(Table2[[#This Row],[Visitor]],Table1[],2,FALSE)</f>
        <v>14</v>
      </c>
      <c r="K3208" s="37">
        <f>VLOOKUP(Table2[[#This Row],[Home]],Table1[],2,FALSE)</f>
        <v>16</v>
      </c>
      <c r="L3208" s="37">
        <f>VLOOKUP(Table2[[#This Row],[Visitor]],Table3[],2,FALSE)</f>
        <v>16</v>
      </c>
      <c r="M3208" s="37">
        <f>VLOOKUP(Table2[[#This Row],[Home]],Table3[],2,FALSE)</f>
        <v>7</v>
      </c>
      <c r="N3208" s="37">
        <f>VLOOKUP(Table2[[#This Row],[Visitor]],Table4[],2,FALSE)</f>
        <v>1</v>
      </c>
      <c r="O3208" s="37">
        <f>VLOOKUP(Table2[[#This Row],[Home]],Table4[],2,FALSE)</f>
        <v>6</v>
      </c>
      <c r="P3208" s="37"/>
      <c r="Q3208" s="37"/>
    </row>
    <row r="3209" spans="1:17" ht="25.5" customHeight="1">
      <c r="A3209" s="51" t="s">
        <v>571</v>
      </c>
      <c r="B3209" s="11" t="s">
        <v>49</v>
      </c>
      <c r="C3209" s="52" t="s">
        <v>17</v>
      </c>
      <c r="D3209" s="52">
        <v>121</v>
      </c>
      <c r="E3209" s="52" t="s">
        <v>42</v>
      </c>
      <c r="F3209" s="52">
        <v>124</v>
      </c>
      <c r="G3209" s="52" t="s">
        <v>7</v>
      </c>
      <c r="H3209" s="52"/>
      <c r="I3209" s="30">
        <v>18861</v>
      </c>
      <c r="J3209" s="37">
        <f>VLOOKUP(Table2[[#This Row],[Visitor]],Table1[],2,FALSE)</f>
        <v>17</v>
      </c>
      <c r="K3209" s="37">
        <f>VLOOKUP(Table2[[#This Row],[Home]],Table1[],2,FALSE)</f>
        <v>25</v>
      </c>
      <c r="L3209" s="37">
        <f>VLOOKUP(Table2[[#This Row],[Visitor]],Table3[],2,FALSE)</f>
        <v>15</v>
      </c>
      <c r="M3209" s="37">
        <f>VLOOKUP(Table2[[#This Row],[Home]],Table3[],2,FALSE)</f>
        <v>22</v>
      </c>
      <c r="N3209" s="37">
        <f>VLOOKUP(Table2[[#This Row],[Visitor]],Table4[],2,FALSE)</f>
        <v>18</v>
      </c>
      <c r="O3209" s="37">
        <f>VLOOKUP(Table2[[#This Row],[Home]],Table4[],2,FALSE)</f>
        <v>30</v>
      </c>
      <c r="P3209" s="37"/>
      <c r="Q3209" s="37"/>
    </row>
    <row r="3210" spans="1:17" ht="25.5" customHeight="1">
      <c r="A3210" s="51" t="s">
        <v>571</v>
      </c>
      <c r="B3210" s="11" t="s">
        <v>49</v>
      </c>
      <c r="C3210" s="52" t="s">
        <v>31</v>
      </c>
      <c r="D3210" s="52">
        <v>127</v>
      </c>
      <c r="E3210" s="52" t="s">
        <v>20</v>
      </c>
      <c r="F3210" s="52">
        <v>116</v>
      </c>
      <c r="G3210" s="52" t="s">
        <v>7</v>
      </c>
      <c r="H3210" s="52"/>
      <c r="I3210" s="30">
        <v>15953</v>
      </c>
      <c r="J3210" s="37">
        <f>VLOOKUP(Table2[[#This Row],[Visitor]],Table1[],2,FALSE)</f>
        <v>8</v>
      </c>
      <c r="K3210" s="37">
        <f>VLOOKUP(Table2[[#This Row],[Home]],Table1[],2,FALSE)</f>
        <v>9</v>
      </c>
      <c r="L3210" s="37">
        <f>VLOOKUP(Table2[[#This Row],[Visitor]],Table3[],2,FALSE)</f>
        <v>11</v>
      </c>
      <c r="M3210" s="37">
        <f>VLOOKUP(Table2[[#This Row],[Home]],Table3[],2,FALSE)</f>
        <v>17</v>
      </c>
      <c r="N3210" s="37">
        <f>VLOOKUP(Table2[[#This Row],[Visitor]],Table4[],2,FALSE)</f>
        <v>8</v>
      </c>
      <c r="O3210" s="37">
        <f>VLOOKUP(Table2[[#This Row],[Home]],Table4[],2,FALSE)</f>
        <v>25</v>
      </c>
      <c r="P3210" s="37"/>
      <c r="Q3210" s="37"/>
    </row>
    <row r="3211" spans="1:17" ht="25.5" customHeight="1">
      <c r="A3211" s="51" t="s">
        <v>571</v>
      </c>
      <c r="B3211" s="11" t="s">
        <v>59</v>
      </c>
      <c r="C3211" s="52" t="s">
        <v>27</v>
      </c>
      <c r="D3211" s="52">
        <v>86</v>
      </c>
      <c r="E3211" s="52" t="s">
        <v>15</v>
      </c>
      <c r="F3211" s="52">
        <v>108</v>
      </c>
      <c r="G3211" s="52" t="s">
        <v>7</v>
      </c>
      <c r="H3211" s="52"/>
      <c r="I3211" s="30">
        <v>15201</v>
      </c>
      <c r="J3211" s="37">
        <f>VLOOKUP(Table2[[#This Row],[Visitor]],Table1[],2,FALSE)</f>
        <v>11</v>
      </c>
      <c r="K3211" s="37">
        <f>VLOOKUP(Table2[[#This Row],[Home]],Table1[],2,FALSE)</f>
        <v>30</v>
      </c>
      <c r="L3211" s="37">
        <f>VLOOKUP(Table2[[#This Row],[Visitor]],Table3[],2,FALSE)</f>
        <v>27</v>
      </c>
      <c r="M3211" s="37">
        <f>VLOOKUP(Table2[[#This Row],[Home]],Table3[],2,FALSE)</f>
        <v>23</v>
      </c>
      <c r="N3211" s="37">
        <f>VLOOKUP(Table2[[#This Row],[Visitor]],Table4[],2,FALSE)</f>
        <v>26</v>
      </c>
      <c r="O3211" s="37">
        <f>VLOOKUP(Table2[[#This Row],[Home]],Table4[],2,FALSE)</f>
        <v>14</v>
      </c>
      <c r="P3211" s="37"/>
      <c r="Q3211" s="37"/>
    </row>
    <row r="3212" spans="1:17" ht="25.5" customHeight="1">
      <c r="A3212" s="51" t="s">
        <v>571</v>
      </c>
      <c r="B3212" s="11" t="s">
        <v>59</v>
      </c>
      <c r="C3212" s="52" t="s">
        <v>10</v>
      </c>
      <c r="D3212" s="52">
        <v>102</v>
      </c>
      <c r="E3212" s="52" t="s">
        <v>25</v>
      </c>
      <c r="F3212" s="52">
        <v>122</v>
      </c>
      <c r="G3212" s="52" t="s">
        <v>7</v>
      </c>
      <c r="H3212" s="52"/>
      <c r="I3212" s="30">
        <v>16408</v>
      </c>
      <c r="J3212" s="37">
        <f>VLOOKUP(Table2[[#This Row],[Visitor]],Table1[],2,FALSE)</f>
        <v>1</v>
      </c>
      <c r="K3212" s="37">
        <f>VLOOKUP(Table2[[#This Row],[Home]],Table1[],2,FALSE)</f>
        <v>12</v>
      </c>
      <c r="L3212" s="37">
        <f>VLOOKUP(Table2[[#This Row],[Visitor]],Table3[],2,FALSE)</f>
        <v>3</v>
      </c>
      <c r="M3212" s="37">
        <f>VLOOKUP(Table2[[#This Row],[Home]],Table3[],2,FALSE)</f>
        <v>29</v>
      </c>
      <c r="N3212" s="37">
        <f>VLOOKUP(Table2[[#This Row],[Visitor]],Table4[],2,FALSE)</f>
        <v>3</v>
      </c>
      <c r="O3212" s="37">
        <f>VLOOKUP(Table2[[#This Row],[Home]],Table4[],2,FALSE)</f>
        <v>23</v>
      </c>
      <c r="P3212" s="37"/>
      <c r="Q3212" s="37"/>
    </row>
    <row r="3213" spans="1:17" ht="25.5" customHeight="1">
      <c r="A3213" s="51" t="s">
        <v>571</v>
      </c>
      <c r="B3213" s="11" t="s">
        <v>59</v>
      </c>
      <c r="C3213" s="52" t="s">
        <v>34</v>
      </c>
      <c r="D3213" s="52">
        <v>105</v>
      </c>
      <c r="E3213" s="52" t="s">
        <v>41</v>
      </c>
      <c r="F3213" s="52">
        <v>104</v>
      </c>
      <c r="G3213" s="52" t="s">
        <v>7</v>
      </c>
      <c r="H3213" s="52"/>
      <c r="I3213" s="30">
        <v>19800</v>
      </c>
      <c r="J3213" s="37">
        <f>VLOOKUP(Table2[[#This Row],[Visitor]],Table1[],2,FALSE)</f>
        <v>2</v>
      </c>
      <c r="K3213" s="37">
        <f>VLOOKUP(Table2[[#This Row],[Home]],Table1[],2,FALSE)</f>
        <v>7</v>
      </c>
      <c r="L3213" s="37">
        <f>VLOOKUP(Table2[[#This Row],[Visitor]],Table3[],2,FALSE)</f>
        <v>13</v>
      </c>
      <c r="M3213" s="37">
        <f>VLOOKUP(Table2[[#This Row],[Home]],Table3[],2,FALSE)</f>
        <v>2</v>
      </c>
      <c r="N3213" s="37">
        <f>VLOOKUP(Table2[[#This Row],[Visitor]],Table4[],2,FALSE)</f>
        <v>13</v>
      </c>
      <c r="O3213" s="37">
        <f>VLOOKUP(Table2[[#This Row],[Home]],Table4[],2,FALSE)</f>
        <v>2</v>
      </c>
      <c r="P3213" s="37"/>
      <c r="Q3213" s="37"/>
    </row>
    <row r="3214" spans="1:17" ht="25.5" customHeight="1">
      <c r="A3214" s="51" t="s">
        <v>571</v>
      </c>
      <c r="B3214" s="11" t="s">
        <v>23</v>
      </c>
      <c r="C3214" s="52" t="s">
        <v>44</v>
      </c>
      <c r="D3214" s="52">
        <v>104</v>
      </c>
      <c r="E3214" s="52" t="s">
        <v>30</v>
      </c>
      <c r="F3214" s="52">
        <v>114</v>
      </c>
      <c r="G3214" s="52" t="s">
        <v>7</v>
      </c>
      <c r="H3214" s="52"/>
      <c r="I3214" s="30">
        <v>19520</v>
      </c>
      <c r="J3214" s="37">
        <f>VLOOKUP(Table2[[#This Row],[Visitor]],Table1[],2,FALSE)</f>
        <v>6</v>
      </c>
      <c r="K3214" s="37">
        <f>VLOOKUP(Table2[[#This Row],[Home]],Table1[],2,FALSE)</f>
        <v>18</v>
      </c>
      <c r="L3214" s="37">
        <f>VLOOKUP(Table2[[#This Row],[Visitor]],Table3[],2,FALSE)</f>
        <v>18</v>
      </c>
      <c r="M3214" s="37">
        <f>VLOOKUP(Table2[[#This Row],[Home]],Table3[],2,FALSE)</f>
        <v>14</v>
      </c>
      <c r="N3214" s="37">
        <f>VLOOKUP(Table2[[#This Row],[Visitor]],Table4[],2,FALSE)</f>
        <v>12</v>
      </c>
      <c r="O3214" s="37">
        <f>VLOOKUP(Table2[[#This Row],[Home]],Table4[],2,FALSE)</f>
        <v>4</v>
      </c>
      <c r="P3214" s="37"/>
      <c r="Q3214" s="37"/>
    </row>
    <row r="3215" spans="1:17" ht="25.5" customHeight="1">
      <c r="A3215" s="51" t="s">
        <v>571</v>
      </c>
      <c r="B3215" s="11" t="s">
        <v>23</v>
      </c>
      <c r="C3215" s="52" t="s">
        <v>13</v>
      </c>
      <c r="D3215" s="52">
        <v>92</v>
      </c>
      <c r="E3215" s="52" t="s">
        <v>37</v>
      </c>
      <c r="F3215" s="52">
        <v>100</v>
      </c>
      <c r="G3215" s="52" t="s">
        <v>7</v>
      </c>
      <c r="H3215" s="52"/>
      <c r="I3215" s="30">
        <v>14751</v>
      </c>
      <c r="J3215" s="37">
        <f>VLOOKUP(Table2[[#This Row],[Visitor]],Table1[],2,FALSE)</f>
        <v>20</v>
      </c>
      <c r="K3215" s="37">
        <f>VLOOKUP(Table2[[#This Row],[Home]],Table1[],2,FALSE)</f>
        <v>29</v>
      </c>
      <c r="L3215" s="37">
        <f>VLOOKUP(Table2[[#This Row],[Visitor]],Table3[],2,FALSE)</f>
        <v>20</v>
      </c>
      <c r="M3215" s="37">
        <f>VLOOKUP(Table2[[#This Row],[Home]],Table3[],2,FALSE)</f>
        <v>30</v>
      </c>
      <c r="N3215" s="37">
        <f>VLOOKUP(Table2[[#This Row],[Visitor]],Table4[],2,FALSE)</f>
        <v>17</v>
      </c>
      <c r="O3215" s="37">
        <f>VLOOKUP(Table2[[#This Row],[Home]],Table4[],2,FALSE)</f>
        <v>29</v>
      </c>
      <c r="P3215" s="37"/>
      <c r="Q3215" s="37"/>
    </row>
    <row r="3216" spans="1:17" ht="25.5" customHeight="1">
      <c r="A3216" s="51" t="s">
        <v>572</v>
      </c>
      <c r="B3216" s="11" t="s">
        <v>12</v>
      </c>
      <c r="C3216" s="52" t="s">
        <v>24</v>
      </c>
      <c r="D3216" s="52">
        <v>117</v>
      </c>
      <c r="E3216" s="52" t="s">
        <v>14</v>
      </c>
      <c r="F3216" s="52">
        <v>110</v>
      </c>
      <c r="G3216" s="52" t="s">
        <v>7</v>
      </c>
      <c r="H3216" s="52" t="s">
        <v>53</v>
      </c>
      <c r="I3216" s="30">
        <v>13780</v>
      </c>
      <c r="J3216" s="37">
        <f>VLOOKUP(Table2[[#This Row],[Visitor]],Table1[],2,FALSE)</f>
        <v>21</v>
      </c>
      <c r="K3216" s="37">
        <f>VLOOKUP(Table2[[#This Row],[Home]],Table1[],2,FALSE)</f>
        <v>19</v>
      </c>
      <c r="L3216" s="37">
        <f>VLOOKUP(Table2[[#This Row],[Visitor]],Table3[],2,FALSE)</f>
        <v>9</v>
      </c>
      <c r="M3216" s="37">
        <f>VLOOKUP(Table2[[#This Row],[Home]],Table3[],2,FALSE)</f>
        <v>19</v>
      </c>
      <c r="N3216" s="37">
        <f>VLOOKUP(Table2[[#This Row],[Visitor]],Table4[],2,FALSE)</f>
        <v>24</v>
      </c>
      <c r="O3216" s="37">
        <f>VLOOKUP(Table2[[#This Row],[Home]],Table4[],2,FALSE)</f>
        <v>16</v>
      </c>
      <c r="P3216" s="37"/>
      <c r="Q3216" s="37"/>
    </row>
    <row r="3217" spans="1:17" ht="25.5" customHeight="1">
      <c r="A3217" s="51" t="s">
        <v>572</v>
      </c>
      <c r="B3217" s="11" t="s">
        <v>12</v>
      </c>
      <c r="C3217" s="52" t="s">
        <v>19</v>
      </c>
      <c r="D3217" s="52">
        <v>95</v>
      </c>
      <c r="E3217" s="52" t="s">
        <v>16</v>
      </c>
      <c r="F3217" s="52">
        <v>101</v>
      </c>
      <c r="G3217" s="52" t="s">
        <v>7</v>
      </c>
      <c r="H3217" s="52"/>
      <c r="I3217" s="30">
        <v>15257</v>
      </c>
      <c r="J3217" s="37">
        <f>VLOOKUP(Table2[[#This Row],[Visitor]],Table1[],2,FALSE)</f>
        <v>27</v>
      </c>
      <c r="K3217" s="37">
        <f>VLOOKUP(Table2[[#This Row],[Home]],Table1[],2,FALSE)</f>
        <v>13</v>
      </c>
      <c r="L3217" s="37">
        <f>VLOOKUP(Table2[[#This Row],[Visitor]],Table3[],2,FALSE)</f>
        <v>5</v>
      </c>
      <c r="M3217" s="37">
        <f>VLOOKUP(Table2[[#This Row],[Home]],Table3[],2,FALSE)</f>
        <v>8</v>
      </c>
      <c r="N3217" s="37">
        <f>VLOOKUP(Table2[[#This Row],[Visitor]],Table4[],2,FALSE)</f>
        <v>7</v>
      </c>
      <c r="O3217" s="37">
        <f>VLOOKUP(Table2[[#This Row],[Home]],Table4[],2,FALSE)</f>
        <v>11</v>
      </c>
      <c r="P3217" s="37"/>
      <c r="Q3217" s="37"/>
    </row>
    <row r="3218" spans="1:17" ht="25.5" customHeight="1">
      <c r="A3218" s="51" t="s">
        <v>572</v>
      </c>
      <c r="B3218" s="11" t="s">
        <v>21</v>
      </c>
      <c r="C3218" s="52" t="s">
        <v>40</v>
      </c>
      <c r="D3218" s="52">
        <v>101</v>
      </c>
      <c r="E3218" s="52" t="s">
        <v>5</v>
      </c>
      <c r="F3218" s="52">
        <v>113</v>
      </c>
      <c r="G3218" s="52" t="s">
        <v>7</v>
      </c>
      <c r="H3218" s="52"/>
      <c r="I3218" s="30">
        <v>19156</v>
      </c>
      <c r="J3218" s="37">
        <f>VLOOKUP(Table2[[#This Row],[Visitor]],Table1[],2,FALSE)</f>
        <v>15</v>
      </c>
      <c r="K3218" s="37">
        <f>VLOOKUP(Table2[[#This Row],[Home]],Table1[],2,FALSE)</f>
        <v>4</v>
      </c>
      <c r="L3218" s="37">
        <f>VLOOKUP(Table2[[#This Row],[Visitor]],Table3[],2,FALSE)</f>
        <v>24</v>
      </c>
      <c r="M3218" s="37">
        <f>VLOOKUP(Table2[[#This Row],[Home]],Table3[],2,FALSE)</f>
        <v>4</v>
      </c>
      <c r="N3218" s="37">
        <f>VLOOKUP(Table2[[#This Row],[Visitor]],Table4[],2,FALSE)</f>
        <v>27</v>
      </c>
      <c r="O3218" s="37">
        <f>VLOOKUP(Table2[[#This Row],[Home]],Table4[],2,FALSE)</f>
        <v>9</v>
      </c>
      <c r="P3218" s="37"/>
      <c r="Q3218" s="37"/>
    </row>
    <row r="3219" spans="1:17" ht="25.5" customHeight="1">
      <c r="A3219" s="51" t="s">
        <v>572</v>
      </c>
      <c r="B3219" s="11" t="s">
        <v>23</v>
      </c>
      <c r="C3219" s="52" t="s">
        <v>43</v>
      </c>
      <c r="D3219" s="52">
        <v>117</v>
      </c>
      <c r="E3219" s="52" t="s">
        <v>33</v>
      </c>
      <c r="F3219" s="52">
        <v>104</v>
      </c>
      <c r="G3219" s="52" t="s">
        <v>7</v>
      </c>
      <c r="H3219" s="52"/>
      <c r="I3219" s="30">
        <v>11044</v>
      </c>
      <c r="J3219" s="37">
        <f>VLOOKUP(Table2[[#This Row],[Visitor]],Table1[],2,FALSE)</f>
        <v>10</v>
      </c>
      <c r="K3219" s="37">
        <f>VLOOKUP(Table2[[#This Row],[Home]],Table1[],2,FALSE)</f>
        <v>24</v>
      </c>
      <c r="L3219" s="37">
        <f>VLOOKUP(Table2[[#This Row],[Visitor]],Table3[],2,FALSE)</f>
        <v>10</v>
      </c>
      <c r="M3219" s="37">
        <f>VLOOKUP(Table2[[#This Row],[Home]],Table3[],2,FALSE)</f>
        <v>12</v>
      </c>
      <c r="N3219" s="37">
        <f>VLOOKUP(Table2[[#This Row],[Visitor]],Table4[],2,FALSE)</f>
        <v>10</v>
      </c>
      <c r="O3219" s="37">
        <f>VLOOKUP(Table2[[#This Row],[Home]],Table4[],2,FALSE)</f>
        <v>21</v>
      </c>
      <c r="P3219" s="37"/>
      <c r="Q3219" s="37"/>
    </row>
    <row r="3220" spans="1:17" ht="25.5" customHeight="1">
      <c r="A3220" s="51" t="s">
        <v>572</v>
      </c>
      <c r="B3220" s="11" t="s">
        <v>35</v>
      </c>
      <c r="C3220" s="52" t="s">
        <v>13</v>
      </c>
      <c r="D3220" s="52">
        <v>112</v>
      </c>
      <c r="E3220" s="52" t="s">
        <v>36</v>
      </c>
      <c r="F3220" s="52">
        <v>115</v>
      </c>
      <c r="G3220" s="52" t="s">
        <v>7</v>
      </c>
      <c r="H3220" s="52"/>
      <c r="I3220" s="30">
        <v>19111</v>
      </c>
      <c r="J3220" s="37">
        <f>VLOOKUP(Table2[[#This Row],[Visitor]],Table1[],2,FALSE)</f>
        <v>20</v>
      </c>
      <c r="K3220" s="37">
        <f>VLOOKUP(Table2[[#This Row],[Home]],Table1[],2,FALSE)</f>
        <v>16</v>
      </c>
      <c r="L3220" s="37">
        <f>VLOOKUP(Table2[[#This Row],[Visitor]],Table3[],2,FALSE)</f>
        <v>20</v>
      </c>
      <c r="M3220" s="37">
        <f>VLOOKUP(Table2[[#This Row],[Home]],Table3[],2,FALSE)</f>
        <v>7</v>
      </c>
      <c r="N3220" s="37">
        <f>VLOOKUP(Table2[[#This Row],[Visitor]],Table4[],2,FALSE)</f>
        <v>17</v>
      </c>
      <c r="O3220" s="37">
        <f>VLOOKUP(Table2[[#This Row],[Home]],Table4[],2,FALSE)</f>
        <v>6</v>
      </c>
      <c r="P3220" s="37"/>
      <c r="Q3220" s="37"/>
    </row>
    <row r="3221" spans="1:17" ht="25.5" customHeight="1">
      <c r="A3221" s="51" t="s">
        <v>572</v>
      </c>
      <c r="B3221" s="11" t="s">
        <v>35</v>
      </c>
      <c r="C3221" s="52" t="s">
        <v>18</v>
      </c>
      <c r="D3221" s="52">
        <v>114</v>
      </c>
      <c r="E3221" s="52" t="s">
        <v>38</v>
      </c>
      <c r="F3221" s="52">
        <v>112</v>
      </c>
      <c r="G3221" s="52" t="s">
        <v>7</v>
      </c>
      <c r="H3221" s="52"/>
      <c r="I3221" s="30">
        <v>16299</v>
      </c>
      <c r="J3221" s="37">
        <f>VLOOKUP(Table2[[#This Row],[Visitor]],Table1[],2,FALSE)</f>
        <v>26</v>
      </c>
      <c r="K3221" s="37">
        <f>VLOOKUP(Table2[[#This Row],[Home]],Table1[],2,FALSE)</f>
        <v>23</v>
      </c>
      <c r="L3221" s="37">
        <f>VLOOKUP(Table2[[#This Row],[Visitor]],Table3[],2,FALSE)</f>
        <v>26</v>
      </c>
      <c r="M3221" s="37">
        <f>VLOOKUP(Table2[[#This Row],[Home]],Table3[],2,FALSE)</f>
        <v>25</v>
      </c>
      <c r="N3221" s="37">
        <f>VLOOKUP(Table2[[#This Row],[Visitor]],Table4[],2,FALSE)</f>
        <v>15</v>
      </c>
      <c r="O3221" s="37">
        <f>VLOOKUP(Table2[[#This Row],[Home]],Table4[],2,FALSE)</f>
        <v>19</v>
      </c>
      <c r="P3221" s="37"/>
      <c r="Q3221" s="37"/>
    </row>
    <row r="3222" spans="1:17" ht="25.5" customHeight="1">
      <c r="A3222" s="51" t="s">
        <v>572</v>
      </c>
      <c r="B3222" s="11" t="s">
        <v>8</v>
      </c>
      <c r="C3222" s="52" t="s">
        <v>6</v>
      </c>
      <c r="D3222" s="52">
        <v>99</v>
      </c>
      <c r="E3222" s="52" t="s">
        <v>45</v>
      </c>
      <c r="F3222" s="52">
        <v>128</v>
      </c>
      <c r="G3222" s="52" t="s">
        <v>7</v>
      </c>
      <c r="H3222" s="52"/>
      <c r="I3222" s="30">
        <v>18997</v>
      </c>
      <c r="J3222" s="37">
        <f>VLOOKUP(Table2[[#This Row],[Visitor]],Table1[],2,FALSE)</f>
        <v>5</v>
      </c>
      <c r="K3222" s="37">
        <f>VLOOKUP(Table2[[#This Row],[Home]],Table1[],2,FALSE)</f>
        <v>28</v>
      </c>
      <c r="L3222" s="37">
        <f>VLOOKUP(Table2[[#This Row],[Visitor]],Table3[],2,FALSE)</f>
        <v>6</v>
      </c>
      <c r="M3222" s="37">
        <f>VLOOKUP(Table2[[#This Row],[Home]],Table3[],2,FALSE)</f>
        <v>21</v>
      </c>
      <c r="N3222" s="37">
        <f>VLOOKUP(Table2[[#This Row],[Visitor]],Table4[],2,FALSE)</f>
        <v>28</v>
      </c>
      <c r="O3222" s="37">
        <f>VLOOKUP(Table2[[#This Row],[Home]],Table4[],2,FALSE)</f>
        <v>20</v>
      </c>
      <c r="P3222" s="37"/>
      <c r="Q3222" s="37"/>
    </row>
    <row r="3223" spans="1:17" ht="25.5" customHeight="1">
      <c r="A3223" s="51" t="s">
        <v>573</v>
      </c>
      <c r="B3223" s="11" t="s">
        <v>21</v>
      </c>
      <c r="C3223" s="52" t="s">
        <v>37</v>
      </c>
      <c r="D3223" s="52">
        <v>110</v>
      </c>
      <c r="E3223" s="52" t="s">
        <v>27</v>
      </c>
      <c r="F3223" s="52">
        <v>123</v>
      </c>
      <c r="G3223" s="52" t="s">
        <v>7</v>
      </c>
      <c r="H3223" s="52"/>
      <c r="I3223" s="30">
        <v>16060</v>
      </c>
      <c r="J3223" s="37">
        <f>VLOOKUP(Table2[[#This Row],[Visitor]],Table1[],2,FALSE)</f>
        <v>29</v>
      </c>
      <c r="K3223" s="37">
        <f>VLOOKUP(Table2[[#This Row],[Home]],Table1[],2,FALSE)</f>
        <v>11</v>
      </c>
      <c r="L3223" s="37">
        <f>VLOOKUP(Table2[[#This Row],[Visitor]],Table3[],2,FALSE)</f>
        <v>30</v>
      </c>
      <c r="M3223" s="37">
        <f>VLOOKUP(Table2[[#This Row],[Home]],Table3[],2,FALSE)</f>
        <v>27</v>
      </c>
      <c r="N3223" s="37">
        <f>VLOOKUP(Table2[[#This Row],[Visitor]],Table4[],2,FALSE)</f>
        <v>29</v>
      </c>
      <c r="O3223" s="37">
        <f>VLOOKUP(Table2[[#This Row],[Home]],Table4[],2,FALSE)</f>
        <v>26</v>
      </c>
      <c r="P3223" s="37"/>
      <c r="Q3223" s="37"/>
    </row>
    <row r="3224" spans="1:17" ht="25.5" customHeight="1">
      <c r="A3224" s="51" t="s">
        <v>573</v>
      </c>
      <c r="B3224" s="11" t="s">
        <v>21</v>
      </c>
      <c r="C3224" s="52" t="s">
        <v>31</v>
      </c>
      <c r="D3224" s="52">
        <v>118</v>
      </c>
      <c r="E3224" s="52" t="s">
        <v>15</v>
      </c>
      <c r="F3224" s="52">
        <v>107</v>
      </c>
      <c r="G3224" s="52" t="s">
        <v>7</v>
      </c>
      <c r="H3224" s="52"/>
      <c r="I3224" s="30">
        <v>15381</v>
      </c>
      <c r="J3224" s="37">
        <f>VLOOKUP(Table2[[#This Row],[Visitor]],Table1[],2,FALSE)</f>
        <v>8</v>
      </c>
      <c r="K3224" s="37">
        <f>VLOOKUP(Table2[[#This Row],[Home]],Table1[],2,FALSE)</f>
        <v>30</v>
      </c>
      <c r="L3224" s="37">
        <f>VLOOKUP(Table2[[#This Row],[Visitor]],Table3[],2,FALSE)</f>
        <v>11</v>
      </c>
      <c r="M3224" s="37">
        <f>VLOOKUP(Table2[[#This Row],[Home]],Table3[],2,FALSE)</f>
        <v>23</v>
      </c>
      <c r="N3224" s="37">
        <f>VLOOKUP(Table2[[#This Row],[Visitor]],Table4[],2,FALSE)</f>
        <v>8</v>
      </c>
      <c r="O3224" s="37">
        <f>VLOOKUP(Table2[[#This Row],[Home]],Table4[],2,FALSE)</f>
        <v>14</v>
      </c>
      <c r="P3224" s="37"/>
      <c r="Q3224" s="37"/>
    </row>
    <row r="3225" spans="1:17" ht="25.5" customHeight="1">
      <c r="A3225" s="51" t="s">
        <v>573</v>
      </c>
      <c r="B3225" s="11" t="s">
        <v>23</v>
      </c>
      <c r="C3225" s="52" t="s">
        <v>9</v>
      </c>
      <c r="D3225" s="52">
        <v>110</v>
      </c>
      <c r="E3225" s="52" t="s">
        <v>25</v>
      </c>
      <c r="F3225" s="52">
        <v>121</v>
      </c>
      <c r="G3225" s="52" t="s">
        <v>7</v>
      </c>
      <c r="H3225" s="52"/>
      <c r="I3225" s="30">
        <v>16181</v>
      </c>
      <c r="J3225" s="37">
        <f>VLOOKUP(Table2[[#This Row],[Visitor]],Table1[],2,FALSE)</f>
        <v>3</v>
      </c>
      <c r="K3225" s="37">
        <f>VLOOKUP(Table2[[#This Row],[Home]],Table1[],2,FALSE)</f>
        <v>12</v>
      </c>
      <c r="L3225" s="37">
        <f>VLOOKUP(Table2[[#This Row],[Visitor]],Table3[],2,FALSE)</f>
        <v>1</v>
      </c>
      <c r="M3225" s="37">
        <f>VLOOKUP(Table2[[#This Row],[Home]],Table3[],2,FALSE)</f>
        <v>29</v>
      </c>
      <c r="N3225" s="37">
        <f>VLOOKUP(Table2[[#This Row],[Visitor]],Table4[],2,FALSE)</f>
        <v>5</v>
      </c>
      <c r="O3225" s="37">
        <f>VLOOKUP(Table2[[#This Row],[Home]],Table4[],2,FALSE)</f>
        <v>23</v>
      </c>
      <c r="P3225" s="37"/>
      <c r="Q3225" s="37"/>
    </row>
    <row r="3226" spans="1:17" ht="25.5" customHeight="1">
      <c r="A3226" s="51" t="s">
        <v>573</v>
      </c>
      <c r="B3226" s="11" t="s">
        <v>23</v>
      </c>
      <c r="C3226" s="52" t="s">
        <v>42</v>
      </c>
      <c r="D3226" s="52">
        <v>102</v>
      </c>
      <c r="E3226" s="52" t="s">
        <v>22</v>
      </c>
      <c r="F3226" s="52">
        <v>128</v>
      </c>
      <c r="G3226" s="52" t="s">
        <v>7</v>
      </c>
      <c r="H3226" s="52"/>
      <c r="I3226" s="30">
        <v>17590</v>
      </c>
      <c r="J3226" s="37">
        <f>VLOOKUP(Table2[[#This Row],[Visitor]],Table1[],2,FALSE)</f>
        <v>25</v>
      </c>
      <c r="K3226" s="37">
        <f>VLOOKUP(Table2[[#This Row],[Home]],Table1[],2,FALSE)</f>
        <v>14</v>
      </c>
      <c r="L3226" s="37">
        <f>VLOOKUP(Table2[[#This Row],[Visitor]],Table3[],2,FALSE)</f>
        <v>22</v>
      </c>
      <c r="M3226" s="37">
        <f>VLOOKUP(Table2[[#This Row],[Home]],Table3[],2,FALSE)</f>
        <v>16</v>
      </c>
      <c r="N3226" s="37">
        <f>VLOOKUP(Table2[[#This Row],[Visitor]],Table4[],2,FALSE)</f>
        <v>30</v>
      </c>
      <c r="O3226" s="37">
        <f>VLOOKUP(Table2[[#This Row],[Home]],Table4[],2,FALSE)</f>
        <v>1</v>
      </c>
      <c r="P3226" s="37"/>
      <c r="Q3226" s="37"/>
    </row>
    <row r="3227" spans="1:17" ht="25.5" customHeight="1">
      <c r="A3227" s="51" t="s">
        <v>573</v>
      </c>
      <c r="B3227" s="11" t="s">
        <v>8</v>
      </c>
      <c r="C3227" s="52" t="s">
        <v>28</v>
      </c>
      <c r="D3227" s="52">
        <v>124</v>
      </c>
      <c r="E3227" s="52" t="s">
        <v>10</v>
      </c>
      <c r="F3227" s="52">
        <v>97</v>
      </c>
      <c r="G3227" s="52" t="s">
        <v>7</v>
      </c>
      <c r="H3227" s="52"/>
      <c r="I3227" s="30">
        <v>18064</v>
      </c>
      <c r="J3227" s="37">
        <f>VLOOKUP(Table2[[#This Row],[Visitor]],Table1[],2,FALSE)</f>
        <v>22</v>
      </c>
      <c r="K3227" s="37">
        <f>VLOOKUP(Table2[[#This Row],[Home]],Table1[],2,FALSE)</f>
        <v>1</v>
      </c>
      <c r="L3227" s="37">
        <f>VLOOKUP(Table2[[#This Row],[Visitor]],Table3[],2,FALSE)</f>
        <v>28</v>
      </c>
      <c r="M3227" s="37">
        <f>VLOOKUP(Table2[[#This Row],[Home]],Table3[],2,FALSE)</f>
        <v>3</v>
      </c>
      <c r="N3227" s="37">
        <f>VLOOKUP(Table2[[#This Row],[Visitor]],Table4[],2,FALSE)</f>
        <v>22</v>
      </c>
      <c r="O3227" s="37">
        <f>VLOOKUP(Table2[[#This Row],[Home]],Table4[],2,FALSE)</f>
        <v>3</v>
      </c>
      <c r="P3227" s="37"/>
      <c r="Q3227" s="37"/>
    </row>
    <row r="3228" spans="1:17" ht="25.5" customHeight="1">
      <c r="A3228" s="51" t="s">
        <v>573</v>
      </c>
      <c r="B3228" s="11" t="s">
        <v>8</v>
      </c>
      <c r="C3228" s="52" t="s">
        <v>6</v>
      </c>
      <c r="D3228" s="52">
        <v>103</v>
      </c>
      <c r="E3228" s="52" t="s">
        <v>44</v>
      </c>
      <c r="F3228" s="52">
        <v>128</v>
      </c>
      <c r="G3228" s="52" t="s">
        <v>7</v>
      </c>
      <c r="H3228" s="52"/>
      <c r="I3228" s="30">
        <v>19068</v>
      </c>
      <c r="J3228" s="37">
        <f>VLOOKUP(Table2[[#This Row],[Visitor]],Table1[],2,FALSE)</f>
        <v>5</v>
      </c>
      <c r="K3228" s="37">
        <f>VLOOKUP(Table2[[#This Row],[Home]],Table1[],2,FALSE)</f>
        <v>6</v>
      </c>
      <c r="L3228" s="37">
        <f>VLOOKUP(Table2[[#This Row],[Visitor]],Table3[],2,FALSE)</f>
        <v>6</v>
      </c>
      <c r="M3228" s="37">
        <f>VLOOKUP(Table2[[#This Row],[Home]],Table3[],2,FALSE)</f>
        <v>18</v>
      </c>
      <c r="N3228" s="37">
        <f>VLOOKUP(Table2[[#This Row],[Visitor]],Table4[],2,FALSE)</f>
        <v>28</v>
      </c>
      <c r="O3228" s="37">
        <f>VLOOKUP(Table2[[#This Row],[Home]],Table4[],2,FALSE)</f>
        <v>12</v>
      </c>
      <c r="P3228" s="37"/>
      <c r="Q3228" s="37"/>
    </row>
    <row r="3229" spans="1:17" ht="25.5" customHeight="1">
      <c r="A3229" s="51" t="s">
        <v>574</v>
      </c>
      <c r="B3229" s="11" t="s">
        <v>12</v>
      </c>
      <c r="C3229" s="52" t="s">
        <v>14</v>
      </c>
      <c r="D3229" s="52">
        <v>116</v>
      </c>
      <c r="E3229" s="52" t="s">
        <v>5</v>
      </c>
      <c r="F3229" s="52">
        <v>103</v>
      </c>
      <c r="G3229" s="52" t="s">
        <v>7</v>
      </c>
      <c r="H3229" s="52"/>
      <c r="I3229" s="30">
        <v>19156</v>
      </c>
      <c r="J3229" s="37">
        <f>VLOOKUP(Table2[[#This Row],[Visitor]],Table1[],2,FALSE)</f>
        <v>19</v>
      </c>
      <c r="K3229" s="37">
        <f>VLOOKUP(Table2[[#This Row],[Home]],Table1[],2,FALSE)</f>
        <v>4</v>
      </c>
      <c r="L3229" s="37">
        <f>VLOOKUP(Table2[[#This Row],[Visitor]],Table3[],2,FALSE)</f>
        <v>19</v>
      </c>
      <c r="M3229" s="37">
        <f>VLOOKUP(Table2[[#This Row],[Home]],Table3[],2,FALSE)</f>
        <v>4</v>
      </c>
      <c r="N3229" s="37">
        <f>VLOOKUP(Table2[[#This Row],[Visitor]],Table4[],2,FALSE)</f>
        <v>16</v>
      </c>
      <c r="O3229" s="37">
        <f>VLOOKUP(Table2[[#This Row],[Home]],Table4[],2,FALSE)</f>
        <v>9</v>
      </c>
      <c r="P3229" s="37"/>
      <c r="Q3229" s="37"/>
    </row>
    <row r="3230" spans="1:17" ht="25.5" customHeight="1">
      <c r="A3230" s="51" t="s">
        <v>574</v>
      </c>
      <c r="B3230" s="11" t="s">
        <v>12</v>
      </c>
      <c r="C3230" s="52" t="s">
        <v>15</v>
      </c>
      <c r="D3230" s="52">
        <v>106</v>
      </c>
      <c r="E3230" s="52" t="s">
        <v>19</v>
      </c>
      <c r="F3230" s="52">
        <v>117</v>
      </c>
      <c r="G3230" s="52" t="s">
        <v>7</v>
      </c>
      <c r="H3230" s="52"/>
      <c r="I3230" s="30">
        <v>20416</v>
      </c>
      <c r="J3230" s="37">
        <f>VLOOKUP(Table2[[#This Row],[Visitor]],Table1[],2,FALSE)</f>
        <v>30</v>
      </c>
      <c r="K3230" s="37">
        <f>VLOOKUP(Table2[[#This Row],[Home]],Table1[],2,FALSE)</f>
        <v>27</v>
      </c>
      <c r="L3230" s="37">
        <f>VLOOKUP(Table2[[#This Row],[Visitor]],Table3[],2,FALSE)</f>
        <v>23</v>
      </c>
      <c r="M3230" s="37">
        <f>VLOOKUP(Table2[[#This Row],[Home]],Table3[],2,FALSE)</f>
        <v>5</v>
      </c>
      <c r="N3230" s="37">
        <f>VLOOKUP(Table2[[#This Row],[Visitor]],Table4[],2,FALSE)</f>
        <v>14</v>
      </c>
      <c r="O3230" s="37">
        <f>VLOOKUP(Table2[[#This Row],[Home]],Table4[],2,FALSE)</f>
        <v>7</v>
      </c>
      <c r="P3230" s="37"/>
      <c r="Q3230" s="37"/>
    </row>
    <row r="3231" spans="1:17" ht="25.5" customHeight="1">
      <c r="A3231" s="51" t="s">
        <v>574</v>
      </c>
      <c r="B3231" s="11" t="s">
        <v>21</v>
      </c>
      <c r="C3231" s="52" t="s">
        <v>34</v>
      </c>
      <c r="D3231" s="52">
        <v>100</v>
      </c>
      <c r="E3231" s="52" t="s">
        <v>17</v>
      </c>
      <c r="F3231" s="52">
        <v>106</v>
      </c>
      <c r="G3231" s="52" t="s">
        <v>7</v>
      </c>
      <c r="H3231" s="52"/>
      <c r="I3231" s="30">
        <v>19704</v>
      </c>
      <c r="J3231" s="37">
        <f>VLOOKUP(Table2[[#This Row],[Visitor]],Table1[],2,FALSE)</f>
        <v>2</v>
      </c>
      <c r="K3231" s="37">
        <f>VLOOKUP(Table2[[#This Row],[Home]],Table1[],2,FALSE)</f>
        <v>17</v>
      </c>
      <c r="L3231" s="37">
        <f>VLOOKUP(Table2[[#This Row],[Visitor]],Table3[],2,FALSE)</f>
        <v>13</v>
      </c>
      <c r="M3231" s="37">
        <f>VLOOKUP(Table2[[#This Row],[Home]],Table3[],2,FALSE)</f>
        <v>15</v>
      </c>
      <c r="N3231" s="37">
        <f>VLOOKUP(Table2[[#This Row],[Visitor]],Table4[],2,FALSE)</f>
        <v>13</v>
      </c>
      <c r="O3231" s="37">
        <f>VLOOKUP(Table2[[#This Row],[Home]],Table4[],2,FALSE)</f>
        <v>18</v>
      </c>
      <c r="P3231" s="37"/>
      <c r="Q3231" s="37"/>
    </row>
    <row r="3232" spans="1:17" ht="25.5" customHeight="1">
      <c r="A3232" s="51" t="s">
        <v>574</v>
      </c>
      <c r="B3232" s="11" t="s">
        <v>23</v>
      </c>
      <c r="C3232" s="52" t="s">
        <v>20</v>
      </c>
      <c r="D3232" s="52">
        <v>106</v>
      </c>
      <c r="E3232" s="52" t="s">
        <v>40</v>
      </c>
      <c r="F3232" s="52">
        <v>115</v>
      </c>
      <c r="G3232" s="52" t="s">
        <v>7</v>
      </c>
      <c r="H3232" s="52"/>
      <c r="I3232" s="30">
        <v>19382</v>
      </c>
      <c r="J3232" s="37">
        <f>VLOOKUP(Table2[[#This Row],[Visitor]],Table1[],2,FALSE)</f>
        <v>9</v>
      </c>
      <c r="K3232" s="37">
        <f>VLOOKUP(Table2[[#This Row],[Home]],Table1[],2,FALSE)</f>
        <v>15</v>
      </c>
      <c r="L3232" s="37">
        <f>VLOOKUP(Table2[[#This Row],[Visitor]],Table3[],2,FALSE)</f>
        <v>17</v>
      </c>
      <c r="M3232" s="37">
        <f>VLOOKUP(Table2[[#This Row],[Home]],Table3[],2,FALSE)</f>
        <v>24</v>
      </c>
      <c r="N3232" s="37">
        <f>VLOOKUP(Table2[[#This Row],[Visitor]],Table4[],2,FALSE)</f>
        <v>25</v>
      </c>
      <c r="O3232" s="37">
        <f>VLOOKUP(Table2[[#This Row],[Home]],Table4[],2,FALSE)</f>
        <v>27</v>
      </c>
      <c r="P3232" s="37"/>
      <c r="Q3232" s="37"/>
    </row>
    <row r="3233" spans="1:17" ht="25.5" customHeight="1">
      <c r="A3233" s="51" t="s">
        <v>574</v>
      </c>
      <c r="B3233" s="11" t="s">
        <v>23</v>
      </c>
      <c r="C3233" s="52" t="s">
        <v>16</v>
      </c>
      <c r="D3233" s="52">
        <v>104</v>
      </c>
      <c r="E3233" s="52" t="s">
        <v>33</v>
      </c>
      <c r="F3233" s="52">
        <v>99</v>
      </c>
      <c r="G3233" s="52" t="s">
        <v>7</v>
      </c>
      <c r="H3233" s="52"/>
      <c r="I3233" s="30">
        <v>12648</v>
      </c>
      <c r="J3233" s="37">
        <f>VLOOKUP(Table2[[#This Row],[Visitor]],Table1[],2,FALSE)</f>
        <v>13</v>
      </c>
      <c r="K3233" s="37">
        <f>VLOOKUP(Table2[[#This Row],[Home]],Table1[],2,FALSE)</f>
        <v>24</v>
      </c>
      <c r="L3233" s="37">
        <f>VLOOKUP(Table2[[#This Row],[Visitor]],Table3[],2,FALSE)</f>
        <v>8</v>
      </c>
      <c r="M3233" s="37">
        <f>VLOOKUP(Table2[[#This Row],[Home]],Table3[],2,FALSE)</f>
        <v>12</v>
      </c>
      <c r="N3233" s="37">
        <f>VLOOKUP(Table2[[#This Row],[Visitor]],Table4[],2,FALSE)</f>
        <v>11</v>
      </c>
      <c r="O3233" s="37">
        <f>VLOOKUP(Table2[[#This Row],[Home]],Table4[],2,FALSE)</f>
        <v>21</v>
      </c>
      <c r="P3233" s="37"/>
      <c r="Q3233" s="37"/>
    </row>
    <row r="3234" spans="1:17" ht="25.5" customHeight="1">
      <c r="A3234" s="51" t="s">
        <v>574</v>
      </c>
      <c r="B3234" s="11" t="s">
        <v>23</v>
      </c>
      <c r="C3234" s="52" t="s">
        <v>41</v>
      </c>
      <c r="D3234" s="52">
        <v>130</v>
      </c>
      <c r="E3234" s="52" t="s">
        <v>43</v>
      </c>
      <c r="F3234" s="52">
        <v>121</v>
      </c>
      <c r="G3234" s="52" t="s">
        <v>7</v>
      </c>
      <c r="H3234" s="52"/>
      <c r="I3234" s="30">
        <v>18203</v>
      </c>
      <c r="J3234" s="37">
        <f>VLOOKUP(Table2[[#This Row],[Visitor]],Table1[],2,FALSE)</f>
        <v>7</v>
      </c>
      <c r="K3234" s="37">
        <f>VLOOKUP(Table2[[#This Row],[Home]],Table1[],2,FALSE)</f>
        <v>10</v>
      </c>
      <c r="L3234" s="37">
        <f>VLOOKUP(Table2[[#This Row],[Visitor]],Table3[],2,FALSE)</f>
        <v>2</v>
      </c>
      <c r="M3234" s="37">
        <f>VLOOKUP(Table2[[#This Row],[Home]],Table3[],2,FALSE)</f>
        <v>10</v>
      </c>
      <c r="N3234" s="37">
        <f>VLOOKUP(Table2[[#This Row],[Visitor]],Table4[],2,FALSE)</f>
        <v>2</v>
      </c>
      <c r="O3234" s="37">
        <f>VLOOKUP(Table2[[#This Row],[Home]],Table4[],2,FALSE)</f>
        <v>10</v>
      </c>
      <c r="P3234" s="37"/>
      <c r="Q3234" s="37"/>
    </row>
    <row r="3235" spans="1:17" ht="25.5" customHeight="1">
      <c r="A3235" s="51" t="s">
        <v>574</v>
      </c>
      <c r="B3235" s="11" t="s">
        <v>29</v>
      </c>
      <c r="C3235" s="52" t="s">
        <v>13</v>
      </c>
      <c r="D3235" s="52">
        <v>86</v>
      </c>
      <c r="E3235" s="52" t="s">
        <v>30</v>
      </c>
      <c r="F3235" s="52">
        <v>100</v>
      </c>
      <c r="G3235" s="52" t="s">
        <v>7</v>
      </c>
      <c r="H3235" s="52"/>
      <c r="I3235" s="30">
        <v>19520</v>
      </c>
      <c r="J3235" s="37">
        <f>VLOOKUP(Table2[[#This Row],[Visitor]],Table1[],2,FALSE)</f>
        <v>20</v>
      </c>
      <c r="K3235" s="37">
        <f>VLOOKUP(Table2[[#This Row],[Home]],Table1[],2,FALSE)</f>
        <v>18</v>
      </c>
      <c r="L3235" s="37">
        <f>VLOOKUP(Table2[[#This Row],[Visitor]],Table3[],2,FALSE)</f>
        <v>20</v>
      </c>
      <c r="M3235" s="37">
        <f>VLOOKUP(Table2[[#This Row],[Home]],Table3[],2,FALSE)</f>
        <v>14</v>
      </c>
      <c r="N3235" s="37">
        <f>VLOOKUP(Table2[[#This Row],[Visitor]],Table4[],2,FALSE)</f>
        <v>17</v>
      </c>
      <c r="O3235" s="37">
        <f>VLOOKUP(Table2[[#This Row],[Home]],Table4[],2,FALSE)</f>
        <v>4</v>
      </c>
      <c r="P3235" s="37"/>
      <c r="Q3235" s="37"/>
    </row>
    <row r="3236" spans="1:17" ht="25.5" customHeight="1">
      <c r="A3236" s="51" t="s">
        <v>574</v>
      </c>
      <c r="B3236" s="11" t="s">
        <v>32</v>
      </c>
      <c r="C3236" s="52" t="s">
        <v>36</v>
      </c>
      <c r="D3236" s="52">
        <v>117</v>
      </c>
      <c r="E3236" s="52" t="s">
        <v>9</v>
      </c>
      <c r="F3236" s="52">
        <v>107</v>
      </c>
      <c r="G3236" s="52" t="s">
        <v>7</v>
      </c>
      <c r="H3236" s="52"/>
      <c r="I3236" s="30">
        <v>18055</v>
      </c>
      <c r="J3236" s="37">
        <f>VLOOKUP(Table2[[#This Row],[Visitor]],Table1[],2,FALSE)</f>
        <v>16</v>
      </c>
      <c r="K3236" s="37">
        <f>VLOOKUP(Table2[[#This Row],[Home]],Table1[],2,FALSE)</f>
        <v>3</v>
      </c>
      <c r="L3236" s="37">
        <f>VLOOKUP(Table2[[#This Row],[Visitor]],Table3[],2,FALSE)</f>
        <v>7</v>
      </c>
      <c r="M3236" s="37">
        <f>VLOOKUP(Table2[[#This Row],[Home]],Table3[],2,FALSE)</f>
        <v>1</v>
      </c>
      <c r="N3236" s="37">
        <f>VLOOKUP(Table2[[#This Row],[Visitor]],Table4[],2,FALSE)</f>
        <v>6</v>
      </c>
      <c r="O3236" s="37">
        <f>VLOOKUP(Table2[[#This Row],[Home]],Table4[],2,FALSE)</f>
        <v>5</v>
      </c>
      <c r="P3236" s="37"/>
      <c r="Q3236" s="37"/>
    </row>
    <row r="3237" spans="1:17" ht="25.5" customHeight="1">
      <c r="A3237" s="51" t="s">
        <v>574</v>
      </c>
      <c r="B3237" s="11" t="s">
        <v>35</v>
      </c>
      <c r="C3237" s="52" t="s">
        <v>28</v>
      </c>
      <c r="D3237" s="52">
        <v>127</v>
      </c>
      <c r="E3237" s="52" t="s">
        <v>38</v>
      </c>
      <c r="F3237" s="52">
        <v>123</v>
      </c>
      <c r="G3237" s="52" t="s">
        <v>7</v>
      </c>
      <c r="H3237" s="52"/>
      <c r="I3237" s="30">
        <v>17029</v>
      </c>
      <c r="J3237" s="37">
        <f>VLOOKUP(Table2[[#This Row],[Visitor]],Table1[],2,FALSE)</f>
        <v>22</v>
      </c>
      <c r="K3237" s="37">
        <f>VLOOKUP(Table2[[#This Row],[Home]],Table1[],2,FALSE)</f>
        <v>23</v>
      </c>
      <c r="L3237" s="37">
        <f>VLOOKUP(Table2[[#This Row],[Visitor]],Table3[],2,FALSE)</f>
        <v>28</v>
      </c>
      <c r="M3237" s="37">
        <f>VLOOKUP(Table2[[#This Row],[Home]],Table3[],2,FALSE)</f>
        <v>25</v>
      </c>
      <c r="N3237" s="37">
        <f>VLOOKUP(Table2[[#This Row],[Visitor]],Table4[],2,FALSE)</f>
        <v>22</v>
      </c>
      <c r="O3237" s="37">
        <f>VLOOKUP(Table2[[#This Row],[Home]],Table4[],2,FALSE)</f>
        <v>19</v>
      </c>
      <c r="P3237" s="37"/>
      <c r="Q3237" s="37"/>
    </row>
    <row r="3238" spans="1:17" ht="25.5" customHeight="1">
      <c r="A3238" s="51" t="s">
        <v>574</v>
      </c>
      <c r="B3238" s="11" t="s">
        <v>8</v>
      </c>
      <c r="C3238" s="52" t="s">
        <v>18</v>
      </c>
      <c r="D3238" s="52">
        <v>119</v>
      </c>
      <c r="E3238" s="52" t="s">
        <v>45</v>
      </c>
      <c r="F3238" s="52">
        <v>118</v>
      </c>
      <c r="G3238" s="52" t="s">
        <v>7</v>
      </c>
      <c r="H3238" s="52"/>
      <c r="I3238" s="30">
        <v>18997</v>
      </c>
      <c r="J3238" s="37">
        <f>VLOOKUP(Table2[[#This Row],[Visitor]],Table1[],2,FALSE)</f>
        <v>26</v>
      </c>
      <c r="K3238" s="37">
        <f>VLOOKUP(Table2[[#This Row],[Home]],Table1[],2,FALSE)</f>
        <v>28</v>
      </c>
      <c r="L3238" s="37">
        <f>VLOOKUP(Table2[[#This Row],[Visitor]],Table3[],2,FALSE)</f>
        <v>26</v>
      </c>
      <c r="M3238" s="37">
        <f>VLOOKUP(Table2[[#This Row],[Home]],Table3[],2,FALSE)</f>
        <v>21</v>
      </c>
      <c r="N3238" s="37">
        <f>VLOOKUP(Table2[[#This Row],[Visitor]],Table4[],2,FALSE)</f>
        <v>15</v>
      </c>
      <c r="O3238" s="37">
        <f>VLOOKUP(Table2[[#This Row],[Home]],Table4[],2,FALSE)</f>
        <v>20</v>
      </c>
      <c r="P3238" s="37"/>
      <c r="Q3238" s="37"/>
    </row>
    <row r="3239" spans="1:17" ht="25.5" customHeight="1">
      <c r="A3239" s="51" t="s">
        <v>575</v>
      </c>
      <c r="B3239" s="11" t="s">
        <v>21</v>
      </c>
      <c r="C3239" s="52" t="s">
        <v>37</v>
      </c>
      <c r="D3239" s="52">
        <v>121</v>
      </c>
      <c r="E3239" s="52" t="s">
        <v>42</v>
      </c>
      <c r="F3239" s="52">
        <v>98</v>
      </c>
      <c r="G3239" s="52" t="s">
        <v>7</v>
      </c>
      <c r="H3239" s="52"/>
      <c r="I3239" s="30">
        <v>18215</v>
      </c>
      <c r="J3239" s="37">
        <f>VLOOKUP(Table2[[#This Row],[Visitor]],Table1[],2,FALSE)</f>
        <v>29</v>
      </c>
      <c r="K3239" s="37">
        <f>VLOOKUP(Table2[[#This Row],[Home]],Table1[],2,FALSE)</f>
        <v>25</v>
      </c>
      <c r="L3239" s="37">
        <f>VLOOKUP(Table2[[#This Row],[Visitor]],Table3[],2,FALSE)</f>
        <v>30</v>
      </c>
      <c r="M3239" s="37">
        <f>VLOOKUP(Table2[[#This Row],[Home]],Table3[],2,FALSE)</f>
        <v>22</v>
      </c>
      <c r="N3239" s="37">
        <f>VLOOKUP(Table2[[#This Row],[Visitor]],Table4[],2,FALSE)</f>
        <v>29</v>
      </c>
      <c r="O3239" s="37">
        <f>VLOOKUP(Table2[[#This Row],[Home]],Table4[],2,FALSE)</f>
        <v>30</v>
      </c>
      <c r="P3239" s="37"/>
      <c r="Q3239" s="37"/>
    </row>
    <row r="3240" spans="1:17" ht="25.5" customHeight="1">
      <c r="A3240" s="51" t="s">
        <v>575</v>
      </c>
      <c r="B3240" s="11" t="s">
        <v>23</v>
      </c>
      <c r="C3240" s="52" t="s">
        <v>5</v>
      </c>
      <c r="D3240" s="52">
        <v>123</v>
      </c>
      <c r="E3240" s="52" t="s">
        <v>22</v>
      </c>
      <c r="F3240" s="52">
        <v>128</v>
      </c>
      <c r="G3240" s="52" t="s">
        <v>7</v>
      </c>
      <c r="H3240" s="52"/>
      <c r="I3240" s="30">
        <v>17873</v>
      </c>
      <c r="J3240" s="37">
        <f>VLOOKUP(Table2[[#This Row],[Visitor]],Table1[],2,FALSE)</f>
        <v>4</v>
      </c>
      <c r="K3240" s="37">
        <f>VLOOKUP(Table2[[#This Row],[Home]],Table1[],2,FALSE)</f>
        <v>14</v>
      </c>
      <c r="L3240" s="37">
        <f>VLOOKUP(Table2[[#This Row],[Visitor]],Table3[],2,FALSE)</f>
        <v>4</v>
      </c>
      <c r="M3240" s="37">
        <f>VLOOKUP(Table2[[#This Row],[Home]],Table3[],2,FALSE)</f>
        <v>16</v>
      </c>
      <c r="N3240" s="37">
        <f>VLOOKUP(Table2[[#This Row],[Visitor]],Table4[],2,FALSE)</f>
        <v>9</v>
      </c>
      <c r="O3240" s="37">
        <f>VLOOKUP(Table2[[#This Row],[Home]],Table4[],2,FALSE)</f>
        <v>1</v>
      </c>
      <c r="P3240" s="37"/>
      <c r="Q3240" s="37"/>
    </row>
    <row r="3241" spans="1:17" ht="25.5" customHeight="1">
      <c r="A3241" s="51" t="s">
        <v>575</v>
      </c>
      <c r="B3241" s="11" t="s">
        <v>23</v>
      </c>
      <c r="C3241" s="52" t="s">
        <v>31</v>
      </c>
      <c r="D3241" s="52">
        <v>132</v>
      </c>
      <c r="E3241" s="52" t="s">
        <v>24</v>
      </c>
      <c r="F3241" s="52">
        <v>138</v>
      </c>
      <c r="G3241" s="52" t="s">
        <v>7</v>
      </c>
      <c r="H3241" s="52" t="s">
        <v>53</v>
      </c>
      <c r="I3241" s="30">
        <v>16717</v>
      </c>
      <c r="J3241" s="37">
        <f>VLOOKUP(Table2[[#This Row],[Visitor]],Table1[],2,FALSE)</f>
        <v>8</v>
      </c>
      <c r="K3241" s="37">
        <f>VLOOKUP(Table2[[#This Row],[Home]],Table1[],2,FALSE)</f>
        <v>21</v>
      </c>
      <c r="L3241" s="37">
        <f>VLOOKUP(Table2[[#This Row],[Visitor]],Table3[],2,FALSE)</f>
        <v>11</v>
      </c>
      <c r="M3241" s="37">
        <f>VLOOKUP(Table2[[#This Row],[Home]],Table3[],2,FALSE)</f>
        <v>9</v>
      </c>
      <c r="N3241" s="37">
        <f>VLOOKUP(Table2[[#This Row],[Visitor]],Table4[],2,FALSE)</f>
        <v>8</v>
      </c>
      <c r="O3241" s="37">
        <f>VLOOKUP(Table2[[#This Row],[Home]],Table4[],2,FALSE)</f>
        <v>24</v>
      </c>
      <c r="P3241" s="37"/>
      <c r="Q3241" s="37"/>
    </row>
    <row r="3242" spans="1:17" ht="25.5" customHeight="1">
      <c r="A3242" s="51" t="s">
        <v>575</v>
      </c>
      <c r="B3242" s="11" t="s">
        <v>8</v>
      </c>
      <c r="C3242" s="52" t="s">
        <v>30</v>
      </c>
      <c r="D3242" s="52">
        <v>134</v>
      </c>
      <c r="E3242" s="52" t="s">
        <v>10</v>
      </c>
      <c r="F3242" s="52">
        <v>131</v>
      </c>
      <c r="G3242" s="52" t="s">
        <v>7</v>
      </c>
      <c r="H3242" s="52" t="s">
        <v>53</v>
      </c>
      <c r="I3242" s="30">
        <v>18064</v>
      </c>
      <c r="J3242" s="37">
        <f>VLOOKUP(Table2[[#This Row],[Visitor]],Table1[],2,FALSE)</f>
        <v>18</v>
      </c>
      <c r="K3242" s="37">
        <f>VLOOKUP(Table2[[#This Row],[Home]],Table1[],2,FALSE)</f>
        <v>1</v>
      </c>
      <c r="L3242" s="37">
        <f>VLOOKUP(Table2[[#This Row],[Visitor]],Table3[],2,FALSE)</f>
        <v>14</v>
      </c>
      <c r="M3242" s="37">
        <f>VLOOKUP(Table2[[#This Row],[Home]],Table3[],2,FALSE)</f>
        <v>3</v>
      </c>
      <c r="N3242" s="37">
        <f>VLOOKUP(Table2[[#This Row],[Visitor]],Table4[],2,FALSE)</f>
        <v>4</v>
      </c>
      <c r="O3242" s="37">
        <f>VLOOKUP(Table2[[#This Row],[Home]],Table4[],2,FALSE)</f>
        <v>3</v>
      </c>
      <c r="P3242" s="37"/>
      <c r="Q3242" s="37"/>
    </row>
    <row r="3243" spans="1:17" ht="25.5" customHeight="1">
      <c r="A3243" s="51" t="s">
        <v>575</v>
      </c>
      <c r="B3243" s="11" t="s">
        <v>8</v>
      </c>
      <c r="C3243" s="52" t="s">
        <v>18</v>
      </c>
      <c r="D3243" s="52">
        <v>95</v>
      </c>
      <c r="E3243" s="52" t="s">
        <v>44</v>
      </c>
      <c r="F3243" s="52">
        <v>122</v>
      </c>
      <c r="G3243" s="52" t="s">
        <v>7</v>
      </c>
      <c r="H3243" s="52"/>
      <c r="I3243" s="30">
        <v>19068</v>
      </c>
      <c r="J3243" s="37">
        <f>VLOOKUP(Table2[[#This Row],[Visitor]],Table1[],2,FALSE)</f>
        <v>26</v>
      </c>
      <c r="K3243" s="37">
        <f>VLOOKUP(Table2[[#This Row],[Home]],Table1[],2,FALSE)</f>
        <v>6</v>
      </c>
      <c r="L3243" s="37">
        <f>VLOOKUP(Table2[[#This Row],[Visitor]],Table3[],2,FALSE)</f>
        <v>26</v>
      </c>
      <c r="M3243" s="37">
        <f>VLOOKUP(Table2[[#This Row],[Home]],Table3[],2,FALSE)</f>
        <v>18</v>
      </c>
      <c r="N3243" s="37">
        <f>VLOOKUP(Table2[[#This Row],[Visitor]],Table4[],2,FALSE)</f>
        <v>15</v>
      </c>
      <c r="O3243" s="37">
        <f>VLOOKUP(Table2[[#This Row],[Home]],Table4[],2,FALSE)</f>
        <v>12</v>
      </c>
      <c r="P3243" s="37"/>
      <c r="Q3243" s="37"/>
    </row>
    <row r="3244" spans="1:17" ht="25.5" customHeight="1">
      <c r="A3244" s="51" t="s">
        <v>576</v>
      </c>
      <c r="B3244" s="11" t="s">
        <v>12</v>
      </c>
      <c r="C3244" s="52" t="s">
        <v>33</v>
      </c>
      <c r="D3244" s="52">
        <v>114</v>
      </c>
      <c r="E3244" s="52" t="s">
        <v>16</v>
      </c>
      <c r="F3244" s="52">
        <v>116</v>
      </c>
      <c r="G3244" s="52" t="s">
        <v>7</v>
      </c>
      <c r="H3244" s="52"/>
      <c r="I3244" s="30">
        <v>16248</v>
      </c>
      <c r="J3244" s="37">
        <f>VLOOKUP(Table2[[#This Row],[Visitor]],Table1[],2,FALSE)</f>
        <v>24</v>
      </c>
      <c r="K3244" s="37">
        <f>VLOOKUP(Table2[[#This Row],[Home]],Table1[],2,FALSE)</f>
        <v>13</v>
      </c>
      <c r="L3244" s="37">
        <f>VLOOKUP(Table2[[#This Row],[Visitor]],Table3[],2,FALSE)</f>
        <v>12</v>
      </c>
      <c r="M3244" s="37">
        <f>VLOOKUP(Table2[[#This Row],[Home]],Table3[],2,FALSE)</f>
        <v>8</v>
      </c>
      <c r="N3244" s="37">
        <f>VLOOKUP(Table2[[#This Row],[Visitor]],Table4[],2,FALSE)</f>
        <v>21</v>
      </c>
      <c r="O3244" s="37">
        <f>VLOOKUP(Table2[[#This Row],[Home]],Table4[],2,FALSE)</f>
        <v>11</v>
      </c>
      <c r="P3244" s="37"/>
      <c r="Q3244" s="37"/>
    </row>
    <row r="3245" spans="1:17" ht="25.5" customHeight="1">
      <c r="A3245" s="51" t="s">
        <v>576</v>
      </c>
      <c r="B3245" s="11" t="s">
        <v>12</v>
      </c>
      <c r="C3245" s="52" t="s">
        <v>40</v>
      </c>
      <c r="D3245" s="52">
        <v>89</v>
      </c>
      <c r="E3245" s="52" t="s">
        <v>19</v>
      </c>
      <c r="F3245" s="52">
        <v>100</v>
      </c>
      <c r="G3245" s="52" t="s">
        <v>7</v>
      </c>
      <c r="H3245" s="52"/>
      <c r="I3245" s="30">
        <v>20919</v>
      </c>
      <c r="J3245" s="37">
        <f>VLOOKUP(Table2[[#This Row],[Visitor]],Table1[],2,FALSE)</f>
        <v>15</v>
      </c>
      <c r="K3245" s="37">
        <f>VLOOKUP(Table2[[#This Row],[Home]],Table1[],2,FALSE)</f>
        <v>27</v>
      </c>
      <c r="L3245" s="37">
        <f>VLOOKUP(Table2[[#This Row],[Visitor]],Table3[],2,FALSE)</f>
        <v>24</v>
      </c>
      <c r="M3245" s="37">
        <f>VLOOKUP(Table2[[#This Row],[Home]],Table3[],2,FALSE)</f>
        <v>5</v>
      </c>
      <c r="N3245" s="37">
        <f>VLOOKUP(Table2[[#This Row],[Visitor]],Table4[],2,FALSE)</f>
        <v>27</v>
      </c>
      <c r="O3245" s="37">
        <f>VLOOKUP(Table2[[#This Row],[Home]],Table4[],2,FALSE)</f>
        <v>7</v>
      </c>
      <c r="P3245" s="37"/>
      <c r="Q3245" s="37"/>
    </row>
    <row r="3246" spans="1:17" ht="25.5" customHeight="1">
      <c r="A3246" s="51" t="s">
        <v>576</v>
      </c>
      <c r="B3246" s="11" t="s">
        <v>12</v>
      </c>
      <c r="C3246" s="52" t="s">
        <v>20</v>
      </c>
      <c r="D3246" s="52">
        <v>111</v>
      </c>
      <c r="E3246" s="52" t="s">
        <v>41</v>
      </c>
      <c r="F3246" s="52">
        <v>140</v>
      </c>
      <c r="G3246" s="52" t="s">
        <v>7</v>
      </c>
      <c r="H3246" s="52"/>
      <c r="I3246" s="30">
        <v>19800</v>
      </c>
      <c r="J3246" s="37">
        <f>VLOOKUP(Table2[[#This Row],[Visitor]],Table1[],2,FALSE)</f>
        <v>9</v>
      </c>
      <c r="K3246" s="37">
        <f>VLOOKUP(Table2[[#This Row],[Home]],Table1[],2,FALSE)</f>
        <v>7</v>
      </c>
      <c r="L3246" s="37">
        <f>VLOOKUP(Table2[[#This Row],[Visitor]],Table3[],2,FALSE)</f>
        <v>17</v>
      </c>
      <c r="M3246" s="37">
        <f>VLOOKUP(Table2[[#This Row],[Home]],Table3[],2,FALSE)</f>
        <v>2</v>
      </c>
      <c r="N3246" s="37">
        <f>VLOOKUP(Table2[[#This Row],[Visitor]],Table4[],2,FALSE)</f>
        <v>25</v>
      </c>
      <c r="O3246" s="37">
        <f>VLOOKUP(Table2[[#This Row],[Home]],Table4[],2,FALSE)</f>
        <v>2</v>
      </c>
      <c r="P3246" s="37"/>
      <c r="Q3246" s="37"/>
    </row>
    <row r="3247" spans="1:17" ht="25.5" customHeight="1">
      <c r="A3247" s="51" t="s">
        <v>576</v>
      </c>
      <c r="B3247" s="11" t="s">
        <v>23</v>
      </c>
      <c r="C3247" s="52" t="s">
        <v>6</v>
      </c>
      <c r="D3247" s="52">
        <v>109</v>
      </c>
      <c r="E3247" s="52" t="s">
        <v>25</v>
      </c>
      <c r="F3247" s="52">
        <v>113</v>
      </c>
      <c r="G3247" s="52" t="s">
        <v>7</v>
      </c>
      <c r="H3247" s="52"/>
      <c r="I3247" s="30">
        <v>17102</v>
      </c>
      <c r="J3247" s="37">
        <f>VLOOKUP(Table2[[#This Row],[Visitor]],Table1[],2,FALSE)</f>
        <v>5</v>
      </c>
      <c r="K3247" s="37">
        <f>VLOOKUP(Table2[[#This Row],[Home]],Table1[],2,FALSE)</f>
        <v>12</v>
      </c>
      <c r="L3247" s="37">
        <f>VLOOKUP(Table2[[#This Row],[Visitor]],Table3[],2,FALSE)</f>
        <v>6</v>
      </c>
      <c r="M3247" s="37">
        <f>VLOOKUP(Table2[[#This Row],[Home]],Table3[],2,FALSE)</f>
        <v>29</v>
      </c>
      <c r="N3247" s="37">
        <f>VLOOKUP(Table2[[#This Row],[Visitor]],Table4[],2,FALSE)</f>
        <v>28</v>
      </c>
      <c r="O3247" s="37">
        <f>VLOOKUP(Table2[[#This Row],[Home]],Table4[],2,FALSE)</f>
        <v>23</v>
      </c>
      <c r="P3247" s="37"/>
      <c r="Q3247" s="37"/>
    </row>
    <row r="3248" spans="1:17" ht="25.5" customHeight="1">
      <c r="A3248" s="51" t="s">
        <v>576</v>
      </c>
      <c r="B3248" s="11" t="s">
        <v>23</v>
      </c>
      <c r="C3248" s="52" t="s">
        <v>17</v>
      </c>
      <c r="D3248" s="52">
        <v>115</v>
      </c>
      <c r="E3248" s="52" t="s">
        <v>43</v>
      </c>
      <c r="F3248" s="52">
        <v>108</v>
      </c>
      <c r="G3248" s="52" t="s">
        <v>7</v>
      </c>
      <c r="H3248" s="52"/>
      <c r="I3248" s="30">
        <v>18203</v>
      </c>
      <c r="J3248" s="37">
        <f>VLOOKUP(Table2[[#This Row],[Visitor]],Table1[],2,FALSE)</f>
        <v>17</v>
      </c>
      <c r="K3248" s="37">
        <f>VLOOKUP(Table2[[#This Row],[Home]],Table1[],2,FALSE)</f>
        <v>10</v>
      </c>
      <c r="L3248" s="37">
        <f>VLOOKUP(Table2[[#This Row],[Visitor]],Table3[],2,FALSE)</f>
        <v>15</v>
      </c>
      <c r="M3248" s="37">
        <f>VLOOKUP(Table2[[#This Row],[Home]],Table3[],2,FALSE)</f>
        <v>10</v>
      </c>
      <c r="N3248" s="37">
        <f>VLOOKUP(Table2[[#This Row],[Visitor]],Table4[],2,FALSE)</f>
        <v>18</v>
      </c>
      <c r="O3248" s="37">
        <f>VLOOKUP(Table2[[#This Row],[Home]],Table4[],2,FALSE)</f>
        <v>10</v>
      </c>
      <c r="P3248" s="37"/>
      <c r="Q3248" s="37"/>
    </row>
    <row r="3249" spans="1:17" ht="25.5" customHeight="1">
      <c r="A3249" s="51" t="s">
        <v>576</v>
      </c>
      <c r="B3249" s="11" t="s">
        <v>26</v>
      </c>
      <c r="C3249" s="52" t="s">
        <v>27</v>
      </c>
      <c r="D3249" s="52">
        <v>121</v>
      </c>
      <c r="E3249" s="52" t="s">
        <v>34</v>
      </c>
      <c r="F3249" s="52">
        <v>120</v>
      </c>
      <c r="G3249" s="52" t="s">
        <v>7</v>
      </c>
      <c r="H3249" s="52"/>
      <c r="I3249" s="30">
        <v>18354</v>
      </c>
      <c r="J3249" s="37">
        <f>VLOOKUP(Table2[[#This Row],[Visitor]],Table1[],2,FALSE)</f>
        <v>11</v>
      </c>
      <c r="K3249" s="37">
        <f>VLOOKUP(Table2[[#This Row],[Home]],Table1[],2,FALSE)</f>
        <v>2</v>
      </c>
      <c r="L3249" s="37">
        <f>VLOOKUP(Table2[[#This Row],[Visitor]],Table3[],2,FALSE)</f>
        <v>27</v>
      </c>
      <c r="M3249" s="37">
        <f>VLOOKUP(Table2[[#This Row],[Home]],Table3[],2,FALSE)</f>
        <v>13</v>
      </c>
      <c r="N3249" s="37">
        <f>VLOOKUP(Table2[[#This Row],[Visitor]],Table4[],2,FALSE)</f>
        <v>26</v>
      </c>
      <c r="O3249" s="37">
        <f>VLOOKUP(Table2[[#This Row],[Home]],Table4[],2,FALSE)</f>
        <v>13</v>
      </c>
      <c r="P3249" s="37"/>
      <c r="Q3249" s="37"/>
    </row>
    <row r="3250" spans="1:17" ht="25.5" customHeight="1">
      <c r="A3250" s="51" t="s">
        <v>576</v>
      </c>
      <c r="B3250" s="11" t="s">
        <v>32</v>
      </c>
      <c r="C3250" s="52" t="s">
        <v>36</v>
      </c>
      <c r="D3250" s="52">
        <v>112</v>
      </c>
      <c r="E3250" s="52" t="s">
        <v>28</v>
      </c>
      <c r="F3250" s="52">
        <v>120</v>
      </c>
      <c r="G3250" s="52" t="s">
        <v>7</v>
      </c>
      <c r="H3250" s="52"/>
      <c r="I3250" s="30">
        <v>20283</v>
      </c>
      <c r="J3250" s="37">
        <f>VLOOKUP(Table2[[#This Row],[Visitor]],Table1[],2,FALSE)</f>
        <v>16</v>
      </c>
      <c r="K3250" s="37">
        <f>VLOOKUP(Table2[[#This Row],[Home]],Table1[],2,FALSE)</f>
        <v>22</v>
      </c>
      <c r="L3250" s="37">
        <f>VLOOKUP(Table2[[#This Row],[Visitor]],Table3[],2,FALSE)</f>
        <v>7</v>
      </c>
      <c r="M3250" s="37">
        <f>VLOOKUP(Table2[[#This Row],[Home]],Table3[],2,FALSE)</f>
        <v>28</v>
      </c>
      <c r="N3250" s="37">
        <f>VLOOKUP(Table2[[#This Row],[Visitor]],Table4[],2,FALSE)</f>
        <v>6</v>
      </c>
      <c r="O3250" s="37">
        <f>VLOOKUP(Table2[[#This Row],[Home]],Table4[],2,FALSE)</f>
        <v>22</v>
      </c>
      <c r="P3250" s="37"/>
      <c r="Q3250" s="37"/>
    </row>
    <row r="3251" spans="1:17" ht="25.5" customHeight="1">
      <c r="A3251" s="51" t="s">
        <v>577</v>
      </c>
      <c r="B3251" s="11" t="s">
        <v>49</v>
      </c>
      <c r="C3251" s="52" t="s">
        <v>44</v>
      </c>
      <c r="D3251" s="52">
        <v>133</v>
      </c>
      <c r="E3251" s="52" t="s">
        <v>24</v>
      </c>
      <c r="F3251" s="52">
        <v>130</v>
      </c>
      <c r="G3251" s="52" t="s">
        <v>7</v>
      </c>
      <c r="H3251" s="52"/>
      <c r="I3251" s="30">
        <v>17959</v>
      </c>
      <c r="J3251" s="37">
        <f>VLOOKUP(Table2[[#This Row],[Visitor]],Table1[],2,FALSE)</f>
        <v>6</v>
      </c>
      <c r="K3251" s="37">
        <f>VLOOKUP(Table2[[#This Row],[Home]],Table1[],2,FALSE)</f>
        <v>21</v>
      </c>
      <c r="L3251" s="37">
        <f>VLOOKUP(Table2[[#This Row],[Visitor]],Table3[],2,FALSE)</f>
        <v>18</v>
      </c>
      <c r="M3251" s="37">
        <f>VLOOKUP(Table2[[#This Row],[Home]],Table3[],2,FALSE)</f>
        <v>9</v>
      </c>
      <c r="N3251" s="37">
        <f>VLOOKUP(Table2[[#This Row],[Visitor]],Table4[],2,FALSE)</f>
        <v>12</v>
      </c>
      <c r="O3251" s="37">
        <f>VLOOKUP(Table2[[#This Row],[Home]],Table4[],2,FALSE)</f>
        <v>24</v>
      </c>
      <c r="P3251" s="37"/>
      <c r="Q3251" s="37"/>
    </row>
    <row r="3252" spans="1:17" ht="25.5" customHeight="1">
      <c r="A3252" s="51" t="s">
        <v>577</v>
      </c>
      <c r="B3252" s="11" t="s">
        <v>59</v>
      </c>
      <c r="C3252" s="52" t="s">
        <v>22</v>
      </c>
      <c r="D3252" s="52">
        <v>117</v>
      </c>
      <c r="E3252" s="52" t="s">
        <v>15</v>
      </c>
      <c r="F3252" s="52">
        <v>97</v>
      </c>
      <c r="G3252" s="52" t="s">
        <v>7</v>
      </c>
      <c r="H3252" s="52"/>
      <c r="I3252" s="30">
        <v>17732</v>
      </c>
      <c r="J3252" s="37">
        <f>VLOOKUP(Table2[[#This Row],[Visitor]],Table1[],2,FALSE)</f>
        <v>14</v>
      </c>
      <c r="K3252" s="37">
        <f>VLOOKUP(Table2[[#This Row],[Home]],Table1[],2,FALSE)</f>
        <v>30</v>
      </c>
      <c r="L3252" s="37">
        <f>VLOOKUP(Table2[[#This Row],[Visitor]],Table3[],2,FALSE)</f>
        <v>16</v>
      </c>
      <c r="M3252" s="37">
        <f>VLOOKUP(Table2[[#This Row],[Home]],Table3[],2,FALSE)</f>
        <v>23</v>
      </c>
      <c r="N3252" s="37">
        <f>VLOOKUP(Table2[[#This Row],[Visitor]],Table4[],2,FALSE)</f>
        <v>1</v>
      </c>
      <c r="O3252" s="37">
        <f>VLOOKUP(Table2[[#This Row],[Home]],Table4[],2,FALSE)</f>
        <v>14</v>
      </c>
      <c r="P3252" s="37"/>
      <c r="Q3252" s="37"/>
    </row>
    <row r="3253" spans="1:17" ht="25.5" customHeight="1">
      <c r="A3253" s="51" t="s">
        <v>577</v>
      </c>
      <c r="B3253" s="11" t="s">
        <v>12</v>
      </c>
      <c r="C3253" s="52" t="s">
        <v>37</v>
      </c>
      <c r="D3253" s="52">
        <v>123</v>
      </c>
      <c r="E3253" s="52" t="s">
        <v>5</v>
      </c>
      <c r="F3253" s="52">
        <v>119</v>
      </c>
      <c r="G3253" s="52" t="s">
        <v>7</v>
      </c>
      <c r="H3253" s="52"/>
      <c r="I3253" s="30">
        <v>19156</v>
      </c>
      <c r="J3253" s="37">
        <f>VLOOKUP(Table2[[#This Row],[Visitor]],Table1[],2,FALSE)</f>
        <v>29</v>
      </c>
      <c r="K3253" s="37">
        <f>VLOOKUP(Table2[[#This Row],[Home]],Table1[],2,FALSE)</f>
        <v>4</v>
      </c>
      <c r="L3253" s="37">
        <f>VLOOKUP(Table2[[#This Row],[Visitor]],Table3[],2,FALSE)</f>
        <v>30</v>
      </c>
      <c r="M3253" s="37">
        <f>VLOOKUP(Table2[[#This Row],[Home]],Table3[],2,FALSE)</f>
        <v>4</v>
      </c>
      <c r="N3253" s="37">
        <f>VLOOKUP(Table2[[#This Row],[Visitor]],Table4[],2,FALSE)</f>
        <v>29</v>
      </c>
      <c r="O3253" s="37">
        <f>VLOOKUP(Table2[[#This Row],[Home]],Table4[],2,FALSE)</f>
        <v>9</v>
      </c>
      <c r="P3253" s="37"/>
      <c r="Q3253" s="37"/>
    </row>
    <row r="3254" spans="1:17" ht="25.5" customHeight="1">
      <c r="A3254" s="51" t="s">
        <v>577</v>
      </c>
      <c r="B3254" s="11" t="s">
        <v>21</v>
      </c>
      <c r="C3254" s="52" t="s">
        <v>14</v>
      </c>
      <c r="D3254" s="52">
        <v>136</v>
      </c>
      <c r="E3254" s="52" t="s">
        <v>27</v>
      </c>
      <c r="F3254" s="52">
        <v>103</v>
      </c>
      <c r="G3254" s="52" t="s">
        <v>7</v>
      </c>
      <c r="H3254" s="52"/>
      <c r="I3254" s="30">
        <v>17056</v>
      </c>
      <c r="J3254" s="37">
        <f>VLOOKUP(Table2[[#This Row],[Visitor]],Table1[],2,FALSE)</f>
        <v>19</v>
      </c>
      <c r="K3254" s="37">
        <f>VLOOKUP(Table2[[#This Row],[Home]],Table1[],2,FALSE)</f>
        <v>11</v>
      </c>
      <c r="L3254" s="37">
        <f>VLOOKUP(Table2[[#This Row],[Visitor]],Table3[],2,FALSE)</f>
        <v>19</v>
      </c>
      <c r="M3254" s="37">
        <f>VLOOKUP(Table2[[#This Row],[Home]],Table3[],2,FALSE)</f>
        <v>27</v>
      </c>
      <c r="N3254" s="37">
        <f>VLOOKUP(Table2[[#This Row],[Visitor]],Table4[],2,FALSE)</f>
        <v>16</v>
      </c>
      <c r="O3254" s="37">
        <f>VLOOKUP(Table2[[#This Row],[Home]],Table4[],2,FALSE)</f>
        <v>26</v>
      </c>
      <c r="P3254" s="37"/>
      <c r="Q3254" s="37"/>
    </row>
    <row r="3255" spans="1:17" ht="25.5" customHeight="1">
      <c r="A3255" s="51" t="s">
        <v>577</v>
      </c>
      <c r="B3255" s="11" t="s">
        <v>21</v>
      </c>
      <c r="C3255" s="52" t="s">
        <v>19</v>
      </c>
      <c r="D3255" s="52">
        <v>90</v>
      </c>
      <c r="E3255" s="52" t="s">
        <v>42</v>
      </c>
      <c r="F3255" s="52">
        <v>87</v>
      </c>
      <c r="G3255" s="52" t="s">
        <v>7</v>
      </c>
      <c r="H3255" s="52"/>
      <c r="I3255" s="30">
        <v>17812</v>
      </c>
      <c r="J3255" s="37">
        <f>VLOOKUP(Table2[[#This Row],[Visitor]],Table1[],2,FALSE)</f>
        <v>27</v>
      </c>
      <c r="K3255" s="37">
        <f>VLOOKUP(Table2[[#This Row],[Home]],Table1[],2,FALSE)</f>
        <v>25</v>
      </c>
      <c r="L3255" s="37">
        <f>VLOOKUP(Table2[[#This Row],[Visitor]],Table3[],2,FALSE)</f>
        <v>5</v>
      </c>
      <c r="M3255" s="37">
        <f>VLOOKUP(Table2[[#This Row],[Home]],Table3[],2,FALSE)</f>
        <v>22</v>
      </c>
      <c r="N3255" s="37">
        <f>VLOOKUP(Table2[[#This Row],[Visitor]],Table4[],2,FALSE)</f>
        <v>7</v>
      </c>
      <c r="O3255" s="37">
        <f>VLOOKUP(Table2[[#This Row],[Home]],Table4[],2,FALSE)</f>
        <v>30</v>
      </c>
      <c r="P3255" s="37"/>
      <c r="Q3255" s="37"/>
    </row>
    <row r="3256" spans="1:17" ht="25.5" customHeight="1">
      <c r="A3256" s="51" t="s">
        <v>577</v>
      </c>
      <c r="B3256" s="11" t="s">
        <v>23</v>
      </c>
      <c r="C3256" s="52" t="s">
        <v>6</v>
      </c>
      <c r="D3256" s="52">
        <v>116</v>
      </c>
      <c r="E3256" s="52" t="s">
        <v>40</v>
      </c>
      <c r="F3256" s="52">
        <v>118</v>
      </c>
      <c r="G3256" s="52" t="s">
        <v>7</v>
      </c>
      <c r="H3256" s="52"/>
      <c r="I3256" s="30">
        <v>19939</v>
      </c>
      <c r="J3256" s="37">
        <f>VLOOKUP(Table2[[#This Row],[Visitor]],Table1[],2,FALSE)</f>
        <v>5</v>
      </c>
      <c r="K3256" s="37">
        <f>VLOOKUP(Table2[[#This Row],[Home]],Table1[],2,FALSE)</f>
        <v>15</v>
      </c>
      <c r="L3256" s="37">
        <f>VLOOKUP(Table2[[#This Row],[Visitor]],Table3[],2,FALSE)</f>
        <v>6</v>
      </c>
      <c r="M3256" s="37">
        <f>VLOOKUP(Table2[[#This Row],[Home]],Table3[],2,FALSE)</f>
        <v>24</v>
      </c>
      <c r="N3256" s="37">
        <f>VLOOKUP(Table2[[#This Row],[Visitor]],Table4[],2,FALSE)</f>
        <v>28</v>
      </c>
      <c r="O3256" s="37">
        <f>VLOOKUP(Table2[[#This Row],[Home]],Table4[],2,FALSE)</f>
        <v>27</v>
      </c>
      <c r="P3256" s="37"/>
      <c r="Q3256" s="37"/>
    </row>
    <row r="3257" spans="1:17" ht="25.5" customHeight="1">
      <c r="A3257" s="51" t="s">
        <v>577</v>
      </c>
      <c r="B3257" s="11" t="s">
        <v>23</v>
      </c>
      <c r="C3257" s="52" t="s">
        <v>41</v>
      </c>
      <c r="D3257" s="52">
        <v>122</v>
      </c>
      <c r="E3257" s="52" t="s">
        <v>33</v>
      </c>
      <c r="F3257" s="52">
        <v>112</v>
      </c>
      <c r="G3257" s="52" t="s">
        <v>7</v>
      </c>
      <c r="H3257" s="52"/>
      <c r="I3257" s="30">
        <v>16520</v>
      </c>
      <c r="J3257" s="37">
        <f>VLOOKUP(Table2[[#This Row],[Visitor]],Table1[],2,FALSE)</f>
        <v>7</v>
      </c>
      <c r="K3257" s="37">
        <f>VLOOKUP(Table2[[#This Row],[Home]],Table1[],2,FALSE)</f>
        <v>24</v>
      </c>
      <c r="L3257" s="37">
        <f>VLOOKUP(Table2[[#This Row],[Visitor]],Table3[],2,FALSE)</f>
        <v>2</v>
      </c>
      <c r="M3257" s="37">
        <f>VLOOKUP(Table2[[#This Row],[Home]],Table3[],2,FALSE)</f>
        <v>12</v>
      </c>
      <c r="N3257" s="37">
        <f>VLOOKUP(Table2[[#This Row],[Visitor]],Table4[],2,FALSE)</f>
        <v>2</v>
      </c>
      <c r="O3257" s="37">
        <f>VLOOKUP(Table2[[#This Row],[Home]],Table4[],2,FALSE)</f>
        <v>21</v>
      </c>
      <c r="P3257" s="37"/>
      <c r="Q3257" s="37"/>
    </row>
    <row r="3258" spans="1:17" ht="25.5" customHeight="1">
      <c r="A3258" s="51" t="s">
        <v>577</v>
      </c>
      <c r="B3258" s="11" t="s">
        <v>26</v>
      </c>
      <c r="C3258" s="52" t="s">
        <v>18</v>
      </c>
      <c r="D3258" s="52">
        <v>95</v>
      </c>
      <c r="E3258" s="52" t="s">
        <v>10</v>
      </c>
      <c r="F3258" s="52">
        <v>109</v>
      </c>
      <c r="G3258" s="52" t="s">
        <v>7</v>
      </c>
      <c r="H3258" s="52"/>
      <c r="I3258" s="30">
        <v>18064</v>
      </c>
      <c r="J3258" s="37">
        <f>VLOOKUP(Table2[[#This Row],[Visitor]],Table1[],2,FALSE)</f>
        <v>26</v>
      </c>
      <c r="K3258" s="37">
        <f>VLOOKUP(Table2[[#This Row],[Home]],Table1[],2,FALSE)</f>
        <v>1</v>
      </c>
      <c r="L3258" s="37">
        <f>VLOOKUP(Table2[[#This Row],[Visitor]],Table3[],2,FALSE)</f>
        <v>26</v>
      </c>
      <c r="M3258" s="37">
        <f>VLOOKUP(Table2[[#This Row],[Home]],Table3[],2,FALSE)</f>
        <v>3</v>
      </c>
      <c r="N3258" s="37">
        <f>VLOOKUP(Table2[[#This Row],[Visitor]],Table4[],2,FALSE)</f>
        <v>15</v>
      </c>
      <c r="O3258" s="37">
        <f>VLOOKUP(Table2[[#This Row],[Home]],Table4[],2,FALSE)</f>
        <v>3</v>
      </c>
      <c r="P3258" s="37"/>
      <c r="Q3258" s="37"/>
    </row>
    <row r="3259" spans="1:17" ht="25.5" customHeight="1">
      <c r="A3259" s="51" t="s">
        <v>577</v>
      </c>
      <c r="B3259" s="11" t="s">
        <v>26</v>
      </c>
      <c r="C3259" s="52" t="s">
        <v>45</v>
      </c>
      <c r="D3259" s="52">
        <v>124</v>
      </c>
      <c r="E3259" s="52" t="s">
        <v>9</v>
      </c>
      <c r="F3259" s="52">
        <v>115</v>
      </c>
      <c r="G3259" s="52" t="s">
        <v>7</v>
      </c>
      <c r="H3259" s="52"/>
      <c r="I3259" s="30">
        <v>18502</v>
      </c>
      <c r="J3259" s="37">
        <f>VLOOKUP(Table2[[#This Row],[Visitor]],Table1[],2,FALSE)</f>
        <v>28</v>
      </c>
      <c r="K3259" s="37">
        <f>VLOOKUP(Table2[[#This Row],[Home]],Table1[],2,FALSE)</f>
        <v>3</v>
      </c>
      <c r="L3259" s="37">
        <f>VLOOKUP(Table2[[#This Row],[Visitor]],Table3[],2,FALSE)</f>
        <v>21</v>
      </c>
      <c r="M3259" s="37">
        <f>VLOOKUP(Table2[[#This Row],[Home]],Table3[],2,FALSE)</f>
        <v>1</v>
      </c>
      <c r="N3259" s="37">
        <f>VLOOKUP(Table2[[#This Row],[Visitor]],Table4[],2,FALSE)</f>
        <v>20</v>
      </c>
      <c r="O3259" s="37">
        <f>VLOOKUP(Table2[[#This Row],[Home]],Table4[],2,FALSE)</f>
        <v>5</v>
      </c>
      <c r="P3259" s="37"/>
      <c r="Q3259" s="37"/>
    </row>
    <row r="3260" spans="1:17" ht="25.5" customHeight="1">
      <c r="A3260" s="51" t="s">
        <v>577</v>
      </c>
      <c r="B3260" s="11" t="s">
        <v>29</v>
      </c>
      <c r="C3260" s="52" t="s">
        <v>36</v>
      </c>
      <c r="D3260" s="52">
        <v>106</v>
      </c>
      <c r="E3260" s="52" t="s">
        <v>43</v>
      </c>
      <c r="F3260" s="52">
        <v>119</v>
      </c>
      <c r="G3260" s="52" t="s">
        <v>7</v>
      </c>
      <c r="H3260" s="52"/>
      <c r="I3260" s="30">
        <v>18203</v>
      </c>
      <c r="J3260" s="37">
        <f>VLOOKUP(Table2[[#This Row],[Visitor]],Table1[],2,FALSE)</f>
        <v>16</v>
      </c>
      <c r="K3260" s="37">
        <f>VLOOKUP(Table2[[#This Row],[Home]],Table1[],2,FALSE)</f>
        <v>10</v>
      </c>
      <c r="L3260" s="37">
        <f>VLOOKUP(Table2[[#This Row],[Visitor]],Table3[],2,FALSE)</f>
        <v>7</v>
      </c>
      <c r="M3260" s="37">
        <f>VLOOKUP(Table2[[#This Row],[Home]],Table3[],2,FALSE)</f>
        <v>10</v>
      </c>
      <c r="N3260" s="37">
        <f>VLOOKUP(Table2[[#This Row],[Visitor]],Table4[],2,FALSE)</f>
        <v>6</v>
      </c>
      <c r="O3260" s="37">
        <f>VLOOKUP(Table2[[#This Row],[Home]],Table4[],2,FALSE)</f>
        <v>10</v>
      </c>
      <c r="P3260" s="37"/>
      <c r="Q3260" s="37"/>
    </row>
    <row r="3261" spans="1:17" ht="25.5" customHeight="1">
      <c r="A3261" s="51" t="s">
        <v>577</v>
      </c>
      <c r="B3261" s="11" t="s">
        <v>29</v>
      </c>
      <c r="C3261" s="52" t="s">
        <v>38</v>
      </c>
      <c r="D3261" s="52">
        <v>101</v>
      </c>
      <c r="E3261" s="52" t="s">
        <v>31</v>
      </c>
      <c r="F3261" s="52">
        <v>123</v>
      </c>
      <c r="G3261" s="52" t="s">
        <v>7</v>
      </c>
      <c r="H3261" s="52"/>
      <c r="I3261" s="30">
        <v>18306</v>
      </c>
      <c r="J3261" s="37">
        <f>VLOOKUP(Table2[[#This Row],[Visitor]],Table1[],2,FALSE)</f>
        <v>23</v>
      </c>
      <c r="K3261" s="37">
        <f>VLOOKUP(Table2[[#This Row],[Home]],Table1[],2,FALSE)</f>
        <v>8</v>
      </c>
      <c r="L3261" s="37">
        <f>VLOOKUP(Table2[[#This Row],[Visitor]],Table3[],2,FALSE)</f>
        <v>25</v>
      </c>
      <c r="M3261" s="37">
        <f>VLOOKUP(Table2[[#This Row],[Home]],Table3[],2,FALSE)</f>
        <v>11</v>
      </c>
      <c r="N3261" s="37">
        <f>VLOOKUP(Table2[[#This Row],[Visitor]],Table4[],2,FALSE)</f>
        <v>19</v>
      </c>
      <c r="O3261" s="37">
        <f>VLOOKUP(Table2[[#This Row],[Home]],Table4[],2,FALSE)</f>
        <v>8</v>
      </c>
      <c r="P3261" s="37"/>
      <c r="Q3261" s="37"/>
    </row>
    <row r="3262" spans="1:17" ht="25.5" customHeight="1">
      <c r="A3262" s="51" t="s">
        <v>578</v>
      </c>
      <c r="B3262" s="11" t="s">
        <v>67</v>
      </c>
      <c r="C3262" s="52" t="s">
        <v>17</v>
      </c>
      <c r="D3262" s="52">
        <v>102</v>
      </c>
      <c r="E3262" s="52" t="s">
        <v>34</v>
      </c>
      <c r="F3262" s="52">
        <v>107</v>
      </c>
      <c r="G3262" s="52" t="s">
        <v>7</v>
      </c>
      <c r="H3262" s="52"/>
      <c r="I3262" s="30">
        <v>18422</v>
      </c>
      <c r="J3262" s="37">
        <f>VLOOKUP(Table2[[#This Row],[Visitor]],Table1[],2,FALSE)</f>
        <v>17</v>
      </c>
      <c r="K3262" s="37">
        <f>VLOOKUP(Table2[[#This Row],[Home]],Table1[],2,FALSE)</f>
        <v>2</v>
      </c>
      <c r="L3262" s="37">
        <f>VLOOKUP(Table2[[#This Row],[Visitor]],Table3[],2,FALSE)</f>
        <v>15</v>
      </c>
      <c r="M3262" s="37">
        <f>VLOOKUP(Table2[[#This Row],[Home]],Table3[],2,FALSE)</f>
        <v>13</v>
      </c>
      <c r="N3262" s="37">
        <f>VLOOKUP(Table2[[#This Row],[Visitor]],Table4[],2,FALSE)</f>
        <v>18</v>
      </c>
      <c r="O3262" s="37">
        <f>VLOOKUP(Table2[[#This Row],[Home]],Table4[],2,FALSE)</f>
        <v>13</v>
      </c>
      <c r="P3262" s="37"/>
      <c r="Q3262" s="37"/>
    </row>
    <row r="3263" spans="1:17" ht="25.5" customHeight="1">
      <c r="A3263" s="51" t="s">
        <v>578</v>
      </c>
      <c r="B3263" s="11" t="s">
        <v>23</v>
      </c>
      <c r="C3263" s="52" t="s">
        <v>16</v>
      </c>
      <c r="D3263" s="52">
        <v>115</v>
      </c>
      <c r="E3263" s="52" t="s">
        <v>30</v>
      </c>
      <c r="F3263" s="52">
        <v>107</v>
      </c>
      <c r="G3263" s="52" t="s">
        <v>7</v>
      </c>
      <c r="H3263" s="52"/>
      <c r="I3263" s="30">
        <v>19520</v>
      </c>
      <c r="J3263" s="37">
        <f>VLOOKUP(Table2[[#This Row],[Visitor]],Table1[],2,FALSE)</f>
        <v>13</v>
      </c>
      <c r="K3263" s="37">
        <f>VLOOKUP(Table2[[#This Row],[Home]],Table1[],2,FALSE)</f>
        <v>18</v>
      </c>
      <c r="L3263" s="37">
        <f>VLOOKUP(Table2[[#This Row],[Visitor]],Table3[],2,FALSE)</f>
        <v>8</v>
      </c>
      <c r="M3263" s="37">
        <f>VLOOKUP(Table2[[#This Row],[Home]],Table3[],2,FALSE)</f>
        <v>14</v>
      </c>
      <c r="N3263" s="37">
        <f>VLOOKUP(Table2[[#This Row],[Visitor]],Table4[],2,FALSE)</f>
        <v>11</v>
      </c>
      <c r="O3263" s="37">
        <f>VLOOKUP(Table2[[#This Row],[Home]],Table4[],2,FALSE)</f>
        <v>4</v>
      </c>
      <c r="P3263" s="37"/>
      <c r="Q3263" s="37"/>
    </row>
    <row r="3264" spans="1:17" ht="25.5" customHeight="1">
      <c r="A3264" s="51" t="s">
        <v>579</v>
      </c>
      <c r="B3264" s="11" t="s">
        <v>98</v>
      </c>
      <c r="C3264" s="52" t="s">
        <v>14</v>
      </c>
      <c r="D3264" s="52">
        <v>100</v>
      </c>
      <c r="E3264" s="52" t="s">
        <v>20</v>
      </c>
      <c r="F3264" s="52">
        <v>106</v>
      </c>
      <c r="G3264" s="52" t="s">
        <v>7</v>
      </c>
      <c r="H3264" s="52"/>
      <c r="I3264" s="30">
        <v>17305</v>
      </c>
      <c r="J3264" s="37">
        <f>VLOOKUP(Table2[[#This Row],[Visitor]],Table1[],2,FALSE)</f>
        <v>19</v>
      </c>
      <c r="K3264" s="37">
        <f>VLOOKUP(Table2[[#This Row],[Home]],Table1[],2,FALSE)</f>
        <v>9</v>
      </c>
      <c r="L3264" s="37">
        <f>VLOOKUP(Table2[[#This Row],[Visitor]],Table3[],2,FALSE)</f>
        <v>19</v>
      </c>
      <c r="M3264" s="37">
        <f>VLOOKUP(Table2[[#This Row],[Home]],Table3[],2,FALSE)</f>
        <v>17</v>
      </c>
      <c r="N3264" s="37">
        <f>VLOOKUP(Table2[[#This Row],[Visitor]],Table4[],2,FALSE)</f>
        <v>16</v>
      </c>
      <c r="O3264" s="37">
        <f>VLOOKUP(Table2[[#This Row],[Home]],Table4[],2,FALSE)</f>
        <v>25</v>
      </c>
      <c r="P3264" s="37"/>
      <c r="Q3264" s="37"/>
    </row>
    <row r="3265" spans="1:17" ht="25.5" customHeight="1">
      <c r="A3265" s="51" t="s">
        <v>579</v>
      </c>
      <c r="B3265" s="11" t="s">
        <v>233</v>
      </c>
      <c r="C3265" s="52" t="s">
        <v>41</v>
      </c>
      <c r="D3265" s="52">
        <v>122</v>
      </c>
      <c r="E3265" s="52" t="s">
        <v>27</v>
      </c>
      <c r="F3265" s="52">
        <v>117</v>
      </c>
      <c r="G3265" s="52" t="s">
        <v>7</v>
      </c>
      <c r="H3265" s="52"/>
      <c r="I3265" s="30">
        <v>17300</v>
      </c>
      <c r="J3265" s="37">
        <f>VLOOKUP(Table2[[#This Row],[Visitor]],Table1[],2,FALSE)</f>
        <v>7</v>
      </c>
      <c r="K3265" s="37">
        <f>VLOOKUP(Table2[[#This Row],[Home]],Table1[],2,FALSE)</f>
        <v>11</v>
      </c>
      <c r="L3265" s="37">
        <f>VLOOKUP(Table2[[#This Row],[Visitor]],Table3[],2,FALSE)</f>
        <v>2</v>
      </c>
      <c r="M3265" s="37">
        <f>VLOOKUP(Table2[[#This Row],[Home]],Table3[],2,FALSE)</f>
        <v>27</v>
      </c>
      <c r="N3265" s="37">
        <f>VLOOKUP(Table2[[#This Row],[Visitor]],Table4[],2,FALSE)</f>
        <v>2</v>
      </c>
      <c r="O3265" s="37">
        <f>VLOOKUP(Table2[[#This Row],[Home]],Table4[],2,FALSE)</f>
        <v>26</v>
      </c>
      <c r="P3265" s="37"/>
      <c r="Q3265" s="37"/>
    </row>
    <row r="3266" spans="1:17" ht="25.5" customHeight="1">
      <c r="A3266" s="51" t="s">
        <v>579</v>
      </c>
      <c r="B3266" s="11" t="s">
        <v>67</v>
      </c>
      <c r="C3266" s="52" t="s">
        <v>19</v>
      </c>
      <c r="D3266" s="52">
        <v>117</v>
      </c>
      <c r="E3266" s="52" t="s">
        <v>15</v>
      </c>
      <c r="F3266" s="52">
        <v>111</v>
      </c>
      <c r="G3266" s="52" t="s">
        <v>7</v>
      </c>
      <c r="H3266" s="52"/>
      <c r="I3266" s="30">
        <v>16801</v>
      </c>
      <c r="J3266" s="37">
        <f>VLOOKUP(Table2[[#This Row],[Visitor]],Table1[],2,FALSE)</f>
        <v>27</v>
      </c>
      <c r="K3266" s="37">
        <f>VLOOKUP(Table2[[#This Row],[Home]],Table1[],2,FALSE)</f>
        <v>30</v>
      </c>
      <c r="L3266" s="37">
        <f>VLOOKUP(Table2[[#This Row],[Visitor]],Table3[],2,FALSE)</f>
        <v>5</v>
      </c>
      <c r="M3266" s="37">
        <f>VLOOKUP(Table2[[#This Row],[Home]],Table3[],2,FALSE)</f>
        <v>23</v>
      </c>
      <c r="N3266" s="37">
        <f>VLOOKUP(Table2[[#This Row],[Visitor]],Table4[],2,FALSE)</f>
        <v>7</v>
      </c>
      <c r="O3266" s="37">
        <f>VLOOKUP(Table2[[#This Row],[Home]],Table4[],2,FALSE)</f>
        <v>14</v>
      </c>
      <c r="P3266" s="37"/>
      <c r="Q3266" s="37"/>
    </row>
    <row r="3267" spans="1:17" ht="25.5" customHeight="1">
      <c r="A3267" s="51" t="s">
        <v>579</v>
      </c>
      <c r="B3267" s="11" t="s">
        <v>83</v>
      </c>
      <c r="C3267" s="52" t="s">
        <v>18</v>
      </c>
      <c r="D3267" s="52">
        <v>106</v>
      </c>
      <c r="E3267" s="52" t="s">
        <v>13</v>
      </c>
      <c r="F3267" s="52">
        <v>83</v>
      </c>
      <c r="G3267" s="52" t="s">
        <v>7</v>
      </c>
      <c r="H3267" s="52"/>
      <c r="I3267" s="30">
        <v>16133</v>
      </c>
      <c r="J3267" s="37">
        <f>VLOOKUP(Table2[[#This Row],[Visitor]],Table1[],2,FALSE)</f>
        <v>26</v>
      </c>
      <c r="K3267" s="37">
        <f>VLOOKUP(Table2[[#This Row],[Home]],Table1[],2,FALSE)</f>
        <v>20</v>
      </c>
      <c r="L3267" s="37">
        <f>VLOOKUP(Table2[[#This Row],[Visitor]],Table3[],2,FALSE)</f>
        <v>26</v>
      </c>
      <c r="M3267" s="37">
        <f>VLOOKUP(Table2[[#This Row],[Home]],Table3[],2,FALSE)</f>
        <v>20</v>
      </c>
      <c r="N3267" s="37">
        <f>VLOOKUP(Table2[[#This Row],[Visitor]],Table4[],2,FALSE)</f>
        <v>15</v>
      </c>
      <c r="O3267" s="37">
        <f>VLOOKUP(Table2[[#This Row],[Home]],Table4[],2,FALSE)</f>
        <v>17</v>
      </c>
      <c r="P3267" s="37"/>
      <c r="Q3267" s="37"/>
    </row>
    <row r="3268" spans="1:17" ht="25.5" customHeight="1">
      <c r="A3268" s="51" t="s">
        <v>579</v>
      </c>
      <c r="B3268" s="11" t="s">
        <v>83</v>
      </c>
      <c r="C3268" s="52" t="s">
        <v>42</v>
      </c>
      <c r="D3268" s="52">
        <v>106</v>
      </c>
      <c r="E3268" s="52" t="s">
        <v>6</v>
      </c>
      <c r="F3268" s="52">
        <v>86</v>
      </c>
      <c r="G3268" s="52" t="s">
        <v>7</v>
      </c>
      <c r="H3268" s="52"/>
      <c r="I3268" s="30">
        <v>17133</v>
      </c>
      <c r="J3268" s="37">
        <f>VLOOKUP(Table2[[#This Row],[Visitor]],Table1[],2,FALSE)</f>
        <v>25</v>
      </c>
      <c r="K3268" s="37">
        <f>VLOOKUP(Table2[[#This Row],[Home]],Table1[],2,FALSE)</f>
        <v>5</v>
      </c>
      <c r="L3268" s="37">
        <f>VLOOKUP(Table2[[#This Row],[Visitor]],Table3[],2,FALSE)</f>
        <v>22</v>
      </c>
      <c r="M3268" s="37">
        <f>VLOOKUP(Table2[[#This Row],[Home]],Table3[],2,FALSE)</f>
        <v>6</v>
      </c>
      <c r="N3268" s="37">
        <f>VLOOKUP(Table2[[#This Row],[Visitor]],Table4[],2,FALSE)</f>
        <v>30</v>
      </c>
      <c r="O3268" s="37">
        <f>VLOOKUP(Table2[[#This Row],[Home]],Table4[],2,FALSE)</f>
        <v>28</v>
      </c>
      <c r="P3268" s="37"/>
      <c r="Q3268" s="37"/>
    </row>
    <row r="3269" spans="1:17" ht="25.5" customHeight="1">
      <c r="A3269" s="51" t="s">
        <v>579</v>
      </c>
      <c r="B3269" s="11" t="s">
        <v>83</v>
      </c>
      <c r="C3269" s="52" t="s">
        <v>43</v>
      </c>
      <c r="D3269" s="52">
        <v>112</v>
      </c>
      <c r="E3269" s="52" t="s">
        <v>9</v>
      </c>
      <c r="F3269" s="52">
        <v>107</v>
      </c>
      <c r="G3269" s="52" t="s">
        <v>7</v>
      </c>
      <c r="H3269" s="52"/>
      <c r="I3269" s="30">
        <v>18055</v>
      </c>
      <c r="J3269" s="37">
        <f>VLOOKUP(Table2[[#This Row],[Visitor]],Table1[],2,FALSE)</f>
        <v>10</v>
      </c>
      <c r="K3269" s="37">
        <f>VLOOKUP(Table2[[#This Row],[Home]],Table1[],2,FALSE)</f>
        <v>3</v>
      </c>
      <c r="L3269" s="37">
        <f>VLOOKUP(Table2[[#This Row],[Visitor]],Table3[],2,FALSE)</f>
        <v>10</v>
      </c>
      <c r="M3269" s="37">
        <f>VLOOKUP(Table2[[#This Row],[Home]],Table3[],2,FALSE)</f>
        <v>1</v>
      </c>
      <c r="N3269" s="37">
        <f>VLOOKUP(Table2[[#This Row],[Visitor]],Table4[],2,FALSE)</f>
        <v>10</v>
      </c>
      <c r="O3269" s="37">
        <f>VLOOKUP(Table2[[#This Row],[Home]],Table4[],2,FALSE)</f>
        <v>5</v>
      </c>
      <c r="P3269" s="37"/>
      <c r="Q3269" s="37"/>
    </row>
    <row r="3270" spans="1:17" ht="25.5" customHeight="1">
      <c r="A3270" s="51" t="s">
        <v>579</v>
      </c>
      <c r="B3270" s="11" t="s">
        <v>83</v>
      </c>
      <c r="C3270" s="52" t="s">
        <v>24</v>
      </c>
      <c r="D3270" s="52">
        <v>126</v>
      </c>
      <c r="E3270" s="52" t="s">
        <v>25</v>
      </c>
      <c r="F3270" s="52">
        <v>116</v>
      </c>
      <c r="G3270" s="52" t="s">
        <v>7</v>
      </c>
      <c r="H3270" s="52"/>
      <c r="I3270" s="30">
        <v>17794</v>
      </c>
      <c r="J3270" s="37">
        <f>VLOOKUP(Table2[[#This Row],[Visitor]],Table1[],2,FALSE)</f>
        <v>21</v>
      </c>
      <c r="K3270" s="37">
        <f>VLOOKUP(Table2[[#This Row],[Home]],Table1[],2,FALSE)</f>
        <v>12</v>
      </c>
      <c r="L3270" s="37">
        <f>VLOOKUP(Table2[[#This Row],[Visitor]],Table3[],2,FALSE)</f>
        <v>9</v>
      </c>
      <c r="M3270" s="37">
        <f>VLOOKUP(Table2[[#This Row],[Home]],Table3[],2,FALSE)</f>
        <v>29</v>
      </c>
      <c r="N3270" s="37">
        <f>VLOOKUP(Table2[[#This Row],[Visitor]],Table4[],2,FALSE)</f>
        <v>24</v>
      </c>
      <c r="O3270" s="37">
        <f>VLOOKUP(Table2[[#This Row],[Home]],Table4[],2,FALSE)</f>
        <v>23</v>
      </c>
      <c r="P3270" s="37"/>
      <c r="Q3270" s="37"/>
    </row>
    <row r="3271" spans="1:17" ht="25.5" customHeight="1">
      <c r="A3271" s="51" t="s">
        <v>579</v>
      </c>
      <c r="B3271" s="11" t="s">
        <v>83</v>
      </c>
      <c r="C3271" s="52" t="s">
        <v>38</v>
      </c>
      <c r="D3271" s="52">
        <v>113</v>
      </c>
      <c r="E3271" s="52" t="s">
        <v>17</v>
      </c>
      <c r="F3271" s="52">
        <v>118</v>
      </c>
      <c r="G3271" s="52" t="s">
        <v>7</v>
      </c>
      <c r="H3271" s="52" t="s">
        <v>53</v>
      </c>
      <c r="I3271" s="30">
        <v>19600</v>
      </c>
      <c r="J3271" s="37">
        <f>VLOOKUP(Table2[[#This Row],[Visitor]],Table1[],2,FALSE)</f>
        <v>23</v>
      </c>
      <c r="K3271" s="37">
        <f>VLOOKUP(Table2[[#This Row],[Home]],Table1[],2,FALSE)</f>
        <v>17</v>
      </c>
      <c r="L3271" s="37">
        <f>VLOOKUP(Table2[[#This Row],[Visitor]],Table3[],2,FALSE)</f>
        <v>25</v>
      </c>
      <c r="M3271" s="37">
        <f>VLOOKUP(Table2[[#This Row],[Home]],Table3[],2,FALSE)</f>
        <v>15</v>
      </c>
      <c r="N3271" s="37">
        <f>VLOOKUP(Table2[[#This Row],[Visitor]],Table4[],2,FALSE)</f>
        <v>19</v>
      </c>
      <c r="O3271" s="37">
        <f>VLOOKUP(Table2[[#This Row],[Home]],Table4[],2,FALSE)</f>
        <v>18</v>
      </c>
      <c r="P3271" s="37"/>
      <c r="Q3271" s="37"/>
    </row>
    <row r="3272" spans="1:17" ht="25.5" customHeight="1">
      <c r="A3272" s="51" t="s">
        <v>579</v>
      </c>
      <c r="B3272" s="11" t="s">
        <v>83</v>
      </c>
      <c r="C3272" s="52" t="s">
        <v>40</v>
      </c>
      <c r="D3272" s="52">
        <v>98</v>
      </c>
      <c r="E3272" s="52" t="s">
        <v>22</v>
      </c>
      <c r="F3272" s="52">
        <v>111</v>
      </c>
      <c r="G3272" s="52" t="s">
        <v>7</v>
      </c>
      <c r="H3272" s="52"/>
      <c r="I3272" s="30">
        <v>17747</v>
      </c>
      <c r="J3272" s="37">
        <f>VLOOKUP(Table2[[#This Row],[Visitor]],Table1[],2,FALSE)</f>
        <v>15</v>
      </c>
      <c r="K3272" s="37">
        <f>VLOOKUP(Table2[[#This Row],[Home]],Table1[],2,FALSE)</f>
        <v>14</v>
      </c>
      <c r="L3272" s="37">
        <f>VLOOKUP(Table2[[#This Row],[Visitor]],Table3[],2,FALSE)</f>
        <v>24</v>
      </c>
      <c r="M3272" s="37">
        <f>VLOOKUP(Table2[[#This Row],[Home]],Table3[],2,FALSE)</f>
        <v>16</v>
      </c>
      <c r="N3272" s="37">
        <f>VLOOKUP(Table2[[#This Row],[Visitor]],Table4[],2,FALSE)</f>
        <v>27</v>
      </c>
      <c r="O3272" s="37">
        <f>VLOOKUP(Table2[[#This Row],[Home]],Table4[],2,FALSE)</f>
        <v>1</v>
      </c>
      <c r="P3272" s="37"/>
      <c r="Q3272" s="37"/>
    </row>
    <row r="3273" spans="1:17" ht="25.5" customHeight="1">
      <c r="A3273" s="51" t="s">
        <v>579</v>
      </c>
      <c r="B3273" s="11" t="s">
        <v>21</v>
      </c>
      <c r="C3273" s="52" t="s">
        <v>45</v>
      </c>
      <c r="D3273" s="52">
        <v>107</v>
      </c>
      <c r="E3273" s="52" t="s">
        <v>5</v>
      </c>
      <c r="F3273" s="52">
        <v>139</v>
      </c>
      <c r="G3273" s="52" t="s">
        <v>7</v>
      </c>
      <c r="H3273" s="52"/>
      <c r="I3273" s="30">
        <v>19156</v>
      </c>
      <c r="J3273" s="37">
        <f>VLOOKUP(Table2[[#This Row],[Visitor]],Table1[],2,FALSE)</f>
        <v>28</v>
      </c>
      <c r="K3273" s="37">
        <f>VLOOKUP(Table2[[#This Row],[Home]],Table1[],2,FALSE)</f>
        <v>4</v>
      </c>
      <c r="L3273" s="37">
        <f>VLOOKUP(Table2[[#This Row],[Visitor]],Table3[],2,FALSE)</f>
        <v>21</v>
      </c>
      <c r="M3273" s="37">
        <f>VLOOKUP(Table2[[#This Row],[Home]],Table3[],2,FALSE)</f>
        <v>4</v>
      </c>
      <c r="N3273" s="37">
        <f>VLOOKUP(Table2[[#This Row],[Visitor]],Table4[],2,FALSE)</f>
        <v>20</v>
      </c>
      <c r="O3273" s="37">
        <f>VLOOKUP(Table2[[#This Row],[Home]],Table4[],2,FALSE)</f>
        <v>9</v>
      </c>
      <c r="P3273" s="37"/>
      <c r="Q3273" s="37"/>
    </row>
    <row r="3274" spans="1:17" ht="25.5" customHeight="1">
      <c r="A3274" s="51" t="s">
        <v>579</v>
      </c>
      <c r="B3274" s="11" t="s">
        <v>23</v>
      </c>
      <c r="C3274" s="52" t="s">
        <v>30</v>
      </c>
      <c r="D3274" s="52">
        <v>107</v>
      </c>
      <c r="E3274" s="52" t="s">
        <v>33</v>
      </c>
      <c r="F3274" s="52">
        <v>100</v>
      </c>
      <c r="G3274" s="52" t="s">
        <v>7</v>
      </c>
      <c r="H3274" s="52"/>
      <c r="I3274" s="30">
        <v>12172</v>
      </c>
      <c r="J3274" s="37">
        <f>VLOOKUP(Table2[[#This Row],[Visitor]],Table1[],2,FALSE)</f>
        <v>18</v>
      </c>
      <c r="K3274" s="37">
        <f>VLOOKUP(Table2[[#This Row],[Home]],Table1[],2,FALSE)</f>
        <v>24</v>
      </c>
      <c r="L3274" s="37">
        <f>VLOOKUP(Table2[[#This Row],[Visitor]],Table3[],2,FALSE)</f>
        <v>14</v>
      </c>
      <c r="M3274" s="37">
        <f>VLOOKUP(Table2[[#This Row],[Home]],Table3[],2,FALSE)</f>
        <v>12</v>
      </c>
      <c r="N3274" s="37">
        <f>VLOOKUP(Table2[[#This Row],[Visitor]],Table4[],2,FALSE)</f>
        <v>4</v>
      </c>
      <c r="O3274" s="37">
        <f>VLOOKUP(Table2[[#This Row],[Home]],Table4[],2,FALSE)</f>
        <v>21</v>
      </c>
      <c r="P3274" s="37"/>
      <c r="Q3274" s="37"/>
    </row>
    <row r="3275" spans="1:17" ht="25.5" customHeight="1">
      <c r="A3275" s="51" t="s">
        <v>579</v>
      </c>
      <c r="B3275" s="11" t="s">
        <v>29</v>
      </c>
      <c r="C3275" s="52" t="s">
        <v>34</v>
      </c>
      <c r="D3275" s="52">
        <v>120</v>
      </c>
      <c r="E3275" s="52" t="s">
        <v>37</v>
      </c>
      <c r="F3275" s="52">
        <v>118</v>
      </c>
      <c r="G3275" s="52" t="s">
        <v>7</v>
      </c>
      <c r="H3275" s="52"/>
      <c r="I3275" s="30">
        <v>14847</v>
      </c>
      <c r="J3275" s="37">
        <f>VLOOKUP(Table2[[#This Row],[Visitor]],Table1[],2,FALSE)</f>
        <v>2</v>
      </c>
      <c r="K3275" s="37">
        <f>VLOOKUP(Table2[[#This Row],[Home]],Table1[],2,FALSE)</f>
        <v>29</v>
      </c>
      <c r="L3275" s="37">
        <f>VLOOKUP(Table2[[#This Row],[Visitor]],Table3[],2,FALSE)</f>
        <v>13</v>
      </c>
      <c r="M3275" s="37">
        <f>VLOOKUP(Table2[[#This Row],[Home]],Table3[],2,FALSE)</f>
        <v>30</v>
      </c>
      <c r="N3275" s="37">
        <f>VLOOKUP(Table2[[#This Row],[Visitor]],Table4[],2,FALSE)</f>
        <v>13</v>
      </c>
      <c r="O3275" s="37">
        <f>VLOOKUP(Table2[[#This Row],[Home]],Table4[],2,FALSE)</f>
        <v>29</v>
      </c>
      <c r="P3275" s="37"/>
      <c r="Q3275" s="37"/>
    </row>
    <row r="3276" spans="1:17" ht="25.5" customHeight="1">
      <c r="A3276" s="51" t="s">
        <v>579</v>
      </c>
      <c r="B3276" s="11" t="s">
        <v>29</v>
      </c>
      <c r="C3276" s="52" t="s">
        <v>16</v>
      </c>
      <c r="D3276" s="52">
        <v>88</v>
      </c>
      <c r="E3276" s="52" t="s">
        <v>31</v>
      </c>
      <c r="F3276" s="52">
        <v>118</v>
      </c>
      <c r="G3276" s="52" t="s">
        <v>7</v>
      </c>
      <c r="H3276" s="52"/>
      <c r="I3276" s="30">
        <v>18306</v>
      </c>
      <c r="J3276" s="37">
        <f>VLOOKUP(Table2[[#This Row],[Visitor]],Table1[],2,FALSE)</f>
        <v>13</v>
      </c>
      <c r="K3276" s="37">
        <f>VLOOKUP(Table2[[#This Row],[Home]],Table1[],2,FALSE)</f>
        <v>8</v>
      </c>
      <c r="L3276" s="37">
        <f>VLOOKUP(Table2[[#This Row],[Visitor]],Table3[],2,FALSE)</f>
        <v>8</v>
      </c>
      <c r="M3276" s="37">
        <f>VLOOKUP(Table2[[#This Row],[Home]],Table3[],2,FALSE)</f>
        <v>11</v>
      </c>
      <c r="N3276" s="37">
        <f>VLOOKUP(Table2[[#This Row],[Visitor]],Table4[],2,FALSE)</f>
        <v>11</v>
      </c>
      <c r="O3276" s="37">
        <f>VLOOKUP(Table2[[#This Row],[Home]],Table4[],2,FALSE)</f>
        <v>8</v>
      </c>
      <c r="P3276" s="37"/>
      <c r="Q3276" s="37"/>
    </row>
    <row r="3277" spans="1:17" ht="25.5" customHeight="1">
      <c r="A3277" s="51" t="s">
        <v>579</v>
      </c>
      <c r="B3277" s="11" t="s">
        <v>35</v>
      </c>
      <c r="C3277" s="52" t="s">
        <v>10</v>
      </c>
      <c r="D3277" s="52">
        <v>124</v>
      </c>
      <c r="E3277" s="52" t="s">
        <v>36</v>
      </c>
      <c r="F3277" s="52">
        <v>129</v>
      </c>
      <c r="G3277" s="52" t="s">
        <v>7</v>
      </c>
      <c r="H3277" s="52" t="s">
        <v>53</v>
      </c>
      <c r="I3277" s="30">
        <v>19493</v>
      </c>
      <c r="J3277" s="37">
        <f>VLOOKUP(Table2[[#This Row],[Visitor]],Table1[],2,FALSE)</f>
        <v>1</v>
      </c>
      <c r="K3277" s="37">
        <f>VLOOKUP(Table2[[#This Row],[Home]],Table1[],2,FALSE)</f>
        <v>16</v>
      </c>
      <c r="L3277" s="37">
        <f>VLOOKUP(Table2[[#This Row],[Visitor]],Table3[],2,FALSE)</f>
        <v>3</v>
      </c>
      <c r="M3277" s="37">
        <f>VLOOKUP(Table2[[#This Row],[Home]],Table3[],2,FALSE)</f>
        <v>7</v>
      </c>
      <c r="N3277" s="37">
        <f>VLOOKUP(Table2[[#This Row],[Visitor]],Table4[],2,FALSE)</f>
        <v>3</v>
      </c>
      <c r="O3277" s="37">
        <f>VLOOKUP(Table2[[#This Row],[Home]],Table4[],2,FALSE)</f>
        <v>6</v>
      </c>
      <c r="P3277" s="37"/>
      <c r="Q3277" s="37"/>
    </row>
    <row r="3278" spans="1:17" ht="25.5" customHeight="1">
      <c r="A3278" s="51" t="s">
        <v>580</v>
      </c>
      <c r="B3278" s="11" t="s">
        <v>26</v>
      </c>
      <c r="C3278" s="52" t="s">
        <v>44</v>
      </c>
      <c r="D3278" s="52">
        <v>110</v>
      </c>
      <c r="E3278" s="52" t="s">
        <v>28</v>
      </c>
      <c r="F3278" s="52">
        <v>107</v>
      </c>
      <c r="G3278" s="52" t="s">
        <v>7</v>
      </c>
      <c r="H3278" s="52"/>
      <c r="I3278" s="30">
        <v>19783</v>
      </c>
      <c r="J3278" s="37">
        <f>VLOOKUP(Table2[[#This Row],[Visitor]],Table1[],2,FALSE)</f>
        <v>6</v>
      </c>
      <c r="K3278" s="37">
        <f>VLOOKUP(Table2[[#This Row],[Home]],Table1[],2,FALSE)</f>
        <v>22</v>
      </c>
      <c r="L3278" s="37">
        <f>VLOOKUP(Table2[[#This Row],[Visitor]],Table3[],2,FALSE)</f>
        <v>18</v>
      </c>
      <c r="M3278" s="37">
        <f>VLOOKUP(Table2[[#This Row],[Home]],Table3[],2,FALSE)</f>
        <v>28</v>
      </c>
      <c r="N3278" s="37">
        <f>VLOOKUP(Table2[[#This Row],[Visitor]],Table4[],2,FALSE)</f>
        <v>12</v>
      </c>
      <c r="O3278" s="37">
        <f>VLOOKUP(Table2[[#This Row],[Home]],Table4[],2,FALSE)</f>
        <v>22</v>
      </c>
      <c r="P3278" s="37"/>
      <c r="Q3278" s="37"/>
    </row>
    <row r="3279" spans="1:17" ht="25.5" customHeight="1">
      <c r="A3279" s="51" t="s">
        <v>581</v>
      </c>
      <c r="B3279" s="11" t="s">
        <v>12</v>
      </c>
      <c r="C3279" s="52" t="s">
        <v>38</v>
      </c>
      <c r="D3279" s="52">
        <v>106</v>
      </c>
      <c r="E3279" s="52" t="s">
        <v>14</v>
      </c>
      <c r="F3279" s="52">
        <v>127</v>
      </c>
      <c r="G3279" s="52" t="s">
        <v>7</v>
      </c>
      <c r="H3279" s="52"/>
      <c r="I3279" s="30">
        <v>13972</v>
      </c>
      <c r="J3279" s="37">
        <f>VLOOKUP(Table2[[#This Row],[Visitor]],Table1[],2,FALSE)</f>
        <v>23</v>
      </c>
      <c r="K3279" s="37">
        <f>VLOOKUP(Table2[[#This Row],[Home]],Table1[],2,FALSE)</f>
        <v>19</v>
      </c>
      <c r="L3279" s="37">
        <f>VLOOKUP(Table2[[#This Row],[Visitor]],Table3[],2,FALSE)</f>
        <v>25</v>
      </c>
      <c r="M3279" s="37">
        <f>VLOOKUP(Table2[[#This Row],[Home]],Table3[],2,FALSE)</f>
        <v>19</v>
      </c>
      <c r="N3279" s="37">
        <f>VLOOKUP(Table2[[#This Row],[Visitor]],Table4[],2,FALSE)</f>
        <v>19</v>
      </c>
      <c r="O3279" s="37">
        <f>VLOOKUP(Table2[[#This Row],[Home]],Table4[],2,FALSE)</f>
        <v>16</v>
      </c>
      <c r="P3279" s="37"/>
      <c r="Q3279" s="37"/>
    </row>
    <row r="3280" spans="1:17" ht="25.5" customHeight="1">
      <c r="A3280" s="51" t="s">
        <v>581</v>
      </c>
      <c r="B3280" s="11" t="s">
        <v>12</v>
      </c>
      <c r="C3280" s="52" t="s">
        <v>43</v>
      </c>
      <c r="D3280" s="52">
        <v>120</v>
      </c>
      <c r="E3280" s="52" t="s">
        <v>18</v>
      </c>
      <c r="F3280" s="52">
        <v>114</v>
      </c>
      <c r="G3280" s="52" t="s">
        <v>7</v>
      </c>
      <c r="H3280" s="52"/>
      <c r="I3280" s="30">
        <v>18846</v>
      </c>
      <c r="J3280" s="37">
        <f>VLOOKUP(Table2[[#This Row],[Visitor]],Table1[],2,FALSE)</f>
        <v>10</v>
      </c>
      <c r="K3280" s="37">
        <f>VLOOKUP(Table2[[#This Row],[Home]],Table1[],2,FALSE)</f>
        <v>26</v>
      </c>
      <c r="L3280" s="37">
        <f>VLOOKUP(Table2[[#This Row],[Visitor]],Table3[],2,FALSE)</f>
        <v>10</v>
      </c>
      <c r="M3280" s="37">
        <f>VLOOKUP(Table2[[#This Row],[Home]],Table3[],2,FALSE)</f>
        <v>26</v>
      </c>
      <c r="N3280" s="37">
        <f>VLOOKUP(Table2[[#This Row],[Visitor]],Table4[],2,FALSE)</f>
        <v>10</v>
      </c>
      <c r="O3280" s="37">
        <f>VLOOKUP(Table2[[#This Row],[Home]],Table4[],2,FALSE)</f>
        <v>15</v>
      </c>
      <c r="P3280" s="37"/>
      <c r="Q3280" s="37"/>
    </row>
    <row r="3281" spans="1:17" ht="25.5" customHeight="1">
      <c r="A3281" s="51" t="s">
        <v>581</v>
      </c>
      <c r="B3281" s="11" t="s">
        <v>12</v>
      </c>
      <c r="C3281" s="52" t="s">
        <v>19</v>
      </c>
      <c r="D3281" s="52">
        <v>95</v>
      </c>
      <c r="E3281" s="52" t="s">
        <v>41</v>
      </c>
      <c r="F3281" s="52">
        <v>107</v>
      </c>
      <c r="G3281" s="52" t="s">
        <v>7</v>
      </c>
      <c r="H3281" s="52"/>
      <c r="I3281" s="30">
        <v>19800</v>
      </c>
      <c r="J3281" s="37">
        <f>VLOOKUP(Table2[[#This Row],[Visitor]],Table1[],2,FALSE)</f>
        <v>27</v>
      </c>
      <c r="K3281" s="37">
        <f>VLOOKUP(Table2[[#This Row],[Home]],Table1[],2,FALSE)</f>
        <v>7</v>
      </c>
      <c r="L3281" s="37">
        <f>VLOOKUP(Table2[[#This Row],[Visitor]],Table3[],2,FALSE)</f>
        <v>5</v>
      </c>
      <c r="M3281" s="37">
        <f>VLOOKUP(Table2[[#This Row],[Home]],Table3[],2,FALSE)</f>
        <v>2</v>
      </c>
      <c r="N3281" s="37">
        <f>VLOOKUP(Table2[[#This Row],[Visitor]],Table4[],2,FALSE)</f>
        <v>7</v>
      </c>
      <c r="O3281" s="37">
        <f>VLOOKUP(Table2[[#This Row],[Home]],Table4[],2,FALSE)</f>
        <v>2</v>
      </c>
      <c r="P3281" s="37"/>
      <c r="Q3281" s="37"/>
    </row>
    <row r="3282" spans="1:17" ht="25.5" customHeight="1">
      <c r="A3282" s="51" t="s">
        <v>581</v>
      </c>
      <c r="B3282" s="11" t="s">
        <v>21</v>
      </c>
      <c r="C3282" s="52" t="s">
        <v>44</v>
      </c>
      <c r="D3282" s="52">
        <v>95</v>
      </c>
      <c r="E3282" s="52" t="s">
        <v>27</v>
      </c>
      <c r="F3282" s="52">
        <v>102</v>
      </c>
      <c r="G3282" s="52" t="s">
        <v>7</v>
      </c>
      <c r="H3282" s="52"/>
      <c r="I3282" s="30">
        <v>14338</v>
      </c>
      <c r="J3282" s="37">
        <f>VLOOKUP(Table2[[#This Row],[Visitor]],Table1[],2,FALSE)</f>
        <v>6</v>
      </c>
      <c r="K3282" s="37">
        <f>VLOOKUP(Table2[[#This Row],[Home]],Table1[],2,FALSE)</f>
        <v>11</v>
      </c>
      <c r="L3282" s="37">
        <f>VLOOKUP(Table2[[#This Row],[Visitor]],Table3[],2,FALSE)</f>
        <v>18</v>
      </c>
      <c r="M3282" s="37">
        <f>VLOOKUP(Table2[[#This Row],[Home]],Table3[],2,FALSE)</f>
        <v>27</v>
      </c>
      <c r="N3282" s="37">
        <f>VLOOKUP(Table2[[#This Row],[Visitor]],Table4[],2,FALSE)</f>
        <v>12</v>
      </c>
      <c r="O3282" s="37">
        <f>VLOOKUP(Table2[[#This Row],[Home]],Table4[],2,FALSE)</f>
        <v>26</v>
      </c>
      <c r="P3282" s="37"/>
      <c r="Q3282" s="37"/>
    </row>
    <row r="3283" spans="1:17" ht="25.5" customHeight="1">
      <c r="A3283" s="51" t="s">
        <v>581</v>
      </c>
      <c r="B3283" s="11" t="s">
        <v>21</v>
      </c>
      <c r="C3283" s="52" t="s">
        <v>25</v>
      </c>
      <c r="D3283" s="52">
        <v>95</v>
      </c>
      <c r="E3283" s="52" t="s">
        <v>5</v>
      </c>
      <c r="F3283" s="52">
        <v>119</v>
      </c>
      <c r="G3283" s="52" t="s">
        <v>7</v>
      </c>
      <c r="H3283" s="52"/>
      <c r="I3283" s="30">
        <v>19156</v>
      </c>
      <c r="J3283" s="37">
        <f>VLOOKUP(Table2[[#This Row],[Visitor]],Table1[],2,FALSE)</f>
        <v>12</v>
      </c>
      <c r="K3283" s="37">
        <f>VLOOKUP(Table2[[#This Row],[Home]],Table1[],2,FALSE)</f>
        <v>4</v>
      </c>
      <c r="L3283" s="37">
        <f>VLOOKUP(Table2[[#This Row],[Visitor]],Table3[],2,FALSE)</f>
        <v>29</v>
      </c>
      <c r="M3283" s="37">
        <f>VLOOKUP(Table2[[#This Row],[Home]],Table3[],2,FALSE)</f>
        <v>4</v>
      </c>
      <c r="N3283" s="37">
        <f>VLOOKUP(Table2[[#This Row],[Visitor]],Table4[],2,FALSE)</f>
        <v>23</v>
      </c>
      <c r="O3283" s="37">
        <f>VLOOKUP(Table2[[#This Row],[Home]],Table4[],2,FALSE)</f>
        <v>9</v>
      </c>
      <c r="P3283" s="37"/>
      <c r="Q3283" s="37"/>
    </row>
    <row r="3284" spans="1:17" ht="25.5" customHeight="1">
      <c r="A3284" s="51" t="s">
        <v>581</v>
      </c>
      <c r="B3284" s="11" t="s">
        <v>21</v>
      </c>
      <c r="C3284" s="52" t="s">
        <v>20</v>
      </c>
      <c r="D3284" s="52">
        <v>129</v>
      </c>
      <c r="E3284" s="52" t="s">
        <v>17</v>
      </c>
      <c r="F3284" s="52">
        <v>134</v>
      </c>
      <c r="G3284" s="52" t="s">
        <v>7</v>
      </c>
      <c r="H3284" s="52" t="s">
        <v>53</v>
      </c>
      <c r="I3284" s="30">
        <v>19600</v>
      </c>
      <c r="J3284" s="37">
        <f>VLOOKUP(Table2[[#This Row],[Visitor]],Table1[],2,FALSE)</f>
        <v>9</v>
      </c>
      <c r="K3284" s="37">
        <f>VLOOKUP(Table2[[#This Row],[Home]],Table1[],2,FALSE)</f>
        <v>17</v>
      </c>
      <c r="L3284" s="37">
        <f>VLOOKUP(Table2[[#This Row],[Visitor]],Table3[],2,FALSE)</f>
        <v>17</v>
      </c>
      <c r="M3284" s="37">
        <f>VLOOKUP(Table2[[#This Row],[Home]],Table3[],2,FALSE)</f>
        <v>15</v>
      </c>
      <c r="N3284" s="37">
        <f>VLOOKUP(Table2[[#This Row],[Visitor]],Table4[],2,FALSE)</f>
        <v>25</v>
      </c>
      <c r="O3284" s="37">
        <f>VLOOKUP(Table2[[#This Row],[Home]],Table4[],2,FALSE)</f>
        <v>18</v>
      </c>
      <c r="P3284" s="37"/>
      <c r="Q3284" s="37"/>
    </row>
    <row r="3285" spans="1:17" ht="25.5" customHeight="1">
      <c r="A3285" s="51" t="s">
        <v>581</v>
      </c>
      <c r="B3285" s="11" t="s">
        <v>21</v>
      </c>
      <c r="C3285" s="52" t="s">
        <v>45</v>
      </c>
      <c r="D3285" s="52">
        <v>100</v>
      </c>
      <c r="E3285" s="52" t="s">
        <v>42</v>
      </c>
      <c r="F3285" s="52">
        <v>92</v>
      </c>
      <c r="G3285" s="52" t="s">
        <v>7</v>
      </c>
      <c r="H3285" s="52"/>
      <c r="I3285" s="30">
        <v>19812</v>
      </c>
      <c r="J3285" s="37">
        <f>VLOOKUP(Table2[[#This Row],[Visitor]],Table1[],2,FALSE)</f>
        <v>28</v>
      </c>
      <c r="K3285" s="37">
        <f>VLOOKUP(Table2[[#This Row],[Home]],Table1[],2,FALSE)</f>
        <v>25</v>
      </c>
      <c r="L3285" s="37">
        <f>VLOOKUP(Table2[[#This Row],[Visitor]],Table3[],2,FALSE)</f>
        <v>21</v>
      </c>
      <c r="M3285" s="37">
        <f>VLOOKUP(Table2[[#This Row],[Home]],Table3[],2,FALSE)</f>
        <v>22</v>
      </c>
      <c r="N3285" s="37">
        <f>VLOOKUP(Table2[[#This Row],[Visitor]],Table4[],2,FALSE)</f>
        <v>20</v>
      </c>
      <c r="O3285" s="37">
        <f>VLOOKUP(Table2[[#This Row],[Home]],Table4[],2,FALSE)</f>
        <v>30</v>
      </c>
      <c r="P3285" s="37"/>
      <c r="Q3285" s="37"/>
    </row>
    <row r="3286" spans="1:17" ht="25.5" customHeight="1">
      <c r="A3286" s="51" t="s">
        <v>581</v>
      </c>
      <c r="B3286" s="11" t="s">
        <v>23</v>
      </c>
      <c r="C3286" s="52" t="s">
        <v>33</v>
      </c>
      <c r="D3286" s="52">
        <v>110</v>
      </c>
      <c r="E3286" s="52" t="s">
        <v>40</v>
      </c>
      <c r="F3286" s="52">
        <v>117</v>
      </c>
      <c r="G3286" s="52" t="s">
        <v>7</v>
      </c>
      <c r="H3286" s="52"/>
      <c r="I3286" s="30">
        <v>18875</v>
      </c>
      <c r="J3286" s="37">
        <f>VLOOKUP(Table2[[#This Row],[Visitor]],Table1[],2,FALSE)</f>
        <v>24</v>
      </c>
      <c r="K3286" s="37">
        <f>VLOOKUP(Table2[[#This Row],[Home]],Table1[],2,FALSE)</f>
        <v>15</v>
      </c>
      <c r="L3286" s="37">
        <f>VLOOKUP(Table2[[#This Row],[Visitor]],Table3[],2,FALSE)</f>
        <v>12</v>
      </c>
      <c r="M3286" s="37">
        <f>VLOOKUP(Table2[[#This Row],[Home]],Table3[],2,FALSE)</f>
        <v>24</v>
      </c>
      <c r="N3286" s="37">
        <f>VLOOKUP(Table2[[#This Row],[Visitor]],Table4[],2,FALSE)</f>
        <v>21</v>
      </c>
      <c r="O3286" s="37">
        <f>VLOOKUP(Table2[[#This Row],[Home]],Table4[],2,FALSE)</f>
        <v>27</v>
      </c>
      <c r="P3286" s="37"/>
      <c r="Q3286" s="37"/>
    </row>
    <row r="3287" spans="1:17" ht="25.5" customHeight="1">
      <c r="A3287" s="51" t="s">
        <v>581</v>
      </c>
      <c r="B3287" s="11" t="s">
        <v>23</v>
      </c>
      <c r="C3287" s="52" t="s">
        <v>30</v>
      </c>
      <c r="D3287" s="52">
        <v>105</v>
      </c>
      <c r="E3287" s="52" t="s">
        <v>9</v>
      </c>
      <c r="F3287" s="52">
        <v>121</v>
      </c>
      <c r="G3287" s="52" t="s">
        <v>7</v>
      </c>
      <c r="H3287" s="52"/>
      <c r="I3287" s="30">
        <v>18055</v>
      </c>
      <c r="J3287" s="37">
        <f>VLOOKUP(Table2[[#This Row],[Visitor]],Table1[],2,FALSE)</f>
        <v>18</v>
      </c>
      <c r="K3287" s="37">
        <f>VLOOKUP(Table2[[#This Row],[Home]],Table1[],2,FALSE)</f>
        <v>3</v>
      </c>
      <c r="L3287" s="37">
        <f>VLOOKUP(Table2[[#This Row],[Visitor]],Table3[],2,FALSE)</f>
        <v>14</v>
      </c>
      <c r="M3287" s="37">
        <f>VLOOKUP(Table2[[#This Row],[Home]],Table3[],2,FALSE)</f>
        <v>1</v>
      </c>
      <c r="N3287" s="37">
        <f>VLOOKUP(Table2[[#This Row],[Visitor]],Table4[],2,FALSE)</f>
        <v>4</v>
      </c>
      <c r="O3287" s="37">
        <f>VLOOKUP(Table2[[#This Row],[Home]],Table4[],2,FALSE)</f>
        <v>5</v>
      </c>
      <c r="P3287" s="37"/>
      <c r="Q3287" s="37"/>
    </row>
    <row r="3288" spans="1:17" ht="25.5" customHeight="1">
      <c r="A3288" s="51" t="s">
        <v>581</v>
      </c>
      <c r="B3288" s="11" t="s">
        <v>29</v>
      </c>
      <c r="C3288" s="52" t="s">
        <v>16</v>
      </c>
      <c r="D3288" s="52">
        <v>112</v>
      </c>
      <c r="E3288" s="52" t="s">
        <v>37</v>
      </c>
      <c r="F3288" s="52">
        <v>87</v>
      </c>
      <c r="G3288" s="52" t="s">
        <v>7</v>
      </c>
      <c r="H3288" s="52"/>
      <c r="I3288" s="30">
        <v>14691</v>
      </c>
      <c r="J3288" s="37">
        <f>VLOOKUP(Table2[[#This Row],[Visitor]],Table1[],2,FALSE)</f>
        <v>13</v>
      </c>
      <c r="K3288" s="37">
        <f>VLOOKUP(Table2[[#This Row],[Home]],Table1[],2,FALSE)</f>
        <v>29</v>
      </c>
      <c r="L3288" s="37">
        <f>VLOOKUP(Table2[[#This Row],[Visitor]],Table3[],2,FALSE)</f>
        <v>8</v>
      </c>
      <c r="M3288" s="37">
        <f>VLOOKUP(Table2[[#This Row],[Home]],Table3[],2,FALSE)</f>
        <v>30</v>
      </c>
      <c r="N3288" s="37">
        <f>VLOOKUP(Table2[[#This Row],[Visitor]],Table4[],2,FALSE)</f>
        <v>11</v>
      </c>
      <c r="O3288" s="37">
        <f>VLOOKUP(Table2[[#This Row],[Home]],Table4[],2,FALSE)</f>
        <v>29</v>
      </c>
      <c r="P3288" s="37"/>
      <c r="Q3288" s="37"/>
    </row>
    <row r="3289" spans="1:17" ht="25.5" customHeight="1">
      <c r="A3289" s="51" t="s">
        <v>581</v>
      </c>
      <c r="B3289" s="11" t="s">
        <v>32</v>
      </c>
      <c r="C3289" s="52" t="s">
        <v>34</v>
      </c>
      <c r="D3289" s="52">
        <v>121</v>
      </c>
      <c r="E3289" s="52" t="s">
        <v>24</v>
      </c>
      <c r="F3289" s="52">
        <v>117</v>
      </c>
      <c r="G3289" s="52" t="s">
        <v>7</v>
      </c>
      <c r="H3289" s="52"/>
      <c r="I3289" s="30">
        <v>18365</v>
      </c>
      <c r="J3289" s="37">
        <f>VLOOKUP(Table2[[#This Row],[Visitor]],Table1[],2,FALSE)</f>
        <v>2</v>
      </c>
      <c r="K3289" s="37">
        <f>VLOOKUP(Table2[[#This Row],[Home]],Table1[],2,FALSE)</f>
        <v>21</v>
      </c>
      <c r="L3289" s="37">
        <f>VLOOKUP(Table2[[#This Row],[Visitor]],Table3[],2,FALSE)</f>
        <v>13</v>
      </c>
      <c r="M3289" s="37">
        <f>VLOOKUP(Table2[[#This Row],[Home]],Table3[],2,FALSE)</f>
        <v>9</v>
      </c>
      <c r="N3289" s="37">
        <f>VLOOKUP(Table2[[#This Row],[Visitor]],Table4[],2,FALSE)</f>
        <v>13</v>
      </c>
      <c r="O3289" s="37">
        <f>VLOOKUP(Table2[[#This Row],[Home]],Table4[],2,FALSE)</f>
        <v>24</v>
      </c>
      <c r="P3289" s="37"/>
      <c r="Q3289" s="37"/>
    </row>
    <row r="3290" spans="1:17" ht="25.5" customHeight="1">
      <c r="A3290" s="51" t="s">
        <v>581</v>
      </c>
      <c r="B3290" s="11" t="s">
        <v>35</v>
      </c>
      <c r="C3290" s="52" t="s">
        <v>31</v>
      </c>
      <c r="D3290" s="52">
        <v>129</v>
      </c>
      <c r="E3290" s="52" t="s">
        <v>10</v>
      </c>
      <c r="F3290" s="52">
        <v>96</v>
      </c>
      <c r="G3290" s="52" t="s">
        <v>7</v>
      </c>
      <c r="H3290" s="52"/>
      <c r="I3290" s="30">
        <v>18064</v>
      </c>
      <c r="J3290" s="37">
        <f>VLOOKUP(Table2[[#This Row],[Visitor]],Table1[],2,FALSE)</f>
        <v>8</v>
      </c>
      <c r="K3290" s="37">
        <f>VLOOKUP(Table2[[#This Row],[Home]],Table1[],2,FALSE)</f>
        <v>1</v>
      </c>
      <c r="L3290" s="37">
        <f>VLOOKUP(Table2[[#This Row],[Visitor]],Table3[],2,FALSE)</f>
        <v>11</v>
      </c>
      <c r="M3290" s="37">
        <f>VLOOKUP(Table2[[#This Row],[Home]],Table3[],2,FALSE)</f>
        <v>3</v>
      </c>
      <c r="N3290" s="37">
        <f>VLOOKUP(Table2[[#This Row],[Visitor]],Table4[],2,FALSE)</f>
        <v>8</v>
      </c>
      <c r="O3290" s="37">
        <f>VLOOKUP(Table2[[#This Row],[Home]],Table4[],2,FALSE)</f>
        <v>3</v>
      </c>
      <c r="P3290" s="37"/>
      <c r="Q3290" s="37"/>
    </row>
    <row r="3291" spans="1:17" ht="25.5" customHeight="1">
      <c r="A3291" s="51" t="s">
        <v>582</v>
      </c>
      <c r="B3291" s="11" t="s">
        <v>12</v>
      </c>
      <c r="C3291" s="52" t="s">
        <v>20</v>
      </c>
      <c r="D3291" s="52">
        <v>124</v>
      </c>
      <c r="E3291" s="52" t="s">
        <v>6</v>
      </c>
      <c r="F3291" s="52">
        <v>112</v>
      </c>
      <c r="G3291" s="52" t="s">
        <v>7</v>
      </c>
      <c r="H3291" s="52"/>
      <c r="I3291" s="30">
        <v>16689</v>
      </c>
      <c r="J3291" s="37">
        <f>VLOOKUP(Table2[[#This Row],[Visitor]],Table1[],2,FALSE)</f>
        <v>9</v>
      </c>
      <c r="K3291" s="37">
        <f>VLOOKUP(Table2[[#This Row],[Home]],Table1[],2,FALSE)</f>
        <v>5</v>
      </c>
      <c r="L3291" s="37">
        <f>VLOOKUP(Table2[[#This Row],[Visitor]],Table3[],2,FALSE)</f>
        <v>17</v>
      </c>
      <c r="M3291" s="37">
        <f>VLOOKUP(Table2[[#This Row],[Home]],Table3[],2,FALSE)</f>
        <v>6</v>
      </c>
      <c r="N3291" s="37">
        <f>VLOOKUP(Table2[[#This Row],[Visitor]],Table4[],2,FALSE)</f>
        <v>25</v>
      </c>
      <c r="O3291" s="37">
        <f>VLOOKUP(Table2[[#This Row],[Home]],Table4[],2,FALSE)</f>
        <v>28</v>
      </c>
      <c r="P3291" s="37"/>
      <c r="Q3291" s="37"/>
    </row>
    <row r="3292" spans="1:17" ht="25.5" customHeight="1">
      <c r="A3292" s="51" t="s">
        <v>582</v>
      </c>
      <c r="B3292" s="11" t="s">
        <v>23</v>
      </c>
      <c r="C3292" s="52" t="s">
        <v>45</v>
      </c>
      <c r="D3292" s="52">
        <v>128</v>
      </c>
      <c r="E3292" s="52" t="s">
        <v>15</v>
      </c>
      <c r="F3292" s="52">
        <v>113</v>
      </c>
      <c r="G3292" s="52" t="s">
        <v>7</v>
      </c>
      <c r="H3292" s="52"/>
      <c r="I3292" s="30">
        <v>17732</v>
      </c>
      <c r="J3292" s="37">
        <f>VLOOKUP(Table2[[#This Row],[Visitor]],Table1[],2,FALSE)</f>
        <v>28</v>
      </c>
      <c r="K3292" s="37">
        <f>VLOOKUP(Table2[[#This Row],[Home]],Table1[],2,FALSE)</f>
        <v>30</v>
      </c>
      <c r="L3292" s="37">
        <f>VLOOKUP(Table2[[#This Row],[Visitor]],Table3[],2,FALSE)</f>
        <v>21</v>
      </c>
      <c r="M3292" s="37">
        <f>VLOOKUP(Table2[[#This Row],[Home]],Table3[],2,FALSE)</f>
        <v>23</v>
      </c>
      <c r="N3292" s="37">
        <f>VLOOKUP(Table2[[#This Row],[Visitor]],Table4[],2,FALSE)</f>
        <v>20</v>
      </c>
      <c r="O3292" s="37">
        <f>VLOOKUP(Table2[[#This Row],[Home]],Table4[],2,FALSE)</f>
        <v>14</v>
      </c>
      <c r="P3292" s="37"/>
      <c r="Q3292" s="37"/>
    </row>
    <row r="3293" spans="1:17" ht="25.5" customHeight="1">
      <c r="A3293" s="51" t="s">
        <v>582</v>
      </c>
      <c r="B3293" s="11" t="s">
        <v>8</v>
      </c>
      <c r="C3293" s="52" t="s">
        <v>28</v>
      </c>
      <c r="D3293" s="52">
        <v>133</v>
      </c>
      <c r="E3293" s="52" t="s">
        <v>36</v>
      </c>
      <c r="F3293" s="52">
        <v>125</v>
      </c>
      <c r="G3293" s="52" t="s">
        <v>7</v>
      </c>
      <c r="H3293" s="52"/>
      <c r="I3293" s="30">
        <v>19574</v>
      </c>
      <c r="J3293" s="37">
        <f>VLOOKUP(Table2[[#This Row],[Visitor]],Table1[],2,FALSE)</f>
        <v>22</v>
      </c>
      <c r="K3293" s="37">
        <f>VLOOKUP(Table2[[#This Row],[Home]],Table1[],2,FALSE)</f>
        <v>16</v>
      </c>
      <c r="L3293" s="37">
        <f>VLOOKUP(Table2[[#This Row],[Visitor]],Table3[],2,FALSE)</f>
        <v>28</v>
      </c>
      <c r="M3293" s="37">
        <f>VLOOKUP(Table2[[#This Row],[Home]],Table3[],2,FALSE)</f>
        <v>7</v>
      </c>
      <c r="N3293" s="37">
        <f>VLOOKUP(Table2[[#This Row],[Visitor]],Table4[],2,FALSE)</f>
        <v>22</v>
      </c>
      <c r="O3293" s="37">
        <f>VLOOKUP(Table2[[#This Row],[Home]],Table4[],2,FALSE)</f>
        <v>6</v>
      </c>
      <c r="P3293" s="37"/>
      <c r="Q3293" s="37"/>
    </row>
    <row r="3294" spans="1:17" ht="25.5" customHeight="1">
      <c r="A3294" s="51" t="s">
        <v>583</v>
      </c>
      <c r="B3294" s="11" t="s">
        <v>67</v>
      </c>
      <c r="C3294" s="52" t="s">
        <v>22</v>
      </c>
      <c r="D3294" s="52">
        <v>116</v>
      </c>
      <c r="E3294" s="52" t="s">
        <v>13</v>
      </c>
      <c r="F3294" s="52">
        <v>103</v>
      </c>
      <c r="G3294" s="52" t="s">
        <v>7</v>
      </c>
      <c r="H3294" s="52"/>
      <c r="I3294" s="30">
        <v>15758</v>
      </c>
      <c r="J3294" s="37">
        <f>VLOOKUP(Table2[[#This Row],[Visitor]],Table1[],2,FALSE)</f>
        <v>14</v>
      </c>
      <c r="K3294" s="37">
        <f>VLOOKUP(Table2[[#This Row],[Home]],Table1[],2,FALSE)</f>
        <v>20</v>
      </c>
      <c r="L3294" s="37">
        <f>VLOOKUP(Table2[[#This Row],[Visitor]],Table3[],2,FALSE)</f>
        <v>16</v>
      </c>
      <c r="M3294" s="37">
        <f>VLOOKUP(Table2[[#This Row],[Home]],Table3[],2,FALSE)</f>
        <v>20</v>
      </c>
      <c r="N3294" s="37">
        <f>VLOOKUP(Table2[[#This Row],[Visitor]],Table4[],2,FALSE)</f>
        <v>1</v>
      </c>
      <c r="O3294" s="37">
        <f>VLOOKUP(Table2[[#This Row],[Home]],Table4[],2,FALSE)</f>
        <v>17</v>
      </c>
      <c r="P3294" s="37"/>
      <c r="Q3294" s="37"/>
    </row>
    <row r="3295" spans="1:17" ht="25.5" customHeight="1">
      <c r="A3295" s="51" t="s">
        <v>583</v>
      </c>
      <c r="B3295" s="11" t="s">
        <v>12</v>
      </c>
      <c r="C3295" s="52" t="s">
        <v>25</v>
      </c>
      <c r="D3295" s="52">
        <v>125</v>
      </c>
      <c r="E3295" s="52" t="s">
        <v>14</v>
      </c>
      <c r="F3295" s="52">
        <v>112</v>
      </c>
      <c r="G3295" s="52" t="s">
        <v>7</v>
      </c>
      <c r="H3295" s="52"/>
      <c r="I3295" s="30">
        <v>14583</v>
      </c>
      <c r="J3295" s="37">
        <f>VLOOKUP(Table2[[#This Row],[Visitor]],Table1[],2,FALSE)</f>
        <v>12</v>
      </c>
      <c r="K3295" s="37">
        <f>VLOOKUP(Table2[[#This Row],[Home]],Table1[],2,FALSE)</f>
        <v>19</v>
      </c>
      <c r="L3295" s="37">
        <f>VLOOKUP(Table2[[#This Row],[Visitor]],Table3[],2,FALSE)</f>
        <v>29</v>
      </c>
      <c r="M3295" s="37">
        <f>VLOOKUP(Table2[[#This Row],[Home]],Table3[],2,FALSE)</f>
        <v>19</v>
      </c>
      <c r="N3295" s="37">
        <f>VLOOKUP(Table2[[#This Row],[Visitor]],Table4[],2,FALSE)</f>
        <v>23</v>
      </c>
      <c r="O3295" s="37">
        <f>VLOOKUP(Table2[[#This Row],[Home]],Table4[],2,FALSE)</f>
        <v>16</v>
      </c>
      <c r="P3295" s="37"/>
      <c r="Q3295" s="37"/>
    </row>
    <row r="3296" spans="1:17" ht="25.5" customHeight="1">
      <c r="A3296" s="51" t="s">
        <v>583</v>
      </c>
      <c r="B3296" s="11" t="s">
        <v>12</v>
      </c>
      <c r="C3296" s="52" t="s">
        <v>5</v>
      </c>
      <c r="D3296" s="52">
        <v>109</v>
      </c>
      <c r="E3296" s="52" t="s">
        <v>18</v>
      </c>
      <c r="F3296" s="52">
        <v>98</v>
      </c>
      <c r="G3296" s="52" t="s">
        <v>7</v>
      </c>
      <c r="H3296" s="52"/>
      <c r="I3296" s="30">
        <v>18846</v>
      </c>
      <c r="J3296" s="37">
        <f>VLOOKUP(Table2[[#This Row],[Visitor]],Table1[],2,FALSE)</f>
        <v>4</v>
      </c>
      <c r="K3296" s="37">
        <f>VLOOKUP(Table2[[#This Row],[Home]],Table1[],2,FALSE)</f>
        <v>26</v>
      </c>
      <c r="L3296" s="37">
        <f>VLOOKUP(Table2[[#This Row],[Visitor]],Table3[],2,FALSE)</f>
        <v>4</v>
      </c>
      <c r="M3296" s="37">
        <f>VLOOKUP(Table2[[#This Row],[Home]],Table3[],2,FALSE)</f>
        <v>26</v>
      </c>
      <c r="N3296" s="37">
        <f>VLOOKUP(Table2[[#This Row],[Visitor]],Table4[],2,FALSE)</f>
        <v>9</v>
      </c>
      <c r="O3296" s="37">
        <f>VLOOKUP(Table2[[#This Row],[Home]],Table4[],2,FALSE)</f>
        <v>15</v>
      </c>
      <c r="P3296" s="37"/>
      <c r="Q3296" s="37"/>
    </row>
    <row r="3297" spans="1:17" ht="25.5" customHeight="1">
      <c r="A3297" s="51" t="s">
        <v>583</v>
      </c>
      <c r="B3297" s="11" t="s">
        <v>21</v>
      </c>
      <c r="C3297" s="52" t="s">
        <v>41</v>
      </c>
      <c r="D3297" s="52">
        <v>118</v>
      </c>
      <c r="E3297" s="52" t="s">
        <v>42</v>
      </c>
      <c r="F3297" s="52">
        <v>112</v>
      </c>
      <c r="G3297" s="52" t="s">
        <v>7</v>
      </c>
      <c r="H3297" s="52"/>
      <c r="I3297" s="30">
        <v>18883</v>
      </c>
      <c r="J3297" s="37">
        <f>VLOOKUP(Table2[[#This Row],[Visitor]],Table1[],2,FALSE)</f>
        <v>7</v>
      </c>
      <c r="K3297" s="37">
        <f>VLOOKUP(Table2[[#This Row],[Home]],Table1[],2,FALSE)</f>
        <v>25</v>
      </c>
      <c r="L3297" s="37">
        <f>VLOOKUP(Table2[[#This Row],[Visitor]],Table3[],2,FALSE)</f>
        <v>2</v>
      </c>
      <c r="M3297" s="37">
        <f>VLOOKUP(Table2[[#This Row],[Home]],Table3[],2,FALSE)</f>
        <v>22</v>
      </c>
      <c r="N3297" s="37">
        <f>VLOOKUP(Table2[[#This Row],[Visitor]],Table4[],2,FALSE)</f>
        <v>2</v>
      </c>
      <c r="O3297" s="37">
        <f>VLOOKUP(Table2[[#This Row],[Home]],Table4[],2,FALSE)</f>
        <v>30</v>
      </c>
      <c r="P3297" s="37"/>
      <c r="Q3297" s="37"/>
    </row>
    <row r="3298" spans="1:17" ht="25.5" customHeight="1">
      <c r="A3298" s="51" t="s">
        <v>583</v>
      </c>
      <c r="B3298" s="11" t="s">
        <v>23</v>
      </c>
      <c r="C3298" s="52" t="s">
        <v>38</v>
      </c>
      <c r="D3298" s="52">
        <v>98</v>
      </c>
      <c r="E3298" s="52" t="s">
        <v>40</v>
      </c>
      <c r="F3298" s="52">
        <v>81</v>
      </c>
      <c r="G3298" s="52" t="s">
        <v>7</v>
      </c>
      <c r="H3298" s="52"/>
      <c r="I3298" s="30">
        <v>17661</v>
      </c>
      <c r="J3298" s="37">
        <f>VLOOKUP(Table2[[#This Row],[Visitor]],Table1[],2,FALSE)</f>
        <v>23</v>
      </c>
      <c r="K3298" s="37">
        <f>VLOOKUP(Table2[[#This Row],[Home]],Table1[],2,FALSE)</f>
        <v>15</v>
      </c>
      <c r="L3298" s="37">
        <f>VLOOKUP(Table2[[#This Row],[Visitor]],Table3[],2,FALSE)</f>
        <v>25</v>
      </c>
      <c r="M3298" s="37">
        <f>VLOOKUP(Table2[[#This Row],[Home]],Table3[],2,FALSE)</f>
        <v>24</v>
      </c>
      <c r="N3298" s="37">
        <f>VLOOKUP(Table2[[#This Row],[Visitor]],Table4[],2,FALSE)</f>
        <v>19</v>
      </c>
      <c r="O3298" s="37">
        <f>VLOOKUP(Table2[[#This Row],[Home]],Table4[],2,FALSE)</f>
        <v>27</v>
      </c>
      <c r="P3298" s="37"/>
      <c r="Q3298" s="37"/>
    </row>
    <row r="3299" spans="1:17" ht="25.5" customHeight="1">
      <c r="A3299" s="51" t="s">
        <v>583</v>
      </c>
      <c r="B3299" s="11" t="s">
        <v>23</v>
      </c>
      <c r="C3299" s="52" t="s">
        <v>44</v>
      </c>
      <c r="D3299" s="52">
        <v>122</v>
      </c>
      <c r="E3299" s="52" t="s">
        <v>17</v>
      </c>
      <c r="F3299" s="52">
        <v>117</v>
      </c>
      <c r="G3299" s="52" t="s">
        <v>7</v>
      </c>
      <c r="H3299" s="52"/>
      <c r="I3299" s="30">
        <v>19632</v>
      </c>
      <c r="J3299" s="37">
        <f>VLOOKUP(Table2[[#This Row],[Visitor]],Table1[],2,FALSE)</f>
        <v>6</v>
      </c>
      <c r="K3299" s="37">
        <f>VLOOKUP(Table2[[#This Row],[Home]],Table1[],2,FALSE)</f>
        <v>17</v>
      </c>
      <c r="L3299" s="37">
        <f>VLOOKUP(Table2[[#This Row],[Visitor]],Table3[],2,FALSE)</f>
        <v>18</v>
      </c>
      <c r="M3299" s="37">
        <f>VLOOKUP(Table2[[#This Row],[Home]],Table3[],2,FALSE)</f>
        <v>15</v>
      </c>
      <c r="N3299" s="37">
        <f>VLOOKUP(Table2[[#This Row],[Visitor]],Table4[],2,FALSE)</f>
        <v>12</v>
      </c>
      <c r="O3299" s="37">
        <f>VLOOKUP(Table2[[#This Row],[Home]],Table4[],2,FALSE)</f>
        <v>18</v>
      </c>
      <c r="P3299" s="37"/>
      <c r="Q3299" s="37"/>
    </row>
    <row r="3300" spans="1:17" ht="25.5" customHeight="1">
      <c r="A3300" s="51" t="s">
        <v>583</v>
      </c>
      <c r="B3300" s="11" t="s">
        <v>23</v>
      </c>
      <c r="C3300" s="52" t="s">
        <v>9</v>
      </c>
      <c r="D3300" s="52">
        <v>131</v>
      </c>
      <c r="E3300" s="52" t="s">
        <v>33</v>
      </c>
      <c r="F3300" s="52">
        <v>124</v>
      </c>
      <c r="G3300" s="52" t="s">
        <v>7</v>
      </c>
      <c r="H3300" s="52"/>
      <c r="I3300" s="30">
        <v>16101</v>
      </c>
      <c r="J3300" s="37">
        <f>VLOOKUP(Table2[[#This Row],[Visitor]],Table1[],2,FALSE)</f>
        <v>3</v>
      </c>
      <c r="K3300" s="37">
        <f>VLOOKUP(Table2[[#This Row],[Home]],Table1[],2,FALSE)</f>
        <v>24</v>
      </c>
      <c r="L3300" s="37">
        <f>VLOOKUP(Table2[[#This Row],[Visitor]],Table3[],2,FALSE)</f>
        <v>1</v>
      </c>
      <c r="M3300" s="37">
        <f>VLOOKUP(Table2[[#This Row],[Home]],Table3[],2,FALSE)</f>
        <v>12</v>
      </c>
      <c r="N3300" s="37">
        <f>VLOOKUP(Table2[[#This Row],[Visitor]],Table4[],2,FALSE)</f>
        <v>5</v>
      </c>
      <c r="O3300" s="37">
        <f>VLOOKUP(Table2[[#This Row],[Home]],Table4[],2,FALSE)</f>
        <v>21</v>
      </c>
      <c r="P3300" s="37"/>
      <c r="Q3300" s="37"/>
    </row>
    <row r="3301" spans="1:17" ht="25.5" customHeight="1">
      <c r="A3301" s="51" t="s">
        <v>583</v>
      </c>
      <c r="B3301" s="11" t="s">
        <v>23</v>
      </c>
      <c r="C3301" s="52" t="s">
        <v>30</v>
      </c>
      <c r="D3301" s="52">
        <v>113</v>
      </c>
      <c r="E3301" s="52" t="s">
        <v>24</v>
      </c>
      <c r="F3301" s="52">
        <v>106</v>
      </c>
      <c r="G3301" s="52" t="s">
        <v>7</v>
      </c>
      <c r="H3301" s="52"/>
      <c r="I3301" s="30">
        <v>16398</v>
      </c>
      <c r="J3301" s="37">
        <f>VLOOKUP(Table2[[#This Row],[Visitor]],Table1[],2,FALSE)</f>
        <v>18</v>
      </c>
      <c r="K3301" s="37">
        <f>VLOOKUP(Table2[[#This Row],[Home]],Table1[],2,FALSE)</f>
        <v>21</v>
      </c>
      <c r="L3301" s="37">
        <f>VLOOKUP(Table2[[#This Row],[Visitor]],Table3[],2,FALSE)</f>
        <v>14</v>
      </c>
      <c r="M3301" s="37">
        <f>VLOOKUP(Table2[[#This Row],[Home]],Table3[],2,FALSE)</f>
        <v>9</v>
      </c>
      <c r="N3301" s="37">
        <f>VLOOKUP(Table2[[#This Row],[Visitor]],Table4[],2,FALSE)</f>
        <v>4</v>
      </c>
      <c r="O3301" s="37">
        <f>VLOOKUP(Table2[[#This Row],[Home]],Table4[],2,FALSE)</f>
        <v>24</v>
      </c>
      <c r="P3301" s="37"/>
      <c r="Q3301" s="37"/>
    </row>
    <row r="3302" spans="1:17" ht="25.5" customHeight="1">
      <c r="A3302" s="51" t="s">
        <v>583</v>
      </c>
      <c r="B3302" s="11" t="s">
        <v>23</v>
      </c>
      <c r="C3302" s="52" t="s">
        <v>27</v>
      </c>
      <c r="D3302" s="52">
        <v>111</v>
      </c>
      <c r="E3302" s="52" t="s">
        <v>43</v>
      </c>
      <c r="F3302" s="52">
        <v>140</v>
      </c>
      <c r="G3302" s="52" t="s">
        <v>7</v>
      </c>
      <c r="H3302" s="52"/>
      <c r="I3302" s="30">
        <v>18203</v>
      </c>
      <c r="J3302" s="37">
        <f>VLOOKUP(Table2[[#This Row],[Visitor]],Table1[],2,FALSE)</f>
        <v>11</v>
      </c>
      <c r="K3302" s="37">
        <f>VLOOKUP(Table2[[#This Row],[Home]],Table1[],2,FALSE)</f>
        <v>10</v>
      </c>
      <c r="L3302" s="37">
        <f>VLOOKUP(Table2[[#This Row],[Visitor]],Table3[],2,FALSE)</f>
        <v>27</v>
      </c>
      <c r="M3302" s="37">
        <f>VLOOKUP(Table2[[#This Row],[Home]],Table3[],2,FALSE)</f>
        <v>10</v>
      </c>
      <c r="N3302" s="37">
        <f>VLOOKUP(Table2[[#This Row],[Visitor]],Table4[],2,FALSE)</f>
        <v>26</v>
      </c>
      <c r="O3302" s="37">
        <f>VLOOKUP(Table2[[#This Row],[Home]],Table4[],2,FALSE)</f>
        <v>10</v>
      </c>
      <c r="P3302" s="37"/>
      <c r="Q3302" s="37"/>
    </row>
    <row r="3303" spans="1:17" ht="25.5" customHeight="1">
      <c r="A3303" s="51" t="s">
        <v>583</v>
      </c>
      <c r="B3303" s="11" t="s">
        <v>26</v>
      </c>
      <c r="C3303" s="52" t="s">
        <v>37</v>
      </c>
      <c r="D3303" s="52">
        <v>103</v>
      </c>
      <c r="E3303" s="52" t="s">
        <v>34</v>
      </c>
      <c r="F3303" s="52">
        <v>99</v>
      </c>
      <c r="G3303" s="52" t="s">
        <v>7</v>
      </c>
      <c r="H3303" s="52"/>
      <c r="I3303" s="30">
        <v>18354</v>
      </c>
      <c r="J3303" s="37">
        <f>VLOOKUP(Table2[[#This Row],[Visitor]],Table1[],2,FALSE)</f>
        <v>29</v>
      </c>
      <c r="K3303" s="37">
        <f>VLOOKUP(Table2[[#This Row],[Home]],Table1[],2,FALSE)</f>
        <v>2</v>
      </c>
      <c r="L3303" s="37">
        <f>VLOOKUP(Table2[[#This Row],[Visitor]],Table3[],2,FALSE)</f>
        <v>30</v>
      </c>
      <c r="M3303" s="37">
        <f>VLOOKUP(Table2[[#This Row],[Home]],Table3[],2,FALSE)</f>
        <v>13</v>
      </c>
      <c r="N3303" s="37">
        <f>VLOOKUP(Table2[[#This Row],[Visitor]],Table4[],2,FALSE)</f>
        <v>29</v>
      </c>
      <c r="O3303" s="37">
        <f>VLOOKUP(Table2[[#This Row],[Home]],Table4[],2,FALSE)</f>
        <v>13</v>
      </c>
      <c r="P3303" s="37"/>
      <c r="Q3303" s="37"/>
    </row>
    <row r="3304" spans="1:17" ht="25.5" customHeight="1">
      <c r="A3304" s="51" t="s">
        <v>583</v>
      </c>
      <c r="B3304" s="11" t="s">
        <v>8</v>
      </c>
      <c r="C3304" s="52" t="s">
        <v>16</v>
      </c>
      <c r="D3304" s="52">
        <v>129</v>
      </c>
      <c r="E3304" s="52" t="s">
        <v>10</v>
      </c>
      <c r="F3304" s="52">
        <v>118</v>
      </c>
      <c r="G3304" s="52" t="s">
        <v>7</v>
      </c>
      <c r="H3304" s="52"/>
      <c r="I3304" s="30">
        <v>18064</v>
      </c>
      <c r="J3304" s="37">
        <f>VLOOKUP(Table2[[#This Row],[Visitor]],Table1[],2,FALSE)</f>
        <v>13</v>
      </c>
      <c r="K3304" s="37">
        <f>VLOOKUP(Table2[[#This Row],[Home]],Table1[],2,FALSE)</f>
        <v>1</v>
      </c>
      <c r="L3304" s="37">
        <f>VLOOKUP(Table2[[#This Row],[Visitor]],Table3[],2,FALSE)</f>
        <v>8</v>
      </c>
      <c r="M3304" s="37">
        <f>VLOOKUP(Table2[[#This Row],[Home]],Table3[],2,FALSE)</f>
        <v>3</v>
      </c>
      <c r="N3304" s="37">
        <f>VLOOKUP(Table2[[#This Row],[Visitor]],Table4[],2,FALSE)</f>
        <v>11</v>
      </c>
      <c r="O3304" s="37">
        <f>VLOOKUP(Table2[[#This Row],[Home]],Table4[],2,FALSE)</f>
        <v>3</v>
      </c>
      <c r="P3304" s="37"/>
      <c r="Q3304" s="37"/>
    </row>
    <row r="3305" spans="1:17" ht="25.5" customHeight="1">
      <c r="A3305" s="51" t="s">
        <v>584</v>
      </c>
      <c r="B3305" s="11" t="s">
        <v>83</v>
      </c>
      <c r="C3305" s="52" t="s">
        <v>28</v>
      </c>
      <c r="D3305" s="52">
        <v>107</v>
      </c>
      <c r="E3305" s="52" t="s">
        <v>31</v>
      </c>
      <c r="F3305" s="52">
        <v>112</v>
      </c>
      <c r="G3305" s="52" t="s">
        <v>7</v>
      </c>
      <c r="H3305" s="52"/>
      <c r="I3305" s="30">
        <v>18306</v>
      </c>
      <c r="J3305" s="37">
        <f>VLOOKUP(Table2[[#This Row],[Visitor]],Table1[],2,FALSE)</f>
        <v>22</v>
      </c>
      <c r="K3305" s="37">
        <f>VLOOKUP(Table2[[#This Row],[Home]],Table1[],2,FALSE)</f>
        <v>8</v>
      </c>
      <c r="L3305" s="37">
        <f>VLOOKUP(Table2[[#This Row],[Visitor]],Table3[],2,FALSE)</f>
        <v>28</v>
      </c>
      <c r="M3305" s="37">
        <f>VLOOKUP(Table2[[#This Row],[Home]],Table3[],2,FALSE)</f>
        <v>11</v>
      </c>
      <c r="N3305" s="37">
        <f>VLOOKUP(Table2[[#This Row],[Visitor]],Table4[],2,FALSE)</f>
        <v>22</v>
      </c>
      <c r="O3305" s="37">
        <f>VLOOKUP(Table2[[#This Row],[Home]],Table4[],2,FALSE)</f>
        <v>8</v>
      </c>
      <c r="P3305" s="37"/>
      <c r="Q3305" s="37"/>
    </row>
    <row r="3306" spans="1:17" ht="25.5" customHeight="1">
      <c r="A3306" s="51" t="s">
        <v>584</v>
      </c>
      <c r="B3306" s="11" t="s">
        <v>12</v>
      </c>
      <c r="C3306" s="52" t="s">
        <v>15</v>
      </c>
      <c r="D3306" s="52">
        <v>121</v>
      </c>
      <c r="E3306" s="52" t="s">
        <v>14</v>
      </c>
      <c r="F3306" s="52">
        <v>111</v>
      </c>
      <c r="G3306" s="52" t="s">
        <v>7</v>
      </c>
      <c r="H3306" s="52" t="s">
        <v>53</v>
      </c>
      <c r="I3306" s="30">
        <v>15890</v>
      </c>
      <c r="J3306" s="37">
        <f>VLOOKUP(Table2[[#This Row],[Visitor]],Table1[],2,FALSE)</f>
        <v>30</v>
      </c>
      <c r="K3306" s="37">
        <f>VLOOKUP(Table2[[#This Row],[Home]],Table1[],2,FALSE)</f>
        <v>19</v>
      </c>
      <c r="L3306" s="37">
        <f>VLOOKUP(Table2[[#This Row],[Visitor]],Table3[],2,FALSE)</f>
        <v>23</v>
      </c>
      <c r="M3306" s="37">
        <f>VLOOKUP(Table2[[#This Row],[Home]],Table3[],2,FALSE)</f>
        <v>19</v>
      </c>
      <c r="N3306" s="37">
        <f>VLOOKUP(Table2[[#This Row],[Visitor]],Table4[],2,FALSE)</f>
        <v>14</v>
      </c>
      <c r="O3306" s="37">
        <f>VLOOKUP(Table2[[#This Row],[Home]],Table4[],2,FALSE)</f>
        <v>16</v>
      </c>
      <c r="P3306" s="37"/>
      <c r="Q3306" s="37"/>
    </row>
    <row r="3307" spans="1:17" ht="25.5" customHeight="1">
      <c r="A3307" s="51" t="s">
        <v>584</v>
      </c>
      <c r="B3307" s="11" t="s">
        <v>23</v>
      </c>
      <c r="C3307" s="52" t="s">
        <v>40</v>
      </c>
      <c r="D3307" s="52">
        <v>118</v>
      </c>
      <c r="E3307" s="52" t="s">
        <v>6</v>
      </c>
      <c r="F3307" s="52">
        <v>106</v>
      </c>
      <c r="G3307" s="52" t="s">
        <v>7</v>
      </c>
      <c r="H3307" s="52"/>
      <c r="I3307" s="30">
        <v>19432</v>
      </c>
      <c r="J3307" s="37">
        <f>VLOOKUP(Table2[[#This Row],[Visitor]],Table1[],2,FALSE)</f>
        <v>15</v>
      </c>
      <c r="K3307" s="37">
        <f>VLOOKUP(Table2[[#This Row],[Home]],Table1[],2,FALSE)</f>
        <v>5</v>
      </c>
      <c r="L3307" s="37">
        <f>VLOOKUP(Table2[[#This Row],[Visitor]],Table3[],2,FALSE)</f>
        <v>24</v>
      </c>
      <c r="M3307" s="37">
        <f>VLOOKUP(Table2[[#This Row],[Home]],Table3[],2,FALSE)</f>
        <v>6</v>
      </c>
      <c r="N3307" s="37">
        <f>VLOOKUP(Table2[[#This Row],[Visitor]],Table4[],2,FALSE)</f>
        <v>27</v>
      </c>
      <c r="O3307" s="37">
        <f>VLOOKUP(Table2[[#This Row],[Home]],Table4[],2,FALSE)</f>
        <v>28</v>
      </c>
      <c r="P3307" s="37"/>
      <c r="Q3307" s="37"/>
    </row>
    <row r="3308" spans="1:17" ht="25.5" customHeight="1">
      <c r="A3308" s="51" t="s">
        <v>584</v>
      </c>
      <c r="B3308" s="11" t="s">
        <v>23</v>
      </c>
      <c r="C3308" s="52" t="s">
        <v>43</v>
      </c>
      <c r="D3308" s="52">
        <v>113</v>
      </c>
      <c r="E3308" s="52" t="s">
        <v>33</v>
      </c>
      <c r="F3308" s="52">
        <v>104</v>
      </c>
      <c r="G3308" s="52" t="s">
        <v>7</v>
      </c>
      <c r="H3308" s="52"/>
      <c r="I3308" s="30">
        <v>16236</v>
      </c>
      <c r="J3308" s="37">
        <f>VLOOKUP(Table2[[#This Row],[Visitor]],Table1[],2,FALSE)</f>
        <v>10</v>
      </c>
      <c r="K3308" s="37">
        <f>VLOOKUP(Table2[[#This Row],[Home]],Table1[],2,FALSE)</f>
        <v>24</v>
      </c>
      <c r="L3308" s="37">
        <f>VLOOKUP(Table2[[#This Row],[Visitor]],Table3[],2,FALSE)</f>
        <v>10</v>
      </c>
      <c r="M3308" s="37">
        <f>VLOOKUP(Table2[[#This Row],[Home]],Table3[],2,FALSE)</f>
        <v>12</v>
      </c>
      <c r="N3308" s="37">
        <f>VLOOKUP(Table2[[#This Row],[Visitor]],Table4[],2,FALSE)</f>
        <v>10</v>
      </c>
      <c r="O3308" s="37">
        <f>VLOOKUP(Table2[[#This Row],[Home]],Table4[],2,FALSE)</f>
        <v>21</v>
      </c>
      <c r="P3308" s="37"/>
      <c r="Q3308" s="37"/>
    </row>
    <row r="3309" spans="1:17" ht="25.5" customHeight="1">
      <c r="A3309" s="51" t="s">
        <v>584</v>
      </c>
      <c r="B3309" s="11" t="s">
        <v>26</v>
      </c>
      <c r="C3309" s="52" t="s">
        <v>45</v>
      </c>
      <c r="D3309" s="52">
        <v>91</v>
      </c>
      <c r="E3309" s="52" t="s">
        <v>19</v>
      </c>
      <c r="F3309" s="52">
        <v>108</v>
      </c>
      <c r="G3309" s="52" t="s">
        <v>7</v>
      </c>
      <c r="H3309" s="52"/>
      <c r="I3309" s="30">
        <v>21109</v>
      </c>
      <c r="J3309" s="37">
        <f>VLOOKUP(Table2[[#This Row],[Visitor]],Table1[],2,FALSE)</f>
        <v>28</v>
      </c>
      <c r="K3309" s="37">
        <f>VLOOKUP(Table2[[#This Row],[Home]],Table1[],2,FALSE)</f>
        <v>27</v>
      </c>
      <c r="L3309" s="37">
        <f>VLOOKUP(Table2[[#This Row],[Visitor]],Table3[],2,FALSE)</f>
        <v>21</v>
      </c>
      <c r="M3309" s="37">
        <f>VLOOKUP(Table2[[#This Row],[Home]],Table3[],2,FALSE)</f>
        <v>5</v>
      </c>
      <c r="N3309" s="37">
        <f>VLOOKUP(Table2[[#This Row],[Visitor]],Table4[],2,FALSE)</f>
        <v>20</v>
      </c>
      <c r="O3309" s="37">
        <f>VLOOKUP(Table2[[#This Row],[Home]],Table4[],2,FALSE)</f>
        <v>7</v>
      </c>
      <c r="P3309" s="37"/>
      <c r="Q3309" s="37"/>
    </row>
    <row r="3310" spans="1:17" ht="25.5" customHeight="1">
      <c r="A3310" s="51" t="s">
        <v>585</v>
      </c>
      <c r="B3310" s="11" t="s">
        <v>49</v>
      </c>
      <c r="C3310" s="52" t="s">
        <v>9</v>
      </c>
      <c r="D3310" s="52">
        <v>110</v>
      </c>
      <c r="E3310" s="52" t="s">
        <v>30</v>
      </c>
      <c r="F3310" s="52">
        <v>117</v>
      </c>
      <c r="G3310" s="52" t="s">
        <v>7</v>
      </c>
      <c r="H3310" s="52"/>
      <c r="I3310" s="30">
        <v>19520</v>
      </c>
      <c r="J3310" s="37">
        <f>VLOOKUP(Table2[[#This Row],[Visitor]],Table1[],2,FALSE)</f>
        <v>3</v>
      </c>
      <c r="K3310" s="37">
        <f>VLOOKUP(Table2[[#This Row],[Home]],Table1[],2,FALSE)</f>
        <v>18</v>
      </c>
      <c r="L3310" s="37">
        <f>VLOOKUP(Table2[[#This Row],[Visitor]],Table3[],2,FALSE)</f>
        <v>1</v>
      </c>
      <c r="M3310" s="37">
        <f>VLOOKUP(Table2[[#This Row],[Home]],Table3[],2,FALSE)</f>
        <v>14</v>
      </c>
      <c r="N3310" s="37">
        <f>VLOOKUP(Table2[[#This Row],[Visitor]],Table4[],2,FALSE)</f>
        <v>5</v>
      </c>
      <c r="O3310" s="37">
        <f>VLOOKUP(Table2[[#This Row],[Home]],Table4[],2,FALSE)</f>
        <v>4</v>
      </c>
      <c r="P3310" s="37"/>
      <c r="Q3310" s="37"/>
    </row>
    <row r="3311" spans="1:17" ht="25.5" customHeight="1">
      <c r="A3311" s="51" t="s">
        <v>585</v>
      </c>
      <c r="B3311" s="11" t="s">
        <v>75</v>
      </c>
      <c r="C3311" s="52" t="s">
        <v>41</v>
      </c>
      <c r="D3311" s="52">
        <v>110</v>
      </c>
      <c r="E3311" s="52" t="s">
        <v>34</v>
      </c>
      <c r="F3311" s="52">
        <v>106</v>
      </c>
      <c r="G3311" s="52" t="s">
        <v>7</v>
      </c>
      <c r="H3311" s="52"/>
      <c r="I3311" s="30">
        <v>18354</v>
      </c>
      <c r="J3311" s="37">
        <f>VLOOKUP(Table2[[#This Row],[Visitor]],Table1[],2,FALSE)</f>
        <v>7</v>
      </c>
      <c r="K3311" s="37">
        <f>VLOOKUP(Table2[[#This Row],[Home]],Table1[],2,FALSE)</f>
        <v>2</v>
      </c>
      <c r="L3311" s="37">
        <f>VLOOKUP(Table2[[#This Row],[Visitor]],Table3[],2,FALSE)</f>
        <v>2</v>
      </c>
      <c r="M3311" s="37">
        <f>VLOOKUP(Table2[[#This Row],[Home]],Table3[],2,FALSE)</f>
        <v>13</v>
      </c>
      <c r="N3311" s="37">
        <f>VLOOKUP(Table2[[#This Row],[Visitor]],Table4[],2,FALSE)</f>
        <v>2</v>
      </c>
      <c r="O3311" s="37">
        <f>VLOOKUP(Table2[[#This Row],[Home]],Table4[],2,FALSE)</f>
        <v>13</v>
      </c>
      <c r="P3311" s="37"/>
      <c r="Q3311" s="37"/>
    </row>
    <row r="3312" spans="1:17" ht="25.5" customHeight="1">
      <c r="A3312" s="51" t="s">
        <v>585</v>
      </c>
      <c r="B3312" s="11" t="s">
        <v>59</v>
      </c>
      <c r="C3312" s="52" t="s">
        <v>20</v>
      </c>
      <c r="D3312" s="52">
        <v>133</v>
      </c>
      <c r="E3312" s="52" t="s">
        <v>27</v>
      </c>
      <c r="F3312" s="52">
        <v>152</v>
      </c>
      <c r="G3312" s="52" t="s">
        <v>7</v>
      </c>
      <c r="H3312" s="52"/>
      <c r="I3312" s="30">
        <v>15567</v>
      </c>
      <c r="J3312" s="37">
        <f>VLOOKUP(Table2[[#This Row],[Visitor]],Table1[],2,FALSE)</f>
        <v>9</v>
      </c>
      <c r="K3312" s="37">
        <f>VLOOKUP(Table2[[#This Row],[Home]],Table1[],2,FALSE)</f>
        <v>11</v>
      </c>
      <c r="L3312" s="37">
        <f>VLOOKUP(Table2[[#This Row],[Visitor]],Table3[],2,FALSE)</f>
        <v>17</v>
      </c>
      <c r="M3312" s="37">
        <f>VLOOKUP(Table2[[#This Row],[Home]],Table3[],2,FALSE)</f>
        <v>27</v>
      </c>
      <c r="N3312" s="37">
        <f>VLOOKUP(Table2[[#This Row],[Visitor]],Table4[],2,FALSE)</f>
        <v>25</v>
      </c>
      <c r="O3312" s="37">
        <f>VLOOKUP(Table2[[#This Row],[Home]],Table4[],2,FALSE)</f>
        <v>26</v>
      </c>
      <c r="P3312" s="37"/>
      <c r="Q3312" s="37"/>
    </row>
    <row r="3313" spans="1:17" ht="25.5" customHeight="1">
      <c r="A3313" s="51" t="s">
        <v>585</v>
      </c>
      <c r="B3313" s="11" t="s">
        <v>59</v>
      </c>
      <c r="C3313" s="52" t="s">
        <v>37</v>
      </c>
      <c r="D3313" s="52">
        <v>109</v>
      </c>
      <c r="E3313" s="52" t="s">
        <v>25</v>
      </c>
      <c r="F3313" s="52">
        <v>114</v>
      </c>
      <c r="G3313" s="52" t="s">
        <v>7</v>
      </c>
      <c r="H3313" s="52"/>
      <c r="I3313" s="30">
        <v>17214</v>
      </c>
      <c r="J3313" s="37">
        <f>VLOOKUP(Table2[[#This Row],[Visitor]],Table1[],2,FALSE)</f>
        <v>29</v>
      </c>
      <c r="K3313" s="37">
        <f>VLOOKUP(Table2[[#This Row],[Home]],Table1[],2,FALSE)</f>
        <v>12</v>
      </c>
      <c r="L3313" s="37">
        <f>VLOOKUP(Table2[[#This Row],[Visitor]],Table3[],2,FALSE)</f>
        <v>30</v>
      </c>
      <c r="M3313" s="37">
        <f>VLOOKUP(Table2[[#This Row],[Home]],Table3[],2,FALSE)</f>
        <v>29</v>
      </c>
      <c r="N3313" s="37">
        <f>VLOOKUP(Table2[[#This Row],[Visitor]],Table4[],2,FALSE)</f>
        <v>29</v>
      </c>
      <c r="O3313" s="37">
        <f>VLOOKUP(Table2[[#This Row],[Home]],Table4[],2,FALSE)</f>
        <v>23</v>
      </c>
      <c r="P3313" s="37"/>
      <c r="Q3313" s="37"/>
    </row>
    <row r="3314" spans="1:17" ht="25.5" customHeight="1">
      <c r="A3314" s="51" t="s">
        <v>585</v>
      </c>
      <c r="B3314" s="11" t="s">
        <v>59</v>
      </c>
      <c r="C3314" s="52" t="s">
        <v>5</v>
      </c>
      <c r="D3314" s="52">
        <v>108</v>
      </c>
      <c r="E3314" s="52" t="s">
        <v>24</v>
      </c>
      <c r="F3314" s="52">
        <v>123</v>
      </c>
      <c r="G3314" s="52" t="s">
        <v>7</v>
      </c>
      <c r="H3314" s="52"/>
      <c r="I3314" s="30">
        <v>16737</v>
      </c>
      <c r="J3314" s="37">
        <f>VLOOKUP(Table2[[#This Row],[Visitor]],Table1[],2,FALSE)</f>
        <v>4</v>
      </c>
      <c r="K3314" s="37">
        <f>VLOOKUP(Table2[[#This Row],[Home]],Table1[],2,FALSE)</f>
        <v>21</v>
      </c>
      <c r="L3314" s="37">
        <f>VLOOKUP(Table2[[#This Row],[Visitor]],Table3[],2,FALSE)</f>
        <v>4</v>
      </c>
      <c r="M3314" s="37">
        <f>VLOOKUP(Table2[[#This Row],[Home]],Table3[],2,FALSE)</f>
        <v>9</v>
      </c>
      <c r="N3314" s="37">
        <f>VLOOKUP(Table2[[#This Row],[Visitor]],Table4[],2,FALSE)</f>
        <v>9</v>
      </c>
      <c r="O3314" s="37">
        <f>VLOOKUP(Table2[[#This Row],[Home]],Table4[],2,FALSE)</f>
        <v>24</v>
      </c>
      <c r="P3314" s="37"/>
      <c r="Q3314" s="37"/>
    </row>
    <row r="3315" spans="1:17" ht="25.5" customHeight="1">
      <c r="A3315" s="51" t="s">
        <v>585</v>
      </c>
      <c r="B3315" s="11" t="s">
        <v>59</v>
      </c>
      <c r="C3315" s="52" t="s">
        <v>15</v>
      </c>
      <c r="D3315" s="52">
        <v>97</v>
      </c>
      <c r="E3315" s="52" t="s">
        <v>42</v>
      </c>
      <c r="F3315" s="52">
        <v>110</v>
      </c>
      <c r="G3315" s="52" t="s">
        <v>7</v>
      </c>
      <c r="H3315" s="52"/>
      <c r="I3315" s="30">
        <v>17831</v>
      </c>
      <c r="J3315" s="37">
        <f>VLOOKUP(Table2[[#This Row],[Visitor]],Table1[],2,FALSE)</f>
        <v>30</v>
      </c>
      <c r="K3315" s="37">
        <f>VLOOKUP(Table2[[#This Row],[Home]],Table1[],2,FALSE)</f>
        <v>25</v>
      </c>
      <c r="L3315" s="37">
        <f>VLOOKUP(Table2[[#This Row],[Visitor]],Table3[],2,FALSE)</f>
        <v>23</v>
      </c>
      <c r="M3315" s="37">
        <f>VLOOKUP(Table2[[#This Row],[Home]],Table3[],2,FALSE)</f>
        <v>22</v>
      </c>
      <c r="N3315" s="37">
        <f>VLOOKUP(Table2[[#This Row],[Visitor]],Table4[],2,FALSE)</f>
        <v>14</v>
      </c>
      <c r="O3315" s="37">
        <f>VLOOKUP(Table2[[#This Row],[Home]],Table4[],2,FALSE)</f>
        <v>30</v>
      </c>
      <c r="P3315" s="37"/>
      <c r="Q3315" s="37"/>
    </row>
    <row r="3316" spans="1:17" ht="25.5" customHeight="1">
      <c r="A3316" s="51" t="s">
        <v>585</v>
      </c>
      <c r="B3316" s="11" t="s">
        <v>59</v>
      </c>
      <c r="C3316" s="52" t="s">
        <v>44</v>
      </c>
      <c r="D3316" s="52">
        <v>112</v>
      </c>
      <c r="E3316" s="52" t="s">
        <v>18</v>
      </c>
      <c r="F3316" s="52">
        <v>97</v>
      </c>
      <c r="G3316" s="52" t="s">
        <v>7</v>
      </c>
      <c r="H3316" s="52"/>
      <c r="I3316" s="30">
        <v>15427</v>
      </c>
      <c r="J3316" s="37">
        <f>VLOOKUP(Table2[[#This Row],[Visitor]],Table1[],2,FALSE)</f>
        <v>6</v>
      </c>
      <c r="K3316" s="37">
        <f>VLOOKUP(Table2[[#This Row],[Home]],Table1[],2,FALSE)</f>
        <v>26</v>
      </c>
      <c r="L3316" s="37">
        <f>VLOOKUP(Table2[[#This Row],[Visitor]],Table3[],2,FALSE)</f>
        <v>18</v>
      </c>
      <c r="M3316" s="37">
        <f>VLOOKUP(Table2[[#This Row],[Home]],Table3[],2,FALSE)</f>
        <v>26</v>
      </c>
      <c r="N3316" s="37">
        <f>VLOOKUP(Table2[[#This Row],[Visitor]],Table4[],2,FALSE)</f>
        <v>12</v>
      </c>
      <c r="O3316" s="37">
        <f>VLOOKUP(Table2[[#This Row],[Home]],Table4[],2,FALSE)</f>
        <v>15</v>
      </c>
      <c r="P3316" s="37"/>
      <c r="Q3316" s="37"/>
    </row>
    <row r="3317" spans="1:17" ht="25.5" customHeight="1">
      <c r="A3317" s="51" t="s">
        <v>585</v>
      </c>
      <c r="B3317" s="11" t="s">
        <v>29</v>
      </c>
      <c r="C3317" s="52" t="s">
        <v>16</v>
      </c>
      <c r="D3317" s="52">
        <v>129</v>
      </c>
      <c r="E3317" s="52" t="s">
        <v>36</v>
      </c>
      <c r="F3317" s="52">
        <v>139</v>
      </c>
      <c r="G3317" s="52" t="s">
        <v>7</v>
      </c>
      <c r="H3317" s="52"/>
      <c r="I3317" s="30">
        <v>19663</v>
      </c>
      <c r="J3317" s="37">
        <f>VLOOKUP(Table2[[#This Row],[Visitor]],Table1[],2,FALSE)</f>
        <v>13</v>
      </c>
      <c r="K3317" s="37">
        <f>VLOOKUP(Table2[[#This Row],[Home]],Table1[],2,FALSE)</f>
        <v>16</v>
      </c>
      <c r="L3317" s="37">
        <f>VLOOKUP(Table2[[#This Row],[Visitor]],Table3[],2,FALSE)</f>
        <v>8</v>
      </c>
      <c r="M3317" s="37">
        <f>VLOOKUP(Table2[[#This Row],[Home]],Table3[],2,FALSE)</f>
        <v>7</v>
      </c>
      <c r="N3317" s="37">
        <f>VLOOKUP(Table2[[#This Row],[Visitor]],Table4[],2,FALSE)</f>
        <v>11</v>
      </c>
      <c r="O3317" s="37">
        <f>VLOOKUP(Table2[[#This Row],[Home]],Table4[],2,FALSE)</f>
        <v>6</v>
      </c>
      <c r="P3317" s="37"/>
      <c r="Q3317" s="37"/>
    </row>
    <row r="3318" spans="1:17" ht="25.5" customHeight="1">
      <c r="A3318" s="51" t="s">
        <v>586</v>
      </c>
      <c r="B3318" s="11" t="s">
        <v>12</v>
      </c>
      <c r="C3318" s="52" t="s">
        <v>6</v>
      </c>
      <c r="D3318" s="52">
        <v>115</v>
      </c>
      <c r="E3318" s="52" t="s">
        <v>14</v>
      </c>
      <c r="F3318" s="52">
        <v>100</v>
      </c>
      <c r="G3318" s="52" t="s">
        <v>7</v>
      </c>
      <c r="H3318" s="52"/>
      <c r="I3318" s="30">
        <v>12597</v>
      </c>
      <c r="J3318" s="37">
        <f>VLOOKUP(Table2[[#This Row],[Visitor]],Table1[],2,FALSE)</f>
        <v>5</v>
      </c>
      <c r="K3318" s="37">
        <f>VLOOKUP(Table2[[#This Row],[Home]],Table1[],2,FALSE)</f>
        <v>19</v>
      </c>
      <c r="L3318" s="37">
        <f>VLOOKUP(Table2[[#This Row],[Visitor]],Table3[],2,FALSE)</f>
        <v>6</v>
      </c>
      <c r="M3318" s="37">
        <f>VLOOKUP(Table2[[#This Row],[Home]],Table3[],2,FALSE)</f>
        <v>19</v>
      </c>
      <c r="N3318" s="37">
        <f>VLOOKUP(Table2[[#This Row],[Visitor]],Table4[],2,FALSE)</f>
        <v>28</v>
      </c>
      <c r="O3318" s="37">
        <f>VLOOKUP(Table2[[#This Row],[Home]],Table4[],2,FALSE)</f>
        <v>16</v>
      </c>
      <c r="P3318" s="37"/>
      <c r="Q3318" s="37"/>
    </row>
    <row r="3319" spans="1:17" ht="25.5" customHeight="1">
      <c r="A3319" s="51" t="s">
        <v>586</v>
      </c>
      <c r="B3319" s="11" t="s">
        <v>21</v>
      </c>
      <c r="C3319" s="52" t="s">
        <v>18</v>
      </c>
      <c r="D3319" s="52">
        <v>92</v>
      </c>
      <c r="E3319" s="52" t="s">
        <v>17</v>
      </c>
      <c r="F3319" s="52">
        <v>113</v>
      </c>
      <c r="G3319" s="52" t="s">
        <v>7</v>
      </c>
      <c r="H3319" s="52"/>
      <c r="I3319" s="30">
        <v>19600</v>
      </c>
      <c r="J3319" s="37">
        <f>VLOOKUP(Table2[[#This Row],[Visitor]],Table1[],2,FALSE)</f>
        <v>26</v>
      </c>
      <c r="K3319" s="37">
        <f>VLOOKUP(Table2[[#This Row],[Home]],Table1[],2,FALSE)</f>
        <v>17</v>
      </c>
      <c r="L3319" s="37">
        <f>VLOOKUP(Table2[[#This Row],[Visitor]],Table3[],2,FALSE)</f>
        <v>26</v>
      </c>
      <c r="M3319" s="37">
        <f>VLOOKUP(Table2[[#This Row],[Home]],Table3[],2,FALSE)</f>
        <v>15</v>
      </c>
      <c r="N3319" s="37">
        <f>VLOOKUP(Table2[[#This Row],[Visitor]],Table4[],2,FALSE)</f>
        <v>15</v>
      </c>
      <c r="O3319" s="37">
        <f>VLOOKUP(Table2[[#This Row],[Home]],Table4[],2,FALSE)</f>
        <v>18</v>
      </c>
      <c r="P3319" s="37"/>
      <c r="Q3319" s="37"/>
    </row>
    <row r="3320" spans="1:17" ht="25.5" customHeight="1">
      <c r="A3320" s="51" t="s">
        <v>586</v>
      </c>
      <c r="B3320" s="11" t="s">
        <v>23</v>
      </c>
      <c r="C3320" s="52" t="s">
        <v>34</v>
      </c>
      <c r="D3320" s="52">
        <v>109</v>
      </c>
      <c r="E3320" s="52" t="s">
        <v>40</v>
      </c>
      <c r="F3320" s="52">
        <v>110</v>
      </c>
      <c r="G3320" s="52" t="s">
        <v>7</v>
      </c>
      <c r="H3320" s="52"/>
      <c r="I3320" s="30">
        <v>16071</v>
      </c>
      <c r="J3320" s="37">
        <f>VLOOKUP(Table2[[#This Row],[Visitor]],Table1[],2,FALSE)</f>
        <v>2</v>
      </c>
      <c r="K3320" s="37">
        <f>VLOOKUP(Table2[[#This Row],[Home]],Table1[],2,FALSE)</f>
        <v>15</v>
      </c>
      <c r="L3320" s="37">
        <f>VLOOKUP(Table2[[#This Row],[Visitor]],Table3[],2,FALSE)</f>
        <v>13</v>
      </c>
      <c r="M3320" s="37">
        <f>VLOOKUP(Table2[[#This Row],[Home]],Table3[],2,FALSE)</f>
        <v>24</v>
      </c>
      <c r="N3320" s="37">
        <f>VLOOKUP(Table2[[#This Row],[Visitor]],Table4[],2,FALSE)</f>
        <v>13</v>
      </c>
      <c r="O3320" s="37">
        <f>VLOOKUP(Table2[[#This Row],[Home]],Table4[],2,FALSE)</f>
        <v>27</v>
      </c>
      <c r="P3320" s="37"/>
      <c r="Q3320" s="37"/>
    </row>
    <row r="3321" spans="1:17" ht="25.5" customHeight="1">
      <c r="A3321" s="51" t="s">
        <v>586</v>
      </c>
      <c r="B3321" s="11" t="s">
        <v>23</v>
      </c>
      <c r="C3321" s="52" t="s">
        <v>38</v>
      </c>
      <c r="D3321" s="52">
        <v>133</v>
      </c>
      <c r="E3321" s="52" t="s">
        <v>33</v>
      </c>
      <c r="F3321" s="52">
        <v>129</v>
      </c>
      <c r="G3321" s="52" t="s">
        <v>7</v>
      </c>
      <c r="H3321" s="52" t="s">
        <v>53</v>
      </c>
      <c r="I3321" s="30">
        <v>13449</v>
      </c>
      <c r="J3321" s="37">
        <f>VLOOKUP(Table2[[#This Row],[Visitor]],Table1[],2,FALSE)</f>
        <v>23</v>
      </c>
      <c r="K3321" s="37">
        <f>VLOOKUP(Table2[[#This Row],[Home]],Table1[],2,FALSE)</f>
        <v>24</v>
      </c>
      <c r="L3321" s="37">
        <f>VLOOKUP(Table2[[#This Row],[Visitor]],Table3[],2,FALSE)</f>
        <v>25</v>
      </c>
      <c r="M3321" s="37">
        <f>VLOOKUP(Table2[[#This Row],[Home]],Table3[],2,FALSE)</f>
        <v>12</v>
      </c>
      <c r="N3321" s="37">
        <f>VLOOKUP(Table2[[#This Row],[Visitor]],Table4[],2,FALSE)</f>
        <v>19</v>
      </c>
      <c r="O3321" s="37">
        <f>VLOOKUP(Table2[[#This Row],[Home]],Table4[],2,FALSE)</f>
        <v>21</v>
      </c>
      <c r="P3321" s="37"/>
      <c r="Q3321" s="37"/>
    </row>
    <row r="3322" spans="1:17" ht="25.5" customHeight="1">
      <c r="A3322" s="51" t="s">
        <v>586</v>
      </c>
      <c r="B3322" s="11" t="s">
        <v>23</v>
      </c>
      <c r="C3322" s="52" t="s">
        <v>28</v>
      </c>
      <c r="D3322" s="52">
        <v>107</v>
      </c>
      <c r="E3322" s="52" t="s">
        <v>43</v>
      </c>
      <c r="F3322" s="52">
        <v>97</v>
      </c>
      <c r="G3322" s="52" t="s">
        <v>7</v>
      </c>
      <c r="H3322" s="52"/>
      <c r="I3322" s="30">
        <v>18203</v>
      </c>
      <c r="J3322" s="37">
        <f>VLOOKUP(Table2[[#This Row],[Visitor]],Table1[],2,FALSE)</f>
        <v>22</v>
      </c>
      <c r="K3322" s="37">
        <f>VLOOKUP(Table2[[#This Row],[Home]],Table1[],2,FALSE)</f>
        <v>10</v>
      </c>
      <c r="L3322" s="37">
        <f>VLOOKUP(Table2[[#This Row],[Visitor]],Table3[],2,FALSE)</f>
        <v>28</v>
      </c>
      <c r="M3322" s="37">
        <f>VLOOKUP(Table2[[#This Row],[Home]],Table3[],2,FALSE)</f>
        <v>10</v>
      </c>
      <c r="N3322" s="37">
        <f>VLOOKUP(Table2[[#This Row],[Visitor]],Table4[],2,FALSE)</f>
        <v>22</v>
      </c>
      <c r="O3322" s="37">
        <f>VLOOKUP(Table2[[#This Row],[Home]],Table4[],2,FALSE)</f>
        <v>10</v>
      </c>
      <c r="P3322" s="37"/>
      <c r="Q3322" s="37"/>
    </row>
    <row r="3323" spans="1:17" ht="25.5" customHeight="1">
      <c r="A3323" s="51" t="s">
        <v>586</v>
      </c>
      <c r="B3323" s="11" t="s">
        <v>29</v>
      </c>
      <c r="C3323" s="52" t="s">
        <v>9</v>
      </c>
      <c r="D3323" s="52">
        <v>126</v>
      </c>
      <c r="E3323" s="52" t="s">
        <v>31</v>
      </c>
      <c r="F3323" s="52">
        <v>117</v>
      </c>
      <c r="G3323" s="52" t="s">
        <v>7</v>
      </c>
      <c r="H3323" s="52"/>
      <c r="I3323" s="30">
        <v>18306</v>
      </c>
      <c r="J3323" s="37">
        <f>VLOOKUP(Table2[[#This Row],[Visitor]],Table1[],2,FALSE)</f>
        <v>3</v>
      </c>
      <c r="K3323" s="37">
        <f>VLOOKUP(Table2[[#This Row],[Home]],Table1[],2,FALSE)</f>
        <v>8</v>
      </c>
      <c r="L3323" s="37">
        <f>VLOOKUP(Table2[[#This Row],[Visitor]],Table3[],2,FALSE)</f>
        <v>1</v>
      </c>
      <c r="M3323" s="37">
        <f>VLOOKUP(Table2[[#This Row],[Home]],Table3[],2,FALSE)</f>
        <v>11</v>
      </c>
      <c r="N3323" s="37">
        <f>VLOOKUP(Table2[[#This Row],[Visitor]],Table4[],2,FALSE)</f>
        <v>5</v>
      </c>
      <c r="O3323" s="37">
        <f>VLOOKUP(Table2[[#This Row],[Home]],Table4[],2,FALSE)</f>
        <v>8</v>
      </c>
      <c r="P3323" s="37"/>
      <c r="Q3323" s="37"/>
    </row>
    <row r="3324" spans="1:17" ht="25.5" customHeight="1">
      <c r="A3324" s="51" t="s">
        <v>587</v>
      </c>
      <c r="B3324" s="11" t="s">
        <v>12</v>
      </c>
      <c r="C3324" s="52" t="s">
        <v>42</v>
      </c>
      <c r="D3324" s="52">
        <v>92</v>
      </c>
      <c r="E3324" s="52" t="s">
        <v>13</v>
      </c>
      <c r="F3324" s="52">
        <v>97</v>
      </c>
      <c r="G3324" s="52" t="s">
        <v>7</v>
      </c>
      <c r="H3324" s="52"/>
      <c r="I3324" s="30">
        <v>14342</v>
      </c>
      <c r="J3324" s="37">
        <f>VLOOKUP(Table2[[#This Row],[Visitor]],Table1[],2,FALSE)</f>
        <v>25</v>
      </c>
      <c r="K3324" s="37">
        <f>VLOOKUP(Table2[[#This Row],[Home]],Table1[],2,FALSE)</f>
        <v>20</v>
      </c>
      <c r="L3324" s="37">
        <f>VLOOKUP(Table2[[#This Row],[Visitor]],Table3[],2,FALSE)</f>
        <v>22</v>
      </c>
      <c r="M3324" s="37">
        <f>VLOOKUP(Table2[[#This Row],[Home]],Table3[],2,FALSE)</f>
        <v>20</v>
      </c>
      <c r="N3324" s="37">
        <f>VLOOKUP(Table2[[#This Row],[Visitor]],Table4[],2,FALSE)</f>
        <v>30</v>
      </c>
      <c r="O3324" s="37">
        <f>VLOOKUP(Table2[[#This Row],[Home]],Table4[],2,FALSE)</f>
        <v>17</v>
      </c>
      <c r="P3324" s="37"/>
      <c r="Q3324" s="37"/>
    </row>
    <row r="3325" spans="1:17" ht="25.5" customHeight="1">
      <c r="A3325" s="51" t="s">
        <v>587</v>
      </c>
      <c r="B3325" s="11" t="s">
        <v>12</v>
      </c>
      <c r="C3325" s="52" t="s">
        <v>10</v>
      </c>
      <c r="D3325" s="52">
        <v>104</v>
      </c>
      <c r="E3325" s="52" t="s">
        <v>19</v>
      </c>
      <c r="F3325" s="52">
        <v>115</v>
      </c>
      <c r="G3325" s="52" t="s">
        <v>7</v>
      </c>
      <c r="H3325" s="52"/>
      <c r="I3325" s="30">
        <v>20854</v>
      </c>
      <c r="J3325" s="37">
        <f>VLOOKUP(Table2[[#This Row],[Visitor]],Table1[],2,FALSE)</f>
        <v>1</v>
      </c>
      <c r="K3325" s="37">
        <f>VLOOKUP(Table2[[#This Row],[Home]],Table1[],2,FALSE)</f>
        <v>27</v>
      </c>
      <c r="L3325" s="37">
        <f>VLOOKUP(Table2[[#This Row],[Visitor]],Table3[],2,FALSE)</f>
        <v>3</v>
      </c>
      <c r="M3325" s="37">
        <f>VLOOKUP(Table2[[#This Row],[Home]],Table3[],2,FALSE)</f>
        <v>5</v>
      </c>
      <c r="N3325" s="37">
        <f>VLOOKUP(Table2[[#This Row],[Visitor]],Table4[],2,FALSE)</f>
        <v>3</v>
      </c>
      <c r="O3325" s="37">
        <f>VLOOKUP(Table2[[#This Row],[Home]],Table4[],2,FALSE)</f>
        <v>7</v>
      </c>
      <c r="P3325" s="37"/>
      <c r="Q3325" s="37"/>
    </row>
    <row r="3326" spans="1:17" ht="25.5" customHeight="1">
      <c r="A3326" s="51" t="s">
        <v>587</v>
      </c>
      <c r="B3326" s="11" t="s">
        <v>21</v>
      </c>
      <c r="C3326" s="52" t="s">
        <v>24</v>
      </c>
      <c r="D3326" s="52">
        <v>125</v>
      </c>
      <c r="E3326" s="52" t="s">
        <v>6</v>
      </c>
      <c r="F3326" s="52">
        <v>111</v>
      </c>
      <c r="G3326" s="52" t="s">
        <v>7</v>
      </c>
      <c r="H3326" s="52"/>
      <c r="I3326" s="30">
        <v>19432</v>
      </c>
      <c r="J3326" s="37">
        <f>VLOOKUP(Table2[[#This Row],[Visitor]],Table1[],2,FALSE)</f>
        <v>21</v>
      </c>
      <c r="K3326" s="37">
        <f>VLOOKUP(Table2[[#This Row],[Home]],Table1[],2,FALSE)</f>
        <v>5</v>
      </c>
      <c r="L3326" s="37">
        <f>VLOOKUP(Table2[[#This Row],[Visitor]],Table3[],2,FALSE)</f>
        <v>9</v>
      </c>
      <c r="M3326" s="37">
        <f>VLOOKUP(Table2[[#This Row],[Home]],Table3[],2,FALSE)</f>
        <v>6</v>
      </c>
      <c r="N3326" s="37">
        <f>VLOOKUP(Table2[[#This Row],[Visitor]],Table4[],2,FALSE)</f>
        <v>24</v>
      </c>
      <c r="O3326" s="37">
        <f>VLOOKUP(Table2[[#This Row],[Home]],Table4[],2,FALSE)</f>
        <v>28</v>
      </c>
      <c r="P3326" s="37"/>
      <c r="Q3326" s="37"/>
    </row>
    <row r="3327" spans="1:17" ht="25.5" customHeight="1">
      <c r="A3327" s="51" t="s">
        <v>587</v>
      </c>
      <c r="B3327" s="11" t="s">
        <v>21</v>
      </c>
      <c r="C3327" s="52" t="s">
        <v>27</v>
      </c>
      <c r="D3327" s="52">
        <v>114</v>
      </c>
      <c r="E3327" s="52" t="s">
        <v>41</v>
      </c>
      <c r="F3327" s="52">
        <v>130</v>
      </c>
      <c r="G3327" s="52" t="s">
        <v>7</v>
      </c>
      <c r="H3327" s="52"/>
      <c r="I3327" s="30">
        <v>19800</v>
      </c>
      <c r="J3327" s="37">
        <f>VLOOKUP(Table2[[#This Row],[Visitor]],Table1[],2,FALSE)</f>
        <v>11</v>
      </c>
      <c r="K3327" s="37">
        <f>VLOOKUP(Table2[[#This Row],[Home]],Table1[],2,FALSE)</f>
        <v>7</v>
      </c>
      <c r="L3327" s="37">
        <f>VLOOKUP(Table2[[#This Row],[Visitor]],Table3[],2,FALSE)</f>
        <v>27</v>
      </c>
      <c r="M3327" s="37">
        <f>VLOOKUP(Table2[[#This Row],[Home]],Table3[],2,FALSE)</f>
        <v>2</v>
      </c>
      <c r="N3327" s="37">
        <f>VLOOKUP(Table2[[#This Row],[Visitor]],Table4[],2,FALSE)</f>
        <v>26</v>
      </c>
      <c r="O3327" s="37">
        <f>VLOOKUP(Table2[[#This Row],[Home]],Table4[],2,FALSE)</f>
        <v>2</v>
      </c>
      <c r="P3327" s="37"/>
      <c r="Q3327" s="37"/>
    </row>
    <row r="3328" spans="1:17" ht="25.5" customHeight="1">
      <c r="A3328" s="51" t="s">
        <v>587</v>
      </c>
      <c r="B3328" s="11" t="s">
        <v>23</v>
      </c>
      <c r="C3328" s="52" t="s">
        <v>30</v>
      </c>
      <c r="D3328" s="52">
        <v>96</v>
      </c>
      <c r="E3328" s="52" t="s">
        <v>25</v>
      </c>
      <c r="F3328" s="52">
        <v>104</v>
      </c>
      <c r="G3328" s="52" t="s">
        <v>7</v>
      </c>
      <c r="H3328" s="52"/>
      <c r="I3328" s="30">
        <v>14365</v>
      </c>
      <c r="J3328" s="37">
        <f>VLOOKUP(Table2[[#This Row],[Visitor]],Table1[],2,FALSE)</f>
        <v>18</v>
      </c>
      <c r="K3328" s="37">
        <f>VLOOKUP(Table2[[#This Row],[Home]],Table1[],2,FALSE)</f>
        <v>12</v>
      </c>
      <c r="L3328" s="37">
        <f>VLOOKUP(Table2[[#This Row],[Visitor]],Table3[],2,FALSE)</f>
        <v>14</v>
      </c>
      <c r="M3328" s="37">
        <f>VLOOKUP(Table2[[#This Row],[Home]],Table3[],2,FALSE)</f>
        <v>29</v>
      </c>
      <c r="N3328" s="37">
        <f>VLOOKUP(Table2[[#This Row],[Visitor]],Table4[],2,FALSE)</f>
        <v>4</v>
      </c>
      <c r="O3328" s="37">
        <f>VLOOKUP(Table2[[#This Row],[Home]],Table4[],2,FALSE)</f>
        <v>23</v>
      </c>
      <c r="P3328" s="37"/>
      <c r="Q3328" s="37"/>
    </row>
    <row r="3329" spans="1:17" ht="25.5" customHeight="1">
      <c r="A3329" s="51" t="s">
        <v>587</v>
      </c>
      <c r="B3329" s="11" t="s">
        <v>23</v>
      </c>
      <c r="C3329" s="52" t="s">
        <v>5</v>
      </c>
      <c r="D3329" s="52">
        <v>109</v>
      </c>
      <c r="E3329" s="52" t="s">
        <v>17</v>
      </c>
      <c r="F3329" s="52">
        <v>101</v>
      </c>
      <c r="G3329" s="52" t="s">
        <v>7</v>
      </c>
      <c r="H3329" s="52"/>
      <c r="I3329" s="30">
        <v>19704</v>
      </c>
      <c r="J3329" s="37">
        <f>VLOOKUP(Table2[[#This Row],[Visitor]],Table1[],2,FALSE)</f>
        <v>4</v>
      </c>
      <c r="K3329" s="37">
        <f>VLOOKUP(Table2[[#This Row],[Home]],Table1[],2,FALSE)</f>
        <v>17</v>
      </c>
      <c r="L3329" s="37">
        <f>VLOOKUP(Table2[[#This Row],[Visitor]],Table3[],2,FALSE)</f>
        <v>4</v>
      </c>
      <c r="M3329" s="37">
        <f>VLOOKUP(Table2[[#This Row],[Home]],Table3[],2,FALSE)</f>
        <v>15</v>
      </c>
      <c r="N3329" s="37">
        <f>VLOOKUP(Table2[[#This Row],[Visitor]],Table4[],2,FALSE)</f>
        <v>9</v>
      </c>
      <c r="O3329" s="37">
        <f>VLOOKUP(Table2[[#This Row],[Home]],Table4[],2,FALSE)</f>
        <v>18</v>
      </c>
      <c r="P3329" s="37"/>
      <c r="Q3329" s="37"/>
    </row>
    <row r="3330" spans="1:17" ht="25.5" customHeight="1">
      <c r="A3330" s="51" t="s">
        <v>587</v>
      </c>
      <c r="B3330" s="11" t="s">
        <v>23</v>
      </c>
      <c r="C3330" s="52" t="s">
        <v>20</v>
      </c>
      <c r="D3330" s="52">
        <v>131</v>
      </c>
      <c r="E3330" s="52" t="s">
        <v>22</v>
      </c>
      <c r="F3330" s="52">
        <v>151</v>
      </c>
      <c r="G3330" s="52" t="s">
        <v>7</v>
      </c>
      <c r="H3330" s="52"/>
      <c r="I3330" s="30">
        <v>17681</v>
      </c>
      <c r="J3330" s="37">
        <f>VLOOKUP(Table2[[#This Row],[Visitor]],Table1[],2,FALSE)</f>
        <v>9</v>
      </c>
      <c r="K3330" s="37">
        <f>VLOOKUP(Table2[[#This Row],[Home]],Table1[],2,FALSE)</f>
        <v>14</v>
      </c>
      <c r="L3330" s="37">
        <f>VLOOKUP(Table2[[#This Row],[Visitor]],Table3[],2,FALSE)</f>
        <v>17</v>
      </c>
      <c r="M3330" s="37">
        <f>VLOOKUP(Table2[[#This Row],[Home]],Table3[],2,FALSE)</f>
        <v>16</v>
      </c>
      <c r="N3330" s="37">
        <f>VLOOKUP(Table2[[#This Row],[Visitor]],Table4[],2,FALSE)</f>
        <v>25</v>
      </c>
      <c r="O3330" s="37">
        <f>VLOOKUP(Table2[[#This Row],[Home]],Table4[],2,FALSE)</f>
        <v>1</v>
      </c>
      <c r="P3330" s="37"/>
      <c r="Q3330" s="37"/>
    </row>
    <row r="3331" spans="1:17" ht="25.5" customHeight="1">
      <c r="A3331" s="51" t="s">
        <v>587</v>
      </c>
      <c r="B3331" s="11" t="s">
        <v>26</v>
      </c>
      <c r="C3331" s="52" t="s">
        <v>37</v>
      </c>
      <c r="D3331" s="52">
        <v>133</v>
      </c>
      <c r="E3331" s="52" t="s">
        <v>28</v>
      </c>
      <c r="F3331" s="52">
        <v>104</v>
      </c>
      <c r="G3331" s="52" t="s">
        <v>7</v>
      </c>
      <c r="H3331" s="52"/>
      <c r="I3331" s="30">
        <v>20216</v>
      </c>
      <c r="J3331" s="37">
        <f>VLOOKUP(Table2[[#This Row],[Visitor]],Table1[],2,FALSE)</f>
        <v>29</v>
      </c>
      <c r="K3331" s="37">
        <f>VLOOKUP(Table2[[#This Row],[Home]],Table1[],2,FALSE)</f>
        <v>22</v>
      </c>
      <c r="L3331" s="37">
        <f>VLOOKUP(Table2[[#This Row],[Visitor]],Table3[],2,FALSE)</f>
        <v>30</v>
      </c>
      <c r="M3331" s="37">
        <f>VLOOKUP(Table2[[#This Row],[Home]],Table3[],2,FALSE)</f>
        <v>28</v>
      </c>
      <c r="N3331" s="37">
        <f>VLOOKUP(Table2[[#This Row],[Visitor]],Table4[],2,FALSE)</f>
        <v>29</v>
      </c>
      <c r="O3331" s="37">
        <f>VLOOKUP(Table2[[#This Row],[Home]],Table4[],2,FALSE)</f>
        <v>22</v>
      </c>
      <c r="P3331" s="37"/>
      <c r="Q3331" s="37"/>
    </row>
    <row r="3332" spans="1:17" ht="25.5" customHeight="1">
      <c r="A3332" s="51" t="s">
        <v>588</v>
      </c>
      <c r="B3332" s="11" t="s">
        <v>12</v>
      </c>
      <c r="C3332" s="52" t="s">
        <v>40</v>
      </c>
      <c r="D3332" s="52">
        <v>106</v>
      </c>
      <c r="E3332" s="52" t="s">
        <v>16</v>
      </c>
      <c r="F3332" s="52">
        <v>115</v>
      </c>
      <c r="G3332" s="52" t="s">
        <v>7</v>
      </c>
      <c r="H3332" s="52" t="s">
        <v>53</v>
      </c>
      <c r="I3332" s="30">
        <v>17923</v>
      </c>
      <c r="J3332" s="37">
        <f>VLOOKUP(Table2[[#This Row],[Visitor]],Table1[],2,FALSE)</f>
        <v>15</v>
      </c>
      <c r="K3332" s="37">
        <f>VLOOKUP(Table2[[#This Row],[Home]],Table1[],2,FALSE)</f>
        <v>13</v>
      </c>
      <c r="L3332" s="37">
        <f>VLOOKUP(Table2[[#This Row],[Visitor]],Table3[],2,FALSE)</f>
        <v>24</v>
      </c>
      <c r="M3332" s="37">
        <f>VLOOKUP(Table2[[#This Row],[Home]],Table3[],2,FALSE)</f>
        <v>8</v>
      </c>
      <c r="N3332" s="37">
        <f>VLOOKUP(Table2[[#This Row],[Visitor]],Table4[],2,FALSE)</f>
        <v>27</v>
      </c>
      <c r="O3332" s="37">
        <f>VLOOKUP(Table2[[#This Row],[Home]],Table4[],2,FALSE)</f>
        <v>11</v>
      </c>
      <c r="P3332" s="37"/>
      <c r="Q3332" s="37"/>
    </row>
    <row r="3333" spans="1:17" ht="25.5" customHeight="1">
      <c r="A3333" s="51" t="s">
        <v>588</v>
      </c>
      <c r="B3333" s="11" t="s">
        <v>21</v>
      </c>
      <c r="C3333" s="52" t="s">
        <v>14</v>
      </c>
      <c r="D3333" s="52">
        <v>115</v>
      </c>
      <c r="E3333" s="52" t="s">
        <v>15</v>
      </c>
      <c r="F3333" s="52">
        <v>125</v>
      </c>
      <c r="G3333" s="52" t="s">
        <v>7</v>
      </c>
      <c r="H3333" s="52"/>
      <c r="I3333" s="30">
        <v>14275</v>
      </c>
      <c r="J3333" s="37">
        <f>VLOOKUP(Table2[[#This Row],[Visitor]],Table1[],2,FALSE)</f>
        <v>19</v>
      </c>
      <c r="K3333" s="37">
        <f>VLOOKUP(Table2[[#This Row],[Home]],Table1[],2,FALSE)</f>
        <v>30</v>
      </c>
      <c r="L3333" s="37">
        <f>VLOOKUP(Table2[[#This Row],[Visitor]],Table3[],2,FALSE)</f>
        <v>19</v>
      </c>
      <c r="M3333" s="37">
        <f>VLOOKUP(Table2[[#This Row],[Home]],Table3[],2,FALSE)</f>
        <v>23</v>
      </c>
      <c r="N3333" s="37">
        <f>VLOOKUP(Table2[[#This Row],[Visitor]],Table4[],2,FALSE)</f>
        <v>16</v>
      </c>
      <c r="O3333" s="37">
        <f>VLOOKUP(Table2[[#This Row],[Home]],Table4[],2,FALSE)</f>
        <v>14</v>
      </c>
      <c r="P3333" s="37"/>
      <c r="Q3333" s="37"/>
    </row>
    <row r="3334" spans="1:17" ht="25.5" customHeight="1">
      <c r="A3334" s="51" t="s">
        <v>588</v>
      </c>
      <c r="B3334" s="11" t="s">
        <v>21</v>
      </c>
      <c r="C3334" s="52" t="s">
        <v>25</v>
      </c>
      <c r="D3334" s="52">
        <v>127</v>
      </c>
      <c r="E3334" s="52" t="s">
        <v>42</v>
      </c>
      <c r="F3334" s="52">
        <v>106</v>
      </c>
      <c r="G3334" s="52" t="s">
        <v>7</v>
      </c>
      <c r="H3334" s="52"/>
      <c r="I3334" s="30">
        <v>18768</v>
      </c>
      <c r="J3334" s="37">
        <f>VLOOKUP(Table2[[#This Row],[Visitor]],Table1[],2,FALSE)</f>
        <v>12</v>
      </c>
      <c r="K3334" s="37">
        <f>VLOOKUP(Table2[[#This Row],[Home]],Table1[],2,FALSE)</f>
        <v>25</v>
      </c>
      <c r="L3334" s="37">
        <f>VLOOKUP(Table2[[#This Row],[Visitor]],Table3[],2,FALSE)</f>
        <v>29</v>
      </c>
      <c r="M3334" s="37">
        <f>VLOOKUP(Table2[[#This Row],[Home]],Table3[],2,FALSE)</f>
        <v>22</v>
      </c>
      <c r="N3334" s="37">
        <f>VLOOKUP(Table2[[#This Row],[Visitor]],Table4[],2,FALSE)</f>
        <v>23</v>
      </c>
      <c r="O3334" s="37">
        <f>VLOOKUP(Table2[[#This Row],[Home]],Table4[],2,FALSE)</f>
        <v>30</v>
      </c>
      <c r="P3334" s="37"/>
      <c r="Q3334" s="37"/>
    </row>
    <row r="3335" spans="1:17" ht="25.5" customHeight="1">
      <c r="A3335" s="51" t="s">
        <v>588</v>
      </c>
      <c r="B3335" s="11" t="s">
        <v>26</v>
      </c>
      <c r="C3335" s="52" t="s">
        <v>31</v>
      </c>
      <c r="D3335" s="52">
        <v>120</v>
      </c>
      <c r="E3335" s="52" t="s">
        <v>34</v>
      </c>
      <c r="F3335" s="52">
        <v>127</v>
      </c>
      <c r="G3335" s="52" t="s">
        <v>7</v>
      </c>
      <c r="H3335" s="52"/>
      <c r="I3335" s="30">
        <v>17887</v>
      </c>
      <c r="J3335" s="37">
        <f>VLOOKUP(Table2[[#This Row],[Visitor]],Table1[],2,FALSE)</f>
        <v>8</v>
      </c>
      <c r="K3335" s="37">
        <f>VLOOKUP(Table2[[#This Row],[Home]],Table1[],2,FALSE)</f>
        <v>2</v>
      </c>
      <c r="L3335" s="37">
        <f>VLOOKUP(Table2[[#This Row],[Visitor]],Table3[],2,FALSE)</f>
        <v>11</v>
      </c>
      <c r="M3335" s="37">
        <f>VLOOKUP(Table2[[#This Row],[Home]],Table3[],2,FALSE)</f>
        <v>13</v>
      </c>
      <c r="N3335" s="37">
        <f>VLOOKUP(Table2[[#This Row],[Visitor]],Table4[],2,FALSE)</f>
        <v>8</v>
      </c>
      <c r="O3335" s="37">
        <f>VLOOKUP(Table2[[#This Row],[Home]],Table4[],2,FALSE)</f>
        <v>13</v>
      </c>
      <c r="P3335" s="37"/>
      <c r="Q3335" s="37"/>
    </row>
    <row r="3336" spans="1:17" ht="25.5" customHeight="1">
      <c r="A3336" s="51" t="s">
        <v>588</v>
      </c>
      <c r="B3336" s="11" t="s">
        <v>35</v>
      </c>
      <c r="C3336" s="52" t="s">
        <v>9</v>
      </c>
      <c r="D3336" s="52">
        <v>112</v>
      </c>
      <c r="E3336" s="52" t="s">
        <v>36</v>
      </c>
      <c r="F3336" s="52">
        <v>125</v>
      </c>
      <c r="G3336" s="52" t="s">
        <v>7</v>
      </c>
      <c r="H3336" s="52"/>
      <c r="I3336" s="30">
        <v>19393</v>
      </c>
      <c r="J3336" s="37">
        <f>VLOOKUP(Table2[[#This Row],[Visitor]],Table1[],2,FALSE)</f>
        <v>3</v>
      </c>
      <c r="K3336" s="37">
        <f>VLOOKUP(Table2[[#This Row],[Home]],Table1[],2,FALSE)</f>
        <v>16</v>
      </c>
      <c r="L3336" s="37">
        <f>VLOOKUP(Table2[[#This Row],[Visitor]],Table3[],2,FALSE)</f>
        <v>1</v>
      </c>
      <c r="M3336" s="37">
        <f>VLOOKUP(Table2[[#This Row],[Home]],Table3[],2,FALSE)</f>
        <v>7</v>
      </c>
      <c r="N3336" s="37">
        <f>VLOOKUP(Table2[[#This Row],[Visitor]],Table4[],2,FALSE)</f>
        <v>5</v>
      </c>
      <c r="O3336" s="37">
        <f>VLOOKUP(Table2[[#This Row],[Home]],Table4[],2,FALSE)</f>
        <v>6</v>
      </c>
      <c r="P3336" s="37"/>
      <c r="Q3336" s="37"/>
    </row>
    <row r="3337" spans="1:17" ht="25.5" customHeight="1">
      <c r="A3337" s="51" t="s">
        <v>588</v>
      </c>
      <c r="B3337" s="11" t="s">
        <v>35</v>
      </c>
      <c r="C3337" s="52" t="s">
        <v>43</v>
      </c>
      <c r="D3337" s="52">
        <v>120</v>
      </c>
      <c r="E3337" s="52" t="s">
        <v>38</v>
      </c>
      <c r="F3337" s="52">
        <v>100</v>
      </c>
      <c r="G3337" s="52" t="s">
        <v>7</v>
      </c>
      <c r="H3337" s="52"/>
      <c r="I3337" s="30">
        <v>16935</v>
      </c>
      <c r="J3337" s="37">
        <f>VLOOKUP(Table2[[#This Row],[Visitor]],Table1[],2,FALSE)</f>
        <v>10</v>
      </c>
      <c r="K3337" s="37">
        <f>VLOOKUP(Table2[[#This Row],[Home]],Table1[],2,FALSE)</f>
        <v>23</v>
      </c>
      <c r="L3337" s="37">
        <f>VLOOKUP(Table2[[#This Row],[Visitor]],Table3[],2,FALSE)</f>
        <v>10</v>
      </c>
      <c r="M3337" s="37">
        <f>VLOOKUP(Table2[[#This Row],[Home]],Table3[],2,FALSE)</f>
        <v>25</v>
      </c>
      <c r="N3337" s="37">
        <f>VLOOKUP(Table2[[#This Row],[Visitor]],Table4[],2,FALSE)</f>
        <v>10</v>
      </c>
      <c r="O3337" s="37">
        <f>VLOOKUP(Table2[[#This Row],[Home]],Table4[],2,FALSE)</f>
        <v>19</v>
      </c>
      <c r="P3337" s="37"/>
      <c r="Q3337" s="37"/>
    </row>
    <row r="3338" spans="1:17" ht="25.5" customHeight="1">
      <c r="A3338" s="51" t="s">
        <v>589</v>
      </c>
      <c r="B3338" s="11" t="s">
        <v>12</v>
      </c>
      <c r="C3338" s="52" t="s">
        <v>41</v>
      </c>
      <c r="D3338" s="52">
        <v>115</v>
      </c>
      <c r="E3338" s="52" t="s">
        <v>6</v>
      </c>
      <c r="F3338" s="52">
        <v>109</v>
      </c>
      <c r="G3338" s="52" t="s">
        <v>7</v>
      </c>
      <c r="H3338" s="52"/>
      <c r="I3338" s="30">
        <v>17695</v>
      </c>
      <c r="J3338" s="37">
        <f>VLOOKUP(Table2[[#This Row],[Visitor]],Table1[],2,FALSE)</f>
        <v>7</v>
      </c>
      <c r="K3338" s="37">
        <f>VLOOKUP(Table2[[#This Row],[Home]],Table1[],2,FALSE)</f>
        <v>5</v>
      </c>
      <c r="L3338" s="37">
        <f>VLOOKUP(Table2[[#This Row],[Visitor]],Table3[],2,FALSE)</f>
        <v>2</v>
      </c>
      <c r="M3338" s="37">
        <f>VLOOKUP(Table2[[#This Row],[Home]],Table3[],2,FALSE)</f>
        <v>6</v>
      </c>
      <c r="N3338" s="37">
        <f>VLOOKUP(Table2[[#This Row],[Visitor]],Table4[],2,FALSE)</f>
        <v>2</v>
      </c>
      <c r="O3338" s="37">
        <f>VLOOKUP(Table2[[#This Row],[Home]],Table4[],2,FALSE)</f>
        <v>28</v>
      </c>
      <c r="P3338" s="37"/>
      <c r="Q3338" s="37"/>
    </row>
    <row r="3339" spans="1:17" ht="25.5" customHeight="1">
      <c r="A3339" s="51" t="s">
        <v>589</v>
      </c>
      <c r="B3339" s="11" t="s">
        <v>12</v>
      </c>
      <c r="C3339" s="52" t="s">
        <v>13</v>
      </c>
      <c r="D3339" s="52">
        <v>107</v>
      </c>
      <c r="E3339" s="52" t="s">
        <v>20</v>
      </c>
      <c r="F3339" s="52">
        <v>121</v>
      </c>
      <c r="G3339" s="52" t="s">
        <v>7</v>
      </c>
      <c r="H3339" s="52"/>
      <c r="I3339" s="30">
        <v>15013</v>
      </c>
      <c r="J3339" s="37">
        <f>VLOOKUP(Table2[[#This Row],[Visitor]],Table1[],2,FALSE)</f>
        <v>20</v>
      </c>
      <c r="K3339" s="37">
        <f>VLOOKUP(Table2[[#This Row],[Home]],Table1[],2,FALSE)</f>
        <v>9</v>
      </c>
      <c r="L3339" s="37">
        <f>VLOOKUP(Table2[[#This Row],[Visitor]],Table3[],2,FALSE)</f>
        <v>20</v>
      </c>
      <c r="M3339" s="37">
        <f>VLOOKUP(Table2[[#This Row],[Home]],Table3[],2,FALSE)</f>
        <v>17</v>
      </c>
      <c r="N3339" s="37">
        <f>VLOOKUP(Table2[[#This Row],[Visitor]],Table4[],2,FALSE)</f>
        <v>17</v>
      </c>
      <c r="O3339" s="37">
        <f>VLOOKUP(Table2[[#This Row],[Home]],Table4[],2,FALSE)</f>
        <v>25</v>
      </c>
      <c r="P3339" s="37"/>
      <c r="Q3339" s="37"/>
    </row>
    <row r="3340" spans="1:17" ht="25.5" customHeight="1">
      <c r="A3340" s="51" t="s">
        <v>589</v>
      </c>
      <c r="B3340" s="11" t="s">
        <v>21</v>
      </c>
      <c r="C3340" s="52" t="s">
        <v>19</v>
      </c>
      <c r="D3340" s="52">
        <v>117</v>
      </c>
      <c r="E3340" s="52" t="s">
        <v>27</v>
      </c>
      <c r="F3340" s="52">
        <v>127</v>
      </c>
      <c r="G3340" s="52" t="s">
        <v>7</v>
      </c>
      <c r="H3340" s="52"/>
      <c r="I3340" s="30">
        <v>15227</v>
      </c>
      <c r="J3340" s="37">
        <f>VLOOKUP(Table2[[#This Row],[Visitor]],Table1[],2,FALSE)</f>
        <v>27</v>
      </c>
      <c r="K3340" s="37">
        <f>VLOOKUP(Table2[[#This Row],[Home]],Table1[],2,FALSE)</f>
        <v>11</v>
      </c>
      <c r="L3340" s="37">
        <f>VLOOKUP(Table2[[#This Row],[Visitor]],Table3[],2,FALSE)</f>
        <v>5</v>
      </c>
      <c r="M3340" s="37">
        <f>VLOOKUP(Table2[[#This Row],[Home]],Table3[],2,FALSE)</f>
        <v>27</v>
      </c>
      <c r="N3340" s="37">
        <f>VLOOKUP(Table2[[#This Row],[Visitor]],Table4[],2,FALSE)</f>
        <v>7</v>
      </c>
      <c r="O3340" s="37">
        <f>VLOOKUP(Table2[[#This Row],[Home]],Table4[],2,FALSE)</f>
        <v>26</v>
      </c>
      <c r="P3340" s="37"/>
      <c r="Q3340" s="37"/>
    </row>
    <row r="3341" spans="1:17" ht="25.5" customHeight="1">
      <c r="A3341" s="51" t="s">
        <v>589</v>
      </c>
      <c r="B3341" s="11" t="s">
        <v>23</v>
      </c>
      <c r="C3341" s="52" t="s">
        <v>10</v>
      </c>
      <c r="D3341" s="52">
        <v>104</v>
      </c>
      <c r="E3341" s="52" t="s">
        <v>5</v>
      </c>
      <c r="F3341" s="52">
        <v>119</v>
      </c>
      <c r="G3341" s="52" t="s">
        <v>7</v>
      </c>
      <c r="H3341" s="52"/>
      <c r="I3341" s="30">
        <v>19156</v>
      </c>
      <c r="J3341" s="37">
        <f>VLOOKUP(Table2[[#This Row],[Visitor]],Table1[],2,FALSE)</f>
        <v>1</v>
      </c>
      <c r="K3341" s="37">
        <f>VLOOKUP(Table2[[#This Row],[Home]],Table1[],2,FALSE)</f>
        <v>4</v>
      </c>
      <c r="L3341" s="37">
        <f>VLOOKUP(Table2[[#This Row],[Visitor]],Table3[],2,FALSE)</f>
        <v>3</v>
      </c>
      <c r="M3341" s="37">
        <f>VLOOKUP(Table2[[#This Row],[Home]],Table3[],2,FALSE)</f>
        <v>4</v>
      </c>
      <c r="N3341" s="37">
        <f>VLOOKUP(Table2[[#This Row],[Visitor]],Table4[],2,FALSE)</f>
        <v>3</v>
      </c>
      <c r="O3341" s="37">
        <f>VLOOKUP(Table2[[#This Row],[Home]],Table4[],2,FALSE)</f>
        <v>9</v>
      </c>
      <c r="P3341" s="37"/>
      <c r="Q3341" s="37"/>
    </row>
    <row r="3342" spans="1:17" ht="25.5" customHeight="1">
      <c r="A3342" s="51" t="s">
        <v>589</v>
      </c>
      <c r="B3342" s="11" t="s">
        <v>8</v>
      </c>
      <c r="C3342" s="52" t="s">
        <v>31</v>
      </c>
      <c r="D3342" s="52">
        <v>100</v>
      </c>
      <c r="E3342" s="52" t="s">
        <v>30</v>
      </c>
      <c r="F3342" s="52">
        <v>106</v>
      </c>
      <c r="G3342" s="52" t="s">
        <v>7</v>
      </c>
      <c r="H3342" s="52"/>
      <c r="I3342" s="30">
        <v>19520</v>
      </c>
      <c r="J3342" s="37">
        <f>VLOOKUP(Table2[[#This Row],[Visitor]],Table1[],2,FALSE)</f>
        <v>8</v>
      </c>
      <c r="K3342" s="37">
        <f>VLOOKUP(Table2[[#This Row],[Home]],Table1[],2,FALSE)</f>
        <v>18</v>
      </c>
      <c r="L3342" s="37">
        <f>VLOOKUP(Table2[[#This Row],[Visitor]],Table3[],2,FALSE)</f>
        <v>11</v>
      </c>
      <c r="M3342" s="37">
        <f>VLOOKUP(Table2[[#This Row],[Home]],Table3[],2,FALSE)</f>
        <v>14</v>
      </c>
      <c r="N3342" s="37">
        <f>VLOOKUP(Table2[[#This Row],[Visitor]],Table4[],2,FALSE)</f>
        <v>8</v>
      </c>
      <c r="O3342" s="37">
        <f>VLOOKUP(Table2[[#This Row],[Home]],Table4[],2,FALSE)</f>
        <v>4</v>
      </c>
      <c r="P3342" s="37"/>
      <c r="Q3342" s="37"/>
    </row>
    <row r="3343" spans="1:17" ht="25.5" customHeight="1">
      <c r="A3343" s="51" t="s">
        <v>589</v>
      </c>
      <c r="B3343" s="11" t="s">
        <v>8</v>
      </c>
      <c r="C3343" s="52" t="s">
        <v>38</v>
      </c>
      <c r="D3343" s="52">
        <v>124</v>
      </c>
      <c r="E3343" s="52" t="s">
        <v>44</v>
      </c>
      <c r="F3343" s="52">
        <v>103</v>
      </c>
      <c r="G3343" s="52" t="s">
        <v>7</v>
      </c>
      <c r="H3343" s="52"/>
      <c r="I3343" s="30">
        <v>19068</v>
      </c>
      <c r="J3343" s="37">
        <f>VLOOKUP(Table2[[#This Row],[Visitor]],Table1[],2,FALSE)</f>
        <v>23</v>
      </c>
      <c r="K3343" s="37">
        <f>VLOOKUP(Table2[[#This Row],[Home]],Table1[],2,FALSE)</f>
        <v>6</v>
      </c>
      <c r="L3343" s="37">
        <f>VLOOKUP(Table2[[#This Row],[Visitor]],Table3[],2,FALSE)</f>
        <v>25</v>
      </c>
      <c r="M3343" s="37">
        <f>VLOOKUP(Table2[[#This Row],[Home]],Table3[],2,FALSE)</f>
        <v>18</v>
      </c>
      <c r="N3343" s="37">
        <f>VLOOKUP(Table2[[#This Row],[Visitor]],Table4[],2,FALSE)</f>
        <v>19</v>
      </c>
      <c r="O3343" s="37">
        <f>VLOOKUP(Table2[[#This Row],[Home]],Table4[],2,FALSE)</f>
        <v>12</v>
      </c>
      <c r="P3343" s="37"/>
      <c r="Q3343" s="37"/>
    </row>
    <row r="3344" spans="1:17" ht="25.5" customHeight="1">
      <c r="A3344" s="51" t="s">
        <v>590</v>
      </c>
      <c r="B3344" s="11" t="s">
        <v>12</v>
      </c>
      <c r="C3344" s="52" t="s">
        <v>41</v>
      </c>
      <c r="D3344" s="52">
        <v>105</v>
      </c>
      <c r="E3344" s="52" t="s">
        <v>14</v>
      </c>
      <c r="F3344" s="52">
        <v>92</v>
      </c>
      <c r="G3344" s="52" t="s">
        <v>7</v>
      </c>
      <c r="H3344" s="52"/>
      <c r="I3344" s="30">
        <v>17356</v>
      </c>
      <c r="J3344" s="37">
        <f>VLOOKUP(Table2[[#This Row],[Visitor]],Table1[],2,FALSE)</f>
        <v>7</v>
      </c>
      <c r="K3344" s="37">
        <f>VLOOKUP(Table2[[#This Row],[Home]],Table1[],2,FALSE)</f>
        <v>19</v>
      </c>
      <c r="L3344" s="37">
        <f>VLOOKUP(Table2[[#This Row],[Visitor]],Table3[],2,FALSE)</f>
        <v>2</v>
      </c>
      <c r="M3344" s="37">
        <f>VLOOKUP(Table2[[#This Row],[Home]],Table3[],2,FALSE)</f>
        <v>19</v>
      </c>
      <c r="N3344" s="37">
        <f>VLOOKUP(Table2[[#This Row],[Visitor]],Table4[],2,FALSE)</f>
        <v>2</v>
      </c>
      <c r="O3344" s="37">
        <f>VLOOKUP(Table2[[#This Row],[Home]],Table4[],2,FALSE)</f>
        <v>16</v>
      </c>
      <c r="P3344" s="37"/>
      <c r="Q3344" s="37"/>
    </row>
    <row r="3345" spans="1:17" ht="25.5" customHeight="1">
      <c r="A3345" s="51" t="s">
        <v>590</v>
      </c>
      <c r="B3345" s="11" t="s">
        <v>21</v>
      </c>
      <c r="C3345" s="52" t="s">
        <v>40</v>
      </c>
      <c r="D3345" s="52">
        <v>118</v>
      </c>
      <c r="E3345" s="52" t="s">
        <v>15</v>
      </c>
      <c r="F3345" s="52">
        <v>133</v>
      </c>
      <c r="G3345" s="52" t="s">
        <v>7</v>
      </c>
      <c r="H3345" s="52"/>
      <c r="I3345" s="30">
        <v>17732</v>
      </c>
      <c r="J3345" s="37">
        <f>VLOOKUP(Table2[[#This Row],[Visitor]],Table1[],2,FALSE)</f>
        <v>15</v>
      </c>
      <c r="K3345" s="37">
        <f>VLOOKUP(Table2[[#This Row],[Home]],Table1[],2,FALSE)</f>
        <v>30</v>
      </c>
      <c r="L3345" s="37">
        <f>VLOOKUP(Table2[[#This Row],[Visitor]],Table3[],2,FALSE)</f>
        <v>24</v>
      </c>
      <c r="M3345" s="37">
        <f>VLOOKUP(Table2[[#This Row],[Home]],Table3[],2,FALSE)</f>
        <v>23</v>
      </c>
      <c r="N3345" s="37">
        <f>VLOOKUP(Table2[[#This Row],[Visitor]],Table4[],2,FALSE)</f>
        <v>27</v>
      </c>
      <c r="O3345" s="37">
        <f>VLOOKUP(Table2[[#This Row],[Home]],Table4[],2,FALSE)</f>
        <v>14</v>
      </c>
      <c r="P3345" s="37"/>
      <c r="Q3345" s="37"/>
    </row>
    <row r="3346" spans="1:17" ht="25.5" customHeight="1">
      <c r="A3346" s="51" t="s">
        <v>590</v>
      </c>
      <c r="B3346" s="11" t="s">
        <v>21</v>
      </c>
      <c r="C3346" s="52" t="s">
        <v>28</v>
      </c>
      <c r="D3346" s="52">
        <v>121</v>
      </c>
      <c r="E3346" s="52" t="s">
        <v>9</v>
      </c>
      <c r="F3346" s="52">
        <v>128</v>
      </c>
      <c r="G3346" s="52" t="s">
        <v>7</v>
      </c>
      <c r="H3346" s="52"/>
      <c r="I3346" s="30">
        <v>18055</v>
      </c>
      <c r="J3346" s="37">
        <f>VLOOKUP(Table2[[#This Row],[Visitor]],Table1[],2,FALSE)</f>
        <v>22</v>
      </c>
      <c r="K3346" s="37">
        <f>VLOOKUP(Table2[[#This Row],[Home]],Table1[],2,FALSE)</f>
        <v>3</v>
      </c>
      <c r="L3346" s="37">
        <f>VLOOKUP(Table2[[#This Row],[Visitor]],Table3[],2,FALSE)</f>
        <v>28</v>
      </c>
      <c r="M3346" s="37">
        <f>VLOOKUP(Table2[[#This Row],[Home]],Table3[],2,FALSE)</f>
        <v>1</v>
      </c>
      <c r="N3346" s="37">
        <f>VLOOKUP(Table2[[#This Row],[Visitor]],Table4[],2,FALSE)</f>
        <v>22</v>
      </c>
      <c r="O3346" s="37">
        <f>VLOOKUP(Table2[[#This Row],[Home]],Table4[],2,FALSE)</f>
        <v>5</v>
      </c>
      <c r="P3346" s="37"/>
      <c r="Q3346" s="37"/>
    </row>
    <row r="3347" spans="1:17" ht="25.5" customHeight="1">
      <c r="A3347" s="51" t="s">
        <v>590</v>
      </c>
      <c r="B3347" s="11" t="s">
        <v>23</v>
      </c>
      <c r="C3347" s="52" t="s">
        <v>25</v>
      </c>
      <c r="D3347" s="52">
        <v>111</v>
      </c>
      <c r="E3347" s="52" t="s">
        <v>24</v>
      </c>
      <c r="F3347" s="52">
        <v>139</v>
      </c>
      <c r="G3347" s="52" t="s">
        <v>7</v>
      </c>
      <c r="H3347" s="52"/>
      <c r="I3347" s="30">
        <v>18362</v>
      </c>
      <c r="J3347" s="37">
        <f>VLOOKUP(Table2[[#This Row],[Visitor]],Table1[],2,FALSE)</f>
        <v>12</v>
      </c>
      <c r="K3347" s="37">
        <f>VLOOKUP(Table2[[#This Row],[Home]],Table1[],2,FALSE)</f>
        <v>21</v>
      </c>
      <c r="L3347" s="37">
        <f>VLOOKUP(Table2[[#This Row],[Visitor]],Table3[],2,FALSE)</f>
        <v>29</v>
      </c>
      <c r="M3347" s="37">
        <f>VLOOKUP(Table2[[#This Row],[Home]],Table3[],2,FALSE)</f>
        <v>9</v>
      </c>
      <c r="N3347" s="37">
        <f>VLOOKUP(Table2[[#This Row],[Visitor]],Table4[],2,FALSE)</f>
        <v>23</v>
      </c>
      <c r="O3347" s="37">
        <f>VLOOKUP(Table2[[#This Row],[Home]],Table4[],2,FALSE)</f>
        <v>24</v>
      </c>
      <c r="P3347" s="37"/>
      <c r="Q3347" s="37"/>
    </row>
    <row r="3348" spans="1:17" ht="25.5" customHeight="1">
      <c r="A3348" s="51" t="s">
        <v>590</v>
      </c>
      <c r="B3348" s="11" t="s">
        <v>29</v>
      </c>
      <c r="C3348" s="52" t="s">
        <v>30</v>
      </c>
      <c r="D3348" s="52">
        <v>127</v>
      </c>
      <c r="E3348" s="52" t="s">
        <v>22</v>
      </c>
      <c r="F3348" s="52">
        <v>115</v>
      </c>
      <c r="G3348" s="52" t="s">
        <v>7</v>
      </c>
      <c r="H3348" s="52"/>
      <c r="I3348" s="30">
        <v>18141</v>
      </c>
      <c r="J3348" s="37">
        <f>VLOOKUP(Table2[[#This Row],[Visitor]],Table1[],2,FALSE)</f>
        <v>18</v>
      </c>
      <c r="K3348" s="37">
        <f>VLOOKUP(Table2[[#This Row],[Home]],Table1[],2,FALSE)</f>
        <v>14</v>
      </c>
      <c r="L3348" s="37">
        <f>VLOOKUP(Table2[[#This Row],[Visitor]],Table3[],2,FALSE)</f>
        <v>14</v>
      </c>
      <c r="M3348" s="37">
        <f>VLOOKUP(Table2[[#This Row],[Home]],Table3[],2,FALSE)</f>
        <v>16</v>
      </c>
      <c r="N3348" s="37">
        <f>VLOOKUP(Table2[[#This Row],[Visitor]],Table4[],2,FALSE)</f>
        <v>4</v>
      </c>
      <c r="O3348" s="37">
        <f>VLOOKUP(Table2[[#This Row],[Home]],Table4[],2,FALSE)</f>
        <v>1</v>
      </c>
      <c r="P3348" s="37"/>
      <c r="Q3348" s="37"/>
    </row>
    <row r="3349" spans="1:17" ht="25.5" customHeight="1">
      <c r="A3349" s="51" t="s">
        <v>590</v>
      </c>
      <c r="B3349" s="11" t="s">
        <v>29</v>
      </c>
      <c r="C3349" s="52" t="s">
        <v>43</v>
      </c>
      <c r="D3349" s="52">
        <v>111</v>
      </c>
      <c r="E3349" s="52" t="s">
        <v>37</v>
      </c>
      <c r="F3349" s="52">
        <v>107</v>
      </c>
      <c r="G3349" s="52" t="s">
        <v>7</v>
      </c>
      <c r="H3349" s="52"/>
      <c r="I3349" s="30">
        <v>17260</v>
      </c>
      <c r="J3349" s="37">
        <f>VLOOKUP(Table2[[#This Row],[Visitor]],Table1[],2,FALSE)</f>
        <v>10</v>
      </c>
      <c r="K3349" s="37">
        <f>VLOOKUP(Table2[[#This Row],[Home]],Table1[],2,FALSE)</f>
        <v>29</v>
      </c>
      <c r="L3349" s="37">
        <f>VLOOKUP(Table2[[#This Row],[Visitor]],Table3[],2,FALSE)</f>
        <v>10</v>
      </c>
      <c r="M3349" s="37">
        <f>VLOOKUP(Table2[[#This Row],[Home]],Table3[],2,FALSE)</f>
        <v>30</v>
      </c>
      <c r="N3349" s="37">
        <f>VLOOKUP(Table2[[#This Row],[Visitor]],Table4[],2,FALSE)</f>
        <v>10</v>
      </c>
      <c r="O3349" s="37">
        <f>VLOOKUP(Table2[[#This Row],[Home]],Table4[],2,FALSE)</f>
        <v>29</v>
      </c>
      <c r="P3349" s="37"/>
      <c r="Q3349" s="37"/>
    </row>
    <row r="3350" spans="1:17" ht="25.5" customHeight="1">
      <c r="A3350" s="51" t="s">
        <v>590</v>
      </c>
      <c r="B3350" s="11" t="s">
        <v>8</v>
      </c>
      <c r="C3350" s="52" t="s">
        <v>36</v>
      </c>
      <c r="D3350" s="52">
        <v>127</v>
      </c>
      <c r="E3350" s="52" t="s">
        <v>45</v>
      </c>
      <c r="F3350" s="52">
        <v>119</v>
      </c>
      <c r="G3350" s="52" t="s">
        <v>7</v>
      </c>
      <c r="H3350" s="52"/>
      <c r="I3350" s="30">
        <v>18997</v>
      </c>
      <c r="J3350" s="37">
        <f>VLOOKUP(Table2[[#This Row],[Visitor]],Table1[],2,FALSE)</f>
        <v>16</v>
      </c>
      <c r="K3350" s="37">
        <f>VLOOKUP(Table2[[#This Row],[Home]],Table1[],2,FALSE)</f>
        <v>28</v>
      </c>
      <c r="L3350" s="37">
        <f>VLOOKUP(Table2[[#This Row],[Visitor]],Table3[],2,FALSE)</f>
        <v>7</v>
      </c>
      <c r="M3350" s="37">
        <f>VLOOKUP(Table2[[#This Row],[Home]],Table3[],2,FALSE)</f>
        <v>21</v>
      </c>
      <c r="N3350" s="37">
        <f>VLOOKUP(Table2[[#This Row],[Visitor]],Table4[],2,FALSE)</f>
        <v>6</v>
      </c>
      <c r="O3350" s="37">
        <f>VLOOKUP(Table2[[#This Row],[Home]],Table4[],2,FALSE)</f>
        <v>20</v>
      </c>
      <c r="P3350" s="37"/>
      <c r="Q3350" s="37"/>
    </row>
    <row r="3351" spans="1:17" ht="25.5" customHeight="1">
      <c r="A3351" s="53" t="s">
        <v>591</v>
      </c>
      <c r="B3351" s="11" t="s">
        <v>49</v>
      </c>
      <c r="C3351" s="54" t="s">
        <v>33</v>
      </c>
      <c r="D3351" s="54">
        <v>106</v>
      </c>
      <c r="E3351" s="54" t="s">
        <v>44</v>
      </c>
      <c r="F3351" s="54">
        <v>118</v>
      </c>
      <c r="G3351" s="54" t="s">
        <v>7</v>
      </c>
      <c r="H3351" s="54"/>
      <c r="I3351" s="30">
        <v>19068</v>
      </c>
      <c r="J3351" s="37">
        <f>VLOOKUP(Table2[[#This Row],[Visitor]],Table1[],2,FALSE)</f>
        <v>24</v>
      </c>
      <c r="K3351" s="37">
        <f>VLOOKUP(Table2[[#This Row],[Home]],Table1[],2,FALSE)</f>
        <v>6</v>
      </c>
      <c r="L3351" s="37">
        <f>VLOOKUP(Table2[[#This Row],[Visitor]],Table3[],2,FALSE)</f>
        <v>12</v>
      </c>
      <c r="M3351" s="37">
        <f>VLOOKUP(Table2[[#This Row],[Home]],Table3[],2,FALSE)</f>
        <v>18</v>
      </c>
      <c r="N3351" s="37">
        <f>VLOOKUP(Table2[[#This Row],[Visitor]],Table4[],2,FALSE)</f>
        <v>21</v>
      </c>
      <c r="O3351" s="37">
        <f>VLOOKUP(Table2[[#This Row],[Home]],Table4[],2,FALSE)</f>
        <v>12</v>
      </c>
      <c r="P3351" s="37"/>
      <c r="Q3351" s="37"/>
    </row>
    <row r="3352" spans="1:17" ht="25.5" customHeight="1">
      <c r="A3352" s="53" t="s">
        <v>591</v>
      </c>
      <c r="B3352" s="11" t="s">
        <v>12</v>
      </c>
      <c r="C3352" s="54" t="s">
        <v>42</v>
      </c>
      <c r="D3352" s="54">
        <v>92</v>
      </c>
      <c r="E3352" s="54" t="s">
        <v>16</v>
      </c>
      <c r="F3352" s="54">
        <v>85</v>
      </c>
      <c r="G3352" s="54" t="s">
        <v>7</v>
      </c>
      <c r="H3352" s="54"/>
      <c r="I3352" s="30">
        <v>17923</v>
      </c>
      <c r="J3352" s="37">
        <f>VLOOKUP(Table2[[#This Row],[Visitor]],Table1[],2,FALSE)</f>
        <v>25</v>
      </c>
      <c r="K3352" s="37">
        <f>VLOOKUP(Table2[[#This Row],[Home]],Table1[],2,FALSE)</f>
        <v>13</v>
      </c>
      <c r="L3352" s="37">
        <f>VLOOKUP(Table2[[#This Row],[Visitor]],Table3[],2,FALSE)</f>
        <v>22</v>
      </c>
      <c r="M3352" s="37">
        <f>VLOOKUP(Table2[[#This Row],[Home]],Table3[],2,FALSE)</f>
        <v>8</v>
      </c>
      <c r="N3352" s="37">
        <f>VLOOKUP(Table2[[#This Row],[Visitor]],Table4[],2,FALSE)</f>
        <v>30</v>
      </c>
      <c r="O3352" s="37">
        <f>VLOOKUP(Table2[[#This Row],[Home]],Table4[],2,FALSE)</f>
        <v>11</v>
      </c>
      <c r="P3352" s="37"/>
      <c r="Q3352" s="37"/>
    </row>
    <row r="3353" spans="1:17" ht="25.5" customHeight="1">
      <c r="A3353" s="53" t="s">
        <v>591</v>
      </c>
      <c r="B3353" s="11" t="s">
        <v>12</v>
      </c>
      <c r="C3353" s="54" t="s">
        <v>17</v>
      </c>
      <c r="D3353" s="54">
        <v>102</v>
      </c>
      <c r="E3353" s="54" t="s">
        <v>18</v>
      </c>
      <c r="F3353" s="54">
        <v>89</v>
      </c>
      <c r="G3353" s="54" t="s">
        <v>7</v>
      </c>
      <c r="H3353" s="54"/>
      <c r="I3353" s="30">
        <v>18846</v>
      </c>
      <c r="J3353" s="37">
        <f>VLOOKUP(Table2[[#This Row],[Visitor]],Table1[],2,FALSE)</f>
        <v>17</v>
      </c>
      <c r="K3353" s="37">
        <f>VLOOKUP(Table2[[#This Row],[Home]],Table1[],2,FALSE)</f>
        <v>26</v>
      </c>
      <c r="L3353" s="37">
        <f>VLOOKUP(Table2[[#This Row],[Visitor]],Table3[],2,FALSE)</f>
        <v>15</v>
      </c>
      <c r="M3353" s="37">
        <f>VLOOKUP(Table2[[#This Row],[Home]],Table3[],2,FALSE)</f>
        <v>26</v>
      </c>
      <c r="N3353" s="37">
        <f>VLOOKUP(Table2[[#This Row],[Visitor]],Table4[],2,FALSE)</f>
        <v>18</v>
      </c>
      <c r="O3353" s="37">
        <f>VLOOKUP(Table2[[#This Row],[Home]],Table4[],2,FALSE)</f>
        <v>15</v>
      </c>
      <c r="P3353" s="37"/>
      <c r="Q3353" s="37"/>
    </row>
    <row r="3354" spans="1:17" ht="25.5" customHeight="1">
      <c r="A3354" s="53" t="s">
        <v>591</v>
      </c>
      <c r="B3354" s="11" t="s">
        <v>23</v>
      </c>
      <c r="C3354" s="54" t="s">
        <v>10</v>
      </c>
      <c r="D3354" s="54">
        <v>131</v>
      </c>
      <c r="E3354" s="54" t="s">
        <v>6</v>
      </c>
      <c r="F3354" s="54">
        <v>112</v>
      </c>
      <c r="G3354" s="54" t="s">
        <v>7</v>
      </c>
      <c r="H3354" s="54"/>
      <c r="I3354" s="30">
        <v>18410</v>
      </c>
      <c r="J3354" s="37">
        <f>VLOOKUP(Table2[[#This Row],[Visitor]],Table1[],2,FALSE)</f>
        <v>1</v>
      </c>
      <c r="K3354" s="37">
        <f>VLOOKUP(Table2[[#This Row],[Home]],Table1[],2,FALSE)</f>
        <v>5</v>
      </c>
      <c r="L3354" s="37">
        <f>VLOOKUP(Table2[[#This Row],[Visitor]],Table3[],2,FALSE)</f>
        <v>3</v>
      </c>
      <c r="M3354" s="37">
        <f>VLOOKUP(Table2[[#This Row],[Home]],Table3[],2,FALSE)</f>
        <v>6</v>
      </c>
      <c r="N3354" s="37">
        <f>VLOOKUP(Table2[[#This Row],[Visitor]],Table4[],2,FALSE)</f>
        <v>3</v>
      </c>
      <c r="O3354" s="37">
        <f>VLOOKUP(Table2[[#This Row],[Home]],Table4[],2,FALSE)</f>
        <v>28</v>
      </c>
      <c r="P3354" s="37"/>
      <c r="Q3354" s="37"/>
    </row>
    <row r="3355" spans="1:17" ht="25.5" customHeight="1">
      <c r="A3355" s="53" t="s">
        <v>591</v>
      </c>
      <c r="B3355" s="11" t="s">
        <v>23</v>
      </c>
      <c r="C3355" s="54" t="s">
        <v>15</v>
      </c>
      <c r="D3355" s="54">
        <v>107</v>
      </c>
      <c r="E3355" s="54" t="s">
        <v>20</v>
      </c>
      <c r="F3355" s="54">
        <v>113</v>
      </c>
      <c r="G3355" s="54" t="s">
        <v>7</v>
      </c>
      <c r="H3355" s="54"/>
      <c r="I3355" s="30">
        <v>18196</v>
      </c>
      <c r="J3355" s="37">
        <f>VLOOKUP(Table2[[#This Row],[Visitor]],Table1[],2,FALSE)</f>
        <v>30</v>
      </c>
      <c r="K3355" s="37">
        <f>VLOOKUP(Table2[[#This Row],[Home]],Table1[],2,FALSE)</f>
        <v>9</v>
      </c>
      <c r="L3355" s="37">
        <f>VLOOKUP(Table2[[#This Row],[Visitor]],Table3[],2,FALSE)</f>
        <v>23</v>
      </c>
      <c r="M3355" s="37">
        <f>VLOOKUP(Table2[[#This Row],[Home]],Table3[],2,FALSE)</f>
        <v>17</v>
      </c>
      <c r="N3355" s="37">
        <f>VLOOKUP(Table2[[#This Row],[Visitor]],Table4[],2,FALSE)</f>
        <v>14</v>
      </c>
      <c r="O3355" s="37">
        <f>VLOOKUP(Table2[[#This Row],[Home]],Table4[],2,FALSE)</f>
        <v>25</v>
      </c>
      <c r="P3355" s="37"/>
      <c r="Q3355" s="37"/>
    </row>
    <row r="3356" spans="1:17" ht="25.5" customHeight="1">
      <c r="A3356" s="53" t="s">
        <v>591</v>
      </c>
      <c r="B3356" s="11" t="s">
        <v>26</v>
      </c>
      <c r="C3356" s="54" t="s">
        <v>19</v>
      </c>
      <c r="D3356" s="54">
        <v>95</v>
      </c>
      <c r="E3356" s="54" t="s">
        <v>5</v>
      </c>
      <c r="F3356" s="54">
        <v>116</v>
      </c>
      <c r="G3356" s="54" t="s">
        <v>7</v>
      </c>
      <c r="H3356" s="54"/>
      <c r="I3356" s="30">
        <v>19156</v>
      </c>
      <c r="J3356" s="37">
        <f>VLOOKUP(Table2[[#This Row],[Visitor]],Table1[],2,FALSE)</f>
        <v>27</v>
      </c>
      <c r="K3356" s="37">
        <f>VLOOKUP(Table2[[#This Row],[Home]],Table1[],2,FALSE)</f>
        <v>4</v>
      </c>
      <c r="L3356" s="37">
        <f>VLOOKUP(Table2[[#This Row],[Visitor]],Table3[],2,FALSE)</f>
        <v>5</v>
      </c>
      <c r="M3356" s="37">
        <f>VLOOKUP(Table2[[#This Row],[Home]],Table3[],2,FALSE)</f>
        <v>4</v>
      </c>
      <c r="N3356" s="37">
        <f>VLOOKUP(Table2[[#This Row],[Visitor]],Table4[],2,FALSE)</f>
        <v>7</v>
      </c>
      <c r="O3356" s="37">
        <f>VLOOKUP(Table2[[#This Row],[Home]],Table4[],2,FALSE)</f>
        <v>9</v>
      </c>
      <c r="P3356" s="37"/>
      <c r="Q3356" s="37"/>
    </row>
    <row r="3357" spans="1:17" ht="25.5" customHeight="1">
      <c r="A3357" s="53" t="s">
        <v>591</v>
      </c>
      <c r="B3357" s="11" t="s">
        <v>26</v>
      </c>
      <c r="C3357" s="54" t="s">
        <v>27</v>
      </c>
      <c r="D3357" s="54">
        <v>100</v>
      </c>
      <c r="E3357" s="54" t="s">
        <v>28</v>
      </c>
      <c r="F3357" s="54">
        <v>123</v>
      </c>
      <c r="G3357" s="54" t="s">
        <v>7</v>
      </c>
      <c r="H3357" s="54"/>
      <c r="I3357" s="30">
        <v>20328</v>
      </c>
      <c r="J3357" s="37">
        <f>VLOOKUP(Table2[[#This Row],[Visitor]],Table1[],2,FALSE)</f>
        <v>11</v>
      </c>
      <c r="K3357" s="37">
        <f>VLOOKUP(Table2[[#This Row],[Home]],Table1[],2,FALSE)</f>
        <v>22</v>
      </c>
      <c r="L3357" s="37">
        <f>VLOOKUP(Table2[[#This Row],[Visitor]],Table3[],2,FALSE)</f>
        <v>27</v>
      </c>
      <c r="M3357" s="37">
        <f>VLOOKUP(Table2[[#This Row],[Home]],Table3[],2,FALSE)</f>
        <v>28</v>
      </c>
      <c r="N3357" s="37">
        <f>VLOOKUP(Table2[[#This Row],[Visitor]],Table4[],2,FALSE)</f>
        <v>26</v>
      </c>
      <c r="O3357" s="37">
        <f>VLOOKUP(Table2[[#This Row],[Home]],Table4[],2,FALSE)</f>
        <v>22</v>
      </c>
      <c r="P3357" s="37"/>
      <c r="Q3357" s="37"/>
    </row>
    <row r="3358" spans="1:17" ht="25.5" customHeight="1">
      <c r="A3358" s="53" t="s">
        <v>591</v>
      </c>
      <c r="B3358" s="11" t="s">
        <v>29</v>
      </c>
      <c r="C3358" s="54" t="s">
        <v>13</v>
      </c>
      <c r="D3358" s="54">
        <v>90</v>
      </c>
      <c r="E3358" s="54" t="s">
        <v>34</v>
      </c>
      <c r="F3358" s="54">
        <v>114</v>
      </c>
      <c r="G3358" s="54" t="s">
        <v>7</v>
      </c>
      <c r="H3358" s="54"/>
      <c r="I3358" s="30">
        <v>18615</v>
      </c>
      <c r="J3358" s="37">
        <f>VLOOKUP(Table2[[#This Row],[Visitor]],Table1[],2,FALSE)</f>
        <v>20</v>
      </c>
      <c r="K3358" s="37">
        <f>VLOOKUP(Table2[[#This Row],[Home]],Table1[],2,FALSE)</f>
        <v>2</v>
      </c>
      <c r="L3358" s="37">
        <f>VLOOKUP(Table2[[#This Row],[Visitor]],Table3[],2,FALSE)</f>
        <v>20</v>
      </c>
      <c r="M3358" s="37">
        <f>VLOOKUP(Table2[[#This Row],[Home]],Table3[],2,FALSE)</f>
        <v>13</v>
      </c>
      <c r="N3358" s="37">
        <f>VLOOKUP(Table2[[#This Row],[Visitor]],Table4[],2,FALSE)</f>
        <v>17</v>
      </c>
      <c r="O3358" s="37">
        <f>VLOOKUP(Table2[[#This Row],[Home]],Table4[],2,FALSE)</f>
        <v>13</v>
      </c>
      <c r="P3358" s="37"/>
      <c r="Q3358" s="37"/>
    </row>
    <row r="3359" spans="1:17" ht="25.5" customHeight="1">
      <c r="A3359" s="53" t="s">
        <v>591</v>
      </c>
      <c r="B3359" s="11" t="s">
        <v>35</v>
      </c>
      <c r="C3359" s="54" t="s">
        <v>45</v>
      </c>
      <c r="D3359" s="54">
        <v>129</v>
      </c>
      <c r="E3359" s="54" t="s">
        <v>38</v>
      </c>
      <c r="F3359" s="54">
        <v>113</v>
      </c>
      <c r="G3359" s="54" t="s">
        <v>7</v>
      </c>
      <c r="H3359" s="54"/>
      <c r="I3359" s="30">
        <v>17583</v>
      </c>
      <c r="J3359" s="37">
        <f>VLOOKUP(Table2[[#This Row],[Visitor]],Table1[],2,FALSE)</f>
        <v>28</v>
      </c>
      <c r="K3359" s="37">
        <f>VLOOKUP(Table2[[#This Row],[Home]],Table1[],2,FALSE)</f>
        <v>23</v>
      </c>
      <c r="L3359" s="37">
        <f>VLOOKUP(Table2[[#This Row],[Visitor]],Table3[],2,FALSE)</f>
        <v>21</v>
      </c>
      <c r="M3359" s="37">
        <f>VLOOKUP(Table2[[#This Row],[Home]],Table3[],2,FALSE)</f>
        <v>25</v>
      </c>
      <c r="N3359" s="37">
        <f>VLOOKUP(Table2[[#This Row],[Visitor]],Table4[],2,FALSE)</f>
        <v>20</v>
      </c>
      <c r="O3359" s="37">
        <f>VLOOKUP(Table2[[#This Row],[Home]],Table4[],2,FALSE)</f>
        <v>19</v>
      </c>
      <c r="P3359" s="37"/>
      <c r="Q3359" s="37"/>
    </row>
    <row r="3360" spans="1:17" ht="25.5" customHeight="1">
      <c r="A3360" s="53" t="s">
        <v>591</v>
      </c>
      <c r="B3360" s="11" t="s">
        <v>8</v>
      </c>
      <c r="C3360" s="54" t="s">
        <v>31</v>
      </c>
      <c r="D3360" s="54">
        <v>107</v>
      </c>
      <c r="E3360" s="54" t="s">
        <v>36</v>
      </c>
      <c r="F3360" s="54">
        <v>124</v>
      </c>
      <c r="G3360" s="54" t="s">
        <v>7</v>
      </c>
      <c r="H3360" s="54"/>
      <c r="I3360" s="30">
        <v>19603</v>
      </c>
      <c r="J3360" s="37">
        <f>VLOOKUP(Table2[[#This Row],[Visitor]],Table1[],2,FALSE)</f>
        <v>8</v>
      </c>
      <c r="K3360" s="37">
        <f>VLOOKUP(Table2[[#This Row],[Home]],Table1[],2,FALSE)</f>
        <v>16</v>
      </c>
      <c r="L3360" s="37">
        <f>VLOOKUP(Table2[[#This Row],[Visitor]],Table3[],2,FALSE)</f>
        <v>11</v>
      </c>
      <c r="M3360" s="37">
        <f>VLOOKUP(Table2[[#This Row],[Home]],Table3[],2,FALSE)</f>
        <v>7</v>
      </c>
      <c r="N3360" s="37">
        <f>VLOOKUP(Table2[[#This Row],[Visitor]],Table4[],2,FALSE)</f>
        <v>8</v>
      </c>
      <c r="O3360" s="37">
        <f>VLOOKUP(Table2[[#This Row],[Home]],Table4[],2,FALSE)</f>
        <v>6</v>
      </c>
      <c r="P3360" s="37"/>
      <c r="Q3360" s="37"/>
    </row>
    <row r="3361" spans="1:17" ht="25.5" customHeight="1">
      <c r="A3361" s="53" t="s">
        <v>592</v>
      </c>
      <c r="B3361" s="11" t="s">
        <v>144</v>
      </c>
      <c r="C3361" s="54" t="s">
        <v>30</v>
      </c>
      <c r="D3361" s="54">
        <v>123</v>
      </c>
      <c r="E3361" s="54" t="s">
        <v>14</v>
      </c>
      <c r="F3361" s="54">
        <v>128</v>
      </c>
      <c r="G3361" s="54" t="s">
        <v>7</v>
      </c>
      <c r="H3361" s="54" t="s">
        <v>53</v>
      </c>
      <c r="I3361" s="30">
        <v>15488</v>
      </c>
      <c r="J3361" s="37">
        <f>VLOOKUP(Table2[[#This Row],[Visitor]],Table1[],2,FALSE)</f>
        <v>18</v>
      </c>
      <c r="K3361" s="37">
        <f>VLOOKUP(Table2[[#This Row],[Home]],Table1[],2,FALSE)</f>
        <v>19</v>
      </c>
      <c r="L3361" s="37">
        <f>VLOOKUP(Table2[[#This Row],[Visitor]],Table3[],2,FALSE)</f>
        <v>14</v>
      </c>
      <c r="M3361" s="37">
        <f>VLOOKUP(Table2[[#This Row],[Home]],Table3[],2,FALSE)</f>
        <v>19</v>
      </c>
      <c r="N3361" s="37">
        <f>VLOOKUP(Table2[[#This Row],[Visitor]],Table4[],2,FALSE)</f>
        <v>4</v>
      </c>
      <c r="O3361" s="37">
        <f>VLOOKUP(Table2[[#This Row],[Home]],Table4[],2,FALSE)</f>
        <v>16</v>
      </c>
      <c r="P3361" s="37"/>
      <c r="Q3361" s="37"/>
    </row>
    <row r="3362" spans="1:17" ht="25.5" customHeight="1">
      <c r="A3362" s="53" t="s">
        <v>592</v>
      </c>
      <c r="B3362" s="11" t="s">
        <v>98</v>
      </c>
      <c r="C3362" s="54" t="s">
        <v>24</v>
      </c>
      <c r="D3362" s="54">
        <v>109</v>
      </c>
      <c r="E3362" s="54" t="s">
        <v>9</v>
      </c>
      <c r="F3362" s="54">
        <v>117</v>
      </c>
      <c r="G3362" s="54" t="s">
        <v>7</v>
      </c>
      <c r="H3362" s="54"/>
      <c r="I3362" s="30">
        <v>18055</v>
      </c>
      <c r="J3362" s="37">
        <f>VLOOKUP(Table2[[#This Row],[Visitor]],Table1[],2,FALSE)</f>
        <v>21</v>
      </c>
      <c r="K3362" s="37">
        <f>VLOOKUP(Table2[[#This Row],[Home]],Table1[],2,FALSE)</f>
        <v>3</v>
      </c>
      <c r="L3362" s="37">
        <f>VLOOKUP(Table2[[#This Row],[Visitor]],Table3[],2,FALSE)</f>
        <v>9</v>
      </c>
      <c r="M3362" s="37">
        <f>VLOOKUP(Table2[[#This Row],[Home]],Table3[],2,FALSE)</f>
        <v>1</v>
      </c>
      <c r="N3362" s="37">
        <f>VLOOKUP(Table2[[#This Row],[Visitor]],Table4[],2,FALSE)</f>
        <v>24</v>
      </c>
      <c r="O3362" s="37">
        <f>VLOOKUP(Table2[[#This Row],[Home]],Table4[],2,FALSE)</f>
        <v>5</v>
      </c>
      <c r="P3362" s="37"/>
      <c r="Q3362" s="37"/>
    </row>
    <row r="3363" spans="1:17" ht="25.5" customHeight="1">
      <c r="A3363" s="53" t="s">
        <v>592</v>
      </c>
      <c r="B3363" s="11" t="s">
        <v>98</v>
      </c>
      <c r="C3363" s="54" t="s">
        <v>37</v>
      </c>
      <c r="D3363" s="54">
        <v>108</v>
      </c>
      <c r="E3363" s="54" t="s">
        <v>22</v>
      </c>
      <c r="F3363" s="54">
        <v>129</v>
      </c>
      <c r="G3363" s="54" t="s">
        <v>7</v>
      </c>
      <c r="H3363" s="54"/>
      <c r="I3363" s="30">
        <v>17754</v>
      </c>
      <c r="J3363" s="37">
        <f>VLOOKUP(Table2[[#This Row],[Visitor]],Table1[],2,FALSE)</f>
        <v>29</v>
      </c>
      <c r="K3363" s="37">
        <f>VLOOKUP(Table2[[#This Row],[Home]],Table1[],2,FALSE)</f>
        <v>14</v>
      </c>
      <c r="L3363" s="37">
        <f>VLOOKUP(Table2[[#This Row],[Visitor]],Table3[],2,FALSE)</f>
        <v>30</v>
      </c>
      <c r="M3363" s="37">
        <f>VLOOKUP(Table2[[#This Row],[Home]],Table3[],2,FALSE)</f>
        <v>16</v>
      </c>
      <c r="N3363" s="37">
        <f>VLOOKUP(Table2[[#This Row],[Visitor]],Table4[],2,FALSE)</f>
        <v>29</v>
      </c>
      <c r="O3363" s="37">
        <f>VLOOKUP(Table2[[#This Row],[Home]],Table4[],2,FALSE)</f>
        <v>1</v>
      </c>
      <c r="P3363" s="37"/>
      <c r="Q3363" s="37"/>
    </row>
    <row r="3364" spans="1:17" ht="25.5" customHeight="1">
      <c r="A3364" s="53" t="s">
        <v>592</v>
      </c>
      <c r="B3364" s="11" t="s">
        <v>67</v>
      </c>
      <c r="C3364" s="54" t="s">
        <v>40</v>
      </c>
      <c r="D3364" s="54">
        <v>102</v>
      </c>
      <c r="E3364" s="54" t="s">
        <v>41</v>
      </c>
      <c r="F3364" s="54">
        <v>129</v>
      </c>
      <c r="G3364" s="54" t="s">
        <v>7</v>
      </c>
      <c r="H3364" s="54"/>
      <c r="I3364" s="30">
        <v>19800</v>
      </c>
      <c r="J3364" s="37">
        <f>VLOOKUP(Table2[[#This Row],[Visitor]],Table1[],2,FALSE)</f>
        <v>15</v>
      </c>
      <c r="K3364" s="37">
        <f>VLOOKUP(Table2[[#This Row],[Home]],Table1[],2,FALSE)</f>
        <v>7</v>
      </c>
      <c r="L3364" s="37">
        <f>VLOOKUP(Table2[[#This Row],[Visitor]],Table3[],2,FALSE)</f>
        <v>24</v>
      </c>
      <c r="M3364" s="37">
        <f>VLOOKUP(Table2[[#This Row],[Home]],Table3[],2,FALSE)</f>
        <v>2</v>
      </c>
      <c r="N3364" s="37">
        <f>VLOOKUP(Table2[[#This Row],[Visitor]],Table4[],2,FALSE)</f>
        <v>27</v>
      </c>
      <c r="O3364" s="37">
        <f>VLOOKUP(Table2[[#This Row],[Home]],Table4[],2,FALSE)</f>
        <v>2</v>
      </c>
      <c r="P3364" s="37"/>
      <c r="Q3364" s="37"/>
    </row>
    <row r="3365" spans="1:17" ht="25.5" customHeight="1">
      <c r="A3365" s="53" t="s">
        <v>593</v>
      </c>
      <c r="B3365" s="11" t="s">
        <v>12</v>
      </c>
      <c r="C3365" s="54" t="s">
        <v>18</v>
      </c>
      <c r="D3365" s="54">
        <v>112</v>
      </c>
      <c r="E3365" s="54" t="s">
        <v>13</v>
      </c>
      <c r="F3365" s="54">
        <v>100</v>
      </c>
      <c r="G3365" s="54" t="s">
        <v>7</v>
      </c>
      <c r="H3365" s="54"/>
      <c r="I3365" s="30">
        <v>12337</v>
      </c>
      <c r="J3365" s="37">
        <f>VLOOKUP(Table2[[#This Row],[Visitor]],Table1[],2,FALSE)</f>
        <v>26</v>
      </c>
      <c r="K3365" s="37">
        <f>VLOOKUP(Table2[[#This Row],[Home]],Table1[],2,FALSE)</f>
        <v>20</v>
      </c>
      <c r="L3365" s="37">
        <f>VLOOKUP(Table2[[#This Row],[Visitor]],Table3[],2,FALSE)</f>
        <v>26</v>
      </c>
      <c r="M3365" s="37">
        <f>VLOOKUP(Table2[[#This Row],[Home]],Table3[],2,FALSE)</f>
        <v>20</v>
      </c>
      <c r="N3365" s="37">
        <f>VLOOKUP(Table2[[#This Row],[Visitor]],Table4[],2,FALSE)</f>
        <v>15</v>
      </c>
      <c r="O3365" s="37">
        <f>VLOOKUP(Table2[[#This Row],[Home]],Table4[],2,FALSE)</f>
        <v>17</v>
      </c>
      <c r="P3365" s="37"/>
      <c r="Q3365" s="37"/>
    </row>
    <row r="3366" spans="1:17" ht="25.5" customHeight="1">
      <c r="A3366" s="53" t="s">
        <v>593</v>
      </c>
      <c r="B3366" s="11" t="s">
        <v>12</v>
      </c>
      <c r="C3366" s="54" t="s">
        <v>42</v>
      </c>
      <c r="D3366" s="54">
        <v>139</v>
      </c>
      <c r="E3366" s="54" t="s">
        <v>6</v>
      </c>
      <c r="F3366" s="54">
        <v>134</v>
      </c>
      <c r="G3366" s="54" t="s">
        <v>7</v>
      </c>
      <c r="H3366" s="54" t="s">
        <v>53</v>
      </c>
      <c r="I3366" s="30">
        <v>16303</v>
      </c>
      <c r="J3366" s="37">
        <f>VLOOKUP(Table2[[#This Row],[Visitor]],Table1[],2,FALSE)</f>
        <v>25</v>
      </c>
      <c r="K3366" s="37">
        <f>VLOOKUP(Table2[[#This Row],[Home]],Table1[],2,FALSE)</f>
        <v>5</v>
      </c>
      <c r="L3366" s="37">
        <f>VLOOKUP(Table2[[#This Row],[Visitor]],Table3[],2,FALSE)</f>
        <v>22</v>
      </c>
      <c r="M3366" s="37">
        <f>VLOOKUP(Table2[[#This Row],[Home]],Table3[],2,FALSE)</f>
        <v>6</v>
      </c>
      <c r="N3366" s="37">
        <f>VLOOKUP(Table2[[#This Row],[Visitor]],Table4[],2,FALSE)</f>
        <v>30</v>
      </c>
      <c r="O3366" s="37">
        <f>VLOOKUP(Table2[[#This Row],[Home]],Table4[],2,FALSE)</f>
        <v>28</v>
      </c>
      <c r="P3366" s="37"/>
      <c r="Q3366" s="37"/>
    </row>
    <row r="3367" spans="1:17" ht="25.5" customHeight="1">
      <c r="A3367" s="53" t="s">
        <v>593</v>
      </c>
      <c r="B3367" s="11" t="s">
        <v>12</v>
      </c>
      <c r="C3367" s="54" t="s">
        <v>28</v>
      </c>
      <c r="D3367" s="54">
        <v>112</v>
      </c>
      <c r="E3367" s="54" t="s">
        <v>16</v>
      </c>
      <c r="F3367" s="54">
        <v>103</v>
      </c>
      <c r="G3367" s="54" t="s">
        <v>7</v>
      </c>
      <c r="H3367" s="54"/>
      <c r="I3367" s="30">
        <v>15086</v>
      </c>
      <c r="J3367" s="37">
        <f>VLOOKUP(Table2[[#This Row],[Visitor]],Table1[],2,FALSE)</f>
        <v>22</v>
      </c>
      <c r="K3367" s="37">
        <f>VLOOKUP(Table2[[#This Row],[Home]],Table1[],2,FALSE)</f>
        <v>13</v>
      </c>
      <c r="L3367" s="37">
        <f>VLOOKUP(Table2[[#This Row],[Visitor]],Table3[],2,FALSE)</f>
        <v>28</v>
      </c>
      <c r="M3367" s="37">
        <f>VLOOKUP(Table2[[#This Row],[Home]],Table3[],2,FALSE)</f>
        <v>8</v>
      </c>
      <c r="N3367" s="37">
        <f>VLOOKUP(Table2[[#This Row],[Visitor]],Table4[],2,FALSE)</f>
        <v>22</v>
      </c>
      <c r="O3367" s="37">
        <f>VLOOKUP(Table2[[#This Row],[Home]],Table4[],2,FALSE)</f>
        <v>11</v>
      </c>
      <c r="P3367" s="37"/>
      <c r="Q3367" s="37"/>
    </row>
    <row r="3368" spans="1:17" ht="25.5" customHeight="1">
      <c r="A3368" s="53" t="s">
        <v>593</v>
      </c>
      <c r="B3368" s="11" t="s">
        <v>12</v>
      </c>
      <c r="C3368" s="54" t="s">
        <v>10</v>
      </c>
      <c r="D3368" s="54">
        <v>125</v>
      </c>
      <c r="E3368" s="54" t="s">
        <v>20</v>
      </c>
      <c r="F3368" s="54">
        <v>117</v>
      </c>
      <c r="G3368" s="54" t="s">
        <v>7</v>
      </c>
      <c r="H3368" s="54"/>
      <c r="I3368" s="30">
        <v>17120</v>
      </c>
      <c r="J3368" s="37">
        <f>VLOOKUP(Table2[[#This Row],[Visitor]],Table1[],2,FALSE)</f>
        <v>1</v>
      </c>
      <c r="K3368" s="37">
        <f>VLOOKUP(Table2[[#This Row],[Home]],Table1[],2,FALSE)</f>
        <v>9</v>
      </c>
      <c r="L3368" s="37">
        <f>VLOOKUP(Table2[[#This Row],[Visitor]],Table3[],2,FALSE)</f>
        <v>3</v>
      </c>
      <c r="M3368" s="37">
        <f>VLOOKUP(Table2[[#This Row],[Home]],Table3[],2,FALSE)</f>
        <v>17</v>
      </c>
      <c r="N3368" s="37">
        <f>VLOOKUP(Table2[[#This Row],[Visitor]],Table4[],2,FALSE)</f>
        <v>3</v>
      </c>
      <c r="O3368" s="37">
        <f>VLOOKUP(Table2[[#This Row],[Home]],Table4[],2,FALSE)</f>
        <v>25</v>
      </c>
      <c r="P3368" s="37"/>
      <c r="Q3368" s="37"/>
    </row>
    <row r="3369" spans="1:17" ht="25.5" customHeight="1">
      <c r="A3369" s="53" t="s">
        <v>593</v>
      </c>
      <c r="B3369" s="11" t="s">
        <v>21</v>
      </c>
      <c r="C3369" s="54" t="s">
        <v>5</v>
      </c>
      <c r="D3369" s="54">
        <v>123</v>
      </c>
      <c r="E3369" s="54" t="s">
        <v>27</v>
      </c>
      <c r="F3369" s="54">
        <v>115</v>
      </c>
      <c r="G3369" s="54" t="s">
        <v>7</v>
      </c>
      <c r="H3369" s="54"/>
      <c r="I3369" s="30">
        <v>16231</v>
      </c>
      <c r="J3369" s="37">
        <f>VLOOKUP(Table2[[#This Row],[Visitor]],Table1[],2,FALSE)</f>
        <v>4</v>
      </c>
      <c r="K3369" s="37">
        <f>VLOOKUP(Table2[[#This Row],[Home]],Table1[],2,FALSE)</f>
        <v>11</v>
      </c>
      <c r="L3369" s="37">
        <f>VLOOKUP(Table2[[#This Row],[Visitor]],Table3[],2,FALSE)</f>
        <v>4</v>
      </c>
      <c r="M3369" s="37">
        <f>VLOOKUP(Table2[[#This Row],[Home]],Table3[],2,FALSE)</f>
        <v>27</v>
      </c>
      <c r="N3369" s="37">
        <f>VLOOKUP(Table2[[#This Row],[Visitor]],Table4[],2,FALSE)</f>
        <v>9</v>
      </c>
      <c r="O3369" s="37">
        <f>VLOOKUP(Table2[[#This Row],[Home]],Table4[],2,FALSE)</f>
        <v>26</v>
      </c>
      <c r="P3369" s="37"/>
      <c r="Q3369" s="37"/>
    </row>
    <row r="3370" spans="1:17" ht="25.5" customHeight="1">
      <c r="A3370" s="53" t="s">
        <v>593</v>
      </c>
      <c r="B3370" s="11" t="s">
        <v>21</v>
      </c>
      <c r="C3370" s="54" t="s">
        <v>37</v>
      </c>
      <c r="D3370" s="54">
        <v>97</v>
      </c>
      <c r="E3370" s="54" t="s">
        <v>15</v>
      </c>
      <c r="F3370" s="54">
        <v>119</v>
      </c>
      <c r="G3370" s="54" t="s">
        <v>7</v>
      </c>
      <c r="H3370" s="54"/>
      <c r="I3370" s="30">
        <v>14891</v>
      </c>
      <c r="J3370" s="37">
        <f>VLOOKUP(Table2[[#This Row],[Visitor]],Table1[],2,FALSE)</f>
        <v>29</v>
      </c>
      <c r="K3370" s="37">
        <f>VLOOKUP(Table2[[#This Row],[Home]],Table1[],2,FALSE)</f>
        <v>30</v>
      </c>
      <c r="L3370" s="37">
        <f>VLOOKUP(Table2[[#This Row],[Visitor]],Table3[],2,FALSE)</f>
        <v>30</v>
      </c>
      <c r="M3370" s="37">
        <f>VLOOKUP(Table2[[#This Row],[Home]],Table3[],2,FALSE)</f>
        <v>23</v>
      </c>
      <c r="N3370" s="37">
        <f>VLOOKUP(Table2[[#This Row],[Visitor]],Table4[],2,FALSE)</f>
        <v>29</v>
      </c>
      <c r="O3370" s="37">
        <f>VLOOKUP(Table2[[#This Row],[Home]],Table4[],2,FALSE)</f>
        <v>14</v>
      </c>
      <c r="P3370" s="37"/>
      <c r="Q3370" s="37"/>
    </row>
    <row r="3371" spans="1:17" ht="25.5" customHeight="1">
      <c r="A3371" s="53" t="s">
        <v>593</v>
      </c>
      <c r="B3371" s="11" t="s">
        <v>21</v>
      </c>
      <c r="C3371" s="54" t="s">
        <v>19</v>
      </c>
      <c r="D3371" s="54">
        <v>106</v>
      </c>
      <c r="E3371" s="54" t="s">
        <v>17</v>
      </c>
      <c r="F3371" s="54">
        <v>137</v>
      </c>
      <c r="G3371" s="54" t="s">
        <v>7</v>
      </c>
      <c r="H3371" s="54"/>
      <c r="I3371" s="30">
        <v>19725</v>
      </c>
      <c r="J3371" s="37">
        <f>VLOOKUP(Table2[[#This Row],[Visitor]],Table1[],2,FALSE)</f>
        <v>27</v>
      </c>
      <c r="K3371" s="37">
        <f>VLOOKUP(Table2[[#This Row],[Home]],Table1[],2,FALSE)</f>
        <v>17</v>
      </c>
      <c r="L3371" s="37">
        <f>VLOOKUP(Table2[[#This Row],[Visitor]],Table3[],2,FALSE)</f>
        <v>5</v>
      </c>
      <c r="M3371" s="37">
        <f>VLOOKUP(Table2[[#This Row],[Home]],Table3[],2,FALSE)</f>
        <v>15</v>
      </c>
      <c r="N3371" s="37">
        <f>VLOOKUP(Table2[[#This Row],[Visitor]],Table4[],2,FALSE)</f>
        <v>7</v>
      </c>
      <c r="O3371" s="37">
        <f>VLOOKUP(Table2[[#This Row],[Home]],Table4[],2,FALSE)</f>
        <v>18</v>
      </c>
      <c r="P3371" s="37"/>
      <c r="Q3371" s="37"/>
    </row>
    <row r="3372" spans="1:17" ht="25.5" customHeight="1">
      <c r="A3372" s="53" t="s">
        <v>593</v>
      </c>
      <c r="B3372" s="11" t="s">
        <v>23</v>
      </c>
      <c r="C3372" s="54" t="s">
        <v>14</v>
      </c>
      <c r="D3372" s="54">
        <v>82</v>
      </c>
      <c r="E3372" s="54" t="s">
        <v>25</v>
      </c>
      <c r="F3372" s="54">
        <v>96</v>
      </c>
      <c r="G3372" s="54" t="s">
        <v>7</v>
      </c>
      <c r="H3372" s="54"/>
      <c r="I3372" s="30">
        <v>14597</v>
      </c>
      <c r="J3372" s="37">
        <f>VLOOKUP(Table2[[#This Row],[Visitor]],Table1[],2,FALSE)</f>
        <v>19</v>
      </c>
      <c r="K3372" s="37">
        <f>VLOOKUP(Table2[[#This Row],[Home]],Table1[],2,FALSE)</f>
        <v>12</v>
      </c>
      <c r="L3372" s="37">
        <f>VLOOKUP(Table2[[#This Row],[Visitor]],Table3[],2,FALSE)</f>
        <v>19</v>
      </c>
      <c r="M3372" s="37">
        <f>VLOOKUP(Table2[[#This Row],[Home]],Table3[],2,FALSE)</f>
        <v>29</v>
      </c>
      <c r="N3372" s="37">
        <f>VLOOKUP(Table2[[#This Row],[Visitor]],Table4[],2,FALSE)</f>
        <v>16</v>
      </c>
      <c r="O3372" s="37">
        <f>VLOOKUP(Table2[[#This Row],[Home]],Table4[],2,FALSE)</f>
        <v>23</v>
      </c>
      <c r="P3372" s="37"/>
      <c r="Q3372" s="37"/>
    </row>
    <row r="3373" spans="1:17" ht="25.5" customHeight="1">
      <c r="A3373" s="53" t="s">
        <v>593</v>
      </c>
      <c r="B3373" s="11" t="s">
        <v>35</v>
      </c>
      <c r="C3373" s="54" t="s">
        <v>33</v>
      </c>
      <c r="D3373" s="54">
        <v>109</v>
      </c>
      <c r="E3373" s="54" t="s">
        <v>38</v>
      </c>
      <c r="F3373" s="54">
        <v>113</v>
      </c>
      <c r="G3373" s="54" t="s">
        <v>7</v>
      </c>
      <c r="H3373" s="54"/>
      <c r="I3373" s="30">
        <v>15819</v>
      </c>
      <c r="J3373" s="37">
        <f>VLOOKUP(Table2[[#This Row],[Visitor]],Table1[],2,FALSE)</f>
        <v>24</v>
      </c>
      <c r="K3373" s="37">
        <f>VLOOKUP(Table2[[#This Row],[Home]],Table1[],2,FALSE)</f>
        <v>23</v>
      </c>
      <c r="L3373" s="37">
        <f>VLOOKUP(Table2[[#This Row],[Visitor]],Table3[],2,FALSE)</f>
        <v>12</v>
      </c>
      <c r="M3373" s="37">
        <f>VLOOKUP(Table2[[#This Row],[Home]],Table3[],2,FALSE)</f>
        <v>25</v>
      </c>
      <c r="N3373" s="37">
        <f>VLOOKUP(Table2[[#This Row],[Visitor]],Table4[],2,FALSE)</f>
        <v>21</v>
      </c>
      <c r="O3373" s="37">
        <f>VLOOKUP(Table2[[#This Row],[Home]],Table4[],2,FALSE)</f>
        <v>19</v>
      </c>
      <c r="P3373" s="37"/>
      <c r="Q3373" s="37"/>
    </row>
    <row r="3374" spans="1:17" ht="25.5" customHeight="1">
      <c r="A3374" s="53" t="s">
        <v>593</v>
      </c>
      <c r="B3374" s="11" t="s">
        <v>8</v>
      </c>
      <c r="C3374" s="54" t="s">
        <v>34</v>
      </c>
      <c r="D3374" s="54">
        <v>105</v>
      </c>
      <c r="E3374" s="54" t="s">
        <v>44</v>
      </c>
      <c r="F3374" s="54">
        <v>108</v>
      </c>
      <c r="G3374" s="54" t="s">
        <v>7</v>
      </c>
      <c r="H3374" s="54"/>
      <c r="I3374" s="30">
        <v>19068</v>
      </c>
      <c r="J3374" s="37">
        <f>VLOOKUP(Table2[[#This Row],[Visitor]],Table1[],2,FALSE)</f>
        <v>2</v>
      </c>
      <c r="K3374" s="37">
        <f>VLOOKUP(Table2[[#This Row],[Home]],Table1[],2,FALSE)</f>
        <v>6</v>
      </c>
      <c r="L3374" s="37">
        <f>VLOOKUP(Table2[[#This Row],[Visitor]],Table3[],2,FALSE)</f>
        <v>13</v>
      </c>
      <c r="M3374" s="37">
        <f>VLOOKUP(Table2[[#This Row],[Home]],Table3[],2,FALSE)</f>
        <v>18</v>
      </c>
      <c r="N3374" s="37">
        <f>VLOOKUP(Table2[[#This Row],[Visitor]],Table4[],2,FALSE)</f>
        <v>13</v>
      </c>
      <c r="O3374" s="37">
        <f>VLOOKUP(Table2[[#This Row],[Home]],Table4[],2,FALSE)</f>
        <v>12</v>
      </c>
      <c r="P3374" s="37"/>
      <c r="Q3374" s="37"/>
    </row>
    <row r="3375" spans="1:17" ht="25.5" customHeight="1">
      <c r="A3375" s="53" t="s">
        <v>594</v>
      </c>
      <c r="B3375" s="11" t="s">
        <v>21</v>
      </c>
      <c r="C3375" s="54" t="s">
        <v>22</v>
      </c>
      <c r="D3375" s="54">
        <v>120</v>
      </c>
      <c r="E3375" s="54" t="s">
        <v>24</v>
      </c>
      <c r="F3375" s="54">
        <v>108</v>
      </c>
      <c r="G3375" s="54" t="s">
        <v>7</v>
      </c>
      <c r="H3375" s="54"/>
      <c r="I3375" s="30">
        <v>15424</v>
      </c>
      <c r="J3375" s="37">
        <f>VLOOKUP(Table2[[#This Row],[Visitor]],Table1[],2,FALSE)</f>
        <v>14</v>
      </c>
      <c r="K3375" s="37">
        <f>VLOOKUP(Table2[[#This Row],[Home]],Table1[],2,FALSE)</f>
        <v>21</v>
      </c>
      <c r="L3375" s="37">
        <f>VLOOKUP(Table2[[#This Row],[Visitor]],Table3[],2,FALSE)</f>
        <v>16</v>
      </c>
      <c r="M3375" s="37">
        <f>VLOOKUP(Table2[[#This Row],[Home]],Table3[],2,FALSE)</f>
        <v>9</v>
      </c>
      <c r="N3375" s="37">
        <f>VLOOKUP(Table2[[#This Row],[Visitor]],Table4[],2,FALSE)</f>
        <v>1</v>
      </c>
      <c r="O3375" s="37">
        <f>VLOOKUP(Table2[[#This Row],[Home]],Table4[],2,FALSE)</f>
        <v>24</v>
      </c>
      <c r="P3375" s="37"/>
      <c r="Q3375" s="37"/>
    </row>
    <row r="3376" spans="1:17" ht="25.5" customHeight="1">
      <c r="A3376" s="53" t="s">
        <v>594</v>
      </c>
      <c r="B3376" s="11" t="s">
        <v>23</v>
      </c>
      <c r="C3376" s="54" t="s">
        <v>13</v>
      </c>
      <c r="D3376" s="54">
        <v>110</v>
      </c>
      <c r="E3376" s="54" t="s">
        <v>9</v>
      </c>
      <c r="F3376" s="54">
        <v>125</v>
      </c>
      <c r="G3376" s="54" t="s">
        <v>7</v>
      </c>
      <c r="H3376" s="54"/>
      <c r="I3376" s="30">
        <v>18055</v>
      </c>
      <c r="J3376" s="37">
        <f>VLOOKUP(Table2[[#This Row],[Visitor]],Table1[],2,FALSE)</f>
        <v>20</v>
      </c>
      <c r="K3376" s="37">
        <f>VLOOKUP(Table2[[#This Row],[Home]],Table1[],2,FALSE)</f>
        <v>3</v>
      </c>
      <c r="L3376" s="37">
        <f>VLOOKUP(Table2[[#This Row],[Visitor]],Table3[],2,FALSE)</f>
        <v>20</v>
      </c>
      <c r="M3376" s="37">
        <f>VLOOKUP(Table2[[#This Row],[Home]],Table3[],2,FALSE)</f>
        <v>1</v>
      </c>
      <c r="N3376" s="37">
        <f>VLOOKUP(Table2[[#This Row],[Visitor]],Table4[],2,FALSE)</f>
        <v>17</v>
      </c>
      <c r="O3376" s="37">
        <f>VLOOKUP(Table2[[#This Row],[Home]],Table4[],2,FALSE)</f>
        <v>5</v>
      </c>
      <c r="P3376" s="37"/>
      <c r="Q3376" s="37"/>
    </row>
    <row r="3377" spans="1:17" ht="25.5" customHeight="1">
      <c r="A3377" s="53" t="s">
        <v>594</v>
      </c>
      <c r="B3377" s="11" t="s">
        <v>29</v>
      </c>
      <c r="C3377" s="54" t="s">
        <v>36</v>
      </c>
      <c r="D3377" s="54">
        <v>99</v>
      </c>
      <c r="E3377" s="54" t="s">
        <v>30</v>
      </c>
      <c r="F3377" s="54">
        <v>127</v>
      </c>
      <c r="G3377" s="54" t="s">
        <v>7</v>
      </c>
      <c r="H3377" s="54"/>
      <c r="I3377" s="30">
        <v>19520</v>
      </c>
      <c r="J3377" s="37">
        <f>VLOOKUP(Table2[[#This Row],[Visitor]],Table1[],2,FALSE)</f>
        <v>16</v>
      </c>
      <c r="K3377" s="37">
        <f>VLOOKUP(Table2[[#This Row],[Home]],Table1[],2,FALSE)</f>
        <v>18</v>
      </c>
      <c r="L3377" s="37">
        <f>VLOOKUP(Table2[[#This Row],[Visitor]],Table3[],2,FALSE)</f>
        <v>7</v>
      </c>
      <c r="M3377" s="37">
        <f>VLOOKUP(Table2[[#This Row],[Home]],Table3[],2,FALSE)</f>
        <v>14</v>
      </c>
      <c r="N3377" s="37">
        <f>VLOOKUP(Table2[[#This Row],[Visitor]],Table4[],2,FALSE)</f>
        <v>6</v>
      </c>
      <c r="O3377" s="37">
        <f>VLOOKUP(Table2[[#This Row],[Home]],Table4[],2,FALSE)</f>
        <v>4</v>
      </c>
      <c r="P3377" s="37"/>
      <c r="Q3377" s="37"/>
    </row>
    <row r="3378" spans="1:17" ht="25.5" customHeight="1">
      <c r="A3378" s="53" t="s">
        <v>594</v>
      </c>
      <c r="B3378" s="11" t="s">
        <v>35</v>
      </c>
      <c r="C3378" s="54" t="s">
        <v>34</v>
      </c>
      <c r="D3378" s="54">
        <v>102</v>
      </c>
      <c r="E3378" s="54" t="s">
        <v>45</v>
      </c>
      <c r="F3378" s="54">
        <v>129</v>
      </c>
      <c r="G3378" s="54" t="s">
        <v>7</v>
      </c>
      <c r="H3378" s="54"/>
      <c r="I3378" s="30">
        <v>18997</v>
      </c>
      <c r="J3378" s="37">
        <f>VLOOKUP(Table2[[#This Row],[Visitor]],Table1[],2,FALSE)</f>
        <v>2</v>
      </c>
      <c r="K3378" s="37">
        <f>VLOOKUP(Table2[[#This Row],[Home]],Table1[],2,FALSE)</f>
        <v>28</v>
      </c>
      <c r="L3378" s="37">
        <f>VLOOKUP(Table2[[#This Row],[Visitor]],Table3[],2,FALSE)</f>
        <v>13</v>
      </c>
      <c r="M3378" s="37">
        <f>VLOOKUP(Table2[[#This Row],[Home]],Table3[],2,FALSE)</f>
        <v>21</v>
      </c>
      <c r="N3378" s="37">
        <f>VLOOKUP(Table2[[#This Row],[Visitor]],Table4[],2,FALSE)</f>
        <v>13</v>
      </c>
      <c r="O3378" s="37">
        <f>VLOOKUP(Table2[[#This Row],[Home]],Table4[],2,FALSE)</f>
        <v>20</v>
      </c>
      <c r="P3378" s="37"/>
      <c r="Q3378" s="37"/>
    </row>
    <row r="3379" spans="1:17" ht="25.5" customHeight="1">
      <c r="A3379" s="53" t="s">
        <v>595</v>
      </c>
      <c r="B3379" s="11" t="s">
        <v>12</v>
      </c>
      <c r="C3379" s="54" t="s">
        <v>37</v>
      </c>
      <c r="D3379" s="54">
        <v>108</v>
      </c>
      <c r="E3379" s="54" t="s">
        <v>14</v>
      </c>
      <c r="F3379" s="54">
        <v>116</v>
      </c>
      <c r="G3379" s="54" t="s">
        <v>7</v>
      </c>
      <c r="H3379" s="54"/>
      <c r="I3379" s="30">
        <v>13707</v>
      </c>
      <c r="J3379" s="37">
        <f>VLOOKUP(Table2[[#This Row],[Visitor]],Table1[],2,FALSE)</f>
        <v>29</v>
      </c>
      <c r="K3379" s="37">
        <f>VLOOKUP(Table2[[#This Row],[Home]],Table1[],2,FALSE)</f>
        <v>19</v>
      </c>
      <c r="L3379" s="37">
        <f>VLOOKUP(Table2[[#This Row],[Visitor]],Table3[],2,FALSE)</f>
        <v>30</v>
      </c>
      <c r="M3379" s="37">
        <f>VLOOKUP(Table2[[#This Row],[Home]],Table3[],2,FALSE)</f>
        <v>19</v>
      </c>
      <c r="N3379" s="37">
        <f>VLOOKUP(Table2[[#This Row],[Visitor]],Table4[],2,FALSE)</f>
        <v>29</v>
      </c>
      <c r="O3379" s="37">
        <f>VLOOKUP(Table2[[#This Row],[Home]],Table4[],2,FALSE)</f>
        <v>16</v>
      </c>
      <c r="P3379" s="37"/>
      <c r="Q3379" s="37"/>
    </row>
    <row r="3380" spans="1:17" ht="25.5" customHeight="1">
      <c r="A3380" s="53" t="s">
        <v>595</v>
      </c>
      <c r="B3380" s="11" t="s">
        <v>21</v>
      </c>
      <c r="C3380" s="54" t="s">
        <v>18</v>
      </c>
      <c r="D3380" s="54">
        <v>100</v>
      </c>
      <c r="E3380" s="54" t="s">
        <v>5</v>
      </c>
      <c r="F3380" s="54">
        <v>116</v>
      </c>
      <c r="G3380" s="54" t="s">
        <v>7</v>
      </c>
      <c r="H3380" s="54"/>
      <c r="I3380" s="30">
        <v>19156</v>
      </c>
      <c r="J3380" s="37">
        <f>VLOOKUP(Table2[[#This Row],[Visitor]],Table1[],2,FALSE)</f>
        <v>26</v>
      </c>
      <c r="K3380" s="37">
        <f>VLOOKUP(Table2[[#This Row],[Home]],Table1[],2,FALSE)</f>
        <v>4</v>
      </c>
      <c r="L3380" s="37">
        <f>VLOOKUP(Table2[[#This Row],[Visitor]],Table3[],2,FALSE)</f>
        <v>26</v>
      </c>
      <c r="M3380" s="37">
        <f>VLOOKUP(Table2[[#This Row],[Home]],Table3[],2,FALSE)</f>
        <v>4</v>
      </c>
      <c r="N3380" s="37">
        <f>VLOOKUP(Table2[[#This Row],[Visitor]],Table4[],2,FALSE)</f>
        <v>15</v>
      </c>
      <c r="O3380" s="37">
        <f>VLOOKUP(Table2[[#This Row],[Home]],Table4[],2,FALSE)</f>
        <v>9</v>
      </c>
      <c r="P3380" s="37"/>
      <c r="Q3380" s="37"/>
    </row>
    <row r="3381" spans="1:17" ht="25.5" customHeight="1">
      <c r="A3381" s="53" t="s">
        <v>595</v>
      </c>
      <c r="B3381" s="11" t="s">
        <v>21</v>
      </c>
      <c r="C3381" s="54" t="s">
        <v>10</v>
      </c>
      <c r="D3381" s="54">
        <v>88</v>
      </c>
      <c r="E3381" s="54" t="s">
        <v>15</v>
      </c>
      <c r="F3381" s="54">
        <v>129</v>
      </c>
      <c r="G3381" s="54" t="s">
        <v>7</v>
      </c>
      <c r="H3381" s="54"/>
      <c r="I3381" s="30">
        <v>14352</v>
      </c>
      <c r="J3381" s="37">
        <f>VLOOKUP(Table2[[#This Row],[Visitor]],Table1[],2,FALSE)</f>
        <v>1</v>
      </c>
      <c r="K3381" s="37">
        <f>VLOOKUP(Table2[[#This Row],[Home]],Table1[],2,FALSE)</f>
        <v>30</v>
      </c>
      <c r="L3381" s="37">
        <f>VLOOKUP(Table2[[#This Row],[Visitor]],Table3[],2,FALSE)</f>
        <v>3</v>
      </c>
      <c r="M3381" s="37">
        <f>VLOOKUP(Table2[[#This Row],[Home]],Table3[],2,FALSE)</f>
        <v>23</v>
      </c>
      <c r="N3381" s="37">
        <f>VLOOKUP(Table2[[#This Row],[Visitor]],Table4[],2,FALSE)</f>
        <v>3</v>
      </c>
      <c r="O3381" s="37">
        <f>VLOOKUP(Table2[[#This Row],[Home]],Table4[],2,FALSE)</f>
        <v>14</v>
      </c>
      <c r="P3381" s="37"/>
      <c r="Q3381" s="37"/>
    </row>
    <row r="3382" spans="1:17" ht="25.5" customHeight="1">
      <c r="A3382" s="53" t="s">
        <v>595</v>
      </c>
      <c r="B3382" s="11" t="s">
        <v>21</v>
      </c>
      <c r="C3382" s="54" t="s">
        <v>16</v>
      </c>
      <c r="D3382" s="54">
        <v>118</v>
      </c>
      <c r="E3382" s="54" t="s">
        <v>41</v>
      </c>
      <c r="F3382" s="54">
        <v>119</v>
      </c>
      <c r="G3382" s="54" t="s">
        <v>7</v>
      </c>
      <c r="H3382" s="54"/>
      <c r="I3382" s="30">
        <v>19800</v>
      </c>
      <c r="J3382" s="37">
        <f>VLOOKUP(Table2[[#This Row],[Visitor]],Table1[],2,FALSE)</f>
        <v>13</v>
      </c>
      <c r="K3382" s="37">
        <f>VLOOKUP(Table2[[#This Row],[Home]],Table1[],2,FALSE)</f>
        <v>7</v>
      </c>
      <c r="L3382" s="37">
        <f>VLOOKUP(Table2[[#This Row],[Visitor]],Table3[],2,FALSE)</f>
        <v>8</v>
      </c>
      <c r="M3382" s="37">
        <f>VLOOKUP(Table2[[#This Row],[Home]],Table3[],2,FALSE)</f>
        <v>2</v>
      </c>
      <c r="N3382" s="37">
        <f>VLOOKUP(Table2[[#This Row],[Visitor]],Table4[],2,FALSE)</f>
        <v>11</v>
      </c>
      <c r="O3382" s="37">
        <f>VLOOKUP(Table2[[#This Row],[Home]],Table4[],2,FALSE)</f>
        <v>2</v>
      </c>
      <c r="P3382" s="37"/>
      <c r="Q3382" s="37"/>
    </row>
    <row r="3383" spans="1:17" ht="25.5" customHeight="1">
      <c r="A3383" s="53" t="s">
        <v>595</v>
      </c>
      <c r="B3383" s="11" t="s">
        <v>23</v>
      </c>
      <c r="C3383" s="54" t="s">
        <v>27</v>
      </c>
      <c r="D3383" s="54">
        <v>127</v>
      </c>
      <c r="E3383" s="54" t="s">
        <v>33</v>
      </c>
      <c r="F3383" s="54">
        <v>120</v>
      </c>
      <c r="G3383" s="54" t="s">
        <v>7</v>
      </c>
      <c r="H3383" s="54"/>
      <c r="I3383" s="30">
        <v>10779</v>
      </c>
      <c r="J3383" s="37">
        <f>VLOOKUP(Table2[[#This Row],[Visitor]],Table1[],2,FALSE)</f>
        <v>11</v>
      </c>
      <c r="K3383" s="37">
        <f>VLOOKUP(Table2[[#This Row],[Home]],Table1[],2,FALSE)</f>
        <v>24</v>
      </c>
      <c r="L3383" s="37">
        <f>VLOOKUP(Table2[[#This Row],[Visitor]],Table3[],2,FALSE)</f>
        <v>27</v>
      </c>
      <c r="M3383" s="37">
        <f>VLOOKUP(Table2[[#This Row],[Home]],Table3[],2,FALSE)</f>
        <v>12</v>
      </c>
      <c r="N3383" s="37">
        <f>VLOOKUP(Table2[[#This Row],[Visitor]],Table4[],2,FALSE)</f>
        <v>26</v>
      </c>
      <c r="O3383" s="37">
        <f>VLOOKUP(Table2[[#This Row],[Home]],Table4[],2,FALSE)</f>
        <v>21</v>
      </c>
      <c r="P3383" s="37"/>
      <c r="Q3383" s="37"/>
    </row>
    <row r="3384" spans="1:17" ht="25.5" customHeight="1">
      <c r="A3384" s="53" t="s">
        <v>595</v>
      </c>
      <c r="B3384" s="11" t="s">
        <v>23</v>
      </c>
      <c r="C3384" s="54" t="s">
        <v>6</v>
      </c>
      <c r="D3384" s="54">
        <v>103</v>
      </c>
      <c r="E3384" s="54" t="s">
        <v>43</v>
      </c>
      <c r="F3384" s="54">
        <v>109</v>
      </c>
      <c r="G3384" s="54" t="s">
        <v>7</v>
      </c>
      <c r="H3384" s="54"/>
      <c r="I3384" s="30">
        <v>18203</v>
      </c>
      <c r="J3384" s="37">
        <f>VLOOKUP(Table2[[#This Row],[Visitor]],Table1[],2,FALSE)</f>
        <v>5</v>
      </c>
      <c r="K3384" s="37">
        <f>VLOOKUP(Table2[[#This Row],[Home]],Table1[],2,FALSE)</f>
        <v>10</v>
      </c>
      <c r="L3384" s="37">
        <f>VLOOKUP(Table2[[#This Row],[Visitor]],Table3[],2,FALSE)</f>
        <v>6</v>
      </c>
      <c r="M3384" s="37">
        <f>VLOOKUP(Table2[[#This Row],[Home]],Table3[],2,FALSE)</f>
        <v>10</v>
      </c>
      <c r="N3384" s="37">
        <f>VLOOKUP(Table2[[#This Row],[Visitor]],Table4[],2,FALSE)</f>
        <v>28</v>
      </c>
      <c r="O3384" s="37">
        <f>VLOOKUP(Table2[[#This Row],[Home]],Table4[],2,FALSE)</f>
        <v>10</v>
      </c>
      <c r="P3384" s="37"/>
      <c r="Q3384" s="37"/>
    </row>
    <row r="3385" spans="1:17" ht="25.5" customHeight="1">
      <c r="A3385" s="53" t="s">
        <v>595</v>
      </c>
      <c r="B3385" s="11" t="s">
        <v>26</v>
      </c>
      <c r="C3385" s="54" t="s">
        <v>25</v>
      </c>
      <c r="D3385" s="54">
        <v>121</v>
      </c>
      <c r="E3385" s="54" t="s">
        <v>28</v>
      </c>
      <c r="F3385" s="54">
        <v>107</v>
      </c>
      <c r="G3385" s="54" t="s">
        <v>7</v>
      </c>
      <c r="H3385" s="54"/>
      <c r="I3385" s="30">
        <v>20069</v>
      </c>
      <c r="J3385" s="37">
        <f>VLOOKUP(Table2[[#This Row],[Visitor]],Table1[],2,FALSE)</f>
        <v>12</v>
      </c>
      <c r="K3385" s="37">
        <f>VLOOKUP(Table2[[#This Row],[Home]],Table1[],2,FALSE)</f>
        <v>22</v>
      </c>
      <c r="L3385" s="37">
        <f>VLOOKUP(Table2[[#This Row],[Visitor]],Table3[],2,FALSE)</f>
        <v>29</v>
      </c>
      <c r="M3385" s="37">
        <f>VLOOKUP(Table2[[#This Row],[Home]],Table3[],2,FALSE)</f>
        <v>28</v>
      </c>
      <c r="N3385" s="37">
        <f>VLOOKUP(Table2[[#This Row],[Visitor]],Table4[],2,FALSE)</f>
        <v>23</v>
      </c>
      <c r="O3385" s="37">
        <f>VLOOKUP(Table2[[#This Row],[Home]],Table4[],2,FALSE)</f>
        <v>22</v>
      </c>
      <c r="P3385" s="37"/>
      <c r="Q3385" s="37"/>
    </row>
    <row r="3386" spans="1:17" ht="25.5" customHeight="1">
      <c r="A3386" s="53" t="s">
        <v>595</v>
      </c>
      <c r="B3386" s="11" t="s">
        <v>29</v>
      </c>
      <c r="C3386" s="54" t="s">
        <v>30</v>
      </c>
      <c r="D3386" s="54">
        <v>98</v>
      </c>
      <c r="E3386" s="54" t="s">
        <v>31</v>
      </c>
      <c r="F3386" s="54">
        <v>95</v>
      </c>
      <c r="G3386" s="54" t="s">
        <v>7</v>
      </c>
      <c r="H3386" s="54"/>
      <c r="I3386" s="30">
        <v>18306</v>
      </c>
      <c r="J3386" s="37">
        <f>VLOOKUP(Table2[[#This Row],[Visitor]],Table1[],2,FALSE)</f>
        <v>18</v>
      </c>
      <c r="K3386" s="37">
        <f>VLOOKUP(Table2[[#This Row],[Home]],Table1[],2,FALSE)</f>
        <v>8</v>
      </c>
      <c r="L3386" s="37">
        <f>VLOOKUP(Table2[[#This Row],[Visitor]],Table3[],2,FALSE)</f>
        <v>14</v>
      </c>
      <c r="M3386" s="37">
        <f>VLOOKUP(Table2[[#This Row],[Home]],Table3[],2,FALSE)</f>
        <v>11</v>
      </c>
      <c r="N3386" s="37">
        <f>VLOOKUP(Table2[[#This Row],[Visitor]],Table4[],2,FALSE)</f>
        <v>4</v>
      </c>
      <c r="O3386" s="37">
        <f>VLOOKUP(Table2[[#This Row],[Home]],Table4[],2,FALSE)</f>
        <v>8</v>
      </c>
      <c r="P3386" s="37"/>
      <c r="Q3386" s="37"/>
    </row>
    <row r="3387" spans="1:17" ht="25.5" customHeight="1">
      <c r="A3387" s="53" t="s">
        <v>595</v>
      </c>
      <c r="B3387" s="11" t="s">
        <v>35</v>
      </c>
      <c r="C3387" s="54" t="s">
        <v>17</v>
      </c>
      <c r="D3387" s="54">
        <v>111</v>
      </c>
      <c r="E3387" s="54" t="s">
        <v>44</v>
      </c>
      <c r="F3387" s="54">
        <v>128</v>
      </c>
      <c r="G3387" s="54" t="s">
        <v>7</v>
      </c>
      <c r="H3387" s="54"/>
      <c r="I3387" s="30">
        <v>19068</v>
      </c>
      <c r="J3387" s="37">
        <f>VLOOKUP(Table2[[#This Row],[Visitor]],Table1[],2,FALSE)</f>
        <v>17</v>
      </c>
      <c r="K3387" s="37">
        <f>VLOOKUP(Table2[[#This Row],[Home]],Table1[],2,FALSE)</f>
        <v>6</v>
      </c>
      <c r="L3387" s="37">
        <f>VLOOKUP(Table2[[#This Row],[Visitor]],Table3[],2,FALSE)</f>
        <v>15</v>
      </c>
      <c r="M3387" s="37">
        <f>VLOOKUP(Table2[[#This Row],[Home]],Table3[],2,FALSE)</f>
        <v>18</v>
      </c>
      <c r="N3387" s="37">
        <f>VLOOKUP(Table2[[#This Row],[Visitor]],Table4[],2,FALSE)</f>
        <v>18</v>
      </c>
      <c r="O3387" s="37">
        <f>VLOOKUP(Table2[[#This Row],[Home]],Table4[],2,FALSE)</f>
        <v>12</v>
      </c>
      <c r="P3387" s="37"/>
      <c r="Q3387" s="37"/>
    </row>
    <row r="3388" spans="1:17" ht="25.5" customHeight="1">
      <c r="A3388" s="53" t="s">
        <v>596</v>
      </c>
      <c r="B3388" s="11" t="s">
        <v>21</v>
      </c>
      <c r="C3388" s="54" t="s">
        <v>18</v>
      </c>
      <c r="D3388" s="54">
        <v>103</v>
      </c>
      <c r="E3388" s="54" t="s">
        <v>42</v>
      </c>
      <c r="F3388" s="54">
        <v>105</v>
      </c>
      <c r="G3388" s="54" t="s">
        <v>7</v>
      </c>
      <c r="H3388" s="54"/>
      <c r="I3388" s="30">
        <v>18895</v>
      </c>
      <c r="J3388" s="37">
        <f>VLOOKUP(Table2[[#This Row],[Visitor]],Table1[],2,FALSE)</f>
        <v>26</v>
      </c>
      <c r="K3388" s="37">
        <f>VLOOKUP(Table2[[#This Row],[Home]],Table1[],2,FALSE)</f>
        <v>25</v>
      </c>
      <c r="L3388" s="37">
        <f>VLOOKUP(Table2[[#This Row],[Visitor]],Table3[],2,FALSE)</f>
        <v>26</v>
      </c>
      <c r="M3388" s="37">
        <f>VLOOKUP(Table2[[#This Row],[Home]],Table3[],2,FALSE)</f>
        <v>22</v>
      </c>
      <c r="N3388" s="37">
        <f>VLOOKUP(Table2[[#This Row],[Visitor]],Table4[],2,FALSE)</f>
        <v>15</v>
      </c>
      <c r="O3388" s="37">
        <f>VLOOKUP(Table2[[#This Row],[Home]],Table4[],2,FALSE)</f>
        <v>30</v>
      </c>
      <c r="P3388" s="37"/>
      <c r="Q3388" s="37"/>
    </row>
    <row r="3389" spans="1:17" ht="25.5" customHeight="1">
      <c r="A3389" s="53" t="s">
        <v>596</v>
      </c>
      <c r="B3389" s="11" t="s">
        <v>23</v>
      </c>
      <c r="C3389" s="54" t="s">
        <v>24</v>
      </c>
      <c r="D3389" s="54">
        <v>125</v>
      </c>
      <c r="E3389" s="54" t="s">
        <v>40</v>
      </c>
      <c r="F3389" s="54">
        <v>119</v>
      </c>
      <c r="G3389" s="54" t="s">
        <v>7</v>
      </c>
      <c r="H3389" s="54"/>
      <c r="I3389" s="30">
        <v>18247</v>
      </c>
      <c r="J3389" s="37">
        <f>VLOOKUP(Table2[[#This Row],[Visitor]],Table1[],2,FALSE)</f>
        <v>21</v>
      </c>
      <c r="K3389" s="37">
        <f>VLOOKUP(Table2[[#This Row],[Home]],Table1[],2,FALSE)</f>
        <v>15</v>
      </c>
      <c r="L3389" s="37">
        <f>VLOOKUP(Table2[[#This Row],[Visitor]],Table3[],2,FALSE)</f>
        <v>9</v>
      </c>
      <c r="M3389" s="37">
        <f>VLOOKUP(Table2[[#This Row],[Home]],Table3[],2,FALSE)</f>
        <v>24</v>
      </c>
      <c r="N3389" s="37">
        <f>VLOOKUP(Table2[[#This Row],[Visitor]],Table4[],2,FALSE)</f>
        <v>24</v>
      </c>
      <c r="O3389" s="37">
        <f>VLOOKUP(Table2[[#This Row],[Home]],Table4[],2,FALSE)</f>
        <v>27</v>
      </c>
      <c r="P3389" s="37"/>
      <c r="Q3389" s="37"/>
    </row>
    <row r="3390" spans="1:17" ht="25.5" customHeight="1">
      <c r="A3390" s="53" t="s">
        <v>596</v>
      </c>
      <c r="B3390" s="11" t="s">
        <v>23</v>
      </c>
      <c r="C3390" s="54" t="s">
        <v>19</v>
      </c>
      <c r="D3390" s="54">
        <v>101</v>
      </c>
      <c r="E3390" s="54" t="s">
        <v>22</v>
      </c>
      <c r="F3390" s="54">
        <v>112</v>
      </c>
      <c r="G3390" s="54" t="s">
        <v>7</v>
      </c>
      <c r="H3390" s="54"/>
      <c r="I3390" s="30">
        <v>17928</v>
      </c>
      <c r="J3390" s="37">
        <f>VLOOKUP(Table2[[#This Row],[Visitor]],Table1[],2,FALSE)</f>
        <v>27</v>
      </c>
      <c r="K3390" s="37">
        <f>VLOOKUP(Table2[[#This Row],[Home]],Table1[],2,FALSE)</f>
        <v>14</v>
      </c>
      <c r="L3390" s="37">
        <f>VLOOKUP(Table2[[#This Row],[Visitor]],Table3[],2,FALSE)</f>
        <v>5</v>
      </c>
      <c r="M3390" s="37">
        <f>VLOOKUP(Table2[[#This Row],[Home]],Table3[],2,FALSE)</f>
        <v>16</v>
      </c>
      <c r="N3390" s="37">
        <f>VLOOKUP(Table2[[#This Row],[Visitor]],Table4[],2,FALSE)</f>
        <v>7</v>
      </c>
      <c r="O3390" s="37">
        <f>VLOOKUP(Table2[[#This Row],[Home]],Table4[],2,FALSE)</f>
        <v>1</v>
      </c>
      <c r="P3390" s="37"/>
      <c r="Q3390" s="37"/>
    </row>
    <row r="3391" spans="1:17" ht="25.5" customHeight="1">
      <c r="A3391" s="53" t="s">
        <v>596</v>
      </c>
      <c r="B3391" s="11" t="s">
        <v>35</v>
      </c>
      <c r="C3391" s="54" t="s">
        <v>34</v>
      </c>
      <c r="D3391" s="54">
        <v>117</v>
      </c>
      <c r="E3391" s="54" t="s">
        <v>36</v>
      </c>
      <c r="F3391" s="54">
        <v>125</v>
      </c>
      <c r="G3391" s="54" t="s">
        <v>7</v>
      </c>
      <c r="H3391" s="54"/>
      <c r="I3391" s="30">
        <v>19653</v>
      </c>
      <c r="J3391" s="37">
        <f>VLOOKUP(Table2[[#This Row],[Visitor]],Table1[],2,FALSE)</f>
        <v>2</v>
      </c>
      <c r="K3391" s="37">
        <f>VLOOKUP(Table2[[#This Row],[Home]],Table1[],2,FALSE)</f>
        <v>16</v>
      </c>
      <c r="L3391" s="37">
        <f>VLOOKUP(Table2[[#This Row],[Visitor]],Table3[],2,FALSE)</f>
        <v>13</v>
      </c>
      <c r="M3391" s="37">
        <f>VLOOKUP(Table2[[#This Row],[Home]],Table3[],2,FALSE)</f>
        <v>7</v>
      </c>
      <c r="N3391" s="37">
        <f>VLOOKUP(Table2[[#This Row],[Visitor]],Table4[],2,FALSE)</f>
        <v>13</v>
      </c>
      <c r="O3391" s="37">
        <f>VLOOKUP(Table2[[#This Row],[Home]],Table4[],2,FALSE)</f>
        <v>6</v>
      </c>
      <c r="P3391" s="37"/>
      <c r="Q3391" s="37"/>
    </row>
    <row r="3392" spans="1:17" ht="25.5" customHeight="1">
      <c r="A3392" s="53" t="s">
        <v>596</v>
      </c>
      <c r="B3392" s="11" t="s">
        <v>8</v>
      </c>
      <c r="C3392" s="54" t="s">
        <v>9</v>
      </c>
      <c r="D3392" s="54">
        <v>121</v>
      </c>
      <c r="E3392" s="54" t="s">
        <v>45</v>
      </c>
      <c r="F3392" s="54">
        <v>111</v>
      </c>
      <c r="G3392" s="54" t="s">
        <v>7</v>
      </c>
      <c r="H3392" s="54"/>
      <c r="I3392" s="30">
        <v>18997</v>
      </c>
      <c r="J3392" s="37">
        <f>VLOOKUP(Table2[[#This Row],[Visitor]],Table1[],2,FALSE)</f>
        <v>3</v>
      </c>
      <c r="K3392" s="37">
        <f>VLOOKUP(Table2[[#This Row],[Home]],Table1[],2,FALSE)</f>
        <v>28</v>
      </c>
      <c r="L3392" s="37">
        <f>VLOOKUP(Table2[[#This Row],[Visitor]],Table3[],2,FALSE)</f>
        <v>1</v>
      </c>
      <c r="M3392" s="37">
        <f>VLOOKUP(Table2[[#This Row],[Home]],Table3[],2,FALSE)</f>
        <v>21</v>
      </c>
      <c r="N3392" s="37">
        <f>VLOOKUP(Table2[[#This Row],[Visitor]],Table4[],2,FALSE)</f>
        <v>5</v>
      </c>
      <c r="O3392" s="37">
        <f>VLOOKUP(Table2[[#This Row],[Home]],Table4[],2,FALSE)</f>
        <v>20</v>
      </c>
      <c r="P3392" s="37"/>
      <c r="Q3392" s="37"/>
    </row>
    <row r="3393" spans="1:17" ht="25.5" customHeight="1">
      <c r="A3393" s="53" t="s">
        <v>597</v>
      </c>
      <c r="B3393" s="11" t="s">
        <v>12</v>
      </c>
      <c r="C3393" s="54" t="s">
        <v>25</v>
      </c>
      <c r="D3393" s="54">
        <v>107</v>
      </c>
      <c r="E3393" s="54" t="s">
        <v>19</v>
      </c>
      <c r="F3393" s="54">
        <v>119</v>
      </c>
      <c r="G3393" s="54" t="s">
        <v>7</v>
      </c>
      <c r="H3393" s="54"/>
      <c r="I3393" s="30">
        <v>20779</v>
      </c>
      <c r="J3393" s="37">
        <f>VLOOKUP(Table2[[#This Row],[Visitor]],Table1[],2,FALSE)</f>
        <v>12</v>
      </c>
      <c r="K3393" s="37">
        <f>VLOOKUP(Table2[[#This Row],[Home]],Table1[],2,FALSE)</f>
        <v>27</v>
      </c>
      <c r="L3393" s="37">
        <f>VLOOKUP(Table2[[#This Row],[Visitor]],Table3[],2,FALSE)</f>
        <v>29</v>
      </c>
      <c r="M3393" s="37">
        <f>VLOOKUP(Table2[[#This Row],[Home]],Table3[],2,FALSE)</f>
        <v>5</v>
      </c>
      <c r="N3393" s="37">
        <f>VLOOKUP(Table2[[#This Row],[Visitor]],Table4[],2,FALSE)</f>
        <v>23</v>
      </c>
      <c r="O3393" s="37">
        <f>VLOOKUP(Table2[[#This Row],[Home]],Table4[],2,FALSE)</f>
        <v>7</v>
      </c>
      <c r="P3393" s="37"/>
      <c r="Q3393" s="37"/>
    </row>
    <row r="3394" spans="1:17" ht="25.5" customHeight="1">
      <c r="A3394" s="53" t="s">
        <v>597</v>
      </c>
      <c r="B3394" s="11" t="s">
        <v>12</v>
      </c>
      <c r="C3394" s="54" t="s">
        <v>28</v>
      </c>
      <c r="D3394" s="54">
        <v>118</v>
      </c>
      <c r="E3394" s="54" t="s">
        <v>20</v>
      </c>
      <c r="F3394" s="54">
        <v>119</v>
      </c>
      <c r="G3394" s="54" t="s">
        <v>7</v>
      </c>
      <c r="H3394" s="54"/>
      <c r="I3394" s="30">
        <v>20476</v>
      </c>
      <c r="J3394" s="37">
        <f>VLOOKUP(Table2[[#This Row],[Visitor]],Table1[],2,FALSE)</f>
        <v>22</v>
      </c>
      <c r="K3394" s="37">
        <f>VLOOKUP(Table2[[#This Row],[Home]],Table1[],2,FALSE)</f>
        <v>9</v>
      </c>
      <c r="L3394" s="37">
        <f>VLOOKUP(Table2[[#This Row],[Visitor]],Table3[],2,FALSE)</f>
        <v>28</v>
      </c>
      <c r="M3394" s="37">
        <f>VLOOKUP(Table2[[#This Row],[Home]],Table3[],2,FALSE)</f>
        <v>17</v>
      </c>
      <c r="N3394" s="37">
        <f>VLOOKUP(Table2[[#This Row],[Visitor]],Table4[],2,FALSE)</f>
        <v>22</v>
      </c>
      <c r="O3394" s="37">
        <f>VLOOKUP(Table2[[#This Row],[Home]],Table4[],2,FALSE)</f>
        <v>25</v>
      </c>
      <c r="P3394" s="37"/>
      <c r="Q3394" s="37"/>
    </row>
    <row r="3395" spans="1:17" ht="25.5" customHeight="1">
      <c r="A3395" s="53" t="s">
        <v>597</v>
      </c>
      <c r="B3395" s="11" t="s">
        <v>21</v>
      </c>
      <c r="C3395" s="54" t="s">
        <v>27</v>
      </c>
      <c r="D3395" s="54">
        <v>107</v>
      </c>
      <c r="E3395" s="54" t="s">
        <v>5</v>
      </c>
      <c r="F3395" s="54">
        <v>112</v>
      </c>
      <c r="G3395" s="54" t="s">
        <v>7</v>
      </c>
      <c r="H3395" s="54"/>
      <c r="I3395" s="30">
        <v>19156</v>
      </c>
      <c r="J3395" s="37">
        <f>VLOOKUP(Table2[[#This Row],[Visitor]],Table1[],2,FALSE)</f>
        <v>11</v>
      </c>
      <c r="K3395" s="37">
        <f>VLOOKUP(Table2[[#This Row],[Home]],Table1[],2,FALSE)</f>
        <v>4</v>
      </c>
      <c r="L3395" s="37">
        <f>VLOOKUP(Table2[[#This Row],[Visitor]],Table3[],2,FALSE)</f>
        <v>27</v>
      </c>
      <c r="M3395" s="37">
        <f>VLOOKUP(Table2[[#This Row],[Home]],Table3[],2,FALSE)</f>
        <v>4</v>
      </c>
      <c r="N3395" s="37">
        <f>VLOOKUP(Table2[[#This Row],[Visitor]],Table4[],2,FALSE)</f>
        <v>26</v>
      </c>
      <c r="O3395" s="37">
        <f>VLOOKUP(Table2[[#This Row],[Home]],Table4[],2,FALSE)</f>
        <v>9</v>
      </c>
      <c r="P3395" s="37"/>
      <c r="Q3395" s="37"/>
    </row>
    <row r="3396" spans="1:17" ht="25.5" customHeight="1">
      <c r="A3396" s="53" t="s">
        <v>597</v>
      </c>
      <c r="B3396" s="11" t="s">
        <v>23</v>
      </c>
      <c r="C3396" s="54" t="s">
        <v>41</v>
      </c>
      <c r="D3396" s="54">
        <v>115</v>
      </c>
      <c r="E3396" s="54" t="s">
        <v>16</v>
      </c>
      <c r="F3396" s="54">
        <v>106</v>
      </c>
      <c r="G3396" s="54" t="s">
        <v>7</v>
      </c>
      <c r="H3396" s="54"/>
      <c r="I3396" s="30">
        <v>17028</v>
      </c>
      <c r="J3396" s="37">
        <f>VLOOKUP(Table2[[#This Row],[Visitor]],Table1[],2,FALSE)</f>
        <v>7</v>
      </c>
      <c r="K3396" s="37">
        <f>VLOOKUP(Table2[[#This Row],[Home]],Table1[],2,FALSE)</f>
        <v>13</v>
      </c>
      <c r="L3396" s="37">
        <f>VLOOKUP(Table2[[#This Row],[Visitor]],Table3[],2,FALSE)</f>
        <v>2</v>
      </c>
      <c r="M3396" s="37">
        <f>VLOOKUP(Table2[[#This Row],[Home]],Table3[],2,FALSE)</f>
        <v>8</v>
      </c>
      <c r="N3396" s="37">
        <f>VLOOKUP(Table2[[#This Row],[Visitor]],Table4[],2,FALSE)</f>
        <v>2</v>
      </c>
      <c r="O3396" s="37">
        <f>VLOOKUP(Table2[[#This Row],[Home]],Table4[],2,FALSE)</f>
        <v>11</v>
      </c>
      <c r="P3396" s="37"/>
      <c r="Q3396" s="37"/>
    </row>
    <row r="3397" spans="1:17" ht="25.5" customHeight="1">
      <c r="A3397" s="53" t="s">
        <v>597</v>
      </c>
      <c r="B3397" s="11" t="s">
        <v>23</v>
      </c>
      <c r="C3397" s="54" t="s">
        <v>14</v>
      </c>
      <c r="D3397" s="54">
        <v>101</v>
      </c>
      <c r="E3397" s="54" t="s">
        <v>43</v>
      </c>
      <c r="F3397" s="54">
        <v>108</v>
      </c>
      <c r="G3397" s="54" t="s">
        <v>7</v>
      </c>
      <c r="H3397" s="54"/>
      <c r="I3397" s="30">
        <v>18203</v>
      </c>
      <c r="J3397" s="37">
        <f>VLOOKUP(Table2[[#This Row],[Visitor]],Table1[],2,FALSE)</f>
        <v>19</v>
      </c>
      <c r="K3397" s="37">
        <f>VLOOKUP(Table2[[#This Row],[Home]],Table1[],2,FALSE)</f>
        <v>10</v>
      </c>
      <c r="L3397" s="37">
        <f>VLOOKUP(Table2[[#This Row],[Visitor]],Table3[],2,FALSE)</f>
        <v>19</v>
      </c>
      <c r="M3397" s="37">
        <f>VLOOKUP(Table2[[#This Row],[Home]],Table3[],2,FALSE)</f>
        <v>10</v>
      </c>
      <c r="N3397" s="37">
        <f>VLOOKUP(Table2[[#This Row],[Visitor]],Table4[],2,FALSE)</f>
        <v>16</v>
      </c>
      <c r="O3397" s="37">
        <f>VLOOKUP(Table2[[#This Row],[Home]],Table4[],2,FALSE)</f>
        <v>10</v>
      </c>
      <c r="P3397" s="37"/>
      <c r="Q3397" s="37"/>
    </row>
    <row r="3398" spans="1:17" ht="25.5" customHeight="1">
      <c r="A3398" s="53" t="s">
        <v>597</v>
      </c>
      <c r="B3398" s="11" t="s">
        <v>29</v>
      </c>
      <c r="C3398" s="54" t="s">
        <v>9</v>
      </c>
      <c r="D3398" s="54">
        <v>91</v>
      </c>
      <c r="E3398" s="54" t="s">
        <v>37</v>
      </c>
      <c r="F3398" s="54">
        <v>127</v>
      </c>
      <c r="G3398" s="54" t="s">
        <v>7</v>
      </c>
      <c r="H3398" s="54"/>
      <c r="I3398" s="30">
        <v>17043</v>
      </c>
      <c r="J3398" s="37">
        <f>VLOOKUP(Table2[[#This Row],[Visitor]],Table1[],2,FALSE)</f>
        <v>3</v>
      </c>
      <c r="K3398" s="37">
        <f>VLOOKUP(Table2[[#This Row],[Home]],Table1[],2,FALSE)</f>
        <v>29</v>
      </c>
      <c r="L3398" s="37">
        <f>VLOOKUP(Table2[[#This Row],[Visitor]],Table3[],2,FALSE)</f>
        <v>1</v>
      </c>
      <c r="M3398" s="37">
        <f>VLOOKUP(Table2[[#This Row],[Home]],Table3[],2,FALSE)</f>
        <v>30</v>
      </c>
      <c r="N3398" s="37">
        <f>VLOOKUP(Table2[[#This Row],[Visitor]],Table4[],2,FALSE)</f>
        <v>5</v>
      </c>
      <c r="O3398" s="37">
        <f>VLOOKUP(Table2[[#This Row],[Home]],Table4[],2,FALSE)</f>
        <v>29</v>
      </c>
      <c r="P3398" s="37"/>
      <c r="Q3398" s="37"/>
    </row>
    <row r="3399" spans="1:17" ht="25.5" customHeight="1">
      <c r="A3399" s="53" t="s">
        <v>597</v>
      </c>
      <c r="B3399" s="11" t="s">
        <v>35</v>
      </c>
      <c r="C3399" s="54" t="s">
        <v>17</v>
      </c>
      <c r="D3399" s="54">
        <v>97</v>
      </c>
      <c r="E3399" s="54" t="s">
        <v>38</v>
      </c>
      <c r="F3399" s="54">
        <v>105</v>
      </c>
      <c r="G3399" s="54" t="s">
        <v>7</v>
      </c>
      <c r="H3399" s="54"/>
      <c r="I3399" s="30">
        <v>16760</v>
      </c>
      <c r="J3399" s="37">
        <f>VLOOKUP(Table2[[#This Row],[Visitor]],Table1[],2,FALSE)</f>
        <v>17</v>
      </c>
      <c r="K3399" s="37">
        <f>VLOOKUP(Table2[[#This Row],[Home]],Table1[],2,FALSE)</f>
        <v>23</v>
      </c>
      <c r="L3399" s="37">
        <f>VLOOKUP(Table2[[#This Row],[Visitor]],Table3[],2,FALSE)</f>
        <v>15</v>
      </c>
      <c r="M3399" s="37">
        <f>VLOOKUP(Table2[[#This Row],[Home]],Table3[],2,FALSE)</f>
        <v>25</v>
      </c>
      <c r="N3399" s="37">
        <f>VLOOKUP(Table2[[#This Row],[Visitor]],Table4[],2,FALSE)</f>
        <v>18</v>
      </c>
      <c r="O3399" s="37">
        <f>VLOOKUP(Table2[[#This Row],[Home]],Table4[],2,FALSE)</f>
        <v>19</v>
      </c>
      <c r="P3399" s="37"/>
      <c r="Q3399" s="37"/>
    </row>
    <row r="3400" spans="1:17" ht="25.5" customHeight="1">
      <c r="A3400" s="53" t="s">
        <v>597</v>
      </c>
      <c r="B3400" s="11" t="s">
        <v>8</v>
      </c>
      <c r="C3400" s="54" t="s">
        <v>36</v>
      </c>
      <c r="D3400" s="54">
        <v>114</v>
      </c>
      <c r="E3400" s="54" t="s">
        <v>31</v>
      </c>
      <c r="F3400" s="54">
        <v>117</v>
      </c>
      <c r="G3400" s="54" t="s">
        <v>7</v>
      </c>
      <c r="H3400" s="54"/>
      <c r="I3400" s="30">
        <v>18306</v>
      </c>
      <c r="J3400" s="37">
        <f>VLOOKUP(Table2[[#This Row],[Visitor]],Table1[],2,FALSE)</f>
        <v>16</v>
      </c>
      <c r="K3400" s="37">
        <f>VLOOKUP(Table2[[#This Row],[Home]],Table1[],2,FALSE)</f>
        <v>8</v>
      </c>
      <c r="L3400" s="37">
        <f>VLOOKUP(Table2[[#This Row],[Visitor]],Table3[],2,FALSE)</f>
        <v>7</v>
      </c>
      <c r="M3400" s="37">
        <f>VLOOKUP(Table2[[#This Row],[Home]],Table3[],2,FALSE)</f>
        <v>11</v>
      </c>
      <c r="N3400" s="37">
        <f>VLOOKUP(Table2[[#This Row],[Visitor]],Table4[],2,FALSE)</f>
        <v>6</v>
      </c>
      <c r="O3400" s="37">
        <f>VLOOKUP(Table2[[#This Row],[Home]],Table4[],2,FALSE)</f>
        <v>8</v>
      </c>
      <c r="P3400" s="37"/>
      <c r="Q3400" s="37"/>
    </row>
    <row r="3401" spans="1:17" ht="25.5" customHeight="1">
      <c r="A3401" s="53" t="s">
        <v>598</v>
      </c>
      <c r="B3401" s="11" t="s">
        <v>83</v>
      </c>
      <c r="C3401" s="54" t="s">
        <v>22</v>
      </c>
      <c r="D3401" s="54">
        <v>111</v>
      </c>
      <c r="E3401" s="54" t="s">
        <v>18</v>
      </c>
      <c r="F3401" s="54">
        <v>95</v>
      </c>
      <c r="G3401" s="54" t="s">
        <v>7</v>
      </c>
      <c r="H3401" s="54"/>
      <c r="I3401" s="30">
        <v>16632</v>
      </c>
      <c r="J3401" s="37">
        <f>VLOOKUP(Table2[[#This Row],[Visitor]],Table1[],2,FALSE)</f>
        <v>14</v>
      </c>
      <c r="K3401" s="37">
        <f>VLOOKUP(Table2[[#This Row],[Home]],Table1[],2,FALSE)</f>
        <v>26</v>
      </c>
      <c r="L3401" s="37">
        <f>VLOOKUP(Table2[[#This Row],[Visitor]],Table3[],2,FALSE)</f>
        <v>16</v>
      </c>
      <c r="M3401" s="37">
        <f>VLOOKUP(Table2[[#This Row],[Home]],Table3[],2,FALSE)</f>
        <v>26</v>
      </c>
      <c r="N3401" s="37">
        <f>VLOOKUP(Table2[[#This Row],[Visitor]],Table4[],2,FALSE)</f>
        <v>1</v>
      </c>
      <c r="O3401" s="37">
        <f>VLOOKUP(Table2[[#This Row],[Home]],Table4[],2,FALSE)</f>
        <v>15</v>
      </c>
      <c r="P3401" s="37"/>
      <c r="Q3401" s="37"/>
    </row>
    <row r="3402" spans="1:17" ht="25.5" customHeight="1">
      <c r="A3402" s="53" t="s">
        <v>598</v>
      </c>
      <c r="B3402" s="11" t="s">
        <v>12</v>
      </c>
      <c r="C3402" s="54" t="s">
        <v>28</v>
      </c>
      <c r="D3402" s="54">
        <v>116</v>
      </c>
      <c r="E3402" s="54" t="s">
        <v>13</v>
      </c>
      <c r="F3402" s="54">
        <v>100</v>
      </c>
      <c r="G3402" s="54" t="s">
        <v>7</v>
      </c>
      <c r="H3402" s="54"/>
      <c r="I3402" s="30">
        <v>19370</v>
      </c>
      <c r="J3402" s="37">
        <f>VLOOKUP(Table2[[#This Row],[Visitor]],Table1[],2,FALSE)</f>
        <v>22</v>
      </c>
      <c r="K3402" s="37">
        <f>VLOOKUP(Table2[[#This Row],[Home]],Table1[],2,FALSE)</f>
        <v>20</v>
      </c>
      <c r="L3402" s="37">
        <f>VLOOKUP(Table2[[#This Row],[Visitor]],Table3[],2,FALSE)</f>
        <v>28</v>
      </c>
      <c r="M3402" s="37">
        <f>VLOOKUP(Table2[[#This Row],[Home]],Table3[],2,FALSE)</f>
        <v>20</v>
      </c>
      <c r="N3402" s="37">
        <f>VLOOKUP(Table2[[#This Row],[Visitor]],Table4[],2,FALSE)</f>
        <v>22</v>
      </c>
      <c r="O3402" s="37">
        <f>VLOOKUP(Table2[[#This Row],[Home]],Table4[],2,FALSE)</f>
        <v>17</v>
      </c>
      <c r="P3402" s="37"/>
      <c r="Q3402" s="37"/>
    </row>
    <row r="3403" spans="1:17" ht="25.5" customHeight="1">
      <c r="A3403" s="53" t="s">
        <v>598</v>
      </c>
      <c r="B3403" s="11" t="s">
        <v>12</v>
      </c>
      <c r="C3403" s="54" t="s">
        <v>42</v>
      </c>
      <c r="D3403" s="54">
        <v>95</v>
      </c>
      <c r="E3403" s="54" t="s">
        <v>14</v>
      </c>
      <c r="F3403" s="54">
        <v>92</v>
      </c>
      <c r="G3403" s="54" t="s">
        <v>7</v>
      </c>
      <c r="H3403" s="54"/>
      <c r="I3403" s="30">
        <v>15980</v>
      </c>
      <c r="J3403" s="37">
        <f>VLOOKUP(Table2[[#This Row],[Visitor]],Table1[],2,FALSE)</f>
        <v>25</v>
      </c>
      <c r="K3403" s="37">
        <f>VLOOKUP(Table2[[#This Row],[Home]],Table1[],2,FALSE)</f>
        <v>19</v>
      </c>
      <c r="L3403" s="37">
        <f>VLOOKUP(Table2[[#This Row],[Visitor]],Table3[],2,FALSE)</f>
        <v>22</v>
      </c>
      <c r="M3403" s="37">
        <f>VLOOKUP(Table2[[#This Row],[Home]],Table3[],2,FALSE)</f>
        <v>19</v>
      </c>
      <c r="N3403" s="37">
        <f>VLOOKUP(Table2[[#This Row],[Visitor]],Table4[],2,FALSE)</f>
        <v>30</v>
      </c>
      <c r="O3403" s="37">
        <f>VLOOKUP(Table2[[#This Row],[Home]],Table4[],2,FALSE)</f>
        <v>16</v>
      </c>
      <c r="P3403" s="37"/>
      <c r="Q3403" s="37"/>
    </row>
    <row r="3404" spans="1:17" ht="25.5" customHeight="1">
      <c r="A3404" s="53" t="s">
        <v>598</v>
      </c>
      <c r="B3404" s="11" t="s">
        <v>21</v>
      </c>
      <c r="C3404" s="54" t="s">
        <v>24</v>
      </c>
      <c r="D3404" s="54">
        <v>124</v>
      </c>
      <c r="E3404" s="54" t="s">
        <v>16</v>
      </c>
      <c r="F3404" s="54">
        <v>117</v>
      </c>
      <c r="G3404" s="54" t="s">
        <v>7</v>
      </c>
      <c r="H3404" s="54"/>
      <c r="I3404" s="30">
        <v>17923</v>
      </c>
      <c r="J3404" s="37">
        <f>VLOOKUP(Table2[[#This Row],[Visitor]],Table1[],2,FALSE)</f>
        <v>21</v>
      </c>
      <c r="K3404" s="37">
        <f>VLOOKUP(Table2[[#This Row],[Home]],Table1[],2,FALSE)</f>
        <v>13</v>
      </c>
      <c r="L3404" s="37">
        <f>VLOOKUP(Table2[[#This Row],[Visitor]],Table3[],2,FALSE)</f>
        <v>9</v>
      </c>
      <c r="M3404" s="37">
        <f>VLOOKUP(Table2[[#This Row],[Home]],Table3[],2,FALSE)</f>
        <v>8</v>
      </c>
      <c r="N3404" s="37">
        <f>VLOOKUP(Table2[[#This Row],[Visitor]],Table4[],2,FALSE)</f>
        <v>24</v>
      </c>
      <c r="O3404" s="37">
        <f>VLOOKUP(Table2[[#This Row],[Home]],Table4[],2,FALSE)</f>
        <v>11</v>
      </c>
      <c r="P3404" s="37"/>
      <c r="Q3404" s="37"/>
    </row>
    <row r="3405" spans="1:17" ht="25.5" customHeight="1">
      <c r="A3405" s="53" t="s">
        <v>598</v>
      </c>
      <c r="B3405" s="11" t="s">
        <v>21</v>
      </c>
      <c r="C3405" s="54" t="s">
        <v>15</v>
      </c>
      <c r="D3405" s="54">
        <v>118</v>
      </c>
      <c r="E3405" s="54" t="s">
        <v>41</v>
      </c>
      <c r="F3405" s="54">
        <v>119</v>
      </c>
      <c r="G3405" s="54" t="s">
        <v>7</v>
      </c>
      <c r="H3405" s="54"/>
      <c r="I3405" s="30">
        <v>19800</v>
      </c>
      <c r="J3405" s="37">
        <f>VLOOKUP(Table2[[#This Row],[Visitor]],Table1[],2,FALSE)</f>
        <v>30</v>
      </c>
      <c r="K3405" s="37">
        <f>VLOOKUP(Table2[[#This Row],[Home]],Table1[],2,FALSE)</f>
        <v>7</v>
      </c>
      <c r="L3405" s="37">
        <f>VLOOKUP(Table2[[#This Row],[Visitor]],Table3[],2,FALSE)</f>
        <v>23</v>
      </c>
      <c r="M3405" s="37">
        <f>VLOOKUP(Table2[[#This Row],[Home]],Table3[],2,FALSE)</f>
        <v>2</v>
      </c>
      <c r="N3405" s="37">
        <f>VLOOKUP(Table2[[#This Row],[Visitor]],Table4[],2,FALSE)</f>
        <v>14</v>
      </c>
      <c r="O3405" s="37">
        <f>VLOOKUP(Table2[[#This Row],[Home]],Table4[],2,FALSE)</f>
        <v>2</v>
      </c>
      <c r="P3405" s="37"/>
      <c r="Q3405" s="37"/>
    </row>
    <row r="3406" spans="1:17" ht="25.5" customHeight="1">
      <c r="A3406" s="53" t="s">
        <v>598</v>
      </c>
      <c r="B3406" s="11" t="s">
        <v>23</v>
      </c>
      <c r="C3406" s="54" t="s">
        <v>44</v>
      </c>
      <c r="D3406" s="54">
        <v>115</v>
      </c>
      <c r="E3406" s="54" t="s">
        <v>33</v>
      </c>
      <c r="F3406" s="54">
        <v>142</v>
      </c>
      <c r="G3406" s="54" t="s">
        <v>7</v>
      </c>
      <c r="H3406" s="54"/>
      <c r="I3406" s="30">
        <v>18978</v>
      </c>
      <c r="J3406" s="37">
        <f>VLOOKUP(Table2[[#This Row],[Visitor]],Table1[],2,FALSE)</f>
        <v>6</v>
      </c>
      <c r="K3406" s="37">
        <f>VLOOKUP(Table2[[#This Row],[Home]],Table1[],2,FALSE)</f>
        <v>24</v>
      </c>
      <c r="L3406" s="37">
        <f>VLOOKUP(Table2[[#This Row],[Visitor]],Table3[],2,FALSE)</f>
        <v>18</v>
      </c>
      <c r="M3406" s="37">
        <f>VLOOKUP(Table2[[#This Row],[Home]],Table3[],2,FALSE)</f>
        <v>12</v>
      </c>
      <c r="N3406" s="37">
        <f>VLOOKUP(Table2[[#This Row],[Visitor]],Table4[],2,FALSE)</f>
        <v>12</v>
      </c>
      <c r="O3406" s="37">
        <f>VLOOKUP(Table2[[#This Row],[Home]],Table4[],2,FALSE)</f>
        <v>21</v>
      </c>
      <c r="P3406" s="37"/>
      <c r="Q3406" s="37"/>
    </row>
    <row r="3407" spans="1:17" ht="25.5" customHeight="1">
      <c r="A3407" s="53" t="s">
        <v>598</v>
      </c>
      <c r="B3407" s="11" t="s">
        <v>26</v>
      </c>
      <c r="C3407" s="54" t="s">
        <v>45</v>
      </c>
      <c r="D3407" s="54">
        <v>125</v>
      </c>
      <c r="E3407" s="54" t="s">
        <v>10</v>
      </c>
      <c r="F3407" s="54">
        <v>120</v>
      </c>
      <c r="G3407" s="54" t="s">
        <v>7</v>
      </c>
      <c r="H3407" s="54"/>
      <c r="I3407" s="30">
        <v>18064</v>
      </c>
      <c r="J3407" s="37">
        <f>VLOOKUP(Table2[[#This Row],[Visitor]],Table1[],2,FALSE)</f>
        <v>28</v>
      </c>
      <c r="K3407" s="37">
        <f>VLOOKUP(Table2[[#This Row],[Home]],Table1[],2,FALSE)</f>
        <v>1</v>
      </c>
      <c r="L3407" s="37">
        <f>VLOOKUP(Table2[[#This Row],[Visitor]],Table3[],2,FALSE)</f>
        <v>21</v>
      </c>
      <c r="M3407" s="37">
        <f>VLOOKUP(Table2[[#This Row],[Home]],Table3[],2,FALSE)</f>
        <v>3</v>
      </c>
      <c r="N3407" s="37">
        <f>VLOOKUP(Table2[[#This Row],[Visitor]],Table4[],2,FALSE)</f>
        <v>20</v>
      </c>
      <c r="O3407" s="37">
        <f>VLOOKUP(Table2[[#This Row],[Home]],Table4[],2,FALSE)</f>
        <v>3</v>
      </c>
      <c r="P3407" s="37"/>
      <c r="Q3407" s="37"/>
    </row>
    <row r="3408" spans="1:17" ht="25.5" customHeight="1">
      <c r="A3408" s="53" t="s">
        <v>598</v>
      </c>
      <c r="B3408" s="11" t="s">
        <v>29</v>
      </c>
      <c r="C3408" s="54" t="s">
        <v>30</v>
      </c>
      <c r="D3408" s="54">
        <v>117</v>
      </c>
      <c r="E3408" s="54" t="s">
        <v>37</v>
      </c>
      <c r="F3408" s="54">
        <v>108</v>
      </c>
      <c r="G3408" s="54" t="s">
        <v>7</v>
      </c>
      <c r="H3408" s="54"/>
      <c r="I3408" s="30">
        <v>16843</v>
      </c>
      <c r="J3408" s="37">
        <f>VLOOKUP(Table2[[#This Row],[Visitor]],Table1[],2,FALSE)</f>
        <v>18</v>
      </c>
      <c r="K3408" s="37">
        <f>VLOOKUP(Table2[[#This Row],[Home]],Table1[],2,FALSE)</f>
        <v>29</v>
      </c>
      <c r="L3408" s="37">
        <f>VLOOKUP(Table2[[#This Row],[Visitor]],Table3[],2,FALSE)</f>
        <v>14</v>
      </c>
      <c r="M3408" s="37">
        <f>VLOOKUP(Table2[[#This Row],[Home]],Table3[],2,FALSE)</f>
        <v>30</v>
      </c>
      <c r="N3408" s="37">
        <f>VLOOKUP(Table2[[#This Row],[Visitor]],Table4[],2,FALSE)</f>
        <v>4</v>
      </c>
      <c r="O3408" s="37">
        <f>VLOOKUP(Table2[[#This Row],[Home]],Table4[],2,FALSE)</f>
        <v>29</v>
      </c>
      <c r="P3408" s="37"/>
      <c r="Q3408" s="37"/>
    </row>
    <row r="3409" spans="1:17" ht="25.5" customHeight="1">
      <c r="A3409" s="53" t="s">
        <v>598</v>
      </c>
      <c r="B3409" s="11" t="s">
        <v>35</v>
      </c>
      <c r="C3409" s="54" t="s">
        <v>34</v>
      </c>
      <c r="D3409" s="54">
        <v>102</v>
      </c>
      <c r="E3409" s="54" t="s">
        <v>38</v>
      </c>
      <c r="F3409" s="54">
        <v>122</v>
      </c>
      <c r="G3409" s="54" t="s">
        <v>7</v>
      </c>
      <c r="H3409" s="54"/>
      <c r="I3409" s="30">
        <v>16756</v>
      </c>
      <c r="J3409" s="37">
        <f>VLOOKUP(Table2[[#This Row],[Visitor]],Table1[],2,FALSE)</f>
        <v>2</v>
      </c>
      <c r="K3409" s="37">
        <f>VLOOKUP(Table2[[#This Row],[Home]],Table1[],2,FALSE)</f>
        <v>23</v>
      </c>
      <c r="L3409" s="37">
        <f>VLOOKUP(Table2[[#This Row],[Visitor]],Table3[],2,FALSE)</f>
        <v>13</v>
      </c>
      <c r="M3409" s="37">
        <f>VLOOKUP(Table2[[#This Row],[Home]],Table3[],2,FALSE)</f>
        <v>25</v>
      </c>
      <c r="N3409" s="37">
        <f>VLOOKUP(Table2[[#This Row],[Visitor]],Table4[],2,FALSE)</f>
        <v>13</v>
      </c>
      <c r="O3409" s="37">
        <f>VLOOKUP(Table2[[#This Row],[Home]],Table4[],2,FALSE)</f>
        <v>19</v>
      </c>
      <c r="P3409" s="37"/>
      <c r="Q3409" s="37"/>
    </row>
    <row r="3410" spans="1:17" ht="25.5" customHeight="1">
      <c r="A3410" s="53" t="s">
        <v>599</v>
      </c>
      <c r="B3410" s="11" t="s">
        <v>49</v>
      </c>
      <c r="C3410" s="54" t="s">
        <v>5</v>
      </c>
      <c r="D3410" s="54">
        <v>112</v>
      </c>
      <c r="E3410" s="54" t="s">
        <v>43</v>
      </c>
      <c r="F3410" s="54">
        <v>111</v>
      </c>
      <c r="G3410" s="54" t="s">
        <v>7</v>
      </c>
      <c r="H3410" s="54"/>
      <c r="I3410" s="30">
        <v>18203</v>
      </c>
      <c r="J3410" s="37">
        <f>VLOOKUP(Table2[[#This Row],[Visitor]],Table1[],2,FALSE)</f>
        <v>4</v>
      </c>
      <c r="K3410" s="37">
        <f>VLOOKUP(Table2[[#This Row],[Home]],Table1[],2,FALSE)</f>
        <v>10</v>
      </c>
      <c r="L3410" s="37">
        <f>VLOOKUP(Table2[[#This Row],[Visitor]],Table3[],2,FALSE)</f>
        <v>4</v>
      </c>
      <c r="M3410" s="37">
        <f>VLOOKUP(Table2[[#This Row],[Home]],Table3[],2,FALSE)</f>
        <v>10</v>
      </c>
      <c r="N3410" s="37">
        <f>VLOOKUP(Table2[[#This Row],[Visitor]],Table4[],2,FALSE)</f>
        <v>9</v>
      </c>
      <c r="O3410" s="37">
        <f>VLOOKUP(Table2[[#This Row],[Home]],Table4[],2,FALSE)</f>
        <v>10</v>
      </c>
      <c r="P3410" s="37"/>
      <c r="Q3410" s="37"/>
    </row>
    <row r="3411" spans="1:17" ht="25.5" customHeight="1">
      <c r="A3411" s="53" t="s">
        <v>599</v>
      </c>
      <c r="B3411" s="11" t="s">
        <v>59</v>
      </c>
      <c r="C3411" s="54" t="s">
        <v>42</v>
      </c>
      <c r="D3411" s="54">
        <v>135</v>
      </c>
      <c r="E3411" s="54" t="s">
        <v>27</v>
      </c>
      <c r="F3411" s="54">
        <v>140</v>
      </c>
      <c r="G3411" s="54" t="s">
        <v>7</v>
      </c>
      <c r="H3411" s="54" t="s">
        <v>128</v>
      </c>
      <c r="I3411" s="30">
        <v>16309</v>
      </c>
      <c r="J3411" s="37">
        <f>VLOOKUP(Table2[[#This Row],[Visitor]],Table1[],2,FALSE)</f>
        <v>25</v>
      </c>
      <c r="K3411" s="37">
        <f>VLOOKUP(Table2[[#This Row],[Home]],Table1[],2,FALSE)</f>
        <v>11</v>
      </c>
      <c r="L3411" s="37">
        <f>VLOOKUP(Table2[[#This Row],[Visitor]],Table3[],2,FALSE)</f>
        <v>22</v>
      </c>
      <c r="M3411" s="37">
        <f>VLOOKUP(Table2[[#This Row],[Home]],Table3[],2,FALSE)</f>
        <v>27</v>
      </c>
      <c r="N3411" s="37">
        <f>VLOOKUP(Table2[[#This Row],[Visitor]],Table4[],2,FALSE)</f>
        <v>30</v>
      </c>
      <c r="O3411" s="37">
        <f>VLOOKUP(Table2[[#This Row],[Home]],Table4[],2,FALSE)</f>
        <v>26</v>
      </c>
      <c r="P3411" s="37"/>
      <c r="Q3411" s="37"/>
    </row>
    <row r="3412" spans="1:17" ht="25.5" customHeight="1">
      <c r="A3412" s="53" t="s">
        <v>599</v>
      </c>
      <c r="B3412" s="11" t="s">
        <v>59</v>
      </c>
      <c r="C3412" s="54" t="s">
        <v>40</v>
      </c>
      <c r="D3412" s="54">
        <v>111</v>
      </c>
      <c r="E3412" s="54" t="s">
        <v>19</v>
      </c>
      <c r="F3412" s="54">
        <v>118</v>
      </c>
      <c r="G3412" s="54" t="s">
        <v>7</v>
      </c>
      <c r="H3412" s="54"/>
      <c r="I3412" s="30">
        <v>21018</v>
      </c>
      <c r="J3412" s="37">
        <f>VLOOKUP(Table2[[#This Row],[Visitor]],Table1[],2,FALSE)</f>
        <v>15</v>
      </c>
      <c r="K3412" s="37">
        <f>VLOOKUP(Table2[[#This Row],[Home]],Table1[],2,FALSE)</f>
        <v>27</v>
      </c>
      <c r="L3412" s="37">
        <f>VLOOKUP(Table2[[#This Row],[Visitor]],Table3[],2,FALSE)</f>
        <v>24</v>
      </c>
      <c r="M3412" s="37">
        <f>VLOOKUP(Table2[[#This Row],[Home]],Table3[],2,FALSE)</f>
        <v>5</v>
      </c>
      <c r="N3412" s="37">
        <f>VLOOKUP(Table2[[#This Row],[Visitor]],Table4[],2,FALSE)</f>
        <v>27</v>
      </c>
      <c r="O3412" s="37">
        <f>VLOOKUP(Table2[[#This Row],[Home]],Table4[],2,FALSE)</f>
        <v>7</v>
      </c>
      <c r="P3412" s="37"/>
      <c r="Q3412" s="37"/>
    </row>
    <row r="3413" spans="1:17" ht="25.5" customHeight="1">
      <c r="A3413" s="53" t="s">
        <v>599</v>
      </c>
      <c r="B3413" s="11" t="s">
        <v>59</v>
      </c>
      <c r="C3413" s="54" t="s">
        <v>25</v>
      </c>
      <c r="D3413" s="54">
        <v>106</v>
      </c>
      <c r="E3413" s="54" t="s">
        <v>20</v>
      </c>
      <c r="F3413" s="54">
        <v>99</v>
      </c>
      <c r="G3413" s="54" t="s">
        <v>7</v>
      </c>
      <c r="H3413" s="54"/>
      <c r="I3413" s="30">
        <v>17251</v>
      </c>
      <c r="J3413" s="37">
        <f>VLOOKUP(Table2[[#This Row],[Visitor]],Table1[],2,FALSE)</f>
        <v>12</v>
      </c>
      <c r="K3413" s="37">
        <f>VLOOKUP(Table2[[#This Row],[Home]],Table1[],2,FALSE)</f>
        <v>9</v>
      </c>
      <c r="L3413" s="37">
        <f>VLOOKUP(Table2[[#This Row],[Visitor]],Table3[],2,FALSE)</f>
        <v>29</v>
      </c>
      <c r="M3413" s="37">
        <f>VLOOKUP(Table2[[#This Row],[Home]],Table3[],2,FALSE)</f>
        <v>17</v>
      </c>
      <c r="N3413" s="37">
        <f>VLOOKUP(Table2[[#This Row],[Visitor]],Table4[],2,FALSE)</f>
        <v>23</v>
      </c>
      <c r="O3413" s="37">
        <f>VLOOKUP(Table2[[#This Row],[Home]],Table4[],2,FALSE)</f>
        <v>25</v>
      </c>
      <c r="P3413" s="37"/>
      <c r="Q3413" s="37"/>
    </row>
    <row r="3414" spans="1:17" ht="25.5" customHeight="1">
      <c r="A3414" s="53" t="s">
        <v>599</v>
      </c>
      <c r="B3414" s="11" t="s">
        <v>12</v>
      </c>
      <c r="C3414" s="54" t="s">
        <v>31</v>
      </c>
      <c r="D3414" s="54">
        <v>114</v>
      </c>
      <c r="E3414" s="54" t="s">
        <v>9</v>
      </c>
      <c r="F3414" s="54">
        <v>113</v>
      </c>
      <c r="G3414" s="54" t="s">
        <v>7</v>
      </c>
      <c r="H3414" s="54"/>
      <c r="I3414" s="30">
        <v>18055</v>
      </c>
      <c r="J3414" s="37">
        <f>VLOOKUP(Table2[[#This Row],[Visitor]],Table1[],2,FALSE)</f>
        <v>8</v>
      </c>
      <c r="K3414" s="37">
        <f>VLOOKUP(Table2[[#This Row],[Home]],Table1[],2,FALSE)</f>
        <v>3</v>
      </c>
      <c r="L3414" s="37">
        <f>VLOOKUP(Table2[[#This Row],[Visitor]],Table3[],2,FALSE)</f>
        <v>11</v>
      </c>
      <c r="M3414" s="37">
        <f>VLOOKUP(Table2[[#This Row],[Home]],Table3[],2,FALSE)</f>
        <v>1</v>
      </c>
      <c r="N3414" s="37">
        <f>VLOOKUP(Table2[[#This Row],[Visitor]],Table4[],2,FALSE)</f>
        <v>8</v>
      </c>
      <c r="O3414" s="37">
        <f>VLOOKUP(Table2[[#This Row],[Home]],Table4[],2,FALSE)</f>
        <v>5</v>
      </c>
      <c r="P3414" s="37"/>
      <c r="Q3414" s="37"/>
    </row>
    <row r="3415" spans="1:17" ht="25.5" customHeight="1">
      <c r="A3415" s="53" t="s">
        <v>599</v>
      </c>
      <c r="B3415" s="11" t="s">
        <v>21</v>
      </c>
      <c r="C3415" s="54" t="s">
        <v>44</v>
      </c>
      <c r="D3415" s="54">
        <v>133</v>
      </c>
      <c r="E3415" s="54" t="s">
        <v>6</v>
      </c>
      <c r="F3415" s="54">
        <v>92</v>
      </c>
      <c r="G3415" s="54" t="s">
        <v>7</v>
      </c>
      <c r="H3415" s="54"/>
      <c r="I3415" s="30">
        <v>17240</v>
      </c>
      <c r="J3415" s="37">
        <f>VLOOKUP(Table2[[#This Row],[Visitor]],Table1[],2,FALSE)</f>
        <v>6</v>
      </c>
      <c r="K3415" s="37">
        <f>VLOOKUP(Table2[[#This Row],[Home]],Table1[],2,FALSE)</f>
        <v>5</v>
      </c>
      <c r="L3415" s="37">
        <f>VLOOKUP(Table2[[#This Row],[Visitor]],Table3[],2,FALSE)</f>
        <v>18</v>
      </c>
      <c r="M3415" s="37">
        <f>VLOOKUP(Table2[[#This Row],[Home]],Table3[],2,FALSE)</f>
        <v>6</v>
      </c>
      <c r="N3415" s="37">
        <f>VLOOKUP(Table2[[#This Row],[Visitor]],Table4[],2,FALSE)</f>
        <v>12</v>
      </c>
      <c r="O3415" s="37">
        <f>VLOOKUP(Table2[[#This Row],[Home]],Table4[],2,FALSE)</f>
        <v>28</v>
      </c>
      <c r="P3415" s="37"/>
      <c r="Q3415" s="37"/>
    </row>
    <row r="3416" spans="1:17" ht="25.5" customHeight="1">
      <c r="A3416" s="53" t="s">
        <v>599</v>
      </c>
      <c r="B3416" s="11" t="s">
        <v>29</v>
      </c>
      <c r="C3416" s="54" t="s">
        <v>17</v>
      </c>
      <c r="D3416" s="54">
        <v>109</v>
      </c>
      <c r="E3416" s="54" t="s">
        <v>36</v>
      </c>
      <c r="F3416" s="54">
        <v>115</v>
      </c>
      <c r="G3416" s="54" t="s">
        <v>7</v>
      </c>
      <c r="H3416" s="54"/>
      <c r="I3416" s="30">
        <v>19726</v>
      </c>
      <c r="J3416" s="37">
        <f>VLOOKUP(Table2[[#This Row],[Visitor]],Table1[],2,FALSE)</f>
        <v>17</v>
      </c>
      <c r="K3416" s="37">
        <f>VLOOKUP(Table2[[#This Row],[Home]],Table1[],2,FALSE)</f>
        <v>16</v>
      </c>
      <c r="L3416" s="37">
        <f>VLOOKUP(Table2[[#This Row],[Visitor]],Table3[],2,FALSE)</f>
        <v>15</v>
      </c>
      <c r="M3416" s="37">
        <f>VLOOKUP(Table2[[#This Row],[Home]],Table3[],2,FALSE)</f>
        <v>7</v>
      </c>
      <c r="N3416" s="37">
        <f>VLOOKUP(Table2[[#This Row],[Visitor]],Table4[],2,FALSE)</f>
        <v>18</v>
      </c>
      <c r="O3416" s="37">
        <f>VLOOKUP(Table2[[#This Row],[Home]],Table4[],2,FALSE)</f>
        <v>6</v>
      </c>
      <c r="P3416" s="37"/>
      <c r="Q3416" s="37"/>
    </row>
    <row r="3417" spans="1:17" ht="25.5" customHeight="1">
      <c r="A3417" s="53" t="s">
        <v>600</v>
      </c>
      <c r="B3417" s="11" t="s">
        <v>12</v>
      </c>
      <c r="C3417" s="54" t="s">
        <v>13</v>
      </c>
      <c r="D3417" s="54">
        <v>87</v>
      </c>
      <c r="E3417" s="54" t="s">
        <v>14</v>
      </c>
      <c r="F3417" s="54">
        <v>76</v>
      </c>
      <c r="G3417" s="54" t="s">
        <v>7</v>
      </c>
      <c r="H3417" s="54"/>
      <c r="I3417" s="30">
        <v>13941</v>
      </c>
      <c r="J3417" s="37">
        <f>VLOOKUP(Table2[[#This Row],[Visitor]],Table1[],2,FALSE)</f>
        <v>20</v>
      </c>
      <c r="K3417" s="37">
        <f>VLOOKUP(Table2[[#This Row],[Home]],Table1[],2,FALSE)</f>
        <v>19</v>
      </c>
      <c r="L3417" s="37">
        <f>VLOOKUP(Table2[[#This Row],[Visitor]],Table3[],2,FALSE)</f>
        <v>20</v>
      </c>
      <c r="M3417" s="37">
        <f>VLOOKUP(Table2[[#This Row],[Home]],Table3[],2,FALSE)</f>
        <v>19</v>
      </c>
      <c r="N3417" s="37">
        <f>VLOOKUP(Table2[[#This Row],[Visitor]],Table4[],2,FALSE)</f>
        <v>17</v>
      </c>
      <c r="O3417" s="37">
        <f>VLOOKUP(Table2[[#This Row],[Home]],Table4[],2,FALSE)</f>
        <v>16</v>
      </c>
      <c r="P3417" s="37"/>
      <c r="Q3417" s="37"/>
    </row>
    <row r="3418" spans="1:17" ht="25.5" customHeight="1">
      <c r="A3418" s="53" t="s">
        <v>600</v>
      </c>
      <c r="B3418" s="11" t="s">
        <v>12</v>
      </c>
      <c r="C3418" s="54" t="s">
        <v>15</v>
      </c>
      <c r="D3418" s="54">
        <v>106</v>
      </c>
      <c r="E3418" s="54" t="s">
        <v>16</v>
      </c>
      <c r="F3418" s="54">
        <v>105</v>
      </c>
      <c r="G3418" s="54" t="s">
        <v>7</v>
      </c>
      <c r="H3418" s="54"/>
      <c r="I3418" s="30">
        <v>16761</v>
      </c>
      <c r="J3418" s="37">
        <f>VLOOKUP(Table2[[#This Row],[Visitor]],Table1[],2,FALSE)</f>
        <v>30</v>
      </c>
      <c r="K3418" s="37">
        <f>VLOOKUP(Table2[[#This Row],[Home]],Table1[],2,FALSE)</f>
        <v>13</v>
      </c>
      <c r="L3418" s="37">
        <f>VLOOKUP(Table2[[#This Row],[Visitor]],Table3[],2,FALSE)</f>
        <v>23</v>
      </c>
      <c r="M3418" s="37">
        <f>VLOOKUP(Table2[[#This Row],[Home]],Table3[],2,FALSE)</f>
        <v>8</v>
      </c>
      <c r="N3418" s="37">
        <f>VLOOKUP(Table2[[#This Row],[Visitor]],Table4[],2,FALSE)</f>
        <v>14</v>
      </c>
      <c r="O3418" s="37">
        <f>VLOOKUP(Table2[[#This Row],[Home]],Table4[],2,FALSE)</f>
        <v>11</v>
      </c>
      <c r="P3418" s="37"/>
      <c r="Q3418" s="37"/>
    </row>
    <row r="3419" spans="1:17" ht="25.5" customHeight="1">
      <c r="A3419" s="53" t="s">
        <v>600</v>
      </c>
      <c r="B3419" s="11" t="s">
        <v>12</v>
      </c>
      <c r="C3419" s="54" t="s">
        <v>27</v>
      </c>
      <c r="D3419" s="54">
        <v>126</v>
      </c>
      <c r="E3419" s="54" t="s">
        <v>18</v>
      </c>
      <c r="F3419" s="54">
        <v>135</v>
      </c>
      <c r="G3419" s="54" t="s">
        <v>7</v>
      </c>
      <c r="H3419" s="54"/>
      <c r="I3419" s="30">
        <v>17076</v>
      </c>
      <c r="J3419" s="37">
        <f>VLOOKUP(Table2[[#This Row],[Visitor]],Table1[],2,FALSE)</f>
        <v>11</v>
      </c>
      <c r="K3419" s="37">
        <f>VLOOKUP(Table2[[#This Row],[Home]],Table1[],2,FALSE)</f>
        <v>26</v>
      </c>
      <c r="L3419" s="37">
        <f>VLOOKUP(Table2[[#This Row],[Visitor]],Table3[],2,FALSE)</f>
        <v>27</v>
      </c>
      <c r="M3419" s="37">
        <f>VLOOKUP(Table2[[#This Row],[Home]],Table3[],2,FALSE)</f>
        <v>26</v>
      </c>
      <c r="N3419" s="37">
        <f>VLOOKUP(Table2[[#This Row],[Visitor]],Table4[],2,FALSE)</f>
        <v>26</v>
      </c>
      <c r="O3419" s="37">
        <f>VLOOKUP(Table2[[#This Row],[Home]],Table4[],2,FALSE)</f>
        <v>15</v>
      </c>
      <c r="P3419" s="37"/>
      <c r="Q3419" s="37"/>
    </row>
    <row r="3420" spans="1:17" ht="25.5" customHeight="1">
      <c r="A3420" s="53" t="s">
        <v>600</v>
      </c>
      <c r="B3420" s="11" t="s">
        <v>21</v>
      </c>
      <c r="C3420" s="54" t="s">
        <v>33</v>
      </c>
      <c r="D3420" s="54">
        <v>126</v>
      </c>
      <c r="E3420" s="54" t="s">
        <v>41</v>
      </c>
      <c r="F3420" s="54">
        <v>137</v>
      </c>
      <c r="G3420" s="54" t="s">
        <v>7</v>
      </c>
      <c r="H3420" s="54"/>
      <c r="I3420" s="30">
        <v>19800</v>
      </c>
      <c r="J3420" s="37">
        <f>VLOOKUP(Table2[[#This Row],[Visitor]],Table1[],2,FALSE)</f>
        <v>24</v>
      </c>
      <c r="K3420" s="37">
        <f>VLOOKUP(Table2[[#This Row],[Home]],Table1[],2,FALSE)</f>
        <v>7</v>
      </c>
      <c r="L3420" s="37">
        <f>VLOOKUP(Table2[[#This Row],[Visitor]],Table3[],2,FALSE)</f>
        <v>12</v>
      </c>
      <c r="M3420" s="37">
        <f>VLOOKUP(Table2[[#This Row],[Home]],Table3[],2,FALSE)</f>
        <v>2</v>
      </c>
      <c r="N3420" s="37">
        <f>VLOOKUP(Table2[[#This Row],[Visitor]],Table4[],2,FALSE)</f>
        <v>21</v>
      </c>
      <c r="O3420" s="37">
        <f>VLOOKUP(Table2[[#This Row],[Home]],Table4[],2,FALSE)</f>
        <v>2</v>
      </c>
      <c r="P3420" s="37"/>
      <c r="Q3420" s="37"/>
    </row>
    <row r="3421" spans="1:17" ht="25.5" customHeight="1">
      <c r="A3421" s="53" t="s">
        <v>600</v>
      </c>
      <c r="B3421" s="11" t="s">
        <v>23</v>
      </c>
      <c r="C3421" s="54" t="s">
        <v>38</v>
      </c>
      <c r="D3421" s="54">
        <v>111</v>
      </c>
      <c r="E3421" s="54" t="s">
        <v>22</v>
      </c>
      <c r="F3421" s="54">
        <v>123</v>
      </c>
      <c r="G3421" s="54" t="s">
        <v>7</v>
      </c>
      <c r="H3421" s="54"/>
      <c r="I3421" s="30">
        <v>17463</v>
      </c>
      <c r="J3421" s="37">
        <f>VLOOKUP(Table2[[#This Row],[Visitor]],Table1[],2,FALSE)</f>
        <v>23</v>
      </c>
      <c r="K3421" s="37">
        <f>VLOOKUP(Table2[[#This Row],[Home]],Table1[],2,FALSE)</f>
        <v>14</v>
      </c>
      <c r="L3421" s="37">
        <f>VLOOKUP(Table2[[#This Row],[Visitor]],Table3[],2,FALSE)</f>
        <v>25</v>
      </c>
      <c r="M3421" s="37">
        <f>VLOOKUP(Table2[[#This Row],[Home]],Table3[],2,FALSE)</f>
        <v>16</v>
      </c>
      <c r="N3421" s="37">
        <f>VLOOKUP(Table2[[#This Row],[Visitor]],Table4[],2,FALSE)</f>
        <v>19</v>
      </c>
      <c r="O3421" s="37">
        <f>VLOOKUP(Table2[[#This Row],[Home]],Table4[],2,FALSE)</f>
        <v>1</v>
      </c>
      <c r="P3421" s="37"/>
      <c r="Q3421" s="37"/>
    </row>
    <row r="3422" spans="1:17" ht="25.5" customHeight="1">
      <c r="A3422" s="53" t="s">
        <v>600</v>
      </c>
      <c r="B3422" s="11" t="s">
        <v>26</v>
      </c>
      <c r="C3422" s="54" t="s">
        <v>31</v>
      </c>
      <c r="D3422" s="54">
        <v>123</v>
      </c>
      <c r="E3422" s="54" t="s">
        <v>28</v>
      </c>
      <c r="F3422" s="54">
        <v>119</v>
      </c>
      <c r="G3422" s="54" t="s">
        <v>7</v>
      </c>
      <c r="H3422" s="54"/>
      <c r="I3422" s="30">
        <v>19793</v>
      </c>
      <c r="J3422" s="37">
        <f>VLOOKUP(Table2[[#This Row],[Visitor]],Table1[],2,FALSE)</f>
        <v>8</v>
      </c>
      <c r="K3422" s="37">
        <f>VLOOKUP(Table2[[#This Row],[Home]],Table1[],2,FALSE)</f>
        <v>22</v>
      </c>
      <c r="L3422" s="37">
        <f>VLOOKUP(Table2[[#This Row],[Visitor]],Table3[],2,FALSE)</f>
        <v>11</v>
      </c>
      <c r="M3422" s="37">
        <f>VLOOKUP(Table2[[#This Row],[Home]],Table3[],2,FALSE)</f>
        <v>28</v>
      </c>
      <c r="N3422" s="37">
        <f>VLOOKUP(Table2[[#This Row],[Visitor]],Table4[],2,FALSE)</f>
        <v>8</v>
      </c>
      <c r="O3422" s="37">
        <f>VLOOKUP(Table2[[#This Row],[Home]],Table4[],2,FALSE)</f>
        <v>22</v>
      </c>
      <c r="P3422" s="37"/>
      <c r="Q3422" s="37"/>
    </row>
    <row r="3423" spans="1:17" ht="25.5" customHeight="1">
      <c r="A3423" s="53" t="s">
        <v>600</v>
      </c>
      <c r="B3423" s="11" t="s">
        <v>29</v>
      </c>
      <c r="C3423" s="54" t="s">
        <v>34</v>
      </c>
      <c r="D3423" s="54">
        <v>120</v>
      </c>
      <c r="E3423" s="54" t="s">
        <v>30</v>
      </c>
      <c r="F3423" s="54">
        <v>127</v>
      </c>
      <c r="G3423" s="54" t="s">
        <v>7</v>
      </c>
      <c r="H3423" s="54"/>
      <c r="I3423" s="30">
        <v>19520</v>
      </c>
      <c r="J3423" s="37">
        <f>VLOOKUP(Table2[[#This Row],[Visitor]],Table1[],2,FALSE)</f>
        <v>2</v>
      </c>
      <c r="K3423" s="37">
        <f>VLOOKUP(Table2[[#This Row],[Home]],Table1[],2,FALSE)</f>
        <v>18</v>
      </c>
      <c r="L3423" s="37">
        <f>VLOOKUP(Table2[[#This Row],[Visitor]],Table3[],2,FALSE)</f>
        <v>13</v>
      </c>
      <c r="M3423" s="37">
        <f>VLOOKUP(Table2[[#This Row],[Home]],Table3[],2,FALSE)</f>
        <v>14</v>
      </c>
      <c r="N3423" s="37">
        <f>VLOOKUP(Table2[[#This Row],[Visitor]],Table4[],2,FALSE)</f>
        <v>13</v>
      </c>
      <c r="O3423" s="37">
        <f>VLOOKUP(Table2[[#This Row],[Home]],Table4[],2,FALSE)</f>
        <v>4</v>
      </c>
      <c r="P3423" s="37"/>
      <c r="Q3423" s="37"/>
    </row>
    <row r="3424" spans="1:17" ht="25.5" customHeight="1">
      <c r="A3424" s="53" t="s">
        <v>600</v>
      </c>
      <c r="B3424" s="11" t="s">
        <v>8</v>
      </c>
      <c r="C3424" s="54" t="s">
        <v>17</v>
      </c>
      <c r="D3424" s="54">
        <v>113</v>
      </c>
      <c r="E3424" s="54" t="s">
        <v>10</v>
      </c>
      <c r="F3424" s="54">
        <v>101</v>
      </c>
      <c r="G3424" s="54" t="s">
        <v>7</v>
      </c>
      <c r="H3424" s="54"/>
      <c r="I3424" s="30">
        <v>18064</v>
      </c>
      <c r="J3424" s="37">
        <f>VLOOKUP(Table2[[#This Row],[Visitor]],Table1[],2,FALSE)</f>
        <v>17</v>
      </c>
      <c r="K3424" s="37">
        <f>VLOOKUP(Table2[[#This Row],[Home]],Table1[],2,FALSE)</f>
        <v>1</v>
      </c>
      <c r="L3424" s="37">
        <f>VLOOKUP(Table2[[#This Row],[Visitor]],Table3[],2,FALSE)</f>
        <v>15</v>
      </c>
      <c r="M3424" s="37">
        <f>VLOOKUP(Table2[[#This Row],[Home]],Table3[],2,FALSE)</f>
        <v>3</v>
      </c>
      <c r="N3424" s="37">
        <f>VLOOKUP(Table2[[#This Row],[Visitor]],Table4[],2,FALSE)</f>
        <v>18</v>
      </c>
      <c r="O3424" s="37">
        <f>VLOOKUP(Table2[[#This Row],[Home]],Table4[],2,FALSE)</f>
        <v>3</v>
      </c>
      <c r="P3424" s="37"/>
      <c r="Q3424" s="37"/>
    </row>
    <row r="3425" spans="1:17" ht="25.5" customHeight="1">
      <c r="A3425" s="53" t="s">
        <v>600</v>
      </c>
      <c r="B3425" s="11" t="s">
        <v>8</v>
      </c>
      <c r="C3425" s="54" t="s">
        <v>37</v>
      </c>
      <c r="D3425" s="54">
        <v>100</v>
      </c>
      <c r="E3425" s="54" t="s">
        <v>45</v>
      </c>
      <c r="F3425" s="54">
        <v>125</v>
      </c>
      <c r="G3425" s="54" t="s">
        <v>7</v>
      </c>
      <c r="H3425" s="54"/>
      <c r="I3425" s="30">
        <v>18997</v>
      </c>
      <c r="J3425" s="37">
        <f>VLOOKUP(Table2[[#This Row],[Visitor]],Table1[],2,FALSE)</f>
        <v>29</v>
      </c>
      <c r="K3425" s="37">
        <f>VLOOKUP(Table2[[#This Row],[Home]],Table1[],2,FALSE)</f>
        <v>28</v>
      </c>
      <c r="L3425" s="37">
        <f>VLOOKUP(Table2[[#This Row],[Visitor]],Table3[],2,FALSE)</f>
        <v>30</v>
      </c>
      <c r="M3425" s="37">
        <f>VLOOKUP(Table2[[#This Row],[Home]],Table3[],2,FALSE)</f>
        <v>21</v>
      </c>
      <c r="N3425" s="37">
        <f>VLOOKUP(Table2[[#This Row],[Visitor]],Table4[],2,FALSE)</f>
        <v>29</v>
      </c>
      <c r="O3425" s="37">
        <f>VLOOKUP(Table2[[#This Row],[Home]],Table4[],2,FALSE)</f>
        <v>20</v>
      </c>
      <c r="P3425" s="37"/>
      <c r="Q3425" s="37"/>
    </row>
    <row r="3426" spans="1:17" ht="25.5" customHeight="1">
      <c r="A3426" s="53" t="s">
        <v>601</v>
      </c>
      <c r="B3426" s="11" t="s">
        <v>12</v>
      </c>
      <c r="C3426" s="54" t="s">
        <v>44</v>
      </c>
      <c r="D3426" s="54">
        <v>103</v>
      </c>
      <c r="E3426" s="54" t="s">
        <v>19</v>
      </c>
      <c r="F3426" s="54">
        <v>110</v>
      </c>
      <c r="G3426" s="54" t="s">
        <v>7</v>
      </c>
      <c r="H3426" s="54"/>
      <c r="I3426" s="30">
        <v>20730</v>
      </c>
      <c r="J3426" s="37">
        <f>VLOOKUP(Table2[[#This Row],[Visitor]],Table1[],2,FALSE)</f>
        <v>6</v>
      </c>
      <c r="K3426" s="37">
        <f>VLOOKUP(Table2[[#This Row],[Home]],Table1[],2,FALSE)</f>
        <v>27</v>
      </c>
      <c r="L3426" s="37">
        <f>VLOOKUP(Table2[[#This Row],[Visitor]],Table3[],2,FALSE)</f>
        <v>18</v>
      </c>
      <c r="M3426" s="37">
        <f>VLOOKUP(Table2[[#This Row],[Home]],Table3[],2,FALSE)</f>
        <v>5</v>
      </c>
      <c r="N3426" s="37">
        <f>VLOOKUP(Table2[[#This Row],[Visitor]],Table4[],2,FALSE)</f>
        <v>12</v>
      </c>
      <c r="O3426" s="37">
        <f>VLOOKUP(Table2[[#This Row],[Home]],Table4[],2,FALSE)</f>
        <v>7</v>
      </c>
      <c r="P3426" s="37"/>
      <c r="Q3426" s="37"/>
    </row>
    <row r="3427" spans="1:17" ht="25.5" customHeight="1">
      <c r="A3427" s="53" t="s">
        <v>601</v>
      </c>
      <c r="B3427" s="11" t="s">
        <v>12</v>
      </c>
      <c r="C3427" s="54" t="s">
        <v>40</v>
      </c>
      <c r="D3427" s="54">
        <v>114</v>
      </c>
      <c r="E3427" s="54" t="s">
        <v>20</v>
      </c>
      <c r="F3427" s="54">
        <v>126</v>
      </c>
      <c r="G3427" s="54" t="s">
        <v>7</v>
      </c>
      <c r="H3427" s="54"/>
      <c r="I3427" s="30">
        <v>15135</v>
      </c>
      <c r="J3427" s="37">
        <f>VLOOKUP(Table2[[#This Row],[Visitor]],Table1[],2,FALSE)</f>
        <v>15</v>
      </c>
      <c r="K3427" s="37">
        <f>VLOOKUP(Table2[[#This Row],[Home]],Table1[],2,FALSE)</f>
        <v>9</v>
      </c>
      <c r="L3427" s="37">
        <f>VLOOKUP(Table2[[#This Row],[Visitor]],Table3[],2,FALSE)</f>
        <v>24</v>
      </c>
      <c r="M3427" s="37">
        <f>VLOOKUP(Table2[[#This Row],[Home]],Table3[],2,FALSE)</f>
        <v>17</v>
      </c>
      <c r="N3427" s="37">
        <f>VLOOKUP(Table2[[#This Row],[Visitor]],Table4[],2,FALSE)</f>
        <v>27</v>
      </c>
      <c r="O3427" s="37">
        <f>VLOOKUP(Table2[[#This Row],[Home]],Table4[],2,FALSE)</f>
        <v>25</v>
      </c>
      <c r="P3427" s="37"/>
      <c r="Q3427" s="37"/>
    </row>
    <row r="3428" spans="1:17" ht="25.5" customHeight="1">
      <c r="A3428" s="53" t="s">
        <v>601</v>
      </c>
      <c r="B3428" s="11" t="s">
        <v>23</v>
      </c>
      <c r="C3428" s="54" t="s">
        <v>36</v>
      </c>
      <c r="D3428" s="54">
        <v>117</v>
      </c>
      <c r="E3428" s="54" t="s">
        <v>24</v>
      </c>
      <c r="F3428" s="54">
        <v>138</v>
      </c>
      <c r="G3428" s="54" t="s">
        <v>7</v>
      </c>
      <c r="H3428" s="54"/>
      <c r="I3428" s="30">
        <v>15739</v>
      </c>
      <c r="J3428" s="37">
        <f>VLOOKUP(Table2[[#This Row],[Visitor]],Table1[],2,FALSE)</f>
        <v>16</v>
      </c>
      <c r="K3428" s="37">
        <f>VLOOKUP(Table2[[#This Row],[Home]],Table1[],2,FALSE)</f>
        <v>21</v>
      </c>
      <c r="L3428" s="37">
        <f>VLOOKUP(Table2[[#This Row],[Visitor]],Table3[],2,FALSE)</f>
        <v>7</v>
      </c>
      <c r="M3428" s="37">
        <f>VLOOKUP(Table2[[#This Row],[Home]],Table3[],2,FALSE)</f>
        <v>9</v>
      </c>
      <c r="N3428" s="37">
        <f>VLOOKUP(Table2[[#This Row],[Visitor]],Table4[],2,FALSE)</f>
        <v>6</v>
      </c>
      <c r="O3428" s="37">
        <f>VLOOKUP(Table2[[#This Row],[Home]],Table4[],2,FALSE)</f>
        <v>24</v>
      </c>
      <c r="P3428" s="37"/>
      <c r="Q3428" s="37"/>
    </row>
    <row r="3429" spans="1:17" ht="25.5" customHeight="1">
      <c r="A3429" s="53" t="s">
        <v>601</v>
      </c>
      <c r="B3429" s="11" t="s">
        <v>23</v>
      </c>
      <c r="C3429" s="54" t="s">
        <v>34</v>
      </c>
      <c r="D3429" s="54">
        <v>114</v>
      </c>
      <c r="E3429" s="54" t="s">
        <v>43</v>
      </c>
      <c r="F3429" s="54">
        <v>106</v>
      </c>
      <c r="G3429" s="54" t="s">
        <v>7</v>
      </c>
      <c r="H3429" s="54"/>
      <c r="I3429" s="30">
        <v>18203</v>
      </c>
      <c r="J3429" s="37">
        <f>VLOOKUP(Table2[[#This Row],[Visitor]],Table1[],2,FALSE)</f>
        <v>2</v>
      </c>
      <c r="K3429" s="37">
        <f>VLOOKUP(Table2[[#This Row],[Home]],Table1[],2,FALSE)</f>
        <v>10</v>
      </c>
      <c r="L3429" s="37">
        <f>VLOOKUP(Table2[[#This Row],[Visitor]],Table3[],2,FALSE)</f>
        <v>13</v>
      </c>
      <c r="M3429" s="37">
        <f>VLOOKUP(Table2[[#This Row],[Home]],Table3[],2,FALSE)</f>
        <v>10</v>
      </c>
      <c r="N3429" s="37">
        <f>VLOOKUP(Table2[[#This Row],[Visitor]],Table4[],2,FALSE)</f>
        <v>13</v>
      </c>
      <c r="O3429" s="37">
        <f>VLOOKUP(Table2[[#This Row],[Home]],Table4[],2,FALSE)</f>
        <v>10</v>
      </c>
      <c r="P3429" s="37"/>
      <c r="Q3429" s="37"/>
    </row>
    <row r="3430" spans="1:17" ht="25.5" customHeight="1">
      <c r="A3430" s="53" t="s">
        <v>601</v>
      </c>
      <c r="B3430" s="11" t="s">
        <v>32</v>
      </c>
      <c r="C3430" s="54" t="s">
        <v>5</v>
      </c>
      <c r="D3430" s="54">
        <v>105</v>
      </c>
      <c r="E3430" s="54" t="s">
        <v>9</v>
      </c>
      <c r="F3430" s="54">
        <v>116</v>
      </c>
      <c r="G3430" s="54" t="s">
        <v>7</v>
      </c>
      <c r="H3430" s="54"/>
      <c r="I3430" s="30">
        <v>18055</v>
      </c>
      <c r="J3430" s="37">
        <f>VLOOKUP(Table2[[#This Row],[Visitor]],Table1[],2,FALSE)</f>
        <v>4</v>
      </c>
      <c r="K3430" s="37">
        <f>VLOOKUP(Table2[[#This Row],[Home]],Table1[],2,FALSE)</f>
        <v>3</v>
      </c>
      <c r="L3430" s="37">
        <f>VLOOKUP(Table2[[#This Row],[Visitor]],Table3[],2,FALSE)</f>
        <v>4</v>
      </c>
      <c r="M3430" s="37">
        <f>VLOOKUP(Table2[[#This Row],[Home]],Table3[],2,FALSE)</f>
        <v>1</v>
      </c>
      <c r="N3430" s="37">
        <f>VLOOKUP(Table2[[#This Row],[Visitor]],Table4[],2,FALSE)</f>
        <v>9</v>
      </c>
      <c r="O3430" s="37">
        <f>VLOOKUP(Table2[[#This Row],[Home]],Table4[],2,FALSE)</f>
        <v>5</v>
      </c>
      <c r="P3430" s="37"/>
      <c r="Q3430" s="37"/>
    </row>
    <row r="3431" spans="1:17" ht="25.5" customHeight="1">
      <c r="A3431" s="53" t="s">
        <v>602</v>
      </c>
      <c r="B3431" s="11" t="s">
        <v>12</v>
      </c>
      <c r="C3431" s="54" t="s">
        <v>27</v>
      </c>
      <c r="D3431" s="54">
        <v>105</v>
      </c>
      <c r="E3431" s="54" t="s">
        <v>6</v>
      </c>
      <c r="F3431" s="54">
        <v>127</v>
      </c>
      <c r="G3431" s="54" t="s">
        <v>7</v>
      </c>
      <c r="H3431" s="54"/>
      <c r="I3431" s="30">
        <v>16200</v>
      </c>
      <c r="J3431" s="37">
        <f>VLOOKUP(Table2[[#This Row],[Visitor]],Table1[],2,FALSE)</f>
        <v>11</v>
      </c>
      <c r="K3431" s="37">
        <f>VLOOKUP(Table2[[#This Row],[Home]],Table1[],2,FALSE)</f>
        <v>5</v>
      </c>
      <c r="L3431" s="37">
        <f>VLOOKUP(Table2[[#This Row],[Visitor]],Table3[],2,FALSE)</f>
        <v>27</v>
      </c>
      <c r="M3431" s="37">
        <f>VLOOKUP(Table2[[#This Row],[Home]],Table3[],2,FALSE)</f>
        <v>6</v>
      </c>
      <c r="N3431" s="37">
        <f>VLOOKUP(Table2[[#This Row],[Visitor]],Table4[],2,FALSE)</f>
        <v>26</v>
      </c>
      <c r="O3431" s="37">
        <f>VLOOKUP(Table2[[#This Row],[Home]],Table4[],2,FALSE)</f>
        <v>28</v>
      </c>
      <c r="P3431" s="37"/>
      <c r="Q3431" s="37"/>
    </row>
    <row r="3432" spans="1:17" ht="25.5" customHeight="1">
      <c r="A3432" s="53" t="s">
        <v>602</v>
      </c>
      <c r="B3432" s="11" t="s">
        <v>12</v>
      </c>
      <c r="C3432" s="54" t="s">
        <v>14</v>
      </c>
      <c r="D3432" s="54">
        <v>112</v>
      </c>
      <c r="E3432" s="54" t="s">
        <v>18</v>
      </c>
      <c r="F3432" s="54">
        <v>116</v>
      </c>
      <c r="G3432" s="54" t="s">
        <v>7</v>
      </c>
      <c r="H3432" s="54" t="s">
        <v>53</v>
      </c>
      <c r="I3432" s="30">
        <v>16607</v>
      </c>
      <c r="J3432" s="37">
        <f>VLOOKUP(Table2[[#This Row],[Visitor]],Table1[],2,FALSE)</f>
        <v>19</v>
      </c>
      <c r="K3432" s="37">
        <f>VLOOKUP(Table2[[#This Row],[Home]],Table1[],2,FALSE)</f>
        <v>26</v>
      </c>
      <c r="L3432" s="37">
        <f>VLOOKUP(Table2[[#This Row],[Visitor]],Table3[],2,FALSE)</f>
        <v>19</v>
      </c>
      <c r="M3432" s="37">
        <f>VLOOKUP(Table2[[#This Row],[Home]],Table3[],2,FALSE)</f>
        <v>26</v>
      </c>
      <c r="N3432" s="37">
        <f>VLOOKUP(Table2[[#This Row],[Visitor]],Table4[],2,FALSE)</f>
        <v>16</v>
      </c>
      <c r="O3432" s="37">
        <f>VLOOKUP(Table2[[#This Row],[Home]],Table4[],2,FALSE)</f>
        <v>15</v>
      </c>
      <c r="P3432" s="37"/>
      <c r="Q3432" s="37"/>
    </row>
    <row r="3433" spans="1:17" ht="25.5" customHeight="1">
      <c r="A3433" s="53" t="s">
        <v>602</v>
      </c>
      <c r="B3433" s="11" t="s">
        <v>21</v>
      </c>
      <c r="C3433" s="54" t="s">
        <v>41</v>
      </c>
      <c r="D3433" s="54">
        <v>91</v>
      </c>
      <c r="E3433" s="54" t="s">
        <v>15</v>
      </c>
      <c r="F3433" s="54">
        <v>101</v>
      </c>
      <c r="G3433" s="54" t="s">
        <v>7</v>
      </c>
      <c r="H3433" s="54"/>
      <c r="I3433" s="30">
        <v>15823</v>
      </c>
      <c r="J3433" s="37">
        <f>VLOOKUP(Table2[[#This Row],[Visitor]],Table1[],2,FALSE)</f>
        <v>7</v>
      </c>
      <c r="K3433" s="37">
        <f>VLOOKUP(Table2[[#This Row],[Home]],Table1[],2,FALSE)</f>
        <v>30</v>
      </c>
      <c r="L3433" s="37">
        <f>VLOOKUP(Table2[[#This Row],[Visitor]],Table3[],2,FALSE)</f>
        <v>2</v>
      </c>
      <c r="M3433" s="37">
        <f>VLOOKUP(Table2[[#This Row],[Home]],Table3[],2,FALSE)</f>
        <v>23</v>
      </c>
      <c r="N3433" s="37">
        <f>VLOOKUP(Table2[[#This Row],[Visitor]],Table4[],2,FALSE)</f>
        <v>2</v>
      </c>
      <c r="O3433" s="37">
        <f>VLOOKUP(Table2[[#This Row],[Home]],Table4[],2,FALSE)</f>
        <v>14</v>
      </c>
      <c r="P3433" s="37"/>
      <c r="Q3433" s="37"/>
    </row>
    <row r="3434" spans="1:17" ht="25.5" customHeight="1">
      <c r="A3434" s="53" t="s">
        <v>602</v>
      </c>
      <c r="B3434" s="11" t="s">
        <v>21</v>
      </c>
      <c r="C3434" s="54" t="s">
        <v>22</v>
      </c>
      <c r="D3434" s="54">
        <v>111</v>
      </c>
      <c r="E3434" s="54" t="s">
        <v>16</v>
      </c>
      <c r="F3434" s="54">
        <v>118</v>
      </c>
      <c r="G3434" s="54" t="s">
        <v>7</v>
      </c>
      <c r="H3434" s="54"/>
      <c r="I3434" s="30">
        <v>17018</v>
      </c>
      <c r="J3434" s="37">
        <f>VLOOKUP(Table2[[#This Row],[Visitor]],Table1[],2,FALSE)</f>
        <v>14</v>
      </c>
      <c r="K3434" s="37">
        <f>VLOOKUP(Table2[[#This Row],[Home]],Table1[],2,FALSE)</f>
        <v>13</v>
      </c>
      <c r="L3434" s="37">
        <f>VLOOKUP(Table2[[#This Row],[Visitor]],Table3[],2,FALSE)</f>
        <v>16</v>
      </c>
      <c r="M3434" s="37">
        <f>VLOOKUP(Table2[[#This Row],[Home]],Table3[],2,FALSE)</f>
        <v>8</v>
      </c>
      <c r="N3434" s="37">
        <f>VLOOKUP(Table2[[#This Row],[Visitor]],Table4[],2,FALSE)</f>
        <v>1</v>
      </c>
      <c r="O3434" s="37">
        <f>VLOOKUP(Table2[[#This Row],[Home]],Table4[],2,FALSE)</f>
        <v>11</v>
      </c>
      <c r="P3434" s="37"/>
      <c r="Q3434" s="37"/>
    </row>
    <row r="3435" spans="1:17" ht="25.5" customHeight="1">
      <c r="A3435" s="53" t="s">
        <v>602</v>
      </c>
      <c r="B3435" s="11" t="s">
        <v>21</v>
      </c>
      <c r="C3435" s="54" t="s">
        <v>20</v>
      </c>
      <c r="D3435" s="54">
        <v>114</v>
      </c>
      <c r="E3435" s="54" t="s">
        <v>42</v>
      </c>
      <c r="F3435" s="54">
        <v>96</v>
      </c>
      <c r="G3435" s="54" t="s">
        <v>7</v>
      </c>
      <c r="H3435" s="54"/>
      <c r="I3435" s="30">
        <v>18835</v>
      </c>
      <c r="J3435" s="37">
        <f>VLOOKUP(Table2[[#This Row],[Visitor]],Table1[],2,FALSE)</f>
        <v>9</v>
      </c>
      <c r="K3435" s="37">
        <f>VLOOKUP(Table2[[#This Row],[Home]],Table1[],2,FALSE)</f>
        <v>25</v>
      </c>
      <c r="L3435" s="37">
        <f>VLOOKUP(Table2[[#This Row],[Visitor]],Table3[],2,FALSE)</f>
        <v>17</v>
      </c>
      <c r="M3435" s="37">
        <f>VLOOKUP(Table2[[#This Row],[Home]],Table3[],2,FALSE)</f>
        <v>22</v>
      </c>
      <c r="N3435" s="37">
        <f>VLOOKUP(Table2[[#This Row],[Visitor]],Table4[],2,FALSE)</f>
        <v>25</v>
      </c>
      <c r="O3435" s="37">
        <f>VLOOKUP(Table2[[#This Row],[Home]],Table4[],2,FALSE)</f>
        <v>30</v>
      </c>
      <c r="P3435" s="37"/>
      <c r="Q3435" s="37"/>
    </row>
    <row r="3436" spans="1:17" ht="25.5" customHeight="1">
      <c r="A3436" s="53" t="s">
        <v>602</v>
      </c>
      <c r="B3436" s="11" t="s">
        <v>23</v>
      </c>
      <c r="C3436" s="54" t="s">
        <v>36</v>
      </c>
      <c r="D3436" s="54">
        <v>104</v>
      </c>
      <c r="E3436" s="54" t="s">
        <v>25</v>
      </c>
      <c r="F3436" s="54">
        <v>111</v>
      </c>
      <c r="G3436" s="54" t="s">
        <v>7</v>
      </c>
      <c r="H3436" s="54"/>
      <c r="I3436" s="30">
        <v>16889</v>
      </c>
      <c r="J3436" s="37">
        <f>VLOOKUP(Table2[[#This Row],[Visitor]],Table1[],2,FALSE)</f>
        <v>16</v>
      </c>
      <c r="K3436" s="37">
        <f>VLOOKUP(Table2[[#This Row],[Home]],Table1[],2,FALSE)</f>
        <v>12</v>
      </c>
      <c r="L3436" s="37">
        <f>VLOOKUP(Table2[[#This Row],[Visitor]],Table3[],2,FALSE)</f>
        <v>7</v>
      </c>
      <c r="M3436" s="37">
        <f>VLOOKUP(Table2[[#This Row],[Home]],Table3[],2,FALSE)</f>
        <v>29</v>
      </c>
      <c r="N3436" s="37">
        <f>VLOOKUP(Table2[[#This Row],[Visitor]],Table4[],2,FALSE)</f>
        <v>6</v>
      </c>
      <c r="O3436" s="37">
        <f>VLOOKUP(Table2[[#This Row],[Home]],Table4[],2,FALSE)</f>
        <v>23</v>
      </c>
      <c r="P3436" s="37"/>
      <c r="Q3436" s="37"/>
    </row>
    <row r="3437" spans="1:17" ht="25.5" customHeight="1">
      <c r="A3437" s="53" t="s">
        <v>602</v>
      </c>
      <c r="B3437" s="11" t="s">
        <v>23</v>
      </c>
      <c r="C3437" s="54" t="s">
        <v>13</v>
      </c>
      <c r="D3437" s="54">
        <v>115</v>
      </c>
      <c r="E3437" s="54" t="s">
        <v>33</v>
      </c>
      <c r="F3437" s="54">
        <v>108</v>
      </c>
      <c r="G3437" s="54" t="s">
        <v>7</v>
      </c>
      <c r="H3437" s="54"/>
      <c r="I3437" s="30">
        <v>18978</v>
      </c>
      <c r="J3437" s="37">
        <f>VLOOKUP(Table2[[#This Row],[Visitor]],Table1[],2,FALSE)</f>
        <v>20</v>
      </c>
      <c r="K3437" s="37">
        <f>VLOOKUP(Table2[[#This Row],[Home]],Table1[],2,FALSE)</f>
        <v>24</v>
      </c>
      <c r="L3437" s="37">
        <f>VLOOKUP(Table2[[#This Row],[Visitor]],Table3[],2,FALSE)</f>
        <v>20</v>
      </c>
      <c r="M3437" s="37">
        <f>VLOOKUP(Table2[[#This Row],[Home]],Table3[],2,FALSE)</f>
        <v>12</v>
      </c>
      <c r="N3437" s="37">
        <f>VLOOKUP(Table2[[#This Row],[Visitor]],Table4[],2,FALSE)</f>
        <v>17</v>
      </c>
      <c r="O3437" s="37">
        <f>VLOOKUP(Table2[[#This Row],[Home]],Table4[],2,FALSE)</f>
        <v>21</v>
      </c>
      <c r="P3437" s="37"/>
      <c r="Q3437" s="37"/>
    </row>
    <row r="3438" spans="1:17" ht="25.5" customHeight="1">
      <c r="A3438" s="53" t="s">
        <v>602</v>
      </c>
      <c r="B3438" s="11" t="s">
        <v>26</v>
      </c>
      <c r="C3438" s="54" t="s">
        <v>38</v>
      </c>
      <c r="D3438" s="54">
        <v>111</v>
      </c>
      <c r="E3438" s="54" t="s">
        <v>28</v>
      </c>
      <c r="F3438" s="54">
        <v>130</v>
      </c>
      <c r="G3438" s="54" t="s">
        <v>7</v>
      </c>
      <c r="H3438" s="54"/>
      <c r="I3438" s="30">
        <v>19842</v>
      </c>
      <c r="J3438" s="37">
        <f>VLOOKUP(Table2[[#This Row],[Visitor]],Table1[],2,FALSE)</f>
        <v>23</v>
      </c>
      <c r="K3438" s="37">
        <f>VLOOKUP(Table2[[#This Row],[Home]],Table1[],2,FALSE)</f>
        <v>22</v>
      </c>
      <c r="L3438" s="37">
        <f>VLOOKUP(Table2[[#This Row],[Visitor]],Table3[],2,FALSE)</f>
        <v>25</v>
      </c>
      <c r="M3438" s="37">
        <f>VLOOKUP(Table2[[#This Row],[Home]],Table3[],2,FALSE)</f>
        <v>28</v>
      </c>
      <c r="N3438" s="37">
        <f>VLOOKUP(Table2[[#This Row],[Visitor]],Table4[],2,FALSE)</f>
        <v>19</v>
      </c>
      <c r="O3438" s="37">
        <f>VLOOKUP(Table2[[#This Row],[Home]],Table4[],2,FALSE)</f>
        <v>22</v>
      </c>
      <c r="P3438" s="37"/>
      <c r="Q3438" s="37"/>
    </row>
    <row r="3439" spans="1:17" ht="25.5" customHeight="1">
      <c r="A3439" s="53" t="s">
        <v>602</v>
      </c>
      <c r="B3439" s="11" t="s">
        <v>29</v>
      </c>
      <c r="C3439" s="54" t="s">
        <v>10</v>
      </c>
      <c r="D3439" s="54">
        <v>106</v>
      </c>
      <c r="E3439" s="54" t="s">
        <v>37</v>
      </c>
      <c r="F3439" s="54">
        <v>112</v>
      </c>
      <c r="G3439" s="54" t="s">
        <v>7</v>
      </c>
      <c r="H3439" s="54"/>
      <c r="I3439" s="30">
        <v>15216</v>
      </c>
      <c r="J3439" s="37">
        <f>VLOOKUP(Table2[[#This Row],[Visitor]],Table1[],2,FALSE)</f>
        <v>1</v>
      </c>
      <c r="K3439" s="37">
        <f>VLOOKUP(Table2[[#This Row],[Home]],Table1[],2,FALSE)</f>
        <v>29</v>
      </c>
      <c r="L3439" s="37">
        <f>VLOOKUP(Table2[[#This Row],[Visitor]],Table3[],2,FALSE)</f>
        <v>3</v>
      </c>
      <c r="M3439" s="37">
        <f>VLOOKUP(Table2[[#This Row],[Home]],Table3[],2,FALSE)</f>
        <v>30</v>
      </c>
      <c r="N3439" s="37">
        <f>VLOOKUP(Table2[[#This Row],[Visitor]],Table4[],2,FALSE)</f>
        <v>3</v>
      </c>
      <c r="O3439" s="37">
        <f>VLOOKUP(Table2[[#This Row],[Home]],Table4[],2,FALSE)</f>
        <v>29</v>
      </c>
      <c r="P3439" s="37"/>
      <c r="Q3439" s="37"/>
    </row>
    <row r="3440" spans="1:17" ht="25.5" customHeight="1">
      <c r="A3440" s="53" t="s">
        <v>602</v>
      </c>
      <c r="B3440" s="11" t="s">
        <v>29</v>
      </c>
      <c r="C3440" s="54" t="s">
        <v>17</v>
      </c>
      <c r="D3440" s="54">
        <v>101</v>
      </c>
      <c r="E3440" s="54" t="s">
        <v>31</v>
      </c>
      <c r="F3440" s="54">
        <v>116</v>
      </c>
      <c r="G3440" s="54" t="s">
        <v>7</v>
      </c>
      <c r="H3440" s="54"/>
      <c r="I3440" s="30">
        <v>18306</v>
      </c>
      <c r="J3440" s="37">
        <f>VLOOKUP(Table2[[#This Row],[Visitor]],Table1[],2,FALSE)</f>
        <v>17</v>
      </c>
      <c r="K3440" s="37">
        <f>VLOOKUP(Table2[[#This Row],[Home]],Table1[],2,FALSE)</f>
        <v>8</v>
      </c>
      <c r="L3440" s="37">
        <f>VLOOKUP(Table2[[#This Row],[Visitor]],Table3[],2,FALSE)</f>
        <v>15</v>
      </c>
      <c r="M3440" s="37">
        <f>VLOOKUP(Table2[[#This Row],[Home]],Table3[],2,FALSE)</f>
        <v>11</v>
      </c>
      <c r="N3440" s="37">
        <f>VLOOKUP(Table2[[#This Row],[Visitor]],Table4[],2,FALSE)</f>
        <v>18</v>
      </c>
      <c r="O3440" s="37">
        <f>VLOOKUP(Table2[[#This Row],[Home]],Table4[],2,FALSE)</f>
        <v>8</v>
      </c>
      <c r="P3440" s="37"/>
      <c r="Q3440" s="37"/>
    </row>
    <row r="3441" spans="1:17" ht="25.5" customHeight="1">
      <c r="A3441" s="53" t="s">
        <v>602</v>
      </c>
      <c r="B3441" s="11" t="s">
        <v>35</v>
      </c>
      <c r="C3441" s="54" t="s">
        <v>45</v>
      </c>
      <c r="D3441" s="54">
        <v>120</v>
      </c>
      <c r="E3441" s="54" t="s">
        <v>30</v>
      </c>
      <c r="F3441" s="54">
        <v>116</v>
      </c>
      <c r="G3441" s="54" t="s">
        <v>7</v>
      </c>
      <c r="H3441" s="54" t="s">
        <v>53</v>
      </c>
      <c r="I3441" s="30">
        <v>19860</v>
      </c>
      <c r="J3441" s="37">
        <f>VLOOKUP(Table2[[#This Row],[Visitor]],Table1[],2,FALSE)</f>
        <v>28</v>
      </c>
      <c r="K3441" s="37">
        <f>VLOOKUP(Table2[[#This Row],[Home]],Table1[],2,FALSE)</f>
        <v>18</v>
      </c>
      <c r="L3441" s="37">
        <f>VLOOKUP(Table2[[#This Row],[Visitor]],Table3[],2,FALSE)</f>
        <v>21</v>
      </c>
      <c r="M3441" s="37">
        <f>VLOOKUP(Table2[[#This Row],[Home]],Table3[],2,FALSE)</f>
        <v>14</v>
      </c>
      <c r="N3441" s="37">
        <f>VLOOKUP(Table2[[#This Row],[Visitor]],Table4[],2,FALSE)</f>
        <v>20</v>
      </c>
      <c r="O3441" s="37">
        <f>VLOOKUP(Table2[[#This Row],[Home]],Table4[],2,FALSE)</f>
        <v>4</v>
      </c>
      <c r="P3441" s="37"/>
      <c r="Q3441" s="37"/>
    </row>
    <row r="3442" spans="1:17" ht="25.5" customHeight="1">
      <c r="A3442" s="53" t="s">
        <v>603</v>
      </c>
      <c r="B3442" s="11" t="s">
        <v>23</v>
      </c>
      <c r="C3442" s="54" t="s">
        <v>44</v>
      </c>
      <c r="D3442" s="54">
        <v>133</v>
      </c>
      <c r="E3442" s="54" t="s">
        <v>5</v>
      </c>
      <c r="F3442" s="54">
        <v>141</v>
      </c>
      <c r="G3442" s="54" t="s">
        <v>7</v>
      </c>
      <c r="H3442" s="54" t="s">
        <v>128</v>
      </c>
      <c r="I3442" s="30">
        <v>19156</v>
      </c>
      <c r="J3442" s="37">
        <f>VLOOKUP(Table2[[#This Row],[Visitor]],Table1[],2,FALSE)</f>
        <v>6</v>
      </c>
      <c r="K3442" s="37">
        <f>VLOOKUP(Table2[[#This Row],[Home]],Table1[],2,FALSE)</f>
        <v>4</v>
      </c>
      <c r="L3442" s="37">
        <f>VLOOKUP(Table2[[#This Row],[Visitor]],Table3[],2,FALSE)</f>
        <v>18</v>
      </c>
      <c r="M3442" s="37">
        <f>VLOOKUP(Table2[[#This Row],[Home]],Table3[],2,FALSE)</f>
        <v>4</v>
      </c>
      <c r="N3442" s="37">
        <f>VLOOKUP(Table2[[#This Row],[Visitor]],Table4[],2,FALSE)</f>
        <v>12</v>
      </c>
      <c r="O3442" s="37">
        <f>VLOOKUP(Table2[[#This Row],[Home]],Table4[],2,FALSE)</f>
        <v>9</v>
      </c>
      <c r="P3442" s="37"/>
      <c r="Q3442" s="37"/>
    </row>
    <row r="3443" spans="1:17" ht="25.5" customHeight="1">
      <c r="A3443" s="53" t="s">
        <v>603</v>
      </c>
      <c r="B3443" s="11" t="s">
        <v>23</v>
      </c>
      <c r="C3443" s="54" t="s">
        <v>43</v>
      </c>
      <c r="D3443" s="54">
        <v>123</v>
      </c>
      <c r="E3443" s="54" t="s">
        <v>24</v>
      </c>
      <c r="F3443" s="54">
        <v>118</v>
      </c>
      <c r="G3443" s="54" t="s">
        <v>7</v>
      </c>
      <c r="H3443" s="54"/>
      <c r="I3443" s="30">
        <v>17865</v>
      </c>
      <c r="J3443" s="37">
        <f>VLOOKUP(Table2[[#This Row],[Visitor]],Table1[],2,FALSE)</f>
        <v>10</v>
      </c>
      <c r="K3443" s="37">
        <f>VLOOKUP(Table2[[#This Row],[Home]],Table1[],2,FALSE)</f>
        <v>21</v>
      </c>
      <c r="L3443" s="37">
        <f>VLOOKUP(Table2[[#This Row],[Visitor]],Table3[],2,FALSE)</f>
        <v>10</v>
      </c>
      <c r="M3443" s="37">
        <f>VLOOKUP(Table2[[#This Row],[Home]],Table3[],2,FALSE)</f>
        <v>9</v>
      </c>
      <c r="N3443" s="37">
        <f>VLOOKUP(Table2[[#This Row],[Visitor]],Table4[],2,FALSE)</f>
        <v>10</v>
      </c>
      <c r="O3443" s="37">
        <f>VLOOKUP(Table2[[#This Row],[Home]],Table4[],2,FALSE)</f>
        <v>24</v>
      </c>
      <c r="P3443" s="37"/>
      <c r="Q3443" s="37"/>
    </row>
    <row r="3444" spans="1:17" ht="25.5" customHeight="1">
      <c r="A3444" s="53" t="s">
        <v>604</v>
      </c>
      <c r="B3444" s="11" t="s">
        <v>12</v>
      </c>
      <c r="C3444" s="54" t="s">
        <v>22</v>
      </c>
      <c r="D3444" s="54">
        <v>126</v>
      </c>
      <c r="E3444" s="54" t="s">
        <v>14</v>
      </c>
      <c r="F3444" s="54">
        <v>106</v>
      </c>
      <c r="G3444" s="54" t="s">
        <v>7</v>
      </c>
      <c r="H3444" s="54"/>
      <c r="I3444" s="30">
        <v>16097</v>
      </c>
      <c r="J3444" s="37">
        <f>VLOOKUP(Table2[[#This Row],[Visitor]],Table1[],2,FALSE)</f>
        <v>14</v>
      </c>
      <c r="K3444" s="37">
        <f>VLOOKUP(Table2[[#This Row],[Home]],Table1[],2,FALSE)</f>
        <v>19</v>
      </c>
      <c r="L3444" s="37">
        <f>VLOOKUP(Table2[[#This Row],[Visitor]],Table3[],2,FALSE)</f>
        <v>16</v>
      </c>
      <c r="M3444" s="37">
        <f>VLOOKUP(Table2[[#This Row],[Home]],Table3[],2,FALSE)</f>
        <v>19</v>
      </c>
      <c r="N3444" s="37">
        <f>VLOOKUP(Table2[[#This Row],[Visitor]],Table4[],2,FALSE)</f>
        <v>1</v>
      </c>
      <c r="O3444" s="37">
        <f>VLOOKUP(Table2[[#This Row],[Home]],Table4[],2,FALSE)</f>
        <v>16</v>
      </c>
      <c r="P3444" s="37"/>
      <c r="Q3444" s="37"/>
    </row>
    <row r="3445" spans="1:17" ht="25.5" customHeight="1">
      <c r="A3445" s="53" t="s">
        <v>604</v>
      </c>
      <c r="B3445" s="11" t="s">
        <v>21</v>
      </c>
      <c r="C3445" s="54" t="s">
        <v>17</v>
      </c>
      <c r="D3445" s="54">
        <v>124</v>
      </c>
      <c r="E3445" s="54" t="s">
        <v>27</v>
      </c>
      <c r="F3445" s="54">
        <v>129</v>
      </c>
      <c r="G3445" s="54" t="s">
        <v>7</v>
      </c>
      <c r="H3445" s="54"/>
      <c r="I3445" s="30">
        <v>17356</v>
      </c>
      <c r="J3445" s="37">
        <f>VLOOKUP(Table2[[#This Row],[Visitor]],Table1[],2,FALSE)</f>
        <v>17</v>
      </c>
      <c r="K3445" s="37">
        <f>VLOOKUP(Table2[[#This Row],[Home]],Table1[],2,FALSE)</f>
        <v>11</v>
      </c>
      <c r="L3445" s="37">
        <f>VLOOKUP(Table2[[#This Row],[Visitor]],Table3[],2,FALSE)</f>
        <v>15</v>
      </c>
      <c r="M3445" s="37">
        <f>VLOOKUP(Table2[[#This Row],[Home]],Table3[],2,FALSE)</f>
        <v>27</v>
      </c>
      <c r="N3445" s="37">
        <f>VLOOKUP(Table2[[#This Row],[Visitor]],Table4[],2,FALSE)</f>
        <v>18</v>
      </c>
      <c r="O3445" s="37">
        <f>VLOOKUP(Table2[[#This Row],[Home]],Table4[],2,FALSE)</f>
        <v>26</v>
      </c>
      <c r="P3445" s="37"/>
      <c r="Q3445" s="37"/>
    </row>
    <row r="3446" spans="1:17" ht="25.5" customHeight="1">
      <c r="A3446" s="53" t="s">
        <v>604</v>
      </c>
      <c r="B3446" s="11" t="s">
        <v>23</v>
      </c>
      <c r="C3446" s="54" t="s">
        <v>13</v>
      </c>
      <c r="D3446" s="54">
        <v>103</v>
      </c>
      <c r="E3446" s="54" t="s">
        <v>40</v>
      </c>
      <c r="F3446" s="54">
        <v>93</v>
      </c>
      <c r="G3446" s="54" t="s">
        <v>7</v>
      </c>
      <c r="H3446" s="54"/>
      <c r="I3446" s="30">
        <v>17463</v>
      </c>
      <c r="J3446" s="37">
        <f>VLOOKUP(Table2[[#This Row],[Visitor]],Table1[],2,FALSE)</f>
        <v>20</v>
      </c>
      <c r="K3446" s="37">
        <f>VLOOKUP(Table2[[#This Row],[Home]],Table1[],2,FALSE)</f>
        <v>15</v>
      </c>
      <c r="L3446" s="37">
        <f>VLOOKUP(Table2[[#This Row],[Visitor]],Table3[],2,FALSE)</f>
        <v>20</v>
      </c>
      <c r="M3446" s="37">
        <f>VLOOKUP(Table2[[#This Row],[Home]],Table3[],2,FALSE)</f>
        <v>24</v>
      </c>
      <c r="N3446" s="37">
        <f>VLOOKUP(Table2[[#This Row],[Visitor]],Table4[],2,FALSE)</f>
        <v>17</v>
      </c>
      <c r="O3446" s="37">
        <f>VLOOKUP(Table2[[#This Row],[Home]],Table4[],2,FALSE)</f>
        <v>27</v>
      </c>
      <c r="P3446" s="37"/>
      <c r="Q3446" s="37"/>
    </row>
    <row r="3447" spans="1:17" ht="25.5" customHeight="1">
      <c r="A3447" s="53" t="s">
        <v>604</v>
      </c>
      <c r="B3447" s="11" t="s">
        <v>23</v>
      </c>
      <c r="C3447" s="54" t="s">
        <v>15</v>
      </c>
      <c r="D3447" s="54">
        <v>104</v>
      </c>
      <c r="E3447" s="54" t="s">
        <v>19</v>
      </c>
      <c r="F3447" s="54">
        <v>112</v>
      </c>
      <c r="G3447" s="54" t="s">
        <v>7</v>
      </c>
      <c r="H3447" s="54" t="s">
        <v>53</v>
      </c>
      <c r="I3447" s="30">
        <v>20806</v>
      </c>
      <c r="J3447" s="37">
        <f>VLOOKUP(Table2[[#This Row],[Visitor]],Table1[],2,FALSE)</f>
        <v>30</v>
      </c>
      <c r="K3447" s="37">
        <f>VLOOKUP(Table2[[#This Row],[Home]],Table1[],2,FALSE)</f>
        <v>27</v>
      </c>
      <c r="L3447" s="37">
        <f>VLOOKUP(Table2[[#This Row],[Visitor]],Table3[],2,FALSE)</f>
        <v>23</v>
      </c>
      <c r="M3447" s="37">
        <f>VLOOKUP(Table2[[#This Row],[Home]],Table3[],2,FALSE)</f>
        <v>5</v>
      </c>
      <c r="N3447" s="37">
        <f>VLOOKUP(Table2[[#This Row],[Visitor]],Table4[],2,FALSE)</f>
        <v>14</v>
      </c>
      <c r="O3447" s="37">
        <f>VLOOKUP(Table2[[#This Row],[Home]],Table4[],2,FALSE)</f>
        <v>7</v>
      </c>
      <c r="P3447" s="37"/>
      <c r="Q3447" s="37"/>
    </row>
    <row r="3448" spans="1:17" ht="25.5" customHeight="1">
      <c r="A3448" s="53" t="s">
        <v>604</v>
      </c>
      <c r="B3448" s="11" t="s">
        <v>35</v>
      </c>
      <c r="C3448" s="54" t="s">
        <v>25</v>
      </c>
      <c r="D3448" s="54">
        <v>125</v>
      </c>
      <c r="E3448" s="54" t="s">
        <v>38</v>
      </c>
      <c r="F3448" s="54">
        <v>129</v>
      </c>
      <c r="G3448" s="54" t="s">
        <v>7</v>
      </c>
      <c r="H3448" s="54"/>
      <c r="I3448" s="30">
        <v>17078</v>
      </c>
      <c r="J3448" s="37">
        <f>VLOOKUP(Table2[[#This Row],[Visitor]],Table1[],2,FALSE)</f>
        <v>12</v>
      </c>
      <c r="K3448" s="37">
        <f>VLOOKUP(Table2[[#This Row],[Home]],Table1[],2,FALSE)</f>
        <v>23</v>
      </c>
      <c r="L3448" s="37">
        <f>VLOOKUP(Table2[[#This Row],[Visitor]],Table3[],2,FALSE)</f>
        <v>29</v>
      </c>
      <c r="M3448" s="37">
        <f>VLOOKUP(Table2[[#This Row],[Home]],Table3[],2,FALSE)</f>
        <v>25</v>
      </c>
      <c r="N3448" s="37">
        <f>VLOOKUP(Table2[[#This Row],[Visitor]],Table4[],2,FALSE)</f>
        <v>23</v>
      </c>
      <c r="O3448" s="37">
        <f>VLOOKUP(Table2[[#This Row],[Home]],Table4[],2,FALSE)</f>
        <v>19</v>
      </c>
      <c r="P3448" s="37"/>
      <c r="Q3448" s="37"/>
    </row>
    <row r="3449" spans="1:17" ht="25.5" customHeight="1">
      <c r="A3449" s="53" t="s">
        <v>604</v>
      </c>
      <c r="B3449" s="11" t="s">
        <v>8</v>
      </c>
      <c r="C3449" s="54" t="s">
        <v>9</v>
      </c>
      <c r="D3449" s="54">
        <v>135</v>
      </c>
      <c r="E3449" s="54" t="s">
        <v>10</v>
      </c>
      <c r="F3449" s="54">
        <v>105</v>
      </c>
      <c r="G3449" s="54" t="s">
        <v>7</v>
      </c>
      <c r="H3449" s="54"/>
      <c r="I3449" s="30">
        <v>18064</v>
      </c>
      <c r="J3449" s="37">
        <f>VLOOKUP(Table2[[#This Row],[Visitor]],Table1[],2,FALSE)</f>
        <v>3</v>
      </c>
      <c r="K3449" s="37">
        <f>VLOOKUP(Table2[[#This Row],[Home]],Table1[],2,FALSE)</f>
        <v>1</v>
      </c>
      <c r="L3449" s="37">
        <f>VLOOKUP(Table2[[#This Row],[Visitor]],Table3[],2,FALSE)</f>
        <v>1</v>
      </c>
      <c r="M3449" s="37">
        <f>VLOOKUP(Table2[[#This Row],[Home]],Table3[],2,FALSE)</f>
        <v>3</v>
      </c>
      <c r="N3449" s="37">
        <f>VLOOKUP(Table2[[#This Row],[Visitor]],Table4[],2,FALSE)</f>
        <v>5</v>
      </c>
      <c r="O3449" s="37">
        <f>VLOOKUP(Table2[[#This Row],[Home]],Table4[],2,FALSE)</f>
        <v>3</v>
      </c>
      <c r="P3449" s="37"/>
      <c r="Q3449" s="37"/>
    </row>
    <row r="3450" spans="1:17" ht="25.5" customHeight="1">
      <c r="A3450" s="53" t="s">
        <v>605</v>
      </c>
      <c r="B3450" s="11" t="s">
        <v>12</v>
      </c>
      <c r="C3450" s="54" t="s">
        <v>28</v>
      </c>
      <c r="D3450" s="54">
        <v>122</v>
      </c>
      <c r="E3450" s="54" t="s">
        <v>18</v>
      </c>
      <c r="F3450" s="54">
        <v>106</v>
      </c>
      <c r="G3450" s="54" t="s">
        <v>7</v>
      </c>
      <c r="H3450" s="54"/>
      <c r="I3450" s="30">
        <v>18846</v>
      </c>
      <c r="J3450" s="37">
        <f>VLOOKUP(Table2[[#This Row],[Visitor]],Table1[],2,FALSE)</f>
        <v>22</v>
      </c>
      <c r="K3450" s="37">
        <f>VLOOKUP(Table2[[#This Row],[Home]],Table1[],2,FALSE)</f>
        <v>26</v>
      </c>
      <c r="L3450" s="37">
        <f>VLOOKUP(Table2[[#This Row],[Visitor]],Table3[],2,FALSE)</f>
        <v>28</v>
      </c>
      <c r="M3450" s="37">
        <f>VLOOKUP(Table2[[#This Row],[Home]],Table3[],2,FALSE)</f>
        <v>26</v>
      </c>
      <c r="N3450" s="37">
        <f>VLOOKUP(Table2[[#This Row],[Visitor]],Table4[],2,FALSE)</f>
        <v>22</v>
      </c>
      <c r="O3450" s="37">
        <f>VLOOKUP(Table2[[#This Row],[Home]],Table4[],2,FALSE)</f>
        <v>15</v>
      </c>
      <c r="P3450" s="37"/>
      <c r="Q3450" s="37"/>
    </row>
    <row r="3451" spans="1:17" ht="25.5" customHeight="1">
      <c r="A3451" s="53" t="s">
        <v>605</v>
      </c>
      <c r="B3451" s="11" t="s">
        <v>12</v>
      </c>
      <c r="C3451" s="54" t="s">
        <v>6</v>
      </c>
      <c r="D3451" s="54">
        <v>113</v>
      </c>
      <c r="E3451" s="54" t="s">
        <v>20</v>
      </c>
      <c r="F3451" s="54">
        <v>108</v>
      </c>
      <c r="G3451" s="54" t="s">
        <v>7</v>
      </c>
      <c r="H3451" s="54"/>
      <c r="I3451" s="30">
        <v>18895</v>
      </c>
      <c r="J3451" s="37">
        <f>VLOOKUP(Table2[[#This Row],[Visitor]],Table1[],2,FALSE)</f>
        <v>5</v>
      </c>
      <c r="K3451" s="37">
        <f>VLOOKUP(Table2[[#This Row],[Home]],Table1[],2,FALSE)</f>
        <v>9</v>
      </c>
      <c r="L3451" s="37">
        <f>VLOOKUP(Table2[[#This Row],[Visitor]],Table3[],2,FALSE)</f>
        <v>6</v>
      </c>
      <c r="M3451" s="37">
        <f>VLOOKUP(Table2[[#This Row],[Home]],Table3[],2,FALSE)</f>
        <v>17</v>
      </c>
      <c r="N3451" s="37">
        <f>VLOOKUP(Table2[[#This Row],[Visitor]],Table4[],2,FALSE)</f>
        <v>28</v>
      </c>
      <c r="O3451" s="37">
        <f>VLOOKUP(Table2[[#This Row],[Home]],Table4[],2,FALSE)</f>
        <v>25</v>
      </c>
      <c r="P3451" s="37"/>
      <c r="Q3451" s="37"/>
    </row>
    <row r="3452" spans="1:17" ht="25.5" customHeight="1">
      <c r="A3452" s="53" t="s">
        <v>605</v>
      </c>
      <c r="B3452" s="11" t="s">
        <v>21</v>
      </c>
      <c r="C3452" s="54" t="s">
        <v>16</v>
      </c>
      <c r="D3452" s="54">
        <v>106</v>
      </c>
      <c r="E3452" s="54" t="s">
        <v>42</v>
      </c>
      <c r="F3452" s="54">
        <v>98</v>
      </c>
      <c r="G3452" s="54" t="s">
        <v>7</v>
      </c>
      <c r="H3452" s="54"/>
      <c r="I3452" s="30">
        <v>19812</v>
      </c>
      <c r="J3452" s="37">
        <f>VLOOKUP(Table2[[#This Row],[Visitor]],Table1[],2,FALSE)</f>
        <v>13</v>
      </c>
      <c r="K3452" s="37">
        <f>VLOOKUP(Table2[[#This Row],[Home]],Table1[],2,FALSE)</f>
        <v>25</v>
      </c>
      <c r="L3452" s="37">
        <f>VLOOKUP(Table2[[#This Row],[Visitor]],Table3[],2,FALSE)</f>
        <v>8</v>
      </c>
      <c r="M3452" s="37">
        <f>VLOOKUP(Table2[[#This Row],[Home]],Table3[],2,FALSE)</f>
        <v>22</v>
      </c>
      <c r="N3452" s="37">
        <f>VLOOKUP(Table2[[#This Row],[Visitor]],Table4[],2,FALSE)</f>
        <v>11</v>
      </c>
      <c r="O3452" s="37">
        <f>VLOOKUP(Table2[[#This Row],[Home]],Table4[],2,FALSE)</f>
        <v>30</v>
      </c>
      <c r="P3452" s="37"/>
      <c r="Q3452" s="37"/>
    </row>
    <row r="3453" spans="1:17" ht="25.5" customHeight="1">
      <c r="A3453" s="53" t="s">
        <v>605</v>
      </c>
      <c r="B3453" s="11" t="s">
        <v>21</v>
      </c>
      <c r="C3453" s="54" t="s">
        <v>37</v>
      </c>
      <c r="D3453" s="54">
        <v>101</v>
      </c>
      <c r="E3453" s="54" t="s">
        <v>41</v>
      </c>
      <c r="F3453" s="54">
        <v>118</v>
      </c>
      <c r="G3453" s="54" t="s">
        <v>7</v>
      </c>
      <c r="H3453" s="54"/>
      <c r="I3453" s="30">
        <v>19800</v>
      </c>
      <c r="J3453" s="37">
        <f>VLOOKUP(Table2[[#This Row],[Visitor]],Table1[],2,FALSE)</f>
        <v>29</v>
      </c>
      <c r="K3453" s="37">
        <f>VLOOKUP(Table2[[#This Row],[Home]],Table1[],2,FALSE)</f>
        <v>7</v>
      </c>
      <c r="L3453" s="37">
        <f>VLOOKUP(Table2[[#This Row],[Visitor]],Table3[],2,FALSE)</f>
        <v>30</v>
      </c>
      <c r="M3453" s="37">
        <f>VLOOKUP(Table2[[#This Row],[Home]],Table3[],2,FALSE)</f>
        <v>2</v>
      </c>
      <c r="N3453" s="37">
        <f>VLOOKUP(Table2[[#This Row],[Visitor]],Table4[],2,FALSE)</f>
        <v>29</v>
      </c>
      <c r="O3453" s="37">
        <f>VLOOKUP(Table2[[#This Row],[Home]],Table4[],2,FALSE)</f>
        <v>2</v>
      </c>
      <c r="P3453" s="37"/>
      <c r="Q3453" s="37"/>
    </row>
    <row r="3454" spans="1:17" ht="25.5" customHeight="1">
      <c r="A3454" s="53" t="s">
        <v>605</v>
      </c>
      <c r="B3454" s="11" t="s">
        <v>23</v>
      </c>
      <c r="C3454" s="54" t="s">
        <v>5</v>
      </c>
      <c r="D3454" s="54">
        <v>127</v>
      </c>
      <c r="E3454" s="54" t="s">
        <v>33</v>
      </c>
      <c r="F3454" s="54">
        <v>117</v>
      </c>
      <c r="G3454" s="54" t="s">
        <v>7</v>
      </c>
      <c r="H3454" s="54"/>
      <c r="I3454" s="30">
        <v>18978</v>
      </c>
      <c r="J3454" s="37">
        <f>VLOOKUP(Table2[[#This Row],[Visitor]],Table1[],2,FALSE)</f>
        <v>4</v>
      </c>
      <c r="K3454" s="37">
        <f>VLOOKUP(Table2[[#This Row],[Home]],Table1[],2,FALSE)</f>
        <v>24</v>
      </c>
      <c r="L3454" s="37">
        <f>VLOOKUP(Table2[[#This Row],[Visitor]],Table3[],2,FALSE)</f>
        <v>4</v>
      </c>
      <c r="M3454" s="37">
        <f>VLOOKUP(Table2[[#This Row],[Home]],Table3[],2,FALSE)</f>
        <v>12</v>
      </c>
      <c r="N3454" s="37">
        <f>VLOOKUP(Table2[[#This Row],[Visitor]],Table4[],2,FALSE)</f>
        <v>9</v>
      </c>
      <c r="O3454" s="37">
        <f>VLOOKUP(Table2[[#This Row],[Home]],Table4[],2,FALSE)</f>
        <v>21</v>
      </c>
      <c r="P3454" s="37"/>
      <c r="Q3454" s="37"/>
    </row>
    <row r="3455" spans="1:17" ht="25.5" customHeight="1">
      <c r="A3455" s="53" t="s">
        <v>605</v>
      </c>
      <c r="B3455" s="11" t="s">
        <v>23</v>
      </c>
      <c r="C3455" s="54" t="s">
        <v>30</v>
      </c>
      <c r="D3455" s="54">
        <v>101</v>
      </c>
      <c r="E3455" s="54" t="s">
        <v>43</v>
      </c>
      <c r="F3455" s="54">
        <v>113</v>
      </c>
      <c r="G3455" s="54" t="s">
        <v>7</v>
      </c>
      <c r="H3455" s="54"/>
      <c r="I3455" s="30">
        <v>18203</v>
      </c>
      <c r="J3455" s="37">
        <f>VLOOKUP(Table2[[#This Row],[Visitor]],Table1[],2,FALSE)</f>
        <v>18</v>
      </c>
      <c r="K3455" s="37">
        <f>VLOOKUP(Table2[[#This Row],[Home]],Table1[],2,FALSE)</f>
        <v>10</v>
      </c>
      <c r="L3455" s="37">
        <f>VLOOKUP(Table2[[#This Row],[Visitor]],Table3[],2,FALSE)</f>
        <v>14</v>
      </c>
      <c r="M3455" s="37">
        <f>VLOOKUP(Table2[[#This Row],[Home]],Table3[],2,FALSE)</f>
        <v>10</v>
      </c>
      <c r="N3455" s="37">
        <f>VLOOKUP(Table2[[#This Row],[Visitor]],Table4[],2,FALSE)</f>
        <v>4</v>
      </c>
      <c r="O3455" s="37">
        <f>VLOOKUP(Table2[[#This Row],[Home]],Table4[],2,FALSE)</f>
        <v>10</v>
      </c>
      <c r="P3455" s="37"/>
      <c r="Q3455" s="37"/>
    </row>
    <row r="3456" spans="1:17" ht="25.5" customHeight="1">
      <c r="A3456" s="53" t="s">
        <v>605</v>
      </c>
      <c r="B3456" s="11" t="s">
        <v>29</v>
      </c>
      <c r="C3456" s="54" t="s">
        <v>34</v>
      </c>
      <c r="D3456" s="54">
        <v>113</v>
      </c>
      <c r="E3456" s="54" t="s">
        <v>31</v>
      </c>
      <c r="F3456" s="54">
        <v>104</v>
      </c>
      <c r="G3456" s="54" t="s">
        <v>7</v>
      </c>
      <c r="H3456" s="54"/>
      <c r="I3456" s="30">
        <v>18306</v>
      </c>
      <c r="J3456" s="37">
        <f>VLOOKUP(Table2[[#This Row],[Visitor]],Table1[],2,FALSE)</f>
        <v>2</v>
      </c>
      <c r="K3456" s="37">
        <f>VLOOKUP(Table2[[#This Row],[Home]],Table1[],2,FALSE)</f>
        <v>8</v>
      </c>
      <c r="L3456" s="37">
        <f>VLOOKUP(Table2[[#This Row],[Visitor]],Table3[],2,FALSE)</f>
        <v>13</v>
      </c>
      <c r="M3456" s="37">
        <f>VLOOKUP(Table2[[#This Row],[Home]],Table3[],2,FALSE)</f>
        <v>11</v>
      </c>
      <c r="N3456" s="37">
        <f>VLOOKUP(Table2[[#This Row],[Visitor]],Table4[],2,FALSE)</f>
        <v>13</v>
      </c>
      <c r="O3456" s="37">
        <f>VLOOKUP(Table2[[#This Row],[Home]],Table4[],2,FALSE)</f>
        <v>8</v>
      </c>
      <c r="P3456" s="37"/>
      <c r="Q3456" s="37"/>
    </row>
    <row r="3457" spans="1:17" ht="25.5" customHeight="1">
      <c r="A3457" s="53" t="s">
        <v>605</v>
      </c>
      <c r="B3457" s="11" t="s">
        <v>8</v>
      </c>
      <c r="C3457" s="54" t="s">
        <v>25</v>
      </c>
      <c r="D3457" s="54">
        <v>105</v>
      </c>
      <c r="E3457" s="54" t="s">
        <v>45</v>
      </c>
      <c r="F3457" s="54">
        <v>117</v>
      </c>
      <c r="G3457" s="54" t="s">
        <v>7</v>
      </c>
      <c r="H3457" s="54"/>
      <c r="I3457" s="30">
        <v>18997</v>
      </c>
      <c r="J3457" s="37">
        <f>VLOOKUP(Table2[[#This Row],[Visitor]],Table1[],2,FALSE)</f>
        <v>12</v>
      </c>
      <c r="K3457" s="37">
        <f>VLOOKUP(Table2[[#This Row],[Home]],Table1[],2,FALSE)</f>
        <v>28</v>
      </c>
      <c r="L3457" s="37">
        <f>VLOOKUP(Table2[[#This Row],[Visitor]],Table3[],2,FALSE)</f>
        <v>29</v>
      </c>
      <c r="M3457" s="37">
        <f>VLOOKUP(Table2[[#This Row],[Home]],Table3[],2,FALSE)</f>
        <v>21</v>
      </c>
      <c r="N3457" s="37">
        <f>VLOOKUP(Table2[[#This Row],[Visitor]],Table4[],2,FALSE)</f>
        <v>23</v>
      </c>
      <c r="O3457" s="37">
        <f>VLOOKUP(Table2[[#This Row],[Home]],Table4[],2,FALSE)</f>
        <v>20</v>
      </c>
      <c r="P3457" s="37"/>
      <c r="Q3457" s="37"/>
    </row>
    <row r="3458" spans="1:17" ht="25.5" customHeight="1">
      <c r="A3458" s="53" t="s">
        <v>605</v>
      </c>
      <c r="B3458" s="11" t="s">
        <v>8</v>
      </c>
      <c r="C3458" s="54" t="s">
        <v>24</v>
      </c>
      <c r="D3458" s="54">
        <v>128</v>
      </c>
      <c r="E3458" s="54" t="s">
        <v>36</v>
      </c>
      <c r="F3458" s="54">
        <v>115</v>
      </c>
      <c r="G3458" s="54" t="s">
        <v>7</v>
      </c>
      <c r="H3458" s="54"/>
      <c r="I3458" s="30">
        <v>19946</v>
      </c>
      <c r="J3458" s="37">
        <f>VLOOKUP(Table2[[#This Row],[Visitor]],Table1[],2,FALSE)</f>
        <v>21</v>
      </c>
      <c r="K3458" s="37">
        <f>VLOOKUP(Table2[[#This Row],[Home]],Table1[],2,FALSE)</f>
        <v>16</v>
      </c>
      <c r="L3458" s="37">
        <f>VLOOKUP(Table2[[#This Row],[Visitor]],Table3[],2,FALSE)</f>
        <v>9</v>
      </c>
      <c r="M3458" s="37">
        <f>VLOOKUP(Table2[[#This Row],[Home]],Table3[],2,FALSE)</f>
        <v>7</v>
      </c>
      <c r="N3458" s="37">
        <f>VLOOKUP(Table2[[#This Row],[Visitor]],Table4[],2,FALSE)</f>
        <v>24</v>
      </c>
      <c r="O3458" s="37">
        <f>VLOOKUP(Table2[[#This Row],[Home]],Table4[],2,FALSE)</f>
        <v>6</v>
      </c>
      <c r="P3458" s="37"/>
      <c r="Q3458" s="37"/>
    </row>
    <row r="3459" spans="1:17" ht="25.5" customHeight="1">
      <c r="A3459" s="53" t="s">
        <v>606</v>
      </c>
      <c r="B3459" s="11" t="s">
        <v>49</v>
      </c>
      <c r="C3459" s="54" t="s">
        <v>38</v>
      </c>
      <c r="D3459" s="54">
        <v>112</v>
      </c>
      <c r="E3459" s="54" t="s">
        <v>44</v>
      </c>
      <c r="F3459" s="54">
        <v>103</v>
      </c>
      <c r="G3459" s="54" t="s">
        <v>7</v>
      </c>
      <c r="H3459" s="54"/>
      <c r="I3459" s="30">
        <v>19068</v>
      </c>
      <c r="J3459" s="37">
        <f>VLOOKUP(Table2[[#This Row],[Visitor]],Table1[],2,FALSE)</f>
        <v>23</v>
      </c>
      <c r="K3459" s="37">
        <f>VLOOKUP(Table2[[#This Row],[Home]],Table1[],2,FALSE)</f>
        <v>6</v>
      </c>
      <c r="L3459" s="37">
        <f>VLOOKUP(Table2[[#This Row],[Visitor]],Table3[],2,FALSE)</f>
        <v>25</v>
      </c>
      <c r="M3459" s="37">
        <f>VLOOKUP(Table2[[#This Row],[Home]],Table3[],2,FALSE)</f>
        <v>18</v>
      </c>
      <c r="N3459" s="37">
        <f>VLOOKUP(Table2[[#This Row],[Visitor]],Table4[],2,FALSE)</f>
        <v>19</v>
      </c>
      <c r="O3459" s="37">
        <f>VLOOKUP(Table2[[#This Row],[Home]],Table4[],2,FALSE)</f>
        <v>12</v>
      </c>
      <c r="P3459" s="37"/>
      <c r="Q3459" s="37"/>
    </row>
    <row r="3460" spans="1:17" ht="25.5" customHeight="1">
      <c r="A3460" s="53" t="s">
        <v>606</v>
      </c>
      <c r="B3460" s="11" t="s">
        <v>12</v>
      </c>
      <c r="C3460" s="54" t="s">
        <v>15</v>
      </c>
      <c r="D3460" s="54">
        <v>115</v>
      </c>
      <c r="E3460" s="54" t="s">
        <v>13</v>
      </c>
      <c r="F3460" s="54">
        <v>86</v>
      </c>
      <c r="G3460" s="54" t="s">
        <v>7</v>
      </c>
      <c r="H3460" s="54"/>
      <c r="I3460" s="30">
        <v>19079</v>
      </c>
      <c r="J3460" s="37">
        <f>VLOOKUP(Table2[[#This Row],[Visitor]],Table1[],2,FALSE)</f>
        <v>30</v>
      </c>
      <c r="K3460" s="37">
        <f>VLOOKUP(Table2[[#This Row],[Home]],Table1[],2,FALSE)</f>
        <v>20</v>
      </c>
      <c r="L3460" s="37">
        <f>VLOOKUP(Table2[[#This Row],[Visitor]],Table3[],2,FALSE)</f>
        <v>23</v>
      </c>
      <c r="M3460" s="37">
        <f>VLOOKUP(Table2[[#This Row],[Home]],Table3[],2,FALSE)</f>
        <v>20</v>
      </c>
      <c r="N3460" s="37">
        <f>VLOOKUP(Table2[[#This Row],[Visitor]],Table4[],2,FALSE)</f>
        <v>14</v>
      </c>
      <c r="O3460" s="37">
        <f>VLOOKUP(Table2[[#This Row],[Home]],Table4[],2,FALSE)</f>
        <v>17</v>
      </c>
      <c r="P3460" s="37"/>
      <c r="Q3460" s="37"/>
    </row>
    <row r="3461" spans="1:17" ht="25.5" customHeight="1">
      <c r="A3461" s="53" t="s">
        <v>606</v>
      </c>
      <c r="B3461" s="11" t="s">
        <v>21</v>
      </c>
      <c r="C3461" s="54" t="s">
        <v>28</v>
      </c>
      <c r="D3461" s="54">
        <v>107</v>
      </c>
      <c r="E3461" s="54" t="s">
        <v>27</v>
      </c>
      <c r="F3461" s="54">
        <v>111</v>
      </c>
      <c r="G3461" s="54" t="s">
        <v>7</v>
      </c>
      <c r="H3461" s="54"/>
      <c r="I3461" s="30">
        <v>17050</v>
      </c>
      <c r="J3461" s="37">
        <f>VLOOKUP(Table2[[#This Row],[Visitor]],Table1[],2,FALSE)</f>
        <v>22</v>
      </c>
      <c r="K3461" s="37">
        <f>VLOOKUP(Table2[[#This Row],[Home]],Table1[],2,FALSE)</f>
        <v>11</v>
      </c>
      <c r="L3461" s="37">
        <f>VLOOKUP(Table2[[#This Row],[Visitor]],Table3[],2,FALSE)</f>
        <v>28</v>
      </c>
      <c r="M3461" s="37">
        <f>VLOOKUP(Table2[[#This Row],[Home]],Table3[],2,FALSE)</f>
        <v>27</v>
      </c>
      <c r="N3461" s="37">
        <f>VLOOKUP(Table2[[#This Row],[Visitor]],Table4[],2,FALSE)</f>
        <v>22</v>
      </c>
      <c r="O3461" s="37">
        <f>VLOOKUP(Table2[[#This Row],[Home]],Table4[],2,FALSE)</f>
        <v>26</v>
      </c>
      <c r="P3461" s="37"/>
      <c r="Q3461" s="37"/>
    </row>
    <row r="3462" spans="1:17" ht="25.5" customHeight="1">
      <c r="A3462" s="53" t="s">
        <v>606</v>
      </c>
      <c r="B3462" s="11" t="s">
        <v>23</v>
      </c>
      <c r="C3462" s="54" t="s">
        <v>37</v>
      </c>
      <c r="D3462" s="54">
        <v>112</v>
      </c>
      <c r="E3462" s="54" t="s">
        <v>40</v>
      </c>
      <c r="F3462" s="54">
        <v>104</v>
      </c>
      <c r="G3462" s="54" t="s">
        <v>7</v>
      </c>
      <c r="H3462" s="54"/>
      <c r="I3462" s="30">
        <v>20506</v>
      </c>
      <c r="J3462" s="37">
        <f>VLOOKUP(Table2[[#This Row],[Visitor]],Table1[],2,FALSE)</f>
        <v>29</v>
      </c>
      <c r="K3462" s="37">
        <f>VLOOKUP(Table2[[#This Row],[Home]],Table1[],2,FALSE)</f>
        <v>15</v>
      </c>
      <c r="L3462" s="37">
        <f>VLOOKUP(Table2[[#This Row],[Visitor]],Table3[],2,FALSE)</f>
        <v>30</v>
      </c>
      <c r="M3462" s="37">
        <f>VLOOKUP(Table2[[#This Row],[Home]],Table3[],2,FALSE)</f>
        <v>24</v>
      </c>
      <c r="N3462" s="37">
        <f>VLOOKUP(Table2[[#This Row],[Visitor]],Table4[],2,FALSE)</f>
        <v>29</v>
      </c>
      <c r="O3462" s="37">
        <f>VLOOKUP(Table2[[#This Row],[Home]],Table4[],2,FALSE)</f>
        <v>27</v>
      </c>
      <c r="P3462" s="37"/>
      <c r="Q3462" s="37"/>
    </row>
    <row r="3463" spans="1:17" ht="25.5" customHeight="1">
      <c r="A3463" s="53" t="s">
        <v>606</v>
      </c>
      <c r="B3463" s="11" t="s">
        <v>23</v>
      </c>
      <c r="C3463" s="54" t="s">
        <v>6</v>
      </c>
      <c r="D3463" s="54">
        <v>105</v>
      </c>
      <c r="E3463" s="54" t="s">
        <v>17</v>
      </c>
      <c r="F3463" s="54">
        <v>124</v>
      </c>
      <c r="G3463" s="54" t="s">
        <v>7</v>
      </c>
      <c r="H3463" s="54"/>
      <c r="I3463" s="30">
        <v>19754</v>
      </c>
      <c r="J3463" s="37">
        <f>VLOOKUP(Table2[[#This Row],[Visitor]],Table1[],2,FALSE)</f>
        <v>5</v>
      </c>
      <c r="K3463" s="37">
        <f>VLOOKUP(Table2[[#This Row],[Home]],Table1[],2,FALSE)</f>
        <v>17</v>
      </c>
      <c r="L3463" s="37">
        <f>VLOOKUP(Table2[[#This Row],[Visitor]],Table3[],2,FALSE)</f>
        <v>6</v>
      </c>
      <c r="M3463" s="37">
        <f>VLOOKUP(Table2[[#This Row],[Home]],Table3[],2,FALSE)</f>
        <v>15</v>
      </c>
      <c r="N3463" s="37">
        <f>VLOOKUP(Table2[[#This Row],[Visitor]],Table4[],2,FALSE)</f>
        <v>28</v>
      </c>
      <c r="O3463" s="37">
        <f>VLOOKUP(Table2[[#This Row],[Home]],Table4[],2,FALSE)</f>
        <v>18</v>
      </c>
      <c r="P3463" s="37"/>
      <c r="Q3463" s="37"/>
    </row>
    <row r="3464" spans="1:17" ht="25.5" customHeight="1">
      <c r="A3464" s="53" t="s">
        <v>606</v>
      </c>
      <c r="B3464" s="11" t="s">
        <v>26</v>
      </c>
      <c r="C3464" s="54" t="s">
        <v>19</v>
      </c>
      <c r="D3464" s="54">
        <v>98</v>
      </c>
      <c r="E3464" s="54" t="s">
        <v>22</v>
      </c>
      <c r="F3464" s="54">
        <v>119</v>
      </c>
      <c r="G3464" s="54" t="s">
        <v>7</v>
      </c>
      <c r="H3464" s="54"/>
      <c r="I3464" s="30">
        <v>18290</v>
      </c>
      <c r="J3464" s="37">
        <f>VLOOKUP(Table2[[#This Row],[Visitor]],Table1[],2,FALSE)</f>
        <v>27</v>
      </c>
      <c r="K3464" s="37">
        <f>VLOOKUP(Table2[[#This Row],[Home]],Table1[],2,FALSE)</f>
        <v>14</v>
      </c>
      <c r="L3464" s="37">
        <f>VLOOKUP(Table2[[#This Row],[Visitor]],Table3[],2,FALSE)</f>
        <v>5</v>
      </c>
      <c r="M3464" s="37">
        <f>VLOOKUP(Table2[[#This Row],[Home]],Table3[],2,FALSE)</f>
        <v>16</v>
      </c>
      <c r="N3464" s="37">
        <f>VLOOKUP(Table2[[#This Row],[Visitor]],Table4[],2,FALSE)</f>
        <v>7</v>
      </c>
      <c r="O3464" s="37">
        <f>VLOOKUP(Table2[[#This Row],[Home]],Table4[],2,FALSE)</f>
        <v>1</v>
      </c>
      <c r="P3464" s="37"/>
      <c r="Q3464" s="37"/>
    </row>
    <row r="3465" spans="1:17" ht="25.5" customHeight="1">
      <c r="A3465" s="53" t="s">
        <v>606</v>
      </c>
      <c r="B3465" s="11" t="s">
        <v>29</v>
      </c>
      <c r="C3465" s="54" t="s">
        <v>9</v>
      </c>
      <c r="D3465" s="54">
        <v>120</v>
      </c>
      <c r="E3465" s="54" t="s">
        <v>31</v>
      </c>
      <c r="F3465" s="54">
        <v>110</v>
      </c>
      <c r="G3465" s="54" t="s">
        <v>7</v>
      </c>
      <c r="H3465" s="54"/>
      <c r="I3465" s="30">
        <v>18306</v>
      </c>
      <c r="J3465" s="37">
        <f>VLOOKUP(Table2[[#This Row],[Visitor]],Table1[],2,FALSE)</f>
        <v>3</v>
      </c>
      <c r="K3465" s="37">
        <f>VLOOKUP(Table2[[#This Row],[Home]],Table1[],2,FALSE)</f>
        <v>8</v>
      </c>
      <c r="L3465" s="37">
        <f>VLOOKUP(Table2[[#This Row],[Visitor]],Table3[],2,FALSE)</f>
        <v>1</v>
      </c>
      <c r="M3465" s="37">
        <f>VLOOKUP(Table2[[#This Row],[Home]],Table3[],2,FALSE)</f>
        <v>11</v>
      </c>
      <c r="N3465" s="37">
        <f>VLOOKUP(Table2[[#This Row],[Visitor]],Table4[],2,FALSE)</f>
        <v>5</v>
      </c>
      <c r="O3465" s="37">
        <f>VLOOKUP(Table2[[#This Row],[Home]],Table4[],2,FALSE)</f>
        <v>8</v>
      </c>
      <c r="P3465" s="37"/>
      <c r="Q3465" s="37"/>
    </row>
    <row r="3466" spans="1:17" ht="25.5" customHeight="1">
      <c r="A3466" s="53" t="s">
        <v>607</v>
      </c>
      <c r="B3466" s="11" t="s">
        <v>49</v>
      </c>
      <c r="C3466" s="54" t="s">
        <v>5</v>
      </c>
      <c r="D3466" s="54">
        <v>112</v>
      </c>
      <c r="E3466" s="54" t="s">
        <v>45</v>
      </c>
      <c r="F3466" s="54">
        <v>114</v>
      </c>
      <c r="G3466" s="54" t="s">
        <v>7</v>
      </c>
      <c r="H3466" s="54"/>
      <c r="I3466" s="30">
        <v>18997</v>
      </c>
      <c r="J3466" s="37">
        <f>VLOOKUP(Table2[[#This Row],[Visitor]],Table1[],2,FALSE)</f>
        <v>4</v>
      </c>
      <c r="K3466" s="37">
        <f>VLOOKUP(Table2[[#This Row],[Home]],Table1[],2,FALSE)</f>
        <v>28</v>
      </c>
      <c r="L3466" s="37">
        <f>VLOOKUP(Table2[[#This Row],[Visitor]],Table3[],2,FALSE)</f>
        <v>4</v>
      </c>
      <c r="M3466" s="37">
        <f>VLOOKUP(Table2[[#This Row],[Home]],Table3[],2,FALSE)</f>
        <v>21</v>
      </c>
      <c r="N3466" s="37">
        <f>VLOOKUP(Table2[[#This Row],[Visitor]],Table4[],2,FALSE)</f>
        <v>9</v>
      </c>
      <c r="O3466" s="37">
        <f>VLOOKUP(Table2[[#This Row],[Home]],Table4[],2,FALSE)</f>
        <v>20</v>
      </c>
      <c r="P3466" s="37"/>
      <c r="Q3466" s="37"/>
    </row>
    <row r="3467" spans="1:17" ht="25.5" customHeight="1">
      <c r="A3467" s="53" t="s">
        <v>607</v>
      </c>
      <c r="B3467" s="11" t="s">
        <v>59</v>
      </c>
      <c r="C3467" s="54" t="s">
        <v>33</v>
      </c>
      <c r="D3467" s="54">
        <v>116</v>
      </c>
      <c r="E3467" s="54" t="s">
        <v>30</v>
      </c>
      <c r="F3467" s="54">
        <v>128</v>
      </c>
      <c r="G3467" s="54" t="s">
        <v>7</v>
      </c>
      <c r="H3467" s="54"/>
      <c r="I3467" s="30">
        <v>19626</v>
      </c>
      <c r="J3467" s="37">
        <f>VLOOKUP(Table2[[#This Row],[Visitor]],Table1[],2,FALSE)</f>
        <v>24</v>
      </c>
      <c r="K3467" s="37">
        <f>VLOOKUP(Table2[[#This Row],[Home]],Table1[],2,FALSE)</f>
        <v>18</v>
      </c>
      <c r="L3467" s="37">
        <f>VLOOKUP(Table2[[#This Row],[Visitor]],Table3[],2,FALSE)</f>
        <v>12</v>
      </c>
      <c r="M3467" s="37">
        <f>VLOOKUP(Table2[[#This Row],[Home]],Table3[],2,FALSE)</f>
        <v>14</v>
      </c>
      <c r="N3467" s="37">
        <f>VLOOKUP(Table2[[#This Row],[Visitor]],Table4[],2,FALSE)</f>
        <v>21</v>
      </c>
      <c r="O3467" s="37">
        <f>VLOOKUP(Table2[[#This Row],[Home]],Table4[],2,FALSE)</f>
        <v>4</v>
      </c>
      <c r="P3467" s="37"/>
      <c r="Q3467" s="37"/>
    </row>
    <row r="3468" spans="1:17" ht="25.5" customHeight="1">
      <c r="A3468" s="53" t="s">
        <v>607</v>
      </c>
      <c r="B3468" s="11" t="s">
        <v>59</v>
      </c>
      <c r="C3468" s="54" t="s">
        <v>16</v>
      </c>
      <c r="D3468" s="54">
        <v>81</v>
      </c>
      <c r="E3468" s="54" t="s">
        <v>41</v>
      </c>
      <c r="F3468" s="54">
        <v>127</v>
      </c>
      <c r="G3468" s="54" t="s">
        <v>7</v>
      </c>
      <c r="H3468" s="54"/>
      <c r="I3468" s="30">
        <v>19800</v>
      </c>
      <c r="J3468" s="37">
        <f>VLOOKUP(Table2[[#This Row],[Visitor]],Table1[],2,FALSE)</f>
        <v>13</v>
      </c>
      <c r="K3468" s="37">
        <f>VLOOKUP(Table2[[#This Row],[Home]],Table1[],2,FALSE)</f>
        <v>7</v>
      </c>
      <c r="L3468" s="37">
        <f>VLOOKUP(Table2[[#This Row],[Visitor]],Table3[],2,FALSE)</f>
        <v>8</v>
      </c>
      <c r="M3468" s="37">
        <f>VLOOKUP(Table2[[#This Row],[Home]],Table3[],2,FALSE)</f>
        <v>2</v>
      </c>
      <c r="N3468" s="37">
        <f>VLOOKUP(Table2[[#This Row],[Visitor]],Table4[],2,FALSE)</f>
        <v>11</v>
      </c>
      <c r="O3468" s="37">
        <f>VLOOKUP(Table2[[#This Row],[Home]],Table4[],2,FALSE)</f>
        <v>2</v>
      </c>
      <c r="P3468" s="37"/>
      <c r="Q3468" s="37"/>
    </row>
    <row r="3469" spans="1:17" ht="25.5" customHeight="1">
      <c r="A3469" s="53" t="s">
        <v>607</v>
      </c>
      <c r="B3469" s="11" t="s">
        <v>12</v>
      </c>
      <c r="C3469" s="54" t="s">
        <v>20</v>
      </c>
      <c r="D3469" s="54">
        <v>117</v>
      </c>
      <c r="E3469" s="54" t="s">
        <v>40</v>
      </c>
      <c r="F3469" s="54">
        <v>126</v>
      </c>
      <c r="G3469" s="54" t="s">
        <v>7</v>
      </c>
      <c r="H3469" s="54"/>
      <c r="I3469" s="30">
        <v>18024</v>
      </c>
      <c r="J3469" s="37">
        <f>VLOOKUP(Table2[[#This Row],[Visitor]],Table1[],2,FALSE)</f>
        <v>9</v>
      </c>
      <c r="K3469" s="37">
        <f>VLOOKUP(Table2[[#This Row],[Home]],Table1[],2,FALSE)</f>
        <v>15</v>
      </c>
      <c r="L3469" s="37">
        <f>VLOOKUP(Table2[[#This Row],[Visitor]],Table3[],2,FALSE)</f>
        <v>17</v>
      </c>
      <c r="M3469" s="37">
        <f>VLOOKUP(Table2[[#This Row],[Home]],Table3[],2,FALSE)</f>
        <v>24</v>
      </c>
      <c r="N3469" s="37">
        <f>VLOOKUP(Table2[[#This Row],[Visitor]],Table4[],2,FALSE)</f>
        <v>25</v>
      </c>
      <c r="O3469" s="37">
        <f>VLOOKUP(Table2[[#This Row],[Home]],Table4[],2,FALSE)</f>
        <v>27</v>
      </c>
      <c r="P3469" s="37"/>
      <c r="Q3469" s="37"/>
    </row>
    <row r="3470" spans="1:17" ht="25.5" customHeight="1">
      <c r="A3470" s="53" t="s">
        <v>607</v>
      </c>
      <c r="B3470" s="11" t="s">
        <v>12</v>
      </c>
      <c r="C3470" s="54" t="s">
        <v>34</v>
      </c>
      <c r="D3470" s="54">
        <v>103</v>
      </c>
      <c r="E3470" s="54" t="s">
        <v>43</v>
      </c>
      <c r="F3470" s="54">
        <v>131</v>
      </c>
      <c r="G3470" s="54" t="s">
        <v>7</v>
      </c>
      <c r="H3470" s="54"/>
      <c r="I3470" s="30">
        <v>18203</v>
      </c>
      <c r="J3470" s="37">
        <f>VLOOKUP(Table2[[#This Row],[Visitor]],Table1[],2,FALSE)</f>
        <v>2</v>
      </c>
      <c r="K3470" s="37">
        <f>VLOOKUP(Table2[[#This Row],[Home]],Table1[],2,FALSE)</f>
        <v>10</v>
      </c>
      <c r="L3470" s="37">
        <f>VLOOKUP(Table2[[#This Row],[Visitor]],Table3[],2,FALSE)</f>
        <v>13</v>
      </c>
      <c r="M3470" s="37">
        <f>VLOOKUP(Table2[[#This Row],[Home]],Table3[],2,FALSE)</f>
        <v>10</v>
      </c>
      <c r="N3470" s="37">
        <f>VLOOKUP(Table2[[#This Row],[Visitor]],Table4[],2,FALSE)</f>
        <v>13</v>
      </c>
      <c r="O3470" s="37">
        <f>VLOOKUP(Table2[[#This Row],[Home]],Table4[],2,FALSE)</f>
        <v>10</v>
      </c>
      <c r="P3470" s="37"/>
      <c r="Q3470" s="37"/>
    </row>
    <row r="3471" spans="1:17" ht="25.5" customHeight="1">
      <c r="A3471" s="53" t="s">
        <v>607</v>
      </c>
      <c r="B3471" s="11" t="s">
        <v>26</v>
      </c>
      <c r="C3471" s="54" t="s">
        <v>24</v>
      </c>
      <c r="D3471" s="54">
        <v>115</v>
      </c>
      <c r="E3471" s="54" t="s">
        <v>10</v>
      </c>
      <c r="F3471" s="54">
        <v>101</v>
      </c>
      <c r="G3471" s="54" t="s">
        <v>7</v>
      </c>
      <c r="H3471" s="54"/>
      <c r="I3471" s="30">
        <v>18064</v>
      </c>
      <c r="J3471" s="37">
        <f>VLOOKUP(Table2[[#This Row],[Visitor]],Table1[],2,FALSE)</f>
        <v>21</v>
      </c>
      <c r="K3471" s="37">
        <f>VLOOKUP(Table2[[#This Row],[Home]],Table1[],2,FALSE)</f>
        <v>1</v>
      </c>
      <c r="L3471" s="37">
        <f>VLOOKUP(Table2[[#This Row],[Visitor]],Table3[],2,FALSE)</f>
        <v>9</v>
      </c>
      <c r="M3471" s="37">
        <f>VLOOKUP(Table2[[#This Row],[Home]],Table3[],2,FALSE)</f>
        <v>3</v>
      </c>
      <c r="N3471" s="37">
        <f>VLOOKUP(Table2[[#This Row],[Visitor]],Table4[],2,FALSE)</f>
        <v>24</v>
      </c>
      <c r="O3471" s="37">
        <f>VLOOKUP(Table2[[#This Row],[Home]],Table4[],2,FALSE)</f>
        <v>3</v>
      </c>
      <c r="P3471" s="37"/>
      <c r="Q3471" s="37"/>
    </row>
    <row r="3472" spans="1:17" ht="25.5" customHeight="1">
      <c r="A3472" s="53" t="s">
        <v>607</v>
      </c>
      <c r="B3472" s="11" t="s">
        <v>29</v>
      </c>
      <c r="C3472" s="54" t="s">
        <v>14</v>
      </c>
      <c r="D3472" s="54">
        <v>104</v>
      </c>
      <c r="E3472" s="54" t="s">
        <v>36</v>
      </c>
      <c r="F3472" s="54">
        <v>107</v>
      </c>
      <c r="G3472" s="54" t="s">
        <v>7</v>
      </c>
      <c r="H3472" s="54"/>
      <c r="I3472" s="30">
        <v>19393</v>
      </c>
      <c r="J3472" s="37">
        <f>VLOOKUP(Table2[[#This Row],[Visitor]],Table1[],2,FALSE)</f>
        <v>19</v>
      </c>
      <c r="K3472" s="37">
        <f>VLOOKUP(Table2[[#This Row],[Home]],Table1[],2,FALSE)</f>
        <v>16</v>
      </c>
      <c r="L3472" s="37">
        <f>VLOOKUP(Table2[[#This Row],[Visitor]],Table3[],2,FALSE)</f>
        <v>19</v>
      </c>
      <c r="M3472" s="37">
        <f>VLOOKUP(Table2[[#This Row],[Home]],Table3[],2,FALSE)</f>
        <v>7</v>
      </c>
      <c r="N3472" s="37">
        <f>VLOOKUP(Table2[[#This Row],[Visitor]],Table4[],2,FALSE)</f>
        <v>16</v>
      </c>
      <c r="O3472" s="37">
        <f>VLOOKUP(Table2[[#This Row],[Home]],Table4[],2,FALSE)</f>
        <v>6</v>
      </c>
      <c r="P3472" s="37"/>
      <c r="Q3472" s="37"/>
    </row>
    <row r="3473" spans="1:17" ht="25.5" customHeight="1">
      <c r="A3473" s="53" t="s">
        <v>608</v>
      </c>
      <c r="B3473" s="11" t="s">
        <v>12</v>
      </c>
      <c r="C3473" s="54" t="s">
        <v>17</v>
      </c>
      <c r="D3473" s="54">
        <v>119</v>
      </c>
      <c r="E3473" s="54" t="s">
        <v>6</v>
      </c>
      <c r="F3473" s="54">
        <v>125</v>
      </c>
      <c r="G3473" s="54" t="s">
        <v>7</v>
      </c>
      <c r="H3473" s="54" t="s">
        <v>53</v>
      </c>
      <c r="I3473" s="30">
        <v>17336</v>
      </c>
      <c r="J3473" s="37">
        <f>VLOOKUP(Table2[[#This Row],[Visitor]],Table1[],2,FALSE)</f>
        <v>17</v>
      </c>
      <c r="K3473" s="37">
        <f>VLOOKUP(Table2[[#This Row],[Home]],Table1[],2,FALSE)</f>
        <v>5</v>
      </c>
      <c r="L3473" s="37">
        <f>VLOOKUP(Table2[[#This Row],[Visitor]],Table3[],2,FALSE)</f>
        <v>15</v>
      </c>
      <c r="M3473" s="37">
        <f>VLOOKUP(Table2[[#This Row],[Home]],Table3[],2,FALSE)</f>
        <v>6</v>
      </c>
      <c r="N3473" s="37">
        <f>VLOOKUP(Table2[[#This Row],[Visitor]],Table4[],2,FALSE)</f>
        <v>18</v>
      </c>
      <c r="O3473" s="37">
        <f>VLOOKUP(Table2[[#This Row],[Home]],Table4[],2,FALSE)</f>
        <v>28</v>
      </c>
      <c r="P3473" s="37"/>
      <c r="Q3473" s="37"/>
    </row>
    <row r="3474" spans="1:17" ht="25.5" customHeight="1">
      <c r="A3474" s="53" t="s">
        <v>608</v>
      </c>
      <c r="B3474" s="11" t="s">
        <v>12</v>
      </c>
      <c r="C3474" s="54" t="s">
        <v>27</v>
      </c>
      <c r="D3474" s="54">
        <v>112</v>
      </c>
      <c r="E3474" s="54" t="s">
        <v>19</v>
      </c>
      <c r="F3474" s="54">
        <v>129</v>
      </c>
      <c r="G3474" s="54" t="s">
        <v>7</v>
      </c>
      <c r="H3474" s="54"/>
      <c r="I3474" s="30">
        <v>20836</v>
      </c>
      <c r="J3474" s="37">
        <f>VLOOKUP(Table2[[#This Row],[Visitor]],Table1[],2,FALSE)</f>
        <v>11</v>
      </c>
      <c r="K3474" s="37">
        <f>VLOOKUP(Table2[[#This Row],[Home]],Table1[],2,FALSE)</f>
        <v>27</v>
      </c>
      <c r="L3474" s="37">
        <f>VLOOKUP(Table2[[#This Row],[Visitor]],Table3[],2,FALSE)</f>
        <v>27</v>
      </c>
      <c r="M3474" s="37">
        <f>VLOOKUP(Table2[[#This Row],[Home]],Table3[],2,FALSE)</f>
        <v>5</v>
      </c>
      <c r="N3474" s="37">
        <f>VLOOKUP(Table2[[#This Row],[Visitor]],Table4[],2,FALSE)</f>
        <v>26</v>
      </c>
      <c r="O3474" s="37">
        <f>VLOOKUP(Table2[[#This Row],[Home]],Table4[],2,FALSE)</f>
        <v>7</v>
      </c>
      <c r="P3474" s="37"/>
      <c r="Q3474" s="37"/>
    </row>
    <row r="3475" spans="1:17" ht="25.5" customHeight="1">
      <c r="A3475" s="53" t="s">
        <v>608</v>
      </c>
      <c r="B3475" s="11" t="s">
        <v>12</v>
      </c>
      <c r="C3475" s="54" t="s">
        <v>22</v>
      </c>
      <c r="D3475" s="54">
        <v>137</v>
      </c>
      <c r="E3475" s="54" t="s">
        <v>20</v>
      </c>
      <c r="F3475" s="54">
        <v>134</v>
      </c>
      <c r="G3475" s="54" t="s">
        <v>7</v>
      </c>
      <c r="H3475" s="54" t="s">
        <v>53</v>
      </c>
      <c r="I3475" s="30">
        <v>16580</v>
      </c>
      <c r="J3475" s="37">
        <f>VLOOKUP(Table2[[#This Row],[Visitor]],Table1[],2,FALSE)</f>
        <v>14</v>
      </c>
      <c r="K3475" s="37">
        <f>VLOOKUP(Table2[[#This Row],[Home]],Table1[],2,FALSE)</f>
        <v>9</v>
      </c>
      <c r="L3475" s="37">
        <f>VLOOKUP(Table2[[#This Row],[Visitor]],Table3[],2,FALSE)</f>
        <v>16</v>
      </c>
      <c r="M3475" s="37">
        <f>VLOOKUP(Table2[[#This Row],[Home]],Table3[],2,FALSE)</f>
        <v>17</v>
      </c>
      <c r="N3475" s="37">
        <f>VLOOKUP(Table2[[#This Row],[Visitor]],Table4[],2,FALSE)</f>
        <v>1</v>
      </c>
      <c r="O3475" s="37">
        <f>VLOOKUP(Table2[[#This Row],[Home]],Table4[],2,FALSE)</f>
        <v>25</v>
      </c>
      <c r="P3475" s="37"/>
      <c r="Q3475" s="37"/>
    </row>
    <row r="3476" spans="1:17" ht="25.5" customHeight="1">
      <c r="A3476" s="53" t="s">
        <v>608</v>
      </c>
      <c r="B3476" s="11" t="s">
        <v>21</v>
      </c>
      <c r="C3476" s="54" t="s">
        <v>18</v>
      </c>
      <c r="D3476" s="54">
        <v>115</v>
      </c>
      <c r="E3476" s="54" t="s">
        <v>15</v>
      </c>
      <c r="F3476" s="54">
        <v>113</v>
      </c>
      <c r="G3476" s="54" t="s">
        <v>7</v>
      </c>
      <c r="H3476" s="54"/>
      <c r="I3476" s="30">
        <v>16162</v>
      </c>
      <c r="J3476" s="37">
        <f>VLOOKUP(Table2[[#This Row],[Visitor]],Table1[],2,FALSE)</f>
        <v>26</v>
      </c>
      <c r="K3476" s="37">
        <f>VLOOKUP(Table2[[#This Row],[Home]],Table1[],2,FALSE)</f>
        <v>30</v>
      </c>
      <c r="L3476" s="37">
        <f>VLOOKUP(Table2[[#This Row],[Visitor]],Table3[],2,FALSE)</f>
        <v>26</v>
      </c>
      <c r="M3476" s="37">
        <f>VLOOKUP(Table2[[#This Row],[Home]],Table3[],2,FALSE)</f>
        <v>23</v>
      </c>
      <c r="N3476" s="37">
        <f>VLOOKUP(Table2[[#This Row],[Visitor]],Table4[],2,FALSE)</f>
        <v>15</v>
      </c>
      <c r="O3476" s="37">
        <f>VLOOKUP(Table2[[#This Row],[Home]],Table4[],2,FALSE)</f>
        <v>14</v>
      </c>
      <c r="P3476" s="37"/>
      <c r="Q3476" s="37"/>
    </row>
    <row r="3477" spans="1:17" ht="25.5" customHeight="1">
      <c r="A3477" s="53" t="s">
        <v>608</v>
      </c>
      <c r="B3477" s="11" t="s">
        <v>23</v>
      </c>
      <c r="C3477" s="54" t="s">
        <v>42</v>
      </c>
      <c r="D3477" s="54">
        <v>112</v>
      </c>
      <c r="E3477" s="54" t="s">
        <v>9</v>
      </c>
      <c r="F3477" s="54">
        <v>123</v>
      </c>
      <c r="G3477" s="54" t="s">
        <v>7</v>
      </c>
      <c r="H3477" s="54"/>
      <c r="I3477" s="30">
        <v>18055</v>
      </c>
      <c r="J3477" s="37">
        <f>VLOOKUP(Table2[[#This Row],[Visitor]],Table1[],2,FALSE)</f>
        <v>25</v>
      </c>
      <c r="K3477" s="37">
        <f>VLOOKUP(Table2[[#This Row],[Home]],Table1[],2,FALSE)</f>
        <v>3</v>
      </c>
      <c r="L3477" s="37">
        <f>VLOOKUP(Table2[[#This Row],[Visitor]],Table3[],2,FALSE)</f>
        <v>22</v>
      </c>
      <c r="M3477" s="37">
        <f>VLOOKUP(Table2[[#This Row],[Home]],Table3[],2,FALSE)</f>
        <v>1</v>
      </c>
      <c r="N3477" s="37">
        <f>VLOOKUP(Table2[[#This Row],[Visitor]],Table4[],2,FALSE)</f>
        <v>30</v>
      </c>
      <c r="O3477" s="37">
        <f>VLOOKUP(Table2[[#This Row],[Home]],Table4[],2,FALSE)</f>
        <v>5</v>
      </c>
      <c r="P3477" s="37"/>
      <c r="Q3477" s="37"/>
    </row>
    <row r="3478" spans="1:17" ht="25.5" customHeight="1">
      <c r="A3478" s="53" t="s">
        <v>608</v>
      </c>
      <c r="B3478" s="11" t="s">
        <v>26</v>
      </c>
      <c r="C3478" s="54" t="s">
        <v>33</v>
      </c>
      <c r="D3478" s="54">
        <v>123</v>
      </c>
      <c r="E3478" s="54" t="s">
        <v>28</v>
      </c>
      <c r="F3478" s="54">
        <v>139</v>
      </c>
      <c r="G3478" s="54" t="s">
        <v>7</v>
      </c>
      <c r="H3478" s="54"/>
      <c r="I3478" s="30">
        <v>19936</v>
      </c>
      <c r="J3478" s="37">
        <f>VLOOKUP(Table2[[#This Row],[Visitor]],Table1[],2,FALSE)</f>
        <v>24</v>
      </c>
      <c r="K3478" s="37">
        <f>VLOOKUP(Table2[[#This Row],[Home]],Table1[],2,FALSE)</f>
        <v>22</v>
      </c>
      <c r="L3478" s="37">
        <f>VLOOKUP(Table2[[#This Row],[Visitor]],Table3[],2,FALSE)</f>
        <v>12</v>
      </c>
      <c r="M3478" s="37">
        <f>VLOOKUP(Table2[[#This Row],[Home]],Table3[],2,FALSE)</f>
        <v>28</v>
      </c>
      <c r="N3478" s="37">
        <f>VLOOKUP(Table2[[#This Row],[Visitor]],Table4[],2,FALSE)</f>
        <v>21</v>
      </c>
      <c r="O3478" s="37">
        <f>VLOOKUP(Table2[[#This Row],[Home]],Table4[],2,FALSE)</f>
        <v>22</v>
      </c>
      <c r="P3478" s="37"/>
      <c r="Q3478" s="37"/>
    </row>
    <row r="3479" spans="1:17" ht="25.5" customHeight="1">
      <c r="A3479" s="53" t="s">
        <v>608</v>
      </c>
      <c r="B3479" s="11" t="s">
        <v>29</v>
      </c>
      <c r="C3479" s="54" t="s">
        <v>37</v>
      </c>
      <c r="D3479" s="54">
        <v>131</v>
      </c>
      <c r="E3479" s="54" t="s">
        <v>31</v>
      </c>
      <c r="F3479" s="54">
        <v>111</v>
      </c>
      <c r="G3479" s="54" t="s">
        <v>7</v>
      </c>
      <c r="H3479" s="54"/>
      <c r="I3479" s="30">
        <v>18306</v>
      </c>
      <c r="J3479" s="37">
        <f>VLOOKUP(Table2[[#This Row],[Visitor]],Table1[],2,FALSE)</f>
        <v>29</v>
      </c>
      <c r="K3479" s="37">
        <f>VLOOKUP(Table2[[#This Row],[Home]],Table1[],2,FALSE)</f>
        <v>8</v>
      </c>
      <c r="L3479" s="37">
        <f>VLOOKUP(Table2[[#This Row],[Visitor]],Table3[],2,FALSE)</f>
        <v>30</v>
      </c>
      <c r="M3479" s="37">
        <f>VLOOKUP(Table2[[#This Row],[Home]],Table3[],2,FALSE)</f>
        <v>11</v>
      </c>
      <c r="N3479" s="37">
        <f>VLOOKUP(Table2[[#This Row],[Visitor]],Table4[],2,FALSE)</f>
        <v>29</v>
      </c>
      <c r="O3479" s="37">
        <f>VLOOKUP(Table2[[#This Row],[Home]],Table4[],2,FALSE)</f>
        <v>8</v>
      </c>
      <c r="P3479" s="37"/>
      <c r="Q3479" s="37"/>
    </row>
    <row r="3480" spans="1:17" ht="25.5" customHeight="1">
      <c r="A3480" s="53" t="s">
        <v>608</v>
      </c>
      <c r="B3480" s="11" t="s">
        <v>8</v>
      </c>
      <c r="C3480" s="54" t="s">
        <v>25</v>
      </c>
      <c r="D3480" s="54">
        <v>97</v>
      </c>
      <c r="E3480" s="54" t="s">
        <v>44</v>
      </c>
      <c r="F3480" s="54">
        <v>124</v>
      </c>
      <c r="G3480" s="54" t="s">
        <v>7</v>
      </c>
      <c r="H3480" s="54"/>
      <c r="I3480" s="30">
        <v>19068</v>
      </c>
      <c r="J3480" s="37">
        <f>VLOOKUP(Table2[[#This Row],[Visitor]],Table1[],2,FALSE)</f>
        <v>12</v>
      </c>
      <c r="K3480" s="37">
        <f>VLOOKUP(Table2[[#This Row],[Home]],Table1[],2,FALSE)</f>
        <v>6</v>
      </c>
      <c r="L3480" s="37">
        <f>VLOOKUP(Table2[[#This Row],[Visitor]],Table3[],2,FALSE)</f>
        <v>29</v>
      </c>
      <c r="M3480" s="37">
        <f>VLOOKUP(Table2[[#This Row],[Home]],Table3[],2,FALSE)</f>
        <v>18</v>
      </c>
      <c r="N3480" s="37">
        <f>VLOOKUP(Table2[[#This Row],[Visitor]],Table4[],2,FALSE)</f>
        <v>23</v>
      </c>
      <c r="O3480" s="37">
        <f>VLOOKUP(Table2[[#This Row],[Home]],Table4[],2,FALSE)</f>
        <v>12</v>
      </c>
      <c r="P3480" s="37"/>
      <c r="Q3480" s="37"/>
    </row>
    <row r="3481" spans="1:17" ht="25.5" customHeight="1">
      <c r="A3481" s="53" t="s">
        <v>609</v>
      </c>
      <c r="B3481" s="11" t="s">
        <v>12</v>
      </c>
      <c r="C3481" s="54" t="s">
        <v>13</v>
      </c>
      <c r="D3481" s="54">
        <v>80</v>
      </c>
      <c r="E3481" s="54" t="s">
        <v>16</v>
      </c>
      <c r="F3481" s="54">
        <v>119</v>
      </c>
      <c r="G3481" s="54" t="s">
        <v>7</v>
      </c>
      <c r="H3481" s="54"/>
      <c r="I3481" s="30">
        <v>16088</v>
      </c>
      <c r="J3481" s="37">
        <f>VLOOKUP(Table2[[#This Row],[Visitor]],Table1[],2,FALSE)</f>
        <v>20</v>
      </c>
      <c r="K3481" s="37">
        <f>VLOOKUP(Table2[[#This Row],[Home]],Table1[],2,FALSE)</f>
        <v>13</v>
      </c>
      <c r="L3481" s="37">
        <f>VLOOKUP(Table2[[#This Row],[Visitor]],Table3[],2,FALSE)</f>
        <v>20</v>
      </c>
      <c r="M3481" s="37">
        <f>VLOOKUP(Table2[[#This Row],[Home]],Table3[],2,FALSE)</f>
        <v>8</v>
      </c>
      <c r="N3481" s="37">
        <f>VLOOKUP(Table2[[#This Row],[Visitor]],Table4[],2,FALSE)</f>
        <v>17</v>
      </c>
      <c r="O3481" s="37">
        <f>VLOOKUP(Table2[[#This Row],[Home]],Table4[],2,FALSE)</f>
        <v>11</v>
      </c>
      <c r="P3481" s="37"/>
      <c r="Q3481" s="37"/>
    </row>
    <row r="3482" spans="1:17" ht="25.5" customHeight="1">
      <c r="A3482" s="53" t="s">
        <v>609</v>
      </c>
      <c r="B3482" s="11" t="s">
        <v>21</v>
      </c>
      <c r="C3482" s="54" t="s">
        <v>22</v>
      </c>
      <c r="D3482" s="54">
        <v>108</v>
      </c>
      <c r="E3482" s="54" t="s">
        <v>41</v>
      </c>
      <c r="F3482" s="54">
        <v>97</v>
      </c>
      <c r="G3482" s="54" t="s">
        <v>7</v>
      </c>
      <c r="H3482" s="54"/>
      <c r="I3482" s="30">
        <v>19993</v>
      </c>
      <c r="J3482" s="37">
        <f>VLOOKUP(Table2[[#This Row],[Visitor]],Table1[],2,FALSE)</f>
        <v>14</v>
      </c>
      <c r="K3482" s="37">
        <f>VLOOKUP(Table2[[#This Row],[Home]],Table1[],2,FALSE)</f>
        <v>7</v>
      </c>
      <c r="L3482" s="37">
        <f>VLOOKUP(Table2[[#This Row],[Visitor]],Table3[],2,FALSE)</f>
        <v>16</v>
      </c>
      <c r="M3482" s="37">
        <f>VLOOKUP(Table2[[#This Row],[Home]],Table3[],2,FALSE)</f>
        <v>2</v>
      </c>
      <c r="N3482" s="37">
        <f>VLOOKUP(Table2[[#This Row],[Visitor]],Table4[],2,FALSE)</f>
        <v>1</v>
      </c>
      <c r="O3482" s="37">
        <f>VLOOKUP(Table2[[#This Row],[Home]],Table4[],2,FALSE)</f>
        <v>2</v>
      </c>
      <c r="P3482" s="37"/>
      <c r="Q3482" s="37"/>
    </row>
    <row r="3483" spans="1:17" ht="25.5" customHeight="1">
      <c r="A3483" s="53" t="s">
        <v>609</v>
      </c>
      <c r="B3483" s="11" t="s">
        <v>23</v>
      </c>
      <c r="C3483" s="54" t="s">
        <v>43</v>
      </c>
      <c r="D3483" s="54">
        <v>124</v>
      </c>
      <c r="E3483" s="54" t="s">
        <v>40</v>
      </c>
      <c r="F3483" s="54">
        <v>122</v>
      </c>
      <c r="G3483" s="54" t="s">
        <v>7</v>
      </c>
      <c r="H3483" s="54"/>
      <c r="I3483" s="30">
        <v>16911</v>
      </c>
      <c r="J3483" s="37">
        <f>VLOOKUP(Table2[[#This Row],[Visitor]],Table1[],2,FALSE)</f>
        <v>10</v>
      </c>
      <c r="K3483" s="37">
        <f>VLOOKUP(Table2[[#This Row],[Home]],Table1[],2,FALSE)</f>
        <v>15</v>
      </c>
      <c r="L3483" s="37">
        <f>VLOOKUP(Table2[[#This Row],[Visitor]],Table3[],2,FALSE)</f>
        <v>10</v>
      </c>
      <c r="M3483" s="37">
        <f>VLOOKUP(Table2[[#This Row],[Home]],Table3[],2,FALSE)</f>
        <v>24</v>
      </c>
      <c r="N3483" s="37">
        <f>VLOOKUP(Table2[[#This Row],[Visitor]],Table4[],2,FALSE)</f>
        <v>10</v>
      </c>
      <c r="O3483" s="37">
        <f>VLOOKUP(Table2[[#This Row],[Home]],Table4[],2,FALSE)</f>
        <v>27</v>
      </c>
      <c r="P3483" s="37"/>
      <c r="Q3483" s="37"/>
    </row>
    <row r="3484" spans="1:17" ht="25.5" customHeight="1">
      <c r="A3484" s="53" t="s">
        <v>609</v>
      </c>
      <c r="B3484" s="11" t="s">
        <v>29</v>
      </c>
      <c r="C3484" s="54" t="s">
        <v>14</v>
      </c>
      <c r="D3484" s="54">
        <v>98</v>
      </c>
      <c r="E3484" s="54" t="s">
        <v>30</v>
      </c>
      <c r="F3484" s="54">
        <v>115</v>
      </c>
      <c r="G3484" s="54" t="s">
        <v>7</v>
      </c>
      <c r="H3484" s="54"/>
      <c r="I3484" s="30">
        <v>19143</v>
      </c>
      <c r="J3484" s="37">
        <f>VLOOKUP(Table2[[#This Row],[Visitor]],Table1[],2,FALSE)</f>
        <v>19</v>
      </c>
      <c r="K3484" s="37">
        <f>VLOOKUP(Table2[[#This Row],[Home]],Table1[],2,FALSE)</f>
        <v>18</v>
      </c>
      <c r="L3484" s="37">
        <f>VLOOKUP(Table2[[#This Row],[Visitor]],Table3[],2,FALSE)</f>
        <v>19</v>
      </c>
      <c r="M3484" s="37">
        <f>VLOOKUP(Table2[[#This Row],[Home]],Table3[],2,FALSE)</f>
        <v>14</v>
      </c>
      <c r="N3484" s="37">
        <f>VLOOKUP(Table2[[#This Row],[Visitor]],Table4[],2,FALSE)</f>
        <v>16</v>
      </c>
      <c r="O3484" s="37">
        <f>VLOOKUP(Table2[[#This Row],[Home]],Table4[],2,FALSE)</f>
        <v>4</v>
      </c>
      <c r="P3484" s="37"/>
      <c r="Q3484" s="37"/>
    </row>
    <row r="3485" spans="1:17" ht="25.5" customHeight="1">
      <c r="A3485" s="53" t="s">
        <v>609</v>
      </c>
      <c r="B3485" s="11" t="s">
        <v>35</v>
      </c>
      <c r="C3485" s="54" t="s">
        <v>24</v>
      </c>
      <c r="D3485" s="54">
        <v>109</v>
      </c>
      <c r="E3485" s="54" t="s">
        <v>45</v>
      </c>
      <c r="F3485" s="54">
        <v>118</v>
      </c>
      <c r="G3485" s="54" t="s">
        <v>7</v>
      </c>
      <c r="H3485" s="54"/>
      <c r="I3485" s="30">
        <v>18997</v>
      </c>
      <c r="J3485" s="37">
        <f>VLOOKUP(Table2[[#This Row],[Visitor]],Table1[],2,FALSE)</f>
        <v>21</v>
      </c>
      <c r="K3485" s="37">
        <f>VLOOKUP(Table2[[#This Row],[Home]],Table1[],2,FALSE)</f>
        <v>28</v>
      </c>
      <c r="L3485" s="37">
        <f>VLOOKUP(Table2[[#This Row],[Visitor]],Table3[],2,FALSE)</f>
        <v>9</v>
      </c>
      <c r="M3485" s="37">
        <f>VLOOKUP(Table2[[#This Row],[Home]],Table3[],2,FALSE)</f>
        <v>21</v>
      </c>
      <c r="N3485" s="37">
        <f>VLOOKUP(Table2[[#This Row],[Visitor]],Table4[],2,FALSE)</f>
        <v>24</v>
      </c>
      <c r="O3485" s="37">
        <f>VLOOKUP(Table2[[#This Row],[Home]],Table4[],2,FALSE)</f>
        <v>20</v>
      </c>
      <c r="P3485" s="37"/>
      <c r="Q3485" s="37"/>
    </row>
    <row r="3486" spans="1:17" ht="25.5" customHeight="1">
      <c r="A3486" s="53" t="s">
        <v>609</v>
      </c>
      <c r="B3486" s="11" t="s">
        <v>35</v>
      </c>
      <c r="C3486" s="54" t="s">
        <v>5</v>
      </c>
      <c r="D3486" s="54">
        <v>118</v>
      </c>
      <c r="E3486" s="54" t="s">
        <v>36</v>
      </c>
      <c r="F3486" s="54">
        <v>106</v>
      </c>
      <c r="G3486" s="54" t="s">
        <v>7</v>
      </c>
      <c r="H3486" s="54"/>
      <c r="I3486" s="30">
        <v>19460</v>
      </c>
      <c r="J3486" s="37">
        <f>VLOOKUP(Table2[[#This Row],[Visitor]],Table1[],2,FALSE)</f>
        <v>4</v>
      </c>
      <c r="K3486" s="37">
        <f>VLOOKUP(Table2[[#This Row],[Home]],Table1[],2,FALSE)</f>
        <v>16</v>
      </c>
      <c r="L3486" s="37">
        <f>VLOOKUP(Table2[[#This Row],[Visitor]],Table3[],2,FALSE)</f>
        <v>4</v>
      </c>
      <c r="M3486" s="37">
        <f>VLOOKUP(Table2[[#This Row],[Home]],Table3[],2,FALSE)</f>
        <v>7</v>
      </c>
      <c r="N3486" s="37">
        <f>VLOOKUP(Table2[[#This Row],[Visitor]],Table4[],2,FALSE)</f>
        <v>9</v>
      </c>
      <c r="O3486" s="37">
        <f>VLOOKUP(Table2[[#This Row],[Home]],Table4[],2,FALSE)</f>
        <v>6</v>
      </c>
      <c r="P3486" s="37"/>
      <c r="Q3486" s="37"/>
    </row>
    <row r="3487" spans="1:17" ht="25.5" customHeight="1">
      <c r="A3487" s="53" t="s">
        <v>609</v>
      </c>
      <c r="B3487" s="11" t="s">
        <v>8</v>
      </c>
      <c r="C3487" s="54" t="s">
        <v>38</v>
      </c>
      <c r="D3487" s="54">
        <v>112</v>
      </c>
      <c r="E3487" s="54" t="s">
        <v>10</v>
      </c>
      <c r="F3487" s="54">
        <v>94</v>
      </c>
      <c r="G3487" s="54" t="s">
        <v>7</v>
      </c>
      <c r="H3487" s="54"/>
      <c r="I3487" s="30">
        <v>18064</v>
      </c>
      <c r="J3487" s="37">
        <f>VLOOKUP(Table2[[#This Row],[Visitor]],Table1[],2,FALSE)</f>
        <v>23</v>
      </c>
      <c r="K3487" s="37">
        <f>VLOOKUP(Table2[[#This Row],[Home]],Table1[],2,FALSE)</f>
        <v>1</v>
      </c>
      <c r="L3487" s="37">
        <f>VLOOKUP(Table2[[#This Row],[Visitor]],Table3[],2,FALSE)</f>
        <v>25</v>
      </c>
      <c r="M3487" s="37">
        <f>VLOOKUP(Table2[[#This Row],[Home]],Table3[],2,FALSE)</f>
        <v>3</v>
      </c>
      <c r="N3487" s="37">
        <f>VLOOKUP(Table2[[#This Row],[Visitor]],Table4[],2,FALSE)</f>
        <v>19</v>
      </c>
      <c r="O3487" s="37">
        <f>VLOOKUP(Table2[[#This Row],[Home]],Table4[],2,FALSE)</f>
        <v>3</v>
      </c>
      <c r="P3487" s="37"/>
      <c r="Q3487" s="37"/>
    </row>
    <row r="3488" spans="1:17" ht="25.5" customHeight="1">
      <c r="A3488" s="53" t="s">
        <v>610</v>
      </c>
      <c r="B3488" s="11" t="s">
        <v>12</v>
      </c>
      <c r="C3488" s="54" t="s">
        <v>42</v>
      </c>
      <c r="D3488" s="54">
        <v>101</v>
      </c>
      <c r="E3488" s="54" t="s">
        <v>13</v>
      </c>
      <c r="F3488" s="54">
        <v>107</v>
      </c>
      <c r="G3488" s="54" t="s">
        <v>7</v>
      </c>
      <c r="H3488" s="54"/>
      <c r="I3488" s="30">
        <v>13152</v>
      </c>
      <c r="J3488" s="37">
        <f>VLOOKUP(Table2[[#This Row],[Visitor]],Table1[],2,FALSE)</f>
        <v>25</v>
      </c>
      <c r="K3488" s="37">
        <f>VLOOKUP(Table2[[#This Row],[Home]],Table1[],2,FALSE)</f>
        <v>20</v>
      </c>
      <c r="L3488" s="37">
        <f>VLOOKUP(Table2[[#This Row],[Visitor]],Table3[],2,FALSE)</f>
        <v>22</v>
      </c>
      <c r="M3488" s="37">
        <f>VLOOKUP(Table2[[#This Row],[Home]],Table3[],2,FALSE)</f>
        <v>20</v>
      </c>
      <c r="N3488" s="37">
        <f>VLOOKUP(Table2[[#This Row],[Visitor]],Table4[],2,FALSE)</f>
        <v>30</v>
      </c>
      <c r="O3488" s="37">
        <f>VLOOKUP(Table2[[#This Row],[Home]],Table4[],2,FALSE)</f>
        <v>17</v>
      </c>
      <c r="P3488" s="37"/>
      <c r="Q3488" s="37"/>
    </row>
    <row r="3489" spans="1:17" ht="25.5" customHeight="1">
      <c r="A3489" s="53" t="s">
        <v>610</v>
      </c>
      <c r="B3489" s="11" t="s">
        <v>12</v>
      </c>
      <c r="C3489" s="54" t="s">
        <v>19</v>
      </c>
      <c r="D3489" s="54">
        <v>94</v>
      </c>
      <c r="E3489" s="54" t="s">
        <v>6</v>
      </c>
      <c r="F3489" s="54">
        <v>108</v>
      </c>
      <c r="G3489" s="54" t="s">
        <v>7</v>
      </c>
      <c r="H3489" s="54"/>
      <c r="I3489" s="30">
        <v>16332</v>
      </c>
      <c r="J3489" s="37">
        <f>VLOOKUP(Table2[[#This Row],[Visitor]],Table1[],2,FALSE)</f>
        <v>27</v>
      </c>
      <c r="K3489" s="37">
        <f>VLOOKUP(Table2[[#This Row],[Home]],Table1[],2,FALSE)</f>
        <v>5</v>
      </c>
      <c r="L3489" s="37">
        <f>VLOOKUP(Table2[[#This Row],[Visitor]],Table3[],2,FALSE)</f>
        <v>5</v>
      </c>
      <c r="M3489" s="37">
        <f>VLOOKUP(Table2[[#This Row],[Home]],Table3[],2,FALSE)</f>
        <v>6</v>
      </c>
      <c r="N3489" s="37">
        <f>VLOOKUP(Table2[[#This Row],[Visitor]],Table4[],2,FALSE)</f>
        <v>7</v>
      </c>
      <c r="O3489" s="37">
        <f>VLOOKUP(Table2[[#This Row],[Home]],Table4[],2,FALSE)</f>
        <v>28</v>
      </c>
      <c r="P3489" s="37"/>
      <c r="Q3489" s="37"/>
    </row>
    <row r="3490" spans="1:17" ht="25.5" customHeight="1">
      <c r="A3490" s="53" t="s">
        <v>610</v>
      </c>
      <c r="B3490" s="11" t="s">
        <v>12</v>
      </c>
      <c r="C3490" s="54" t="s">
        <v>15</v>
      </c>
      <c r="D3490" s="54">
        <v>106</v>
      </c>
      <c r="E3490" s="54" t="s">
        <v>20</v>
      </c>
      <c r="F3490" s="54">
        <v>110</v>
      </c>
      <c r="G3490" s="54" t="s">
        <v>7</v>
      </c>
      <c r="H3490" s="54"/>
      <c r="I3490" s="30">
        <v>15021</v>
      </c>
      <c r="J3490" s="37">
        <f>VLOOKUP(Table2[[#This Row],[Visitor]],Table1[],2,FALSE)</f>
        <v>30</v>
      </c>
      <c r="K3490" s="37">
        <f>VLOOKUP(Table2[[#This Row],[Home]],Table1[],2,FALSE)</f>
        <v>9</v>
      </c>
      <c r="L3490" s="37">
        <f>VLOOKUP(Table2[[#This Row],[Visitor]],Table3[],2,FALSE)</f>
        <v>23</v>
      </c>
      <c r="M3490" s="37">
        <f>VLOOKUP(Table2[[#This Row],[Home]],Table3[],2,FALSE)</f>
        <v>17</v>
      </c>
      <c r="N3490" s="37">
        <f>VLOOKUP(Table2[[#This Row],[Visitor]],Table4[],2,FALSE)</f>
        <v>14</v>
      </c>
      <c r="O3490" s="37">
        <f>VLOOKUP(Table2[[#This Row],[Home]],Table4[],2,FALSE)</f>
        <v>25</v>
      </c>
      <c r="P3490" s="37"/>
      <c r="Q3490" s="37"/>
    </row>
    <row r="3491" spans="1:17" ht="25.5" customHeight="1">
      <c r="A3491" s="53" t="s">
        <v>610</v>
      </c>
      <c r="B3491" s="11" t="s">
        <v>21</v>
      </c>
      <c r="C3491" s="54" t="s">
        <v>18</v>
      </c>
      <c r="D3491" s="54">
        <v>130</v>
      </c>
      <c r="E3491" s="54" t="s">
        <v>27</v>
      </c>
      <c r="F3491" s="54">
        <v>120</v>
      </c>
      <c r="G3491" s="54" t="s">
        <v>7</v>
      </c>
      <c r="H3491" s="54"/>
      <c r="I3491" s="30">
        <v>14967</v>
      </c>
      <c r="J3491" s="37">
        <f>VLOOKUP(Table2[[#This Row],[Visitor]],Table1[],2,FALSE)</f>
        <v>26</v>
      </c>
      <c r="K3491" s="37">
        <f>VLOOKUP(Table2[[#This Row],[Home]],Table1[],2,FALSE)</f>
        <v>11</v>
      </c>
      <c r="L3491" s="37">
        <f>VLOOKUP(Table2[[#This Row],[Visitor]],Table3[],2,FALSE)</f>
        <v>26</v>
      </c>
      <c r="M3491" s="37">
        <f>VLOOKUP(Table2[[#This Row],[Home]],Table3[],2,FALSE)</f>
        <v>27</v>
      </c>
      <c r="N3491" s="37">
        <f>VLOOKUP(Table2[[#This Row],[Visitor]],Table4[],2,FALSE)</f>
        <v>15</v>
      </c>
      <c r="O3491" s="37">
        <f>VLOOKUP(Table2[[#This Row],[Home]],Table4[],2,FALSE)</f>
        <v>26</v>
      </c>
      <c r="P3491" s="37"/>
      <c r="Q3491" s="37"/>
    </row>
    <row r="3492" spans="1:17" ht="25.5" customHeight="1">
      <c r="A3492" s="53" t="s">
        <v>610</v>
      </c>
      <c r="B3492" s="11" t="s">
        <v>21</v>
      </c>
      <c r="C3492" s="54" t="s">
        <v>33</v>
      </c>
      <c r="D3492" s="54">
        <v>129</v>
      </c>
      <c r="E3492" s="54" t="s">
        <v>17</v>
      </c>
      <c r="F3492" s="54">
        <v>126</v>
      </c>
      <c r="G3492" s="54" t="s">
        <v>7</v>
      </c>
      <c r="H3492" s="54"/>
      <c r="I3492" s="30">
        <v>19600</v>
      </c>
      <c r="J3492" s="37">
        <f>VLOOKUP(Table2[[#This Row],[Visitor]],Table1[],2,FALSE)</f>
        <v>24</v>
      </c>
      <c r="K3492" s="37">
        <f>VLOOKUP(Table2[[#This Row],[Home]],Table1[],2,FALSE)</f>
        <v>17</v>
      </c>
      <c r="L3492" s="37">
        <f>VLOOKUP(Table2[[#This Row],[Visitor]],Table3[],2,FALSE)</f>
        <v>12</v>
      </c>
      <c r="M3492" s="37">
        <f>VLOOKUP(Table2[[#This Row],[Home]],Table3[],2,FALSE)</f>
        <v>15</v>
      </c>
      <c r="N3492" s="37">
        <f>VLOOKUP(Table2[[#This Row],[Visitor]],Table4[],2,FALSE)</f>
        <v>21</v>
      </c>
      <c r="O3492" s="37">
        <f>VLOOKUP(Table2[[#This Row],[Home]],Table4[],2,FALSE)</f>
        <v>18</v>
      </c>
      <c r="P3492" s="37"/>
      <c r="Q3492" s="37"/>
    </row>
    <row r="3493" spans="1:17" ht="25.5" customHeight="1">
      <c r="A3493" s="53" t="s">
        <v>610</v>
      </c>
      <c r="B3493" s="11" t="s">
        <v>23</v>
      </c>
      <c r="C3493" s="54" t="s">
        <v>25</v>
      </c>
      <c r="D3493" s="54">
        <v>112</v>
      </c>
      <c r="E3493" s="54" t="s">
        <v>9</v>
      </c>
      <c r="F3493" s="54">
        <v>140</v>
      </c>
      <c r="G3493" s="54" t="s">
        <v>7</v>
      </c>
      <c r="H3493" s="54"/>
      <c r="I3493" s="30">
        <v>18055</v>
      </c>
      <c r="J3493" s="37">
        <f>VLOOKUP(Table2[[#This Row],[Visitor]],Table1[],2,FALSE)</f>
        <v>12</v>
      </c>
      <c r="K3493" s="37">
        <f>VLOOKUP(Table2[[#This Row],[Home]],Table1[],2,FALSE)</f>
        <v>3</v>
      </c>
      <c r="L3493" s="37">
        <f>VLOOKUP(Table2[[#This Row],[Visitor]],Table3[],2,FALSE)</f>
        <v>29</v>
      </c>
      <c r="M3493" s="37">
        <f>VLOOKUP(Table2[[#This Row],[Home]],Table3[],2,FALSE)</f>
        <v>1</v>
      </c>
      <c r="N3493" s="37">
        <f>VLOOKUP(Table2[[#This Row],[Visitor]],Table4[],2,FALSE)</f>
        <v>23</v>
      </c>
      <c r="O3493" s="37">
        <f>VLOOKUP(Table2[[#This Row],[Home]],Table4[],2,FALSE)</f>
        <v>5</v>
      </c>
      <c r="P3493" s="37"/>
      <c r="Q3493" s="37"/>
    </row>
    <row r="3494" spans="1:17" ht="25.5" customHeight="1">
      <c r="A3494" s="53" t="s">
        <v>610</v>
      </c>
      <c r="B3494" s="11" t="s">
        <v>26</v>
      </c>
      <c r="C3494" s="54" t="s">
        <v>28</v>
      </c>
      <c r="D3494" s="54">
        <v>109</v>
      </c>
      <c r="E3494" s="54" t="s">
        <v>34</v>
      </c>
      <c r="F3494" s="54">
        <v>103</v>
      </c>
      <c r="G3494" s="54" t="s">
        <v>7</v>
      </c>
      <c r="H3494" s="54"/>
      <c r="I3494" s="30">
        <v>18354</v>
      </c>
      <c r="J3494" s="37">
        <f>VLOOKUP(Table2[[#This Row],[Visitor]],Table1[],2,FALSE)</f>
        <v>22</v>
      </c>
      <c r="K3494" s="37">
        <f>VLOOKUP(Table2[[#This Row],[Home]],Table1[],2,FALSE)</f>
        <v>2</v>
      </c>
      <c r="L3494" s="37">
        <f>VLOOKUP(Table2[[#This Row],[Visitor]],Table3[],2,FALSE)</f>
        <v>28</v>
      </c>
      <c r="M3494" s="37">
        <f>VLOOKUP(Table2[[#This Row],[Home]],Table3[],2,FALSE)</f>
        <v>13</v>
      </c>
      <c r="N3494" s="37">
        <f>VLOOKUP(Table2[[#This Row],[Visitor]],Table4[],2,FALSE)</f>
        <v>22</v>
      </c>
      <c r="O3494" s="37">
        <f>VLOOKUP(Table2[[#This Row],[Home]],Table4[],2,FALSE)</f>
        <v>13</v>
      </c>
      <c r="P3494" s="37"/>
      <c r="Q3494" s="37"/>
    </row>
    <row r="3495" spans="1:17" ht="25.5" customHeight="1">
      <c r="A3495" s="53" t="s">
        <v>610</v>
      </c>
      <c r="B3495" s="11" t="s">
        <v>29</v>
      </c>
      <c r="C3495" s="54" t="s">
        <v>44</v>
      </c>
      <c r="D3495" s="54">
        <v>102</v>
      </c>
      <c r="E3495" s="54" t="s">
        <v>37</v>
      </c>
      <c r="F3495" s="54">
        <v>92</v>
      </c>
      <c r="G3495" s="54" t="s">
        <v>7</v>
      </c>
      <c r="H3495" s="54"/>
      <c r="I3495" s="30">
        <v>15157</v>
      </c>
      <c r="J3495" s="37">
        <f>VLOOKUP(Table2[[#This Row],[Visitor]],Table1[],2,FALSE)</f>
        <v>6</v>
      </c>
      <c r="K3495" s="37">
        <f>VLOOKUP(Table2[[#This Row],[Home]],Table1[],2,FALSE)</f>
        <v>29</v>
      </c>
      <c r="L3495" s="37">
        <f>VLOOKUP(Table2[[#This Row],[Visitor]],Table3[],2,FALSE)</f>
        <v>18</v>
      </c>
      <c r="M3495" s="37">
        <f>VLOOKUP(Table2[[#This Row],[Home]],Table3[],2,FALSE)</f>
        <v>30</v>
      </c>
      <c r="N3495" s="37">
        <f>VLOOKUP(Table2[[#This Row],[Visitor]],Table4[],2,FALSE)</f>
        <v>12</v>
      </c>
      <c r="O3495" s="37">
        <f>VLOOKUP(Table2[[#This Row],[Home]],Table4[],2,FALSE)</f>
        <v>29</v>
      </c>
      <c r="P3495" s="37"/>
      <c r="Q3495" s="37"/>
    </row>
    <row r="3496" spans="1:17" ht="25.5" customHeight="1">
      <c r="A3496" s="53" t="s">
        <v>610</v>
      </c>
      <c r="B3496" s="11" t="s">
        <v>8</v>
      </c>
      <c r="C3496" s="54" t="s">
        <v>5</v>
      </c>
      <c r="D3496" s="54">
        <v>114</v>
      </c>
      <c r="E3496" s="54" t="s">
        <v>31</v>
      </c>
      <c r="F3496" s="54">
        <v>103</v>
      </c>
      <c r="G3496" s="54" t="s">
        <v>7</v>
      </c>
      <c r="H3496" s="54"/>
      <c r="I3496" s="30">
        <v>18306</v>
      </c>
      <c r="J3496" s="37">
        <f>VLOOKUP(Table2[[#This Row],[Visitor]],Table1[],2,FALSE)</f>
        <v>4</v>
      </c>
      <c r="K3496" s="37">
        <f>VLOOKUP(Table2[[#This Row],[Home]],Table1[],2,FALSE)</f>
        <v>8</v>
      </c>
      <c r="L3496" s="37">
        <f>VLOOKUP(Table2[[#This Row],[Visitor]],Table3[],2,FALSE)</f>
        <v>4</v>
      </c>
      <c r="M3496" s="37">
        <f>VLOOKUP(Table2[[#This Row],[Home]],Table3[],2,FALSE)</f>
        <v>11</v>
      </c>
      <c r="N3496" s="37">
        <f>VLOOKUP(Table2[[#This Row],[Visitor]],Table4[],2,FALSE)</f>
        <v>9</v>
      </c>
      <c r="O3496" s="37">
        <f>VLOOKUP(Table2[[#This Row],[Home]],Table4[],2,FALSE)</f>
        <v>8</v>
      </c>
      <c r="P3496" s="37"/>
      <c r="Q3496" s="37"/>
    </row>
    <row r="3497" spans="1:17" ht="25.5" customHeight="1">
      <c r="A3497" s="53" t="s">
        <v>611</v>
      </c>
      <c r="B3497" s="11" t="s">
        <v>12</v>
      </c>
      <c r="C3497" s="54" t="s">
        <v>42</v>
      </c>
      <c r="D3497" s="54">
        <v>106</v>
      </c>
      <c r="E3497" s="54" t="s">
        <v>19</v>
      </c>
      <c r="F3497" s="54">
        <v>115</v>
      </c>
      <c r="G3497" s="54" t="s">
        <v>7</v>
      </c>
      <c r="H3497" s="54"/>
      <c r="I3497" s="30">
        <v>20175</v>
      </c>
      <c r="J3497" s="37">
        <f>VLOOKUP(Table2[[#This Row],[Visitor]],Table1[],2,FALSE)</f>
        <v>25</v>
      </c>
      <c r="K3497" s="37">
        <f>VLOOKUP(Table2[[#This Row],[Home]],Table1[],2,FALSE)</f>
        <v>27</v>
      </c>
      <c r="L3497" s="37">
        <f>VLOOKUP(Table2[[#This Row],[Visitor]],Table3[],2,FALSE)</f>
        <v>22</v>
      </c>
      <c r="M3497" s="37">
        <f>VLOOKUP(Table2[[#This Row],[Home]],Table3[],2,FALSE)</f>
        <v>5</v>
      </c>
      <c r="N3497" s="37">
        <f>VLOOKUP(Table2[[#This Row],[Visitor]],Table4[],2,FALSE)</f>
        <v>30</v>
      </c>
      <c r="O3497" s="37">
        <f>VLOOKUP(Table2[[#This Row],[Home]],Table4[],2,FALSE)</f>
        <v>7</v>
      </c>
      <c r="P3497" s="37"/>
      <c r="Q3497" s="37"/>
    </row>
    <row r="3498" spans="1:17" ht="25.5" customHeight="1">
      <c r="A3498" s="53" t="s">
        <v>611</v>
      </c>
      <c r="B3498" s="11" t="s">
        <v>23</v>
      </c>
      <c r="C3498" s="54" t="s">
        <v>36</v>
      </c>
      <c r="D3498" s="54">
        <v>100</v>
      </c>
      <c r="E3498" s="54" t="s">
        <v>16</v>
      </c>
      <c r="F3498" s="54">
        <v>106</v>
      </c>
      <c r="G3498" s="54" t="s">
        <v>7</v>
      </c>
      <c r="H3498" s="54"/>
      <c r="I3498" s="30">
        <v>16872</v>
      </c>
      <c r="J3498" s="37">
        <f>VLOOKUP(Table2[[#This Row],[Visitor]],Table1[],2,FALSE)</f>
        <v>16</v>
      </c>
      <c r="K3498" s="37">
        <f>VLOOKUP(Table2[[#This Row],[Home]],Table1[],2,FALSE)</f>
        <v>13</v>
      </c>
      <c r="L3498" s="37">
        <f>VLOOKUP(Table2[[#This Row],[Visitor]],Table3[],2,FALSE)</f>
        <v>7</v>
      </c>
      <c r="M3498" s="37">
        <f>VLOOKUP(Table2[[#This Row],[Home]],Table3[],2,FALSE)</f>
        <v>8</v>
      </c>
      <c r="N3498" s="37">
        <f>VLOOKUP(Table2[[#This Row],[Visitor]],Table4[],2,FALSE)</f>
        <v>6</v>
      </c>
      <c r="O3498" s="37">
        <f>VLOOKUP(Table2[[#This Row],[Home]],Table4[],2,FALSE)</f>
        <v>11</v>
      </c>
      <c r="P3498" s="37"/>
      <c r="Q3498" s="37"/>
    </row>
    <row r="3499" spans="1:17" ht="25.5" customHeight="1">
      <c r="A3499" s="53" t="s">
        <v>611</v>
      </c>
      <c r="B3499" s="11" t="s">
        <v>23</v>
      </c>
      <c r="C3499" s="54" t="s">
        <v>38</v>
      </c>
      <c r="D3499" s="54">
        <v>108</v>
      </c>
      <c r="E3499" s="54" t="s">
        <v>43</v>
      </c>
      <c r="F3499" s="54">
        <v>112</v>
      </c>
      <c r="G3499" s="54" t="s">
        <v>7</v>
      </c>
      <c r="H3499" s="54"/>
      <c r="I3499" s="30">
        <v>18203</v>
      </c>
      <c r="J3499" s="37">
        <f>VLOOKUP(Table2[[#This Row],[Visitor]],Table1[],2,FALSE)</f>
        <v>23</v>
      </c>
      <c r="K3499" s="37">
        <f>VLOOKUP(Table2[[#This Row],[Home]],Table1[],2,FALSE)</f>
        <v>10</v>
      </c>
      <c r="L3499" s="37">
        <f>VLOOKUP(Table2[[#This Row],[Visitor]],Table3[],2,FALSE)</f>
        <v>25</v>
      </c>
      <c r="M3499" s="37">
        <f>VLOOKUP(Table2[[#This Row],[Home]],Table3[],2,FALSE)</f>
        <v>10</v>
      </c>
      <c r="N3499" s="37">
        <f>VLOOKUP(Table2[[#This Row],[Visitor]],Table4[],2,FALSE)</f>
        <v>19</v>
      </c>
      <c r="O3499" s="37">
        <f>VLOOKUP(Table2[[#This Row],[Home]],Table4[],2,FALSE)</f>
        <v>10</v>
      </c>
      <c r="P3499" s="37"/>
      <c r="Q3499" s="37"/>
    </row>
    <row r="3500" spans="1:17" ht="25.5" customHeight="1">
      <c r="A3500" s="53" t="s">
        <v>611</v>
      </c>
      <c r="B3500" s="11" t="s">
        <v>8</v>
      </c>
      <c r="C3500" s="54" t="s">
        <v>45</v>
      </c>
      <c r="D3500" s="54">
        <v>116</v>
      </c>
      <c r="E3500" s="54" t="s">
        <v>10</v>
      </c>
      <c r="F3500" s="54">
        <v>86</v>
      </c>
      <c r="G3500" s="54" t="s">
        <v>7</v>
      </c>
      <c r="H3500" s="54"/>
      <c r="I3500" s="30">
        <v>18064</v>
      </c>
      <c r="J3500" s="37">
        <f>VLOOKUP(Table2[[#This Row],[Visitor]],Table1[],2,FALSE)</f>
        <v>28</v>
      </c>
      <c r="K3500" s="37">
        <f>VLOOKUP(Table2[[#This Row],[Home]],Table1[],2,FALSE)</f>
        <v>1</v>
      </c>
      <c r="L3500" s="37">
        <f>VLOOKUP(Table2[[#This Row],[Visitor]],Table3[],2,FALSE)</f>
        <v>21</v>
      </c>
      <c r="M3500" s="37">
        <f>VLOOKUP(Table2[[#This Row],[Home]],Table3[],2,FALSE)</f>
        <v>3</v>
      </c>
      <c r="N3500" s="37">
        <f>VLOOKUP(Table2[[#This Row],[Visitor]],Table4[],2,FALSE)</f>
        <v>20</v>
      </c>
      <c r="O3500" s="37">
        <f>VLOOKUP(Table2[[#This Row],[Home]],Table4[],2,FALSE)</f>
        <v>3</v>
      </c>
      <c r="P3500" s="37"/>
      <c r="Q3500" s="37"/>
    </row>
    <row r="3501" spans="1:17" ht="25.5" customHeight="1">
      <c r="A3501" s="53" t="s">
        <v>612</v>
      </c>
      <c r="B3501" s="11" t="s">
        <v>12</v>
      </c>
      <c r="C3501" s="54" t="s">
        <v>33</v>
      </c>
      <c r="D3501" s="54">
        <v>125</v>
      </c>
      <c r="E3501" s="54" t="s">
        <v>18</v>
      </c>
      <c r="F3501" s="54">
        <v>136</v>
      </c>
      <c r="G3501" s="54" t="s">
        <v>7</v>
      </c>
      <c r="H3501" s="54"/>
      <c r="I3501" s="30">
        <v>18846</v>
      </c>
      <c r="J3501" s="37">
        <f>VLOOKUP(Table2[[#This Row],[Visitor]],Table1[],2,FALSE)</f>
        <v>24</v>
      </c>
      <c r="K3501" s="37">
        <f>VLOOKUP(Table2[[#This Row],[Home]],Table1[],2,FALSE)</f>
        <v>26</v>
      </c>
      <c r="L3501" s="37">
        <f>VLOOKUP(Table2[[#This Row],[Visitor]],Table3[],2,FALSE)</f>
        <v>12</v>
      </c>
      <c r="M3501" s="37">
        <f>VLOOKUP(Table2[[#This Row],[Home]],Table3[],2,FALSE)</f>
        <v>26</v>
      </c>
      <c r="N3501" s="37">
        <f>VLOOKUP(Table2[[#This Row],[Visitor]],Table4[],2,FALSE)</f>
        <v>21</v>
      </c>
      <c r="O3501" s="37">
        <f>VLOOKUP(Table2[[#This Row],[Home]],Table4[],2,FALSE)</f>
        <v>15</v>
      </c>
      <c r="P3501" s="37"/>
      <c r="Q3501" s="37"/>
    </row>
    <row r="3502" spans="1:17" ht="25.5" customHeight="1">
      <c r="A3502" s="53" t="s">
        <v>612</v>
      </c>
      <c r="B3502" s="11" t="s">
        <v>21</v>
      </c>
      <c r="C3502" s="54" t="s">
        <v>15</v>
      </c>
      <c r="D3502" s="54">
        <v>118</v>
      </c>
      <c r="E3502" s="54" t="s">
        <v>27</v>
      </c>
      <c r="F3502" s="54">
        <v>141</v>
      </c>
      <c r="G3502" s="54" t="s">
        <v>7</v>
      </c>
      <c r="H3502" s="54"/>
      <c r="I3502" s="30">
        <v>17034</v>
      </c>
      <c r="J3502" s="37">
        <f>VLOOKUP(Table2[[#This Row],[Visitor]],Table1[],2,FALSE)</f>
        <v>30</v>
      </c>
      <c r="K3502" s="37">
        <f>VLOOKUP(Table2[[#This Row],[Home]],Table1[],2,FALSE)</f>
        <v>11</v>
      </c>
      <c r="L3502" s="37">
        <f>VLOOKUP(Table2[[#This Row],[Visitor]],Table3[],2,FALSE)</f>
        <v>23</v>
      </c>
      <c r="M3502" s="37">
        <f>VLOOKUP(Table2[[#This Row],[Home]],Table3[],2,FALSE)</f>
        <v>27</v>
      </c>
      <c r="N3502" s="37">
        <f>VLOOKUP(Table2[[#This Row],[Visitor]],Table4[],2,FALSE)</f>
        <v>14</v>
      </c>
      <c r="O3502" s="37">
        <f>VLOOKUP(Table2[[#This Row],[Home]],Table4[],2,FALSE)</f>
        <v>26</v>
      </c>
      <c r="P3502" s="37"/>
      <c r="Q3502" s="37"/>
    </row>
    <row r="3503" spans="1:17" ht="25.5" customHeight="1">
      <c r="A3503" s="53" t="s">
        <v>612</v>
      </c>
      <c r="B3503" s="11" t="s">
        <v>21</v>
      </c>
      <c r="C3503" s="54" t="s">
        <v>13</v>
      </c>
      <c r="D3503" s="54">
        <v>99</v>
      </c>
      <c r="E3503" s="54" t="s">
        <v>41</v>
      </c>
      <c r="F3503" s="54">
        <v>96</v>
      </c>
      <c r="G3503" s="54" t="s">
        <v>7</v>
      </c>
      <c r="H3503" s="54"/>
      <c r="I3503" s="30">
        <v>19800</v>
      </c>
      <c r="J3503" s="37">
        <f>VLOOKUP(Table2[[#This Row],[Visitor]],Table1[],2,FALSE)</f>
        <v>20</v>
      </c>
      <c r="K3503" s="37">
        <f>VLOOKUP(Table2[[#This Row],[Home]],Table1[],2,FALSE)</f>
        <v>7</v>
      </c>
      <c r="L3503" s="37">
        <f>VLOOKUP(Table2[[#This Row],[Visitor]],Table3[],2,FALSE)</f>
        <v>20</v>
      </c>
      <c r="M3503" s="37">
        <f>VLOOKUP(Table2[[#This Row],[Home]],Table3[],2,FALSE)</f>
        <v>2</v>
      </c>
      <c r="N3503" s="37">
        <f>VLOOKUP(Table2[[#This Row],[Visitor]],Table4[],2,FALSE)</f>
        <v>17</v>
      </c>
      <c r="O3503" s="37">
        <f>VLOOKUP(Table2[[#This Row],[Home]],Table4[],2,FALSE)</f>
        <v>2</v>
      </c>
      <c r="P3503" s="37"/>
      <c r="Q3503" s="37"/>
    </row>
    <row r="3504" spans="1:17" ht="25.5" customHeight="1">
      <c r="A3504" s="53" t="s">
        <v>612</v>
      </c>
      <c r="B3504" s="11" t="s">
        <v>23</v>
      </c>
      <c r="C3504" s="54" t="s">
        <v>38</v>
      </c>
      <c r="D3504" s="54">
        <v>104</v>
      </c>
      <c r="E3504" s="54" t="s">
        <v>25</v>
      </c>
      <c r="F3504" s="54">
        <v>101</v>
      </c>
      <c r="G3504" s="54" t="s">
        <v>7</v>
      </c>
      <c r="H3504" s="54"/>
      <c r="I3504" s="30">
        <v>17794</v>
      </c>
      <c r="J3504" s="37">
        <f>VLOOKUP(Table2[[#This Row],[Visitor]],Table1[],2,FALSE)</f>
        <v>23</v>
      </c>
      <c r="K3504" s="37">
        <f>VLOOKUP(Table2[[#This Row],[Home]],Table1[],2,FALSE)</f>
        <v>12</v>
      </c>
      <c r="L3504" s="37">
        <f>VLOOKUP(Table2[[#This Row],[Visitor]],Table3[],2,FALSE)</f>
        <v>25</v>
      </c>
      <c r="M3504" s="37">
        <f>VLOOKUP(Table2[[#This Row],[Home]],Table3[],2,FALSE)</f>
        <v>29</v>
      </c>
      <c r="N3504" s="37">
        <f>VLOOKUP(Table2[[#This Row],[Visitor]],Table4[],2,FALSE)</f>
        <v>19</v>
      </c>
      <c r="O3504" s="37">
        <f>VLOOKUP(Table2[[#This Row],[Home]],Table4[],2,FALSE)</f>
        <v>23</v>
      </c>
      <c r="P3504" s="37"/>
      <c r="Q3504" s="37"/>
    </row>
    <row r="3505" spans="1:17" ht="25.5" customHeight="1">
      <c r="A3505" s="53" t="s">
        <v>612</v>
      </c>
      <c r="B3505" s="11" t="s">
        <v>23</v>
      </c>
      <c r="C3505" s="54" t="s">
        <v>28</v>
      </c>
      <c r="D3505" s="54">
        <v>118</v>
      </c>
      <c r="E3505" s="54" t="s">
        <v>17</v>
      </c>
      <c r="F3505" s="54">
        <v>126</v>
      </c>
      <c r="G3505" s="54" t="s">
        <v>7</v>
      </c>
      <c r="H3505" s="54"/>
      <c r="I3505" s="30">
        <v>19704</v>
      </c>
      <c r="J3505" s="37">
        <f>VLOOKUP(Table2[[#This Row],[Visitor]],Table1[],2,FALSE)</f>
        <v>22</v>
      </c>
      <c r="K3505" s="37">
        <f>VLOOKUP(Table2[[#This Row],[Home]],Table1[],2,FALSE)</f>
        <v>17</v>
      </c>
      <c r="L3505" s="37">
        <f>VLOOKUP(Table2[[#This Row],[Visitor]],Table3[],2,FALSE)</f>
        <v>28</v>
      </c>
      <c r="M3505" s="37">
        <f>VLOOKUP(Table2[[#This Row],[Home]],Table3[],2,FALSE)</f>
        <v>15</v>
      </c>
      <c r="N3505" s="37">
        <f>VLOOKUP(Table2[[#This Row],[Visitor]],Table4[],2,FALSE)</f>
        <v>22</v>
      </c>
      <c r="O3505" s="37">
        <f>VLOOKUP(Table2[[#This Row],[Home]],Table4[],2,FALSE)</f>
        <v>18</v>
      </c>
      <c r="P3505" s="37"/>
      <c r="Q3505" s="37"/>
    </row>
    <row r="3506" spans="1:17" ht="25.5" customHeight="1">
      <c r="A3506" s="53" t="s">
        <v>612</v>
      </c>
      <c r="B3506" s="11" t="s">
        <v>23</v>
      </c>
      <c r="C3506" s="54" t="s">
        <v>43</v>
      </c>
      <c r="D3506" s="54">
        <v>86</v>
      </c>
      <c r="E3506" s="54" t="s">
        <v>22</v>
      </c>
      <c r="F3506" s="54">
        <v>133</v>
      </c>
      <c r="G3506" s="54" t="s">
        <v>7</v>
      </c>
      <c r="H3506" s="54"/>
      <c r="I3506" s="30">
        <v>18412</v>
      </c>
      <c r="J3506" s="37">
        <f>VLOOKUP(Table2[[#This Row],[Visitor]],Table1[],2,FALSE)</f>
        <v>10</v>
      </c>
      <c r="K3506" s="37">
        <f>VLOOKUP(Table2[[#This Row],[Home]],Table1[],2,FALSE)</f>
        <v>14</v>
      </c>
      <c r="L3506" s="37">
        <f>VLOOKUP(Table2[[#This Row],[Visitor]],Table3[],2,FALSE)</f>
        <v>10</v>
      </c>
      <c r="M3506" s="37">
        <f>VLOOKUP(Table2[[#This Row],[Home]],Table3[],2,FALSE)</f>
        <v>16</v>
      </c>
      <c r="N3506" s="37">
        <f>VLOOKUP(Table2[[#This Row],[Visitor]],Table4[],2,FALSE)</f>
        <v>10</v>
      </c>
      <c r="O3506" s="37">
        <f>VLOOKUP(Table2[[#This Row],[Home]],Table4[],2,FALSE)</f>
        <v>1</v>
      </c>
      <c r="P3506" s="37"/>
      <c r="Q3506" s="37"/>
    </row>
    <row r="3507" spans="1:17" ht="25.5" customHeight="1">
      <c r="A3507" s="53" t="s">
        <v>612</v>
      </c>
      <c r="B3507" s="11" t="s">
        <v>23</v>
      </c>
      <c r="C3507" s="54" t="s">
        <v>6</v>
      </c>
      <c r="D3507" s="54">
        <v>104</v>
      </c>
      <c r="E3507" s="54" t="s">
        <v>24</v>
      </c>
      <c r="F3507" s="54">
        <v>116</v>
      </c>
      <c r="G3507" s="54" t="s">
        <v>7</v>
      </c>
      <c r="H3507" s="54"/>
      <c r="I3507" s="30">
        <v>18304</v>
      </c>
      <c r="J3507" s="37">
        <f>VLOOKUP(Table2[[#This Row],[Visitor]],Table1[],2,FALSE)</f>
        <v>5</v>
      </c>
      <c r="K3507" s="37">
        <f>VLOOKUP(Table2[[#This Row],[Home]],Table1[],2,FALSE)</f>
        <v>21</v>
      </c>
      <c r="L3507" s="37">
        <f>VLOOKUP(Table2[[#This Row],[Visitor]],Table3[],2,FALSE)</f>
        <v>6</v>
      </c>
      <c r="M3507" s="37">
        <f>VLOOKUP(Table2[[#This Row],[Home]],Table3[],2,FALSE)</f>
        <v>9</v>
      </c>
      <c r="N3507" s="37">
        <f>VLOOKUP(Table2[[#This Row],[Visitor]],Table4[],2,FALSE)</f>
        <v>28</v>
      </c>
      <c r="O3507" s="37">
        <f>VLOOKUP(Table2[[#This Row],[Home]],Table4[],2,FALSE)</f>
        <v>24</v>
      </c>
      <c r="P3507" s="37"/>
      <c r="Q3507" s="37"/>
    </row>
    <row r="3508" spans="1:17" ht="25.5" customHeight="1">
      <c r="A3508" s="53" t="s">
        <v>612</v>
      </c>
      <c r="B3508" s="11" t="s">
        <v>29</v>
      </c>
      <c r="C3508" s="54" t="s">
        <v>14</v>
      </c>
      <c r="D3508" s="54">
        <v>113</v>
      </c>
      <c r="E3508" s="54" t="s">
        <v>37</v>
      </c>
      <c r="F3508" s="54">
        <v>111</v>
      </c>
      <c r="G3508" s="54" t="s">
        <v>7</v>
      </c>
      <c r="H3508" s="54"/>
      <c r="I3508" s="30">
        <v>17142</v>
      </c>
      <c r="J3508" s="37">
        <f>VLOOKUP(Table2[[#This Row],[Visitor]],Table1[],2,FALSE)</f>
        <v>19</v>
      </c>
      <c r="K3508" s="37">
        <f>VLOOKUP(Table2[[#This Row],[Home]],Table1[],2,FALSE)</f>
        <v>29</v>
      </c>
      <c r="L3508" s="37">
        <f>VLOOKUP(Table2[[#This Row],[Visitor]],Table3[],2,FALSE)</f>
        <v>19</v>
      </c>
      <c r="M3508" s="37">
        <f>VLOOKUP(Table2[[#This Row],[Home]],Table3[],2,FALSE)</f>
        <v>30</v>
      </c>
      <c r="N3508" s="37">
        <f>VLOOKUP(Table2[[#This Row],[Visitor]],Table4[],2,FALSE)</f>
        <v>16</v>
      </c>
      <c r="O3508" s="37">
        <f>VLOOKUP(Table2[[#This Row],[Home]],Table4[],2,FALSE)</f>
        <v>29</v>
      </c>
      <c r="P3508" s="37"/>
      <c r="Q3508" s="37"/>
    </row>
    <row r="3509" spans="1:17" ht="25.5" customHeight="1">
      <c r="A3509" s="53" t="s">
        <v>612</v>
      </c>
      <c r="B3509" s="11" t="s">
        <v>29</v>
      </c>
      <c r="C3509" s="54" t="s">
        <v>20</v>
      </c>
      <c r="D3509" s="54">
        <v>119</v>
      </c>
      <c r="E3509" s="54" t="s">
        <v>31</v>
      </c>
      <c r="F3509" s="54">
        <v>129</v>
      </c>
      <c r="G3509" s="54" t="s">
        <v>7</v>
      </c>
      <c r="H3509" s="54"/>
      <c r="I3509" s="30">
        <v>18306</v>
      </c>
      <c r="J3509" s="37">
        <f>VLOOKUP(Table2[[#This Row],[Visitor]],Table1[],2,FALSE)</f>
        <v>9</v>
      </c>
      <c r="K3509" s="37">
        <f>VLOOKUP(Table2[[#This Row],[Home]],Table1[],2,FALSE)</f>
        <v>8</v>
      </c>
      <c r="L3509" s="37">
        <f>VLOOKUP(Table2[[#This Row],[Visitor]],Table3[],2,FALSE)</f>
        <v>17</v>
      </c>
      <c r="M3509" s="37">
        <f>VLOOKUP(Table2[[#This Row],[Home]],Table3[],2,FALSE)</f>
        <v>11</v>
      </c>
      <c r="N3509" s="37">
        <f>VLOOKUP(Table2[[#This Row],[Visitor]],Table4[],2,FALSE)</f>
        <v>25</v>
      </c>
      <c r="O3509" s="37">
        <f>VLOOKUP(Table2[[#This Row],[Home]],Table4[],2,FALSE)</f>
        <v>8</v>
      </c>
      <c r="P3509" s="37"/>
      <c r="Q3509" s="37"/>
    </row>
    <row r="3510" spans="1:17" ht="25.5" customHeight="1">
      <c r="A3510" s="53" t="s">
        <v>612</v>
      </c>
      <c r="B3510" s="11" t="s">
        <v>8</v>
      </c>
      <c r="C3510" s="54" t="s">
        <v>30</v>
      </c>
      <c r="D3510" s="54">
        <v>103</v>
      </c>
      <c r="E3510" s="54" t="s">
        <v>44</v>
      </c>
      <c r="F3510" s="54">
        <v>132</v>
      </c>
      <c r="G3510" s="54" t="s">
        <v>7</v>
      </c>
      <c r="H3510" s="54"/>
      <c r="I3510" s="30">
        <v>19068</v>
      </c>
      <c r="J3510" s="37">
        <f>VLOOKUP(Table2[[#This Row],[Visitor]],Table1[],2,FALSE)</f>
        <v>18</v>
      </c>
      <c r="K3510" s="37">
        <f>VLOOKUP(Table2[[#This Row],[Home]],Table1[],2,FALSE)</f>
        <v>6</v>
      </c>
      <c r="L3510" s="37">
        <f>VLOOKUP(Table2[[#This Row],[Visitor]],Table3[],2,FALSE)</f>
        <v>14</v>
      </c>
      <c r="M3510" s="37">
        <f>VLOOKUP(Table2[[#This Row],[Home]],Table3[],2,FALSE)</f>
        <v>18</v>
      </c>
      <c r="N3510" s="37">
        <f>VLOOKUP(Table2[[#This Row],[Visitor]],Table4[],2,FALSE)</f>
        <v>4</v>
      </c>
      <c r="O3510" s="37">
        <f>VLOOKUP(Table2[[#This Row],[Home]],Table4[],2,FALSE)</f>
        <v>12</v>
      </c>
      <c r="P3510" s="37"/>
      <c r="Q3510" s="37"/>
    </row>
    <row r="3511" spans="1:17" ht="25.5" customHeight="1">
      <c r="A3511" s="53" t="s">
        <v>613</v>
      </c>
      <c r="B3511" s="11" t="s">
        <v>83</v>
      </c>
      <c r="C3511" s="54" t="s">
        <v>40</v>
      </c>
      <c r="D3511" s="54">
        <v>115</v>
      </c>
      <c r="E3511" s="54" t="s">
        <v>42</v>
      </c>
      <c r="F3511" s="54">
        <v>125</v>
      </c>
      <c r="G3511" s="54" t="s">
        <v>7</v>
      </c>
      <c r="H3511" s="54"/>
      <c r="I3511" s="30">
        <v>19812</v>
      </c>
      <c r="J3511" s="37">
        <f>VLOOKUP(Table2[[#This Row],[Visitor]],Table1[],2,FALSE)</f>
        <v>15</v>
      </c>
      <c r="K3511" s="37">
        <f>VLOOKUP(Table2[[#This Row],[Home]],Table1[],2,FALSE)</f>
        <v>25</v>
      </c>
      <c r="L3511" s="37">
        <f>VLOOKUP(Table2[[#This Row],[Visitor]],Table3[],2,FALSE)</f>
        <v>24</v>
      </c>
      <c r="M3511" s="37">
        <f>VLOOKUP(Table2[[#This Row],[Home]],Table3[],2,FALSE)</f>
        <v>22</v>
      </c>
      <c r="N3511" s="37">
        <f>VLOOKUP(Table2[[#This Row],[Visitor]],Table4[],2,FALSE)</f>
        <v>27</v>
      </c>
      <c r="O3511" s="37">
        <f>VLOOKUP(Table2[[#This Row],[Home]],Table4[],2,FALSE)</f>
        <v>30</v>
      </c>
      <c r="P3511" s="37"/>
      <c r="Q3511" s="37"/>
    </row>
    <row r="3512" spans="1:17" ht="25.5" customHeight="1">
      <c r="A3512" s="53" t="s">
        <v>613</v>
      </c>
      <c r="B3512" s="11" t="s">
        <v>21</v>
      </c>
      <c r="C3512" s="54" t="s">
        <v>36</v>
      </c>
      <c r="D3512" s="54">
        <v>117</v>
      </c>
      <c r="E3512" s="54" t="s">
        <v>27</v>
      </c>
      <c r="F3512" s="54">
        <v>129</v>
      </c>
      <c r="G3512" s="54" t="s">
        <v>7</v>
      </c>
      <c r="H3512" s="54"/>
      <c r="I3512" s="30">
        <v>17765</v>
      </c>
      <c r="J3512" s="37">
        <f>VLOOKUP(Table2[[#This Row],[Visitor]],Table1[],2,FALSE)</f>
        <v>16</v>
      </c>
      <c r="K3512" s="37">
        <f>VLOOKUP(Table2[[#This Row],[Home]],Table1[],2,FALSE)</f>
        <v>11</v>
      </c>
      <c r="L3512" s="37">
        <f>VLOOKUP(Table2[[#This Row],[Visitor]],Table3[],2,FALSE)</f>
        <v>7</v>
      </c>
      <c r="M3512" s="37">
        <f>VLOOKUP(Table2[[#This Row],[Home]],Table3[],2,FALSE)</f>
        <v>27</v>
      </c>
      <c r="N3512" s="37">
        <f>VLOOKUP(Table2[[#This Row],[Visitor]],Table4[],2,FALSE)</f>
        <v>6</v>
      </c>
      <c r="O3512" s="37">
        <f>VLOOKUP(Table2[[#This Row],[Home]],Table4[],2,FALSE)</f>
        <v>26</v>
      </c>
      <c r="P3512" s="37"/>
      <c r="Q3512" s="37"/>
    </row>
    <row r="3513" spans="1:17" ht="25.5" customHeight="1">
      <c r="A3513" s="53" t="s">
        <v>613</v>
      </c>
      <c r="B3513" s="11" t="s">
        <v>21</v>
      </c>
      <c r="C3513" s="54" t="s">
        <v>15</v>
      </c>
      <c r="D3513" s="54">
        <v>113</v>
      </c>
      <c r="E3513" s="54" t="s">
        <v>17</v>
      </c>
      <c r="F3513" s="54">
        <v>116</v>
      </c>
      <c r="G3513" s="54" t="s">
        <v>7</v>
      </c>
      <c r="H3513" s="54"/>
      <c r="I3513" s="30">
        <v>19600</v>
      </c>
      <c r="J3513" s="37">
        <f>VLOOKUP(Table2[[#This Row],[Visitor]],Table1[],2,FALSE)</f>
        <v>30</v>
      </c>
      <c r="K3513" s="37">
        <f>VLOOKUP(Table2[[#This Row],[Home]],Table1[],2,FALSE)</f>
        <v>17</v>
      </c>
      <c r="L3513" s="37">
        <f>VLOOKUP(Table2[[#This Row],[Visitor]],Table3[],2,FALSE)</f>
        <v>23</v>
      </c>
      <c r="M3513" s="37">
        <f>VLOOKUP(Table2[[#This Row],[Home]],Table3[],2,FALSE)</f>
        <v>15</v>
      </c>
      <c r="N3513" s="37">
        <f>VLOOKUP(Table2[[#This Row],[Visitor]],Table4[],2,FALSE)</f>
        <v>14</v>
      </c>
      <c r="O3513" s="37">
        <f>VLOOKUP(Table2[[#This Row],[Home]],Table4[],2,FALSE)</f>
        <v>18</v>
      </c>
      <c r="P3513" s="37"/>
      <c r="Q3513" s="37"/>
    </row>
    <row r="3514" spans="1:17" ht="25.5" customHeight="1">
      <c r="A3514" s="53" t="s">
        <v>613</v>
      </c>
      <c r="B3514" s="11" t="s">
        <v>23</v>
      </c>
      <c r="C3514" s="54" t="s">
        <v>16</v>
      </c>
      <c r="D3514" s="54">
        <v>113</v>
      </c>
      <c r="E3514" s="54" t="s">
        <v>6</v>
      </c>
      <c r="F3514" s="54">
        <v>104</v>
      </c>
      <c r="G3514" s="54" t="s">
        <v>7</v>
      </c>
      <c r="H3514" s="54"/>
      <c r="I3514" s="30">
        <v>19432</v>
      </c>
      <c r="J3514" s="37">
        <f>VLOOKUP(Table2[[#This Row],[Visitor]],Table1[],2,FALSE)</f>
        <v>13</v>
      </c>
      <c r="K3514" s="37">
        <f>VLOOKUP(Table2[[#This Row],[Home]],Table1[],2,FALSE)</f>
        <v>5</v>
      </c>
      <c r="L3514" s="37">
        <f>VLOOKUP(Table2[[#This Row],[Visitor]],Table3[],2,FALSE)</f>
        <v>8</v>
      </c>
      <c r="M3514" s="37">
        <f>VLOOKUP(Table2[[#This Row],[Home]],Table3[],2,FALSE)</f>
        <v>6</v>
      </c>
      <c r="N3514" s="37">
        <f>VLOOKUP(Table2[[#This Row],[Visitor]],Table4[],2,FALSE)</f>
        <v>11</v>
      </c>
      <c r="O3514" s="37">
        <f>VLOOKUP(Table2[[#This Row],[Home]],Table4[],2,FALSE)</f>
        <v>28</v>
      </c>
      <c r="P3514" s="37"/>
      <c r="Q3514" s="37"/>
    </row>
    <row r="3515" spans="1:17" ht="25.5" customHeight="1">
      <c r="A3515" s="53" t="s">
        <v>613</v>
      </c>
      <c r="B3515" s="11" t="s">
        <v>23</v>
      </c>
      <c r="C3515" s="54" t="s">
        <v>45</v>
      </c>
      <c r="D3515" s="54">
        <v>88</v>
      </c>
      <c r="E3515" s="54" t="s">
        <v>25</v>
      </c>
      <c r="F3515" s="54">
        <v>105</v>
      </c>
      <c r="G3515" s="54" t="s">
        <v>7</v>
      </c>
      <c r="H3515" s="54"/>
      <c r="I3515" s="30">
        <v>17794</v>
      </c>
      <c r="J3515" s="37">
        <f>VLOOKUP(Table2[[#This Row],[Visitor]],Table1[],2,FALSE)</f>
        <v>28</v>
      </c>
      <c r="K3515" s="37">
        <f>VLOOKUP(Table2[[#This Row],[Home]],Table1[],2,FALSE)</f>
        <v>12</v>
      </c>
      <c r="L3515" s="37">
        <f>VLOOKUP(Table2[[#This Row],[Visitor]],Table3[],2,FALSE)</f>
        <v>21</v>
      </c>
      <c r="M3515" s="37">
        <f>VLOOKUP(Table2[[#This Row],[Home]],Table3[],2,FALSE)</f>
        <v>29</v>
      </c>
      <c r="N3515" s="37">
        <f>VLOOKUP(Table2[[#This Row],[Visitor]],Table4[],2,FALSE)</f>
        <v>20</v>
      </c>
      <c r="O3515" s="37">
        <f>VLOOKUP(Table2[[#This Row],[Home]],Table4[],2,FALSE)</f>
        <v>23</v>
      </c>
      <c r="P3515" s="37"/>
      <c r="Q3515" s="37"/>
    </row>
    <row r="3516" spans="1:17" ht="25.5" customHeight="1">
      <c r="A3516" s="53" t="s">
        <v>613</v>
      </c>
      <c r="B3516" s="11" t="s">
        <v>26</v>
      </c>
      <c r="C3516" s="54" t="s">
        <v>9</v>
      </c>
      <c r="D3516" s="54">
        <v>111</v>
      </c>
      <c r="E3516" s="54" t="s">
        <v>5</v>
      </c>
      <c r="F3516" s="54">
        <v>110</v>
      </c>
      <c r="G3516" s="54" t="s">
        <v>7</v>
      </c>
      <c r="H3516" s="54" t="s">
        <v>53</v>
      </c>
      <c r="I3516" s="30">
        <v>19156</v>
      </c>
      <c r="J3516" s="37">
        <f>VLOOKUP(Table2[[#This Row],[Visitor]],Table1[],2,FALSE)</f>
        <v>3</v>
      </c>
      <c r="K3516" s="37">
        <f>VLOOKUP(Table2[[#This Row],[Home]],Table1[],2,FALSE)</f>
        <v>4</v>
      </c>
      <c r="L3516" s="37">
        <f>VLOOKUP(Table2[[#This Row],[Visitor]],Table3[],2,FALSE)</f>
        <v>1</v>
      </c>
      <c r="M3516" s="37">
        <f>VLOOKUP(Table2[[#This Row],[Home]],Table3[],2,FALSE)</f>
        <v>4</v>
      </c>
      <c r="N3516" s="37">
        <f>VLOOKUP(Table2[[#This Row],[Visitor]],Table4[],2,FALSE)</f>
        <v>5</v>
      </c>
      <c r="O3516" s="37">
        <f>VLOOKUP(Table2[[#This Row],[Home]],Table4[],2,FALSE)</f>
        <v>9</v>
      </c>
      <c r="P3516" s="37"/>
      <c r="Q3516" s="37"/>
    </row>
    <row r="3517" spans="1:17" ht="25.5" customHeight="1">
      <c r="A3517" s="53" t="s">
        <v>613</v>
      </c>
      <c r="B3517" s="11" t="s">
        <v>26</v>
      </c>
      <c r="C3517" s="54" t="s">
        <v>18</v>
      </c>
      <c r="D3517" s="54">
        <v>113</v>
      </c>
      <c r="E3517" s="54" t="s">
        <v>34</v>
      </c>
      <c r="F3517" s="54">
        <v>114</v>
      </c>
      <c r="G3517" s="54" t="s">
        <v>7</v>
      </c>
      <c r="H3517" s="54"/>
      <c r="I3517" s="30">
        <v>18354</v>
      </c>
      <c r="J3517" s="37">
        <f>VLOOKUP(Table2[[#This Row],[Visitor]],Table1[],2,FALSE)</f>
        <v>26</v>
      </c>
      <c r="K3517" s="37">
        <f>VLOOKUP(Table2[[#This Row],[Home]],Table1[],2,FALSE)</f>
        <v>2</v>
      </c>
      <c r="L3517" s="37">
        <f>VLOOKUP(Table2[[#This Row],[Visitor]],Table3[],2,FALSE)</f>
        <v>26</v>
      </c>
      <c r="M3517" s="37">
        <f>VLOOKUP(Table2[[#This Row],[Home]],Table3[],2,FALSE)</f>
        <v>13</v>
      </c>
      <c r="N3517" s="37">
        <f>VLOOKUP(Table2[[#This Row],[Visitor]],Table4[],2,FALSE)</f>
        <v>15</v>
      </c>
      <c r="O3517" s="37">
        <f>VLOOKUP(Table2[[#This Row],[Home]],Table4[],2,FALSE)</f>
        <v>13</v>
      </c>
      <c r="P3517" s="37"/>
      <c r="Q3517" s="37"/>
    </row>
    <row r="3518" spans="1:17" ht="25.5" customHeight="1">
      <c r="A3518" s="53" t="s">
        <v>613</v>
      </c>
      <c r="B3518" s="11" t="s">
        <v>29</v>
      </c>
      <c r="C3518" s="54" t="s">
        <v>10</v>
      </c>
      <c r="D3518" s="54">
        <v>115</v>
      </c>
      <c r="E3518" s="54" t="s">
        <v>37</v>
      </c>
      <c r="F3518" s="54">
        <v>99</v>
      </c>
      <c r="G3518" s="54" t="s">
        <v>7</v>
      </c>
      <c r="H3518" s="54"/>
      <c r="I3518" s="30">
        <v>16395</v>
      </c>
      <c r="J3518" s="37">
        <f>VLOOKUP(Table2[[#This Row],[Visitor]],Table1[],2,FALSE)</f>
        <v>1</v>
      </c>
      <c r="K3518" s="37">
        <f>VLOOKUP(Table2[[#This Row],[Home]],Table1[],2,FALSE)</f>
        <v>29</v>
      </c>
      <c r="L3518" s="37">
        <f>VLOOKUP(Table2[[#This Row],[Visitor]],Table3[],2,FALSE)</f>
        <v>3</v>
      </c>
      <c r="M3518" s="37">
        <f>VLOOKUP(Table2[[#This Row],[Home]],Table3[],2,FALSE)</f>
        <v>30</v>
      </c>
      <c r="N3518" s="37">
        <f>VLOOKUP(Table2[[#This Row],[Visitor]],Table4[],2,FALSE)</f>
        <v>3</v>
      </c>
      <c r="O3518" s="37">
        <f>VLOOKUP(Table2[[#This Row],[Home]],Table4[],2,FALSE)</f>
        <v>29</v>
      </c>
      <c r="P3518" s="37"/>
      <c r="Q3518" s="37"/>
    </row>
    <row r="3519" spans="1:17" ht="25.5" customHeight="1">
      <c r="A3519" s="55" t="s">
        <v>614</v>
      </c>
      <c r="B3519" s="11" t="s">
        <v>97</v>
      </c>
      <c r="C3519" s="56" t="s">
        <v>22</v>
      </c>
      <c r="D3519" s="56">
        <v>93</v>
      </c>
      <c r="E3519" s="56" t="s">
        <v>13</v>
      </c>
      <c r="F3519" s="56">
        <v>85</v>
      </c>
      <c r="G3519" s="56" t="s">
        <v>7</v>
      </c>
      <c r="H3519" s="56"/>
      <c r="I3519" s="30">
        <v>19149</v>
      </c>
      <c r="J3519" s="37">
        <f>VLOOKUP(Table2[[#This Row],[Visitor]],Table1[],2,FALSE)</f>
        <v>14</v>
      </c>
      <c r="K3519" s="37">
        <f>VLOOKUP(Table2[[#This Row],[Home]],Table1[],2,FALSE)</f>
        <v>20</v>
      </c>
      <c r="L3519" s="37">
        <f>VLOOKUP(Table2[[#This Row],[Visitor]],Table3[],2,FALSE)</f>
        <v>16</v>
      </c>
      <c r="M3519" s="37">
        <f>VLOOKUP(Table2[[#This Row],[Home]],Table3[],2,FALSE)</f>
        <v>20</v>
      </c>
      <c r="N3519" s="37">
        <f>VLOOKUP(Table2[[#This Row],[Visitor]],Table4[],2,FALSE)</f>
        <v>1</v>
      </c>
      <c r="O3519" s="37">
        <f>VLOOKUP(Table2[[#This Row],[Home]],Table4[],2,FALSE)</f>
        <v>17</v>
      </c>
      <c r="P3519" s="37"/>
      <c r="Q3519" s="37"/>
    </row>
    <row r="3520" spans="1:17" ht="25.5" customHeight="1">
      <c r="A3520" s="55" t="s">
        <v>614</v>
      </c>
      <c r="B3520" s="11" t="s">
        <v>49</v>
      </c>
      <c r="C3520" s="56" t="s">
        <v>19</v>
      </c>
      <c r="D3520" s="56">
        <v>130</v>
      </c>
      <c r="E3520" s="56" t="s">
        <v>44</v>
      </c>
      <c r="F3520" s="56">
        <v>136</v>
      </c>
      <c r="G3520" s="56" t="s">
        <v>7</v>
      </c>
      <c r="H3520" s="56"/>
      <c r="I3520" s="30">
        <v>19068</v>
      </c>
      <c r="J3520" s="37">
        <f>VLOOKUP(Table2[[#This Row],[Visitor]],Table1[],2,FALSE)</f>
        <v>27</v>
      </c>
      <c r="K3520" s="37">
        <f>VLOOKUP(Table2[[#This Row],[Home]],Table1[],2,FALSE)</f>
        <v>6</v>
      </c>
      <c r="L3520" s="37">
        <f>VLOOKUP(Table2[[#This Row],[Visitor]],Table3[],2,FALSE)</f>
        <v>5</v>
      </c>
      <c r="M3520" s="37">
        <f>VLOOKUP(Table2[[#This Row],[Home]],Table3[],2,FALSE)</f>
        <v>18</v>
      </c>
      <c r="N3520" s="37">
        <f>VLOOKUP(Table2[[#This Row],[Visitor]],Table4[],2,FALSE)</f>
        <v>7</v>
      </c>
      <c r="O3520" s="37">
        <f>VLOOKUP(Table2[[#This Row],[Home]],Table4[],2,FALSE)</f>
        <v>12</v>
      </c>
      <c r="P3520" s="37"/>
      <c r="Q3520" s="37"/>
    </row>
    <row r="3521" spans="1:17" ht="25.5" customHeight="1">
      <c r="A3521" s="55" t="s">
        <v>614</v>
      </c>
      <c r="B3521" s="11" t="s">
        <v>49</v>
      </c>
      <c r="C3521" s="56" t="s">
        <v>28</v>
      </c>
      <c r="D3521" s="56">
        <v>111</v>
      </c>
      <c r="E3521" s="56" t="s">
        <v>33</v>
      </c>
      <c r="F3521" s="56">
        <v>91</v>
      </c>
      <c r="G3521" s="56" t="s">
        <v>7</v>
      </c>
      <c r="H3521" s="56"/>
      <c r="I3521" s="30">
        <v>18058</v>
      </c>
      <c r="J3521" s="37">
        <f>VLOOKUP(Table2[[#This Row],[Visitor]],Table1[],2,FALSE)</f>
        <v>22</v>
      </c>
      <c r="K3521" s="37">
        <f>VLOOKUP(Table2[[#This Row],[Home]],Table1[],2,FALSE)</f>
        <v>24</v>
      </c>
      <c r="L3521" s="37">
        <f>VLOOKUP(Table2[[#This Row],[Visitor]],Table3[],2,FALSE)</f>
        <v>28</v>
      </c>
      <c r="M3521" s="37">
        <f>VLOOKUP(Table2[[#This Row],[Home]],Table3[],2,FALSE)</f>
        <v>12</v>
      </c>
      <c r="N3521" s="37">
        <f>VLOOKUP(Table2[[#This Row],[Visitor]],Table4[],2,FALSE)</f>
        <v>22</v>
      </c>
      <c r="O3521" s="37">
        <f>VLOOKUP(Table2[[#This Row],[Home]],Table4[],2,FALSE)</f>
        <v>21</v>
      </c>
      <c r="P3521" s="37"/>
      <c r="Q3521" s="37"/>
    </row>
    <row r="3522" spans="1:17" ht="25.5" customHeight="1">
      <c r="A3522" s="55" t="s">
        <v>614</v>
      </c>
      <c r="B3522" s="11" t="s">
        <v>59</v>
      </c>
      <c r="C3522" s="56" t="s">
        <v>41</v>
      </c>
      <c r="D3522" s="56">
        <v>118</v>
      </c>
      <c r="E3522" s="56" t="s">
        <v>30</v>
      </c>
      <c r="F3522" s="56">
        <v>133</v>
      </c>
      <c r="G3522" s="56" t="s">
        <v>7</v>
      </c>
      <c r="H3522" s="56"/>
      <c r="I3522" s="30">
        <v>19777</v>
      </c>
      <c r="J3522" s="37">
        <f>VLOOKUP(Table2[[#This Row],[Visitor]],Table1[],2,FALSE)</f>
        <v>7</v>
      </c>
      <c r="K3522" s="37">
        <f>VLOOKUP(Table2[[#This Row],[Home]],Table1[],2,FALSE)</f>
        <v>18</v>
      </c>
      <c r="L3522" s="37">
        <f>VLOOKUP(Table2[[#This Row],[Visitor]],Table3[],2,FALSE)</f>
        <v>2</v>
      </c>
      <c r="M3522" s="37">
        <f>VLOOKUP(Table2[[#This Row],[Home]],Table3[],2,FALSE)</f>
        <v>14</v>
      </c>
      <c r="N3522" s="37">
        <f>VLOOKUP(Table2[[#This Row],[Visitor]],Table4[],2,FALSE)</f>
        <v>2</v>
      </c>
      <c r="O3522" s="37">
        <f>VLOOKUP(Table2[[#This Row],[Home]],Table4[],2,FALSE)</f>
        <v>4</v>
      </c>
      <c r="P3522" s="37"/>
      <c r="Q3522" s="37"/>
    </row>
    <row r="3523" spans="1:17" ht="25.5" customHeight="1">
      <c r="A3523" s="55" t="s">
        <v>614</v>
      </c>
      <c r="B3523" s="11" t="s">
        <v>59</v>
      </c>
      <c r="C3523" s="56" t="s">
        <v>14</v>
      </c>
      <c r="D3523" s="56">
        <v>100</v>
      </c>
      <c r="E3523" s="56" t="s">
        <v>38</v>
      </c>
      <c r="F3523" s="56">
        <v>106</v>
      </c>
      <c r="G3523" s="56" t="s">
        <v>7</v>
      </c>
      <c r="H3523" s="56"/>
      <c r="I3523" s="30">
        <v>17499</v>
      </c>
      <c r="J3523" s="37">
        <f>VLOOKUP(Table2[[#This Row],[Visitor]],Table1[],2,FALSE)</f>
        <v>19</v>
      </c>
      <c r="K3523" s="37">
        <f>VLOOKUP(Table2[[#This Row],[Home]],Table1[],2,FALSE)</f>
        <v>23</v>
      </c>
      <c r="L3523" s="37">
        <f>VLOOKUP(Table2[[#This Row],[Visitor]],Table3[],2,FALSE)</f>
        <v>19</v>
      </c>
      <c r="M3523" s="37">
        <f>VLOOKUP(Table2[[#This Row],[Home]],Table3[],2,FALSE)</f>
        <v>25</v>
      </c>
      <c r="N3523" s="37">
        <f>VLOOKUP(Table2[[#This Row],[Visitor]],Table4[],2,FALSE)</f>
        <v>16</v>
      </c>
      <c r="O3523" s="37">
        <f>VLOOKUP(Table2[[#This Row],[Home]],Table4[],2,FALSE)</f>
        <v>19</v>
      </c>
      <c r="P3523" s="37"/>
      <c r="Q3523" s="37"/>
    </row>
    <row r="3524" spans="1:17" ht="25.5" customHeight="1">
      <c r="A3524" s="55" t="s">
        <v>614</v>
      </c>
      <c r="B3524" s="11" t="s">
        <v>23</v>
      </c>
      <c r="C3524" s="56" t="s">
        <v>45</v>
      </c>
      <c r="D3524" s="56">
        <v>122</v>
      </c>
      <c r="E3524" s="56" t="s">
        <v>24</v>
      </c>
      <c r="F3524" s="56">
        <v>114</v>
      </c>
      <c r="G3524" s="56" t="s">
        <v>7</v>
      </c>
      <c r="H3524" s="56"/>
      <c r="I3524" s="30">
        <v>18547</v>
      </c>
      <c r="J3524" s="37">
        <f>VLOOKUP(Table2[[#This Row],[Visitor]],Table1[],2,FALSE)</f>
        <v>28</v>
      </c>
      <c r="K3524" s="37">
        <f>VLOOKUP(Table2[[#This Row],[Home]],Table1[],2,FALSE)</f>
        <v>21</v>
      </c>
      <c r="L3524" s="37">
        <f>VLOOKUP(Table2[[#This Row],[Visitor]],Table3[],2,FALSE)</f>
        <v>21</v>
      </c>
      <c r="M3524" s="37">
        <f>VLOOKUP(Table2[[#This Row],[Home]],Table3[],2,FALSE)</f>
        <v>9</v>
      </c>
      <c r="N3524" s="37">
        <f>VLOOKUP(Table2[[#This Row],[Visitor]],Table4[],2,FALSE)</f>
        <v>20</v>
      </c>
      <c r="O3524" s="37">
        <f>VLOOKUP(Table2[[#This Row],[Home]],Table4[],2,FALSE)</f>
        <v>24</v>
      </c>
      <c r="P3524" s="37"/>
      <c r="Q3524" s="37"/>
    </row>
    <row r="3525" spans="1:17" ht="25.5" customHeight="1">
      <c r="A3525" s="55" t="s">
        <v>614</v>
      </c>
      <c r="B3525" s="11" t="s">
        <v>26</v>
      </c>
      <c r="C3525" s="56" t="s">
        <v>20</v>
      </c>
      <c r="D3525" s="56">
        <v>124</v>
      </c>
      <c r="E3525" s="56" t="s">
        <v>10</v>
      </c>
      <c r="F3525" s="56">
        <v>110</v>
      </c>
      <c r="G3525" s="56" t="s">
        <v>7</v>
      </c>
      <c r="H3525" s="56"/>
      <c r="I3525" s="30">
        <v>18064</v>
      </c>
      <c r="J3525" s="37">
        <f>VLOOKUP(Table2[[#This Row],[Visitor]],Table1[],2,FALSE)</f>
        <v>9</v>
      </c>
      <c r="K3525" s="37">
        <f>VLOOKUP(Table2[[#This Row],[Home]],Table1[],2,FALSE)</f>
        <v>1</v>
      </c>
      <c r="L3525" s="37">
        <f>VLOOKUP(Table2[[#This Row],[Visitor]],Table3[],2,FALSE)</f>
        <v>17</v>
      </c>
      <c r="M3525" s="37">
        <f>VLOOKUP(Table2[[#This Row],[Home]],Table3[],2,FALSE)</f>
        <v>3</v>
      </c>
      <c r="N3525" s="37">
        <f>VLOOKUP(Table2[[#This Row],[Visitor]],Table4[],2,FALSE)</f>
        <v>25</v>
      </c>
      <c r="O3525" s="37">
        <f>VLOOKUP(Table2[[#This Row],[Home]],Table4[],2,FALSE)</f>
        <v>3</v>
      </c>
      <c r="P3525" s="37"/>
      <c r="Q3525" s="37"/>
    </row>
    <row r="3526" spans="1:17" ht="25.5" customHeight="1">
      <c r="A3526" s="55" t="s">
        <v>615</v>
      </c>
      <c r="B3526" s="11" t="s">
        <v>12</v>
      </c>
      <c r="C3526" s="56" t="s">
        <v>31</v>
      </c>
      <c r="D3526" s="56">
        <v>126</v>
      </c>
      <c r="E3526" s="56" t="s">
        <v>6</v>
      </c>
      <c r="F3526" s="56">
        <v>113</v>
      </c>
      <c r="G3526" s="56" t="s">
        <v>7</v>
      </c>
      <c r="H3526" s="56"/>
      <c r="I3526" s="30">
        <v>15453</v>
      </c>
      <c r="J3526" s="37">
        <f>VLOOKUP(Table2[[#This Row],[Visitor]],Table1[],2,FALSE)</f>
        <v>8</v>
      </c>
      <c r="K3526" s="37">
        <f>VLOOKUP(Table2[[#This Row],[Home]],Table1[],2,FALSE)</f>
        <v>5</v>
      </c>
      <c r="L3526" s="37">
        <f>VLOOKUP(Table2[[#This Row],[Visitor]],Table3[],2,FALSE)</f>
        <v>11</v>
      </c>
      <c r="M3526" s="37">
        <f>VLOOKUP(Table2[[#This Row],[Home]],Table3[],2,FALSE)</f>
        <v>6</v>
      </c>
      <c r="N3526" s="37">
        <f>VLOOKUP(Table2[[#This Row],[Visitor]],Table4[],2,FALSE)</f>
        <v>8</v>
      </c>
      <c r="O3526" s="37">
        <f>VLOOKUP(Table2[[#This Row],[Home]],Table4[],2,FALSE)</f>
        <v>28</v>
      </c>
      <c r="P3526" s="37"/>
      <c r="Q3526" s="37"/>
    </row>
    <row r="3527" spans="1:17" ht="25.5" customHeight="1">
      <c r="A3527" s="55" t="s">
        <v>615</v>
      </c>
      <c r="B3527" s="11" t="s">
        <v>12</v>
      </c>
      <c r="C3527" s="56" t="s">
        <v>9</v>
      </c>
      <c r="D3527" s="56">
        <v>123</v>
      </c>
      <c r="E3527" s="56" t="s">
        <v>42</v>
      </c>
      <c r="F3527" s="56">
        <v>125</v>
      </c>
      <c r="G3527" s="56" t="s">
        <v>7</v>
      </c>
      <c r="H3527" s="56"/>
      <c r="I3527" s="30">
        <v>18142</v>
      </c>
      <c r="J3527" s="37">
        <f>VLOOKUP(Table2[[#This Row],[Visitor]],Table1[],2,FALSE)</f>
        <v>3</v>
      </c>
      <c r="K3527" s="37">
        <f>VLOOKUP(Table2[[#This Row],[Home]],Table1[],2,FALSE)</f>
        <v>25</v>
      </c>
      <c r="L3527" s="37">
        <f>VLOOKUP(Table2[[#This Row],[Visitor]],Table3[],2,FALSE)</f>
        <v>1</v>
      </c>
      <c r="M3527" s="37">
        <f>VLOOKUP(Table2[[#This Row],[Home]],Table3[],2,FALSE)</f>
        <v>22</v>
      </c>
      <c r="N3527" s="37">
        <f>VLOOKUP(Table2[[#This Row],[Visitor]],Table4[],2,FALSE)</f>
        <v>5</v>
      </c>
      <c r="O3527" s="37">
        <f>VLOOKUP(Table2[[#This Row],[Home]],Table4[],2,FALSE)</f>
        <v>30</v>
      </c>
      <c r="P3527" s="37"/>
      <c r="Q3527" s="37"/>
    </row>
    <row r="3528" spans="1:17" ht="25.5" customHeight="1">
      <c r="A3528" s="55" t="s">
        <v>615</v>
      </c>
      <c r="B3528" s="11" t="s">
        <v>12</v>
      </c>
      <c r="C3528" s="56" t="s">
        <v>36</v>
      </c>
      <c r="D3528" s="56">
        <v>130</v>
      </c>
      <c r="E3528" s="56" t="s">
        <v>18</v>
      </c>
      <c r="F3528" s="56">
        <v>107</v>
      </c>
      <c r="G3528" s="56" t="s">
        <v>7</v>
      </c>
      <c r="H3528" s="56"/>
      <c r="I3528" s="30">
        <v>18078</v>
      </c>
      <c r="J3528" s="37">
        <f>VLOOKUP(Table2[[#This Row],[Visitor]],Table1[],2,FALSE)</f>
        <v>16</v>
      </c>
      <c r="K3528" s="37">
        <f>VLOOKUP(Table2[[#This Row],[Home]],Table1[],2,FALSE)</f>
        <v>26</v>
      </c>
      <c r="L3528" s="37">
        <f>VLOOKUP(Table2[[#This Row],[Visitor]],Table3[],2,FALSE)</f>
        <v>7</v>
      </c>
      <c r="M3528" s="37">
        <f>VLOOKUP(Table2[[#This Row],[Home]],Table3[],2,FALSE)</f>
        <v>26</v>
      </c>
      <c r="N3528" s="37">
        <f>VLOOKUP(Table2[[#This Row],[Visitor]],Table4[],2,FALSE)</f>
        <v>6</v>
      </c>
      <c r="O3528" s="37">
        <f>VLOOKUP(Table2[[#This Row],[Home]],Table4[],2,FALSE)</f>
        <v>15</v>
      </c>
      <c r="P3528" s="37"/>
      <c r="Q3528" s="37"/>
    </row>
    <row r="3529" spans="1:17" ht="25.5" customHeight="1">
      <c r="A3529" s="55" t="s">
        <v>615</v>
      </c>
      <c r="B3529" s="11" t="s">
        <v>21</v>
      </c>
      <c r="C3529" s="56" t="s">
        <v>25</v>
      </c>
      <c r="D3529" s="56">
        <v>127</v>
      </c>
      <c r="E3529" s="56" t="s">
        <v>27</v>
      </c>
      <c r="F3529" s="56">
        <v>88</v>
      </c>
      <c r="G3529" s="56" t="s">
        <v>7</v>
      </c>
      <c r="H3529" s="56"/>
      <c r="I3529" s="30">
        <v>16207</v>
      </c>
      <c r="J3529" s="37">
        <f>VLOOKUP(Table2[[#This Row],[Visitor]],Table1[],2,FALSE)</f>
        <v>12</v>
      </c>
      <c r="K3529" s="37">
        <f>VLOOKUP(Table2[[#This Row],[Home]],Table1[],2,FALSE)</f>
        <v>11</v>
      </c>
      <c r="L3529" s="37">
        <f>VLOOKUP(Table2[[#This Row],[Visitor]],Table3[],2,FALSE)</f>
        <v>29</v>
      </c>
      <c r="M3529" s="37">
        <f>VLOOKUP(Table2[[#This Row],[Home]],Table3[],2,FALSE)</f>
        <v>27</v>
      </c>
      <c r="N3529" s="37">
        <f>VLOOKUP(Table2[[#This Row],[Visitor]],Table4[],2,FALSE)</f>
        <v>23</v>
      </c>
      <c r="O3529" s="37">
        <f>VLOOKUP(Table2[[#This Row],[Home]],Table4[],2,FALSE)</f>
        <v>26</v>
      </c>
      <c r="P3529" s="37"/>
      <c r="Q3529" s="37"/>
    </row>
    <row r="3530" spans="1:17" ht="25.5" customHeight="1">
      <c r="A3530" s="55" t="s">
        <v>615</v>
      </c>
      <c r="B3530" s="11" t="s">
        <v>21</v>
      </c>
      <c r="C3530" s="56" t="s">
        <v>22</v>
      </c>
      <c r="D3530" s="56">
        <v>89</v>
      </c>
      <c r="E3530" s="56" t="s">
        <v>17</v>
      </c>
      <c r="F3530" s="56">
        <v>105</v>
      </c>
      <c r="G3530" s="56" t="s">
        <v>7</v>
      </c>
      <c r="H3530" s="56"/>
      <c r="I3530" s="30">
        <v>19600</v>
      </c>
      <c r="J3530" s="37">
        <f>VLOOKUP(Table2[[#This Row],[Visitor]],Table1[],2,FALSE)</f>
        <v>14</v>
      </c>
      <c r="K3530" s="37">
        <f>VLOOKUP(Table2[[#This Row],[Home]],Table1[],2,FALSE)</f>
        <v>17</v>
      </c>
      <c r="L3530" s="37">
        <f>VLOOKUP(Table2[[#This Row],[Visitor]],Table3[],2,FALSE)</f>
        <v>16</v>
      </c>
      <c r="M3530" s="37">
        <f>VLOOKUP(Table2[[#This Row],[Home]],Table3[],2,FALSE)</f>
        <v>15</v>
      </c>
      <c r="N3530" s="37">
        <f>VLOOKUP(Table2[[#This Row],[Visitor]],Table4[],2,FALSE)</f>
        <v>1</v>
      </c>
      <c r="O3530" s="37">
        <f>VLOOKUP(Table2[[#This Row],[Home]],Table4[],2,FALSE)</f>
        <v>18</v>
      </c>
      <c r="P3530" s="37"/>
      <c r="Q3530" s="37"/>
    </row>
    <row r="3531" spans="1:17" ht="25.5" customHeight="1">
      <c r="A3531" s="55" t="s">
        <v>615</v>
      </c>
      <c r="B3531" s="11" t="s">
        <v>23</v>
      </c>
      <c r="C3531" s="56" t="s">
        <v>28</v>
      </c>
      <c r="D3531" s="56">
        <v>107</v>
      </c>
      <c r="E3531" s="56" t="s">
        <v>40</v>
      </c>
      <c r="F3531" s="56">
        <v>109</v>
      </c>
      <c r="G3531" s="56" t="s">
        <v>7</v>
      </c>
      <c r="H3531" s="56"/>
      <c r="I3531" s="30">
        <v>18407</v>
      </c>
      <c r="J3531" s="37">
        <f>VLOOKUP(Table2[[#This Row],[Visitor]],Table1[],2,FALSE)</f>
        <v>22</v>
      </c>
      <c r="K3531" s="37">
        <f>VLOOKUP(Table2[[#This Row],[Home]],Table1[],2,FALSE)</f>
        <v>15</v>
      </c>
      <c r="L3531" s="37">
        <f>VLOOKUP(Table2[[#This Row],[Visitor]],Table3[],2,FALSE)</f>
        <v>28</v>
      </c>
      <c r="M3531" s="37">
        <f>VLOOKUP(Table2[[#This Row],[Home]],Table3[],2,FALSE)</f>
        <v>24</v>
      </c>
      <c r="N3531" s="37">
        <f>VLOOKUP(Table2[[#This Row],[Visitor]],Table4[],2,FALSE)</f>
        <v>22</v>
      </c>
      <c r="O3531" s="37">
        <f>VLOOKUP(Table2[[#This Row],[Home]],Table4[],2,FALSE)</f>
        <v>27</v>
      </c>
      <c r="P3531" s="37"/>
      <c r="Q3531" s="37"/>
    </row>
    <row r="3532" spans="1:17" ht="25.5" customHeight="1">
      <c r="A3532" s="55" t="s">
        <v>615</v>
      </c>
      <c r="B3532" s="11" t="s">
        <v>26</v>
      </c>
      <c r="C3532" s="56" t="s">
        <v>16</v>
      </c>
      <c r="D3532" s="56">
        <v>116</v>
      </c>
      <c r="E3532" s="56" t="s">
        <v>34</v>
      </c>
      <c r="F3532" s="56">
        <v>111</v>
      </c>
      <c r="G3532" s="56" t="s">
        <v>7</v>
      </c>
      <c r="H3532" s="56"/>
      <c r="I3532" s="30">
        <v>17635</v>
      </c>
      <c r="J3532" s="37">
        <f>VLOOKUP(Table2[[#This Row],[Visitor]],Table1[],2,FALSE)</f>
        <v>13</v>
      </c>
      <c r="K3532" s="37">
        <f>VLOOKUP(Table2[[#This Row],[Home]],Table1[],2,FALSE)</f>
        <v>2</v>
      </c>
      <c r="L3532" s="37">
        <f>VLOOKUP(Table2[[#This Row],[Visitor]],Table3[],2,FALSE)</f>
        <v>8</v>
      </c>
      <c r="M3532" s="37">
        <f>VLOOKUP(Table2[[#This Row],[Home]],Table3[],2,FALSE)</f>
        <v>13</v>
      </c>
      <c r="N3532" s="37">
        <f>VLOOKUP(Table2[[#This Row],[Visitor]],Table4[],2,FALSE)</f>
        <v>11</v>
      </c>
      <c r="O3532" s="37">
        <f>VLOOKUP(Table2[[#This Row],[Home]],Table4[],2,FALSE)</f>
        <v>13</v>
      </c>
      <c r="P3532" s="37"/>
      <c r="Q3532" s="37"/>
    </row>
    <row r="3533" spans="1:17" ht="25.5" customHeight="1">
      <c r="A3533" s="55" t="s">
        <v>616</v>
      </c>
      <c r="B3533" s="11" t="s">
        <v>12</v>
      </c>
      <c r="C3533" s="56" t="s">
        <v>34</v>
      </c>
      <c r="D3533" s="56">
        <v>104</v>
      </c>
      <c r="E3533" s="56" t="s">
        <v>13</v>
      </c>
      <c r="F3533" s="56">
        <v>103</v>
      </c>
      <c r="G3533" s="56" t="s">
        <v>7</v>
      </c>
      <c r="H3533" s="56"/>
      <c r="I3533" s="30">
        <v>12008</v>
      </c>
      <c r="J3533" s="37">
        <f>VLOOKUP(Table2[[#This Row],[Visitor]],Table1[],2,FALSE)</f>
        <v>2</v>
      </c>
      <c r="K3533" s="37">
        <f>VLOOKUP(Table2[[#This Row],[Home]],Table1[],2,FALSE)</f>
        <v>20</v>
      </c>
      <c r="L3533" s="37">
        <f>VLOOKUP(Table2[[#This Row],[Visitor]],Table3[],2,FALSE)</f>
        <v>13</v>
      </c>
      <c r="M3533" s="37">
        <f>VLOOKUP(Table2[[#This Row],[Home]],Table3[],2,FALSE)</f>
        <v>20</v>
      </c>
      <c r="N3533" s="37">
        <f>VLOOKUP(Table2[[#This Row],[Visitor]],Table4[],2,FALSE)</f>
        <v>13</v>
      </c>
      <c r="O3533" s="37">
        <f>VLOOKUP(Table2[[#This Row],[Home]],Table4[],2,FALSE)</f>
        <v>17</v>
      </c>
      <c r="P3533" s="37"/>
      <c r="Q3533" s="37"/>
    </row>
    <row r="3534" spans="1:17" ht="25.5" customHeight="1">
      <c r="A3534" s="55" t="s">
        <v>616</v>
      </c>
      <c r="B3534" s="11" t="s">
        <v>21</v>
      </c>
      <c r="C3534" s="56" t="s">
        <v>15</v>
      </c>
      <c r="D3534" s="56">
        <v>129</v>
      </c>
      <c r="E3534" s="56" t="s">
        <v>5</v>
      </c>
      <c r="F3534" s="56">
        <v>120</v>
      </c>
      <c r="G3534" s="56" t="s">
        <v>7</v>
      </c>
      <c r="H3534" s="56" t="s">
        <v>53</v>
      </c>
      <c r="I3534" s="30">
        <v>19156</v>
      </c>
      <c r="J3534" s="37">
        <f>VLOOKUP(Table2[[#This Row],[Visitor]],Table1[],2,FALSE)</f>
        <v>30</v>
      </c>
      <c r="K3534" s="37">
        <f>VLOOKUP(Table2[[#This Row],[Home]],Table1[],2,FALSE)</f>
        <v>4</v>
      </c>
      <c r="L3534" s="37">
        <f>VLOOKUP(Table2[[#This Row],[Visitor]],Table3[],2,FALSE)</f>
        <v>23</v>
      </c>
      <c r="M3534" s="37">
        <f>VLOOKUP(Table2[[#This Row],[Home]],Table3[],2,FALSE)</f>
        <v>4</v>
      </c>
      <c r="N3534" s="37">
        <f>VLOOKUP(Table2[[#This Row],[Visitor]],Table4[],2,FALSE)</f>
        <v>14</v>
      </c>
      <c r="O3534" s="37">
        <f>VLOOKUP(Table2[[#This Row],[Home]],Table4[],2,FALSE)</f>
        <v>9</v>
      </c>
      <c r="P3534" s="37"/>
      <c r="Q3534" s="37"/>
    </row>
    <row r="3535" spans="1:17" ht="25.5" customHeight="1">
      <c r="A3535" s="55" t="s">
        <v>616</v>
      </c>
      <c r="B3535" s="11" t="s">
        <v>23</v>
      </c>
      <c r="C3535" s="56" t="s">
        <v>33</v>
      </c>
      <c r="D3535" s="56">
        <v>139</v>
      </c>
      <c r="E3535" s="56" t="s">
        <v>24</v>
      </c>
      <c r="F3535" s="56">
        <v>134</v>
      </c>
      <c r="G3535" s="56" t="s">
        <v>7</v>
      </c>
      <c r="H3535" s="56"/>
      <c r="I3535" s="30">
        <v>15264</v>
      </c>
      <c r="J3535" s="37">
        <f>VLOOKUP(Table2[[#This Row],[Visitor]],Table1[],2,FALSE)</f>
        <v>24</v>
      </c>
      <c r="K3535" s="37">
        <f>VLOOKUP(Table2[[#This Row],[Home]],Table1[],2,FALSE)</f>
        <v>21</v>
      </c>
      <c r="L3535" s="37">
        <f>VLOOKUP(Table2[[#This Row],[Visitor]],Table3[],2,FALSE)</f>
        <v>12</v>
      </c>
      <c r="M3535" s="37">
        <f>VLOOKUP(Table2[[#This Row],[Home]],Table3[],2,FALSE)</f>
        <v>9</v>
      </c>
      <c r="N3535" s="37">
        <f>VLOOKUP(Table2[[#This Row],[Visitor]],Table4[],2,FALSE)</f>
        <v>21</v>
      </c>
      <c r="O3535" s="37">
        <f>VLOOKUP(Table2[[#This Row],[Home]],Table4[],2,FALSE)</f>
        <v>24</v>
      </c>
      <c r="P3535" s="37"/>
      <c r="Q3535" s="37"/>
    </row>
    <row r="3536" spans="1:17" ht="25.5" customHeight="1">
      <c r="A3536" s="55" t="s">
        <v>616</v>
      </c>
      <c r="B3536" s="11" t="s">
        <v>23</v>
      </c>
      <c r="C3536" s="56" t="s">
        <v>44</v>
      </c>
      <c r="D3536" s="56">
        <v>109</v>
      </c>
      <c r="E3536" s="56" t="s">
        <v>43</v>
      </c>
      <c r="F3536" s="56">
        <v>94</v>
      </c>
      <c r="G3536" s="56" t="s">
        <v>7</v>
      </c>
      <c r="H3536" s="56"/>
      <c r="I3536" s="30">
        <v>18203</v>
      </c>
      <c r="J3536" s="37">
        <f>VLOOKUP(Table2[[#This Row],[Visitor]],Table1[],2,FALSE)</f>
        <v>6</v>
      </c>
      <c r="K3536" s="37">
        <f>VLOOKUP(Table2[[#This Row],[Home]],Table1[],2,FALSE)</f>
        <v>10</v>
      </c>
      <c r="L3536" s="37">
        <f>VLOOKUP(Table2[[#This Row],[Visitor]],Table3[],2,FALSE)</f>
        <v>18</v>
      </c>
      <c r="M3536" s="37">
        <f>VLOOKUP(Table2[[#This Row],[Home]],Table3[],2,FALSE)</f>
        <v>10</v>
      </c>
      <c r="N3536" s="37">
        <f>VLOOKUP(Table2[[#This Row],[Visitor]],Table4[],2,FALSE)</f>
        <v>12</v>
      </c>
      <c r="O3536" s="37">
        <f>VLOOKUP(Table2[[#This Row],[Home]],Table4[],2,FALSE)</f>
        <v>10</v>
      </c>
      <c r="P3536" s="37"/>
      <c r="Q3536" s="37"/>
    </row>
    <row r="3537" spans="1:17" ht="25.5" customHeight="1">
      <c r="A3537" s="55" t="s">
        <v>616</v>
      </c>
      <c r="B3537" s="11" t="s">
        <v>29</v>
      </c>
      <c r="C3537" s="56" t="s">
        <v>10</v>
      </c>
      <c r="D3537" s="56">
        <v>116</v>
      </c>
      <c r="E3537" s="56" t="s">
        <v>30</v>
      </c>
      <c r="F3537" s="56">
        <v>100</v>
      </c>
      <c r="G3537" s="56" t="s">
        <v>7</v>
      </c>
      <c r="H3537" s="56"/>
      <c r="I3537" s="30">
        <v>19520</v>
      </c>
      <c r="J3537" s="37">
        <f>VLOOKUP(Table2[[#This Row],[Visitor]],Table1[],2,FALSE)</f>
        <v>1</v>
      </c>
      <c r="K3537" s="37">
        <f>VLOOKUP(Table2[[#This Row],[Home]],Table1[],2,FALSE)</f>
        <v>18</v>
      </c>
      <c r="L3537" s="37">
        <f>VLOOKUP(Table2[[#This Row],[Visitor]],Table3[],2,FALSE)</f>
        <v>3</v>
      </c>
      <c r="M3537" s="37">
        <f>VLOOKUP(Table2[[#This Row],[Home]],Table3[],2,FALSE)</f>
        <v>14</v>
      </c>
      <c r="N3537" s="37">
        <f>VLOOKUP(Table2[[#This Row],[Visitor]],Table4[],2,FALSE)</f>
        <v>3</v>
      </c>
      <c r="O3537" s="37">
        <f>VLOOKUP(Table2[[#This Row],[Home]],Table4[],2,FALSE)</f>
        <v>4</v>
      </c>
      <c r="P3537" s="37"/>
      <c r="Q3537" s="37"/>
    </row>
    <row r="3538" spans="1:17" ht="25.5" customHeight="1">
      <c r="A3538" s="55" t="s">
        <v>616</v>
      </c>
      <c r="B3538" s="11" t="s">
        <v>29</v>
      </c>
      <c r="C3538" s="56" t="s">
        <v>41</v>
      </c>
      <c r="D3538" s="56">
        <v>123</v>
      </c>
      <c r="E3538" s="56" t="s">
        <v>37</v>
      </c>
      <c r="F3538" s="56">
        <v>114</v>
      </c>
      <c r="G3538" s="56" t="s">
        <v>7</v>
      </c>
      <c r="H3538" s="56"/>
      <c r="I3538" s="30">
        <v>15553</v>
      </c>
      <c r="J3538" s="37">
        <f>VLOOKUP(Table2[[#This Row],[Visitor]],Table1[],2,FALSE)</f>
        <v>7</v>
      </c>
      <c r="K3538" s="37">
        <f>VLOOKUP(Table2[[#This Row],[Home]],Table1[],2,FALSE)</f>
        <v>29</v>
      </c>
      <c r="L3538" s="37">
        <f>VLOOKUP(Table2[[#This Row],[Visitor]],Table3[],2,FALSE)</f>
        <v>2</v>
      </c>
      <c r="M3538" s="37">
        <f>VLOOKUP(Table2[[#This Row],[Home]],Table3[],2,FALSE)</f>
        <v>30</v>
      </c>
      <c r="N3538" s="37">
        <f>VLOOKUP(Table2[[#This Row],[Visitor]],Table4[],2,FALSE)</f>
        <v>2</v>
      </c>
      <c r="O3538" s="37">
        <f>VLOOKUP(Table2[[#This Row],[Home]],Table4[],2,FALSE)</f>
        <v>29</v>
      </c>
      <c r="P3538" s="37"/>
      <c r="Q3538" s="37"/>
    </row>
    <row r="3539" spans="1:17" ht="25.5" customHeight="1">
      <c r="A3539" s="55" t="s">
        <v>616</v>
      </c>
      <c r="B3539" s="11" t="s">
        <v>35</v>
      </c>
      <c r="C3539" s="56" t="s">
        <v>19</v>
      </c>
      <c r="D3539" s="56">
        <v>107</v>
      </c>
      <c r="E3539" s="56" t="s">
        <v>45</v>
      </c>
      <c r="F3539" s="56">
        <v>120</v>
      </c>
      <c r="G3539" s="56" t="s">
        <v>7</v>
      </c>
      <c r="H3539" s="56"/>
      <c r="I3539" s="30">
        <v>18997</v>
      </c>
      <c r="J3539" s="37">
        <f>VLOOKUP(Table2[[#This Row],[Visitor]],Table1[],2,FALSE)</f>
        <v>27</v>
      </c>
      <c r="K3539" s="37">
        <f>VLOOKUP(Table2[[#This Row],[Home]],Table1[],2,FALSE)</f>
        <v>28</v>
      </c>
      <c r="L3539" s="37">
        <f>VLOOKUP(Table2[[#This Row],[Visitor]],Table3[],2,FALSE)</f>
        <v>5</v>
      </c>
      <c r="M3539" s="37">
        <f>VLOOKUP(Table2[[#This Row],[Home]],Table3[],2,FALSE)</f>
        <v>21</v>
      </c>
      <c r="N3539" s="37">
        <f>VLOOKUP(Table2[[#This Row],[Visitor]],Table4[],2,FALSE)</f>
        <v>7</v>
      </c>
      <c r="O3539" s="37">
        <f>VLOOKUP(Table2[[#This Row],[Home]],Table4[],2,FALSE)</f>
        <v>20</v>
      </c>
      <c r="P3539" s="37"/>
      <c r="Q3539" s="37"/>
    </row>
    <row r="3540" spans="1:17" ht="25.5" customHeight="1">
      <c r="A3540" s="55" t="s">
        <v>616</v>
      </c>
      <c r="B3540" s="11" t="s">
        <v>35</v>
      </c>
      <c r="C3540" s="56" t="s">
        <v>20</v>
      </c>
      <c r="D3540" s="56">
        <v>126</v>
      </c>
      <c r="E3540" s="56" t="s">
        <v>38</v>
      </c>
      <c r="F3540" s="56">
        <v>133</v>
      </c>
      <c r="G3540" s="56" t="s">
        <v>7</v>
      </c>
      <c r="H3540" s="56"/>
      <c r="I3540" s="30">
        <v>16419</v>
      </c>
      <c r="J3540" s="37">
        <f>VLOOKUP(Table2[[#This Row],[Visitor]],Table1[],2,FALSE)</f>
        <v>9</v>
      </c>
      <c r="K3540" s="37">
        <f>VLOOKUP(Table2[[#This Row],[Home]],Table1[],2,FALSE)</f>
        <v>23</v>
      </c>
      <c r="L3540" s="37">
        <f>VLOOKUP(Table2[[#This Row],[Visitor]],Table3[],2,FALSE)</f>
        <v>17</v>
      </c>
      <c r="M3540" s="37">
        <f>VLOOKUP(Table2[[#This Row],[Home]],Table3[],2,FALSE)</f>
        <v>25</v>
      </c>
      <c r="N3540" s="37">
        <f>VLOOKUP(Table2[[#This Row],[Visitor]],Table4[],2,FALSE)</f>
        <v>25</v>
      </c>
      <c r="O3540" s="37">
        <f>VLOOKUP(Table2[[#This Row],[Home]],Table4[],2,FALSE)</f>
        <v>19</v>
      </c>
      <c r="P3540" s="37"/>
      <c r="Q3540" s="37"/>
    </row>
    <row r="3541" spans="1:17" ht="25.5" customHeight="1">
      <c r="A3541" s="55" t="s">
        <v>617</v>
      </c>
      <c r="B3541" s="11" t="s">
        <v>12</v>
      </c>
      <c r="C3541" s="56" t="s">
        <v>5</v>
      </c>
      <c r="D3541" s="56">
        <v>112</v>
      </c>
      <c r="E3541" s="56" t="s">
        <v>6</v>
      </c>
      <c r="F3541" s="56">
        <v>106</v>
      </c>
      <c r="G3541" s="56" t="s">
        <v>7</v>
      </c>
      <c r="H3541" s="56"/>
      <c r="I3541" s="30">
        <v>16897</v>
      </c>
      <c r="J3541" s="37">
        <f>VLOOKUP(Table2[[#This Row],[Visitor]],Table1[],2,FALSE)</f>
        <v>4</v>
      </c>
      <c r="K3541" s="37">
        <f>VLOOKUP(Table2[[#This Row],[Home]],Table1[],2,FALSE)</f>
        <v>5</v>
      </c>
      <c r="L3541" s="37">
        <f>VLOOKUP(Table2[[#This Row],[Visitor]],Table3[],2,FALSE)</f>
        <v>4</v>
      </c>
      <c r="M3541" s="37">
        <f>VLOOKUP(Table2[[#This Row],[Home]],Table3[],2,FALSE)</f>
        <v>6</v>
      </c>
      <c r="N3541" s="37">
        <f>VLOOKUP(Table2[[#This Row],[Visitor]],Table4[],2,FALSE)</f>
        <v>9</v>
      </c>
      <c r="O3541" s="37">
        <f>VLOOKUP(Table2[[#This Row],[Home]],Table4[],2,FALSE)</f>
        <v>28</v>
      </c>
      <c r="P3541" s="37"/>
      <c r="Q3541" s="37"/>
    </row>
    <row r="3542" spans="1:17" ht="25.5" customHeight="1">
      <c r="A3542" s="55" t="s">
        <v>617</v>
      </c>
      <c r="B3542" s="11" t="s">
        <v>12</v>
      </c>
      <c r="C3542" s="56" t="s">
        <v>43</v>
      </c>
      <c r="D3542" s="56">
        <v>114</v>
      </c>
      <c r="E3542" s="56" t="s">
        <v>14</v>
      </c>
      <c r="F3542" s="56">
        <v>107</v>
      </c>
      <c r="G3542" s="56" t="s">
        <v>7</v>
      </c>
      <c r="H3542" s="56"/>
      <c r="I3542" s="30">
        <v>15138</v>
      </c>
      <c r="J3542" s="37">
        <f>VLOOKUP(Table2[[#This Row],[Visitor]],Table1[],2,FALSE)</f>
        <v>10</v>
      </c>
      <c r="K3542" s="37">
        <f>VLOOKUP(Table2[[#This Row],[Home]],Table1[],2,FALSE)</f>
        <v>19</v>
      </c>
      <c r="L3542" s="37">
        <f>VLOOKUP(Table2[[#This Row],[Visitor]],Table3[],2,FALSE)</f>
        <v>10</v>
      </c>
      <c r="M3542" s="37">
        <f>VLOOKUP(Table2[[#This Row],[Home]],Table3[],2,FALSE)</f>
        <v>19</v>
      </c>
      <c r="N3542" s="37">
        <f>VLOOKUP(Table2[[#This Row],[Visitor]],Table4[],2,FALSE)</f>
        <v>10</v>
      </c>
      <c r="O3542" s="37">
        <f>VLOOKUP(Table2[[#This Row],[Home]],Table4[],2,FALSE)</f>
        <v>16</v>
      </c>
      <c r="P3542" s="37"/>
      <c r="Q3542" s="37"/>
    </row>
    <row r="3543" spans="1:17" ht="25.5" customHeight="1">
      <c r="A3543" s="55" t="s">
        <v>617</v>
      </c>
      <c r="B3543" s="11" t="s">
        <v>12</v>
      </c>
      <c r="C3543" s="56" t="s">
        <v>16</v>
      </c>
      <c r="D3543" s="56">
        <v>100</v>
      </c>
      <c r="E3543" s="56" t="s">
        <v>22</v>
      </c>
      <c r="F3543" s="56">
        <v>119</v>
      </c>
      <c r="G3543" s="56" t="s">
        <v>7</v>
      </c>
      <c r="H3543" s="56"/>
      <c r="I3543" s="30">
        <v>17695</v>
      </c>
      <c r="J3543" s="37">
        <f>VLOOKUP(Table2[[#This Row],[Visitor]],Table1[],2,FALSE)</f>
        <v>13</v>
      </c>
      <c r="K3543" s="37">
        <f>VLOOKUP(Table2[[#This Row],[Home]],Table1[],2,FALSE)</f>
        <v>14</v>
      </c>
      <c r="L3543" s="37">
        <f>VLOOKUP(Table2[[#This Row],[Visitor]],Table3[],2,FALSE)</f>
        <v>8</v>
      </c>
      <c r="M3543" s="37">
        <f>VLOOKUP(Table2[[#This Row],[Home]],Table3[],2,FALSE)</f>
        <v>16</v>
      </c>
      <c r="N3543" s="37">
        <f>VLOOKUP(Table2[[#This Row],[Visitor]],Table4[],2,FALSE)</f>
        <v>11</v>
      </c>
      <c r="O3543" s="37">
        <f>VLOOKUP(Table2[[#This Row],[Home]],Table4[],2,FALSE)</f>
        <v>1</v>
      </c>
      <c r="P3543" s="37"/>
      <c r="Q3543" s="37"/>
    </row>
    <row r="3544" spans="1:17" ht="25.5" customHeight="1">
      <c r="A3544" s="55" t="s">
        <v>617</v>
      </c>
      <c r="B3544" s="11" t="s">
        <v>21</v>
      </c>
      <c r="C3544" s="56" t="s">
        <v>25</v>
      </c>
      <c r="D3544" s="56">
        <v>118</v>
      </c>
      <c r="E3544" s="56" t="s">
        <v>15</v>
      </c>
      <c r="F3544" s="56">
        <v>79</v>
      </c>
      <c r="G3544" s="56" t="s">
        <v>7</v>
      </c>
      <c r="H3544" s="56"/>
      <c r="I3544" s="30">
        <v>16941</v>
      </c>
      <c r="J3544" s="37">
        <f>VLOOKUP(Table2[[#This Row],[Visitor]],Table1[],2,FALSE)</f>
        <v>12</v>
      </c>
      <c r="K3544" s="37">
        <f>VLOOKUP(Table2[[#This Row],[Home]],Table1[],2,FALSE)</f>
        <v>30</v>
      </c>
      <c r="L3544" s="37">
        <f>VLOOKUP(Table2[[#This Row],[Visitor]],Table3[],2,FALSE)</f>
        <v>29</v>
      </c>
      <c r="M3544" s="37">
        <f>VLOOKUP(Table2[[#This Row],[Home]],Table3[],2,FALSE)</f>
        <v>23</v>
      </c>
      <c r="N3544" s="37">
        <f>VLOOKUP(Table2[[#This Row],[Visitor]],Table4[],2,FALSE)</f>
        <v>23</v>
      </c>
      <c r="O3544" s="37">
        <f>VLOOKUP(Table2[[#This Row],[Home]],Table4[],2,FALSE)</f>
        <v>14</v>
      </c>
      <c r="P3544" s="37"/>
      <c r="Q3544" s="37"/>
    </row>
    <row r="3545" spans="1:17" ht="25.5" customHeight="1">
      <c r="A3545" s="55" t="s">
        <v>617</v>
      </c>
      <c r="B3545" s="11" t="s">
        <v>21</v>
      </c>
      <c r="C3545" s="56" t="s">
        <v>31</v>
      </c>
      <c r="D3545" s="56">
        <v>112</v>
      </c>
      <c r="E3545" s="56" t="s">
        <v>42</v>
      </c>
      <c r="F3545" s="56">
        <v>104</v>
      </c>
      <c r="G3545" s="56" t="s">
        <v>7</v>
      </c>
      <c r="H3545" s="56"/>
      <c r="I3545" s="30">
        <v>16588</v>
      </c>
      <c r="J3545" s="37">
        <f>VLOOKUP(Table2[[#This Row],[Visitor]],Table1[],2,FALSE)</f>
        <v>8</v>
      </c>
      <c r="K3545" s="37">
        <f>VLOOKUP(Table2[[#This Row],[Home]],Table1[],2,FALSE)</f>
        <v>25</v>
      </c>
      <c r="L3545" s="37">
        <f>VLOOKUP(Table2[[#This Row],[Visitor]],Table3[],2,FALSE)</f>
        <v>11</v>
      </c>
      <c r="M3545" s="37">
        <f>VLOOKUP(Table2[[#This Row],[Home]],Table3[],2,FALSE)</f>
        <v>22</v>
      </c>
      <c r="N3545" s="37">
        <f>VLOOKUP(Table2[[#This Row],[Visitor]],Table4[],2,FALSE)</f>
        <v>8</v>
      </c>
      <c r="O3545" s="37">
        <f>VLOOKUP(Table2[[#This Row],[Home]],Table4[],2,FALSE)</f>
        <v>30</v>
      </c>
      <c r="P3545" s="37"/>
      <c r="Q3545" s="37"/>
    </row>
    <row r="3546" spans="1:17" ht="25.5" customHeight="1">
      <c r="A3546" s="55" t="s">
        <v>617</v>
      </c>
      <c r="B3546" s="11" t="s">
        <v>21</v>
      </c>
      <c r="C3546" s="56" t="s">
        <v>18</v>
      </c>
      <c r="D3546" s="56">
        <v>113</v>
      </c>
      <c r="E3546" s="56" t="s">
        <v>17</v>
      </c>
      <c r="F3546" s="56">
        <v>116</v>
      </c>
      <c r="G3546" s="56" t="s">
        <v>7</v>
      </c>
      <c r="H3546" s="56"/>
      <c r="I3546" s="30">
        <v>19600</v>
      </c>
      <c r="J3546" s="37">
        <f>VLOOKUP(Table2[[#This Row],[Visitor]],Table1[],2,FALSE)</f>
        <v>26</v>
      </c>
      <c r="K3546" s="37">
        <f>VLOOKUP(Table2[[#This Row],[Home]],Table1[],2,FALSE)</f>
        <v>17</v>
      </c>
      <c r="L3546" s="37">
        <f>VLOOKUP(Table2[[#This Row],[Visitor]],Table3[],2,FALSE)</f>
        <v>26</v>
      </c>
      <c r="M3546" s="37">
        <f>VLOOKUP(Table2[[#This Row],[Home]],Table3[],2,FALSE)</f>
        <v>15</v>
      </c>
      <c r="N3546" s="37">
        <f>VLOOKUP(Table2[[#This Row],[Visitor]],Table4[],2,FALSE)</f>
        <v>15</v>
      </c>
      <c r="O3546" s="37">
        <f>VLOOKUP(Table2[[#This Row],[Home]],Table4[],2,FALSE)</f>
        <v>18</v>
      </c>
      <c r="P3546" s="37"/>
      <c r="Q3546" s="37"/>
    </row>
    <row r="3547" spans="1:17" ht="25.5" customHeight="1">
      <c r="A3547" s="55" t="s">
        <v>617</v>
      </c>
      <c r="B3547" s="11" t="s">
        <v>23</v>
      </c>
      <c r="C3547" s="56" t="s">
        <v>40</v>
      </c>
      <c r="D3547" s="56">
        <v>108</v>
      </c>
      <c r="E3547" s="56" t="s">
        <v>33</v>
      </c>
      <c r="F3547" s="56">
        <v>115</v>
      </c>
      <c r="G3547" s="56" t="s">
        <v>7</v>
      </c>
      <c r="H3547" s="56"/>
      <c r="I3547" s="30">
        <v>13392</v>
      </c>
      <c r="J3547" s="37">
        <f>VLOOKUP(Table2[[#This Row],[Visitor]],Table1[],2,FALSE)</f>
        <v>15</v>
      </c>
      <c r="K3547" s="37">
        <f>VLOOKUP(Table2[[#This Row],[Home]],Table1[],2,FALSE)</f>
        <v>24</v>
      </c>
      <c r="L3547" s="37">
        <f>VLOOKUP(Table2[[#This Row],[Visitor]],Table3[],2,FALSE)</f>
        <v>24</v>
      </c>
      <c r="M3547" s="37">
        <f>VLOOKUP(Table2[[#This Row],[Home]],Table3[],2,FALSE)</f>
        <v>12</v>
      </c>
      <c r="N3547" s="37">
        <f>VLOOKUP(Table2[[#This Row],[Visitor]],Table4[],2,FALSE)</f>
        <v>27</v>
      </c>
      <c r="O3547" s="37">
        <f>VLOOKUP(Table2[[#This Row],[Home]],Table4[],2,FALSE)</f>
        <v>21</v>
      </c>
      <c r="P3547" s="37"/>
      <c r="Q3547" s="37"/>
    </row>
    <row r="3548" spans="1:17" ht="25.5" customHeight="1">
      <c r="A3548" s="55" t="s">
        <v>617</v>
      </c>
      <c r="B3548" s="11" t="s">
        <v>32</v>
      </c>
      <c r="C3548" s="56" t="s">
        <v>24</v>
      </c>
      <c r="D3548" s="56">
        <v>123</v>
      </c>
      <c r="E3548" s="56" t="s">
        <v>28</v>
      </c>
      <c r="F3548" s="56">
        <v>127</v>
      </c>
      <c r="G3548" s="56" t="s">
        <v>7</v>
      </c>
      <c r="H3548" s="56" t="s">
        <v>53</v>
      </c>
      <c r="I3548" s="30">
        <v>20459</v>
      </c>
      <c r="J3548" s="37">
        <f>VLOOKUP(Table2[[#This Row],[Visitor]],Table1[],2,FALSE)</f>
        <v>21</v>
      </c>
      <c r="K3548" s="37">
        <f>VLOOKUP(Table2[[#This Row],[Home]],Table1[],2,FALSE)</f>
        <v>22</v>
      </c>
      <c r="L3548" s="37">
        <f>VLOOKUP(Table2[[#This Row],[Visitor]],Table3[],2,FALSE)</f>
        <v>9</v>
      </c>
      <c r="M3548" s="37">
        <f>VLOOKUP(Table2[[#This Row],[Home]],Table3[],2,FALSE)</f>
        <v>28</v>
      </c>
      <c r="N3548" s="37">
        <f>VLOOKUP(Table2[[#This Row],[Visitor]],Table4[],2,FALSE)</f>
        <v>24</v>
      </c>
      <c r="O3548" s="37">
        <f>VLOOKUP(Table2[[#This Row],[Home]],Table4[],2,FALSE)</f>
        <v>22</v>
      </c>
      <c r="P3548" s="37"/>
      <c r="Q3548" s="37"/>
    </row>
    <row r="3549" spans="1:17" ht="25.5" customHeight="1">
      <c r="A3549" s="55" t="s">
        <v>617</v>
      </c>
      <c r="B3549" s="11" t="s">
        <v>35</v>
      </c>
      <c r="C3549" s="56" t="s">
        <v>20</v>
      </c>
      <c r="D3549" s="56">
        <v>104</v>
      </c>
      <c r="E3549" s="56" t="s">
        <v>36</v>
      </c>
      <c r="F3549" s="56">
        <v>125</v>
      </c>
      <c r="G3549" s="56" t="s">
        <v>7</v>
      </c>
      <c r="H3549" s="56"/>
      <c r="I3549" s="30">
        <v>19393</v>
      </c>
      <c r="J3549" s="37">
        <f>VLOOKUP(Table2[[#This Row],[Visitor]],Table1[],2,FALSE)</f>
        <v>9</v>
      </c>
      <c r="K3549" s="37">
        <f>VLOOKUP(Table2[[#This Row],[Home]],Table1[],2,FALSE)</f>
        <v>16</v>
      </c>
      <c r="L3549" s="37">
        <f>VLOOKUP(Table2[[#This Row],[Visitor]],Table3[],2,FALSE)</f>
        <v>17</v>
      </c>
      <c r="M3549" s="37">
        <f>VLOOKUP(Table2[[#This Row],[Home]],Table3[],2,FALSE)</f>
        <v>7</v>
      </c>
      <c r="N3549" s="37">
        <f>VLOOKUP(Table2[[#This Row],[Visitor]],Table4[],2,FALSE)</f>
        <v>25</v>
      </c>
      <c r="O3549" s="37">
        <f>VLOOKUP(Table2[[#This Row],[Home]],Table4[],2,FALSE)</f>
        <v>6</v>
      </c>
      <c r="P3549" s="37"/>
      <c r="Q3549" s="37"/>
    </row>
    <row r="3550" spans="1:17" ht="25.5" customHeight="1">
      <c r="A3550" s="55" t="s">
        <v>618</v>
      </c>
      <c r="B3550" s="11" t="s">
        <v>12</v>
      </c>
      <c r="C3550" s="56" t="s">
        <v>30</v>
      </c>
      <c r="D3550" s="56">
        <v>114</v>
      </c>
      <c r="E3550" s="56" t="s">
        <v>13</v>
      </c>
      <c r="F3550" s="56">
        <v>112</v>
      </c>
      <c r="G3550" s="56" t="s">
        <v>7</v>
      </c>
      <c r="H3550" s="56"/>
      <c r="I3550" s="30">
        <v>13311</v>
      </c>
      <c r="J3550" s="37">
        <f>VLOOKUP(Table2[[#This Row],[Visitor]],Table1[],2,FALSE)</f>
        <v>18</v>
      </c>
      <c r="K3550" s="37">
        <f>VLOOKUP(Table2[[#This Row],[Home]],Table1[],2,FALSE)</f>
        <v>20</v>
      </c>
      <c r="L3550" s="37">
        <f>VLOOKUP(Table2[[#This Row],[Visitor]],Table3[],2,FALSE)</f>
        <v>14</v>
      </c>
      <c r="M3550" s="37">
        <f>VLOOKUP(Table2[[#This Row],[Home]],Table3[],2,FALSE)</f>
        <v>20</v>
      </c>
      <c r="N3550" s="37">
        <f>VLOOKUP(Table2[[#This Row],[Visitor]],Table4[],2,FALSE)</f>
        <v>4</v>
      </c>
      <c r="O3550" s="37">
        <f>VLOOKUP(Table2[[#This Row],[Home]],Table4[],2,FALSE)</f>
        <v>17</v>
      </c>
      <c r="P3550" s="37"/>
      <c r="Q3550" s="37"/>
    </row>
    <row r="3551" spans="1:17" ht="25.5" customHeight="1">
      <c r="A3551" s="55" t="s">
        <v>618</v>
      </c>
      <c r="B3551" s="11" t="s">
        <v>23</v>
      </c>
      <c r="C3551" s="56" t="s">
        <v>44</v>
      </c>
      <c r="D3551" s="56">
        <v>120</v>
      </c>
      <c r="E3551" s="56" t="s">
        <v>9</v>
      </c>
      <c r="F3551" s="56">
        <v>105</v>
      </c>
      <c r="G3551" s="56" t="s">
        <v>7</v>
      </c>
      <c r="H3551" s="56"/>
      <c r="I3551" s="30">
        <v>18055</v>
      </c>
      <c r="J3551" s="37">
        <f>VLOOKUP(Table2[[#This Row],[Visitor]],Table1[],2,FALSE)</f>
        <v>6</v>
      </c>
      <c r="K3551" s="37">
        <f>VLOOKUP(Table2[[#This Row],[Home]],Table1[],2,FALSE)</f>
        <v>3</v>
      </c>
      <c r="L3551" s="37">
        <f>VLOOKUP(Table2[[#This Row],[Visitor]],Table3[],2,FALSE)</f>
        <v>18</v>
      </c>
      <c r="M3551" s="37">
        <f>VLOOKUP(Table2[[#This Row],[Home]],Table3[],2,FALSE)</f>
        <v>1</v>
      </c>
      <c r="N3551" s="37">
        <f>VLOOKUP(Table2[[#This Row],[Visitor]],Table4[],2,FALSE)</f>
        <v>12</v>
      </c>
      <c r="O3551" s="37">
        <f>VLOOKUP(Table2[[#This Row],[Home]],Table4[],2,FALSE)</f>
        <v>5</v>
      </c>
      <c r="P3551" s="37"/>
      <c r="Q3551" s="37"/>
    </row>
    <row r="3552" spans="1:17" ht="25.5" customHeight="1">
      <c r="A3552" s="55" t="s">
        <v>618</v>
      </c>
      <c r="B3552" s="11" t="s">
        <v>35</v>
      </c>
      <c r="C3552" s="56" t="s">
        <v>19</v>
      </c>
      <c r="D3552" s="56">
        <v>125</v>
      </c>
      <c r="E3552" s="56" t="s">
        <v>38</v>
      </c>
      <c r="F3552" s="56">
        <v>108</v>
      </c>
      <c r="G3552" s="56" t="s">
        <v>7</v>
      </c>
      <c r="H3552" s="56"/>
      <c r="I3552" s="30">
        <v>15485</v>
      </c>
      <c r="J3552" s="37">
        <f>VLOOKUP(Table2[[#This Row],[Visitor]],Table1[],2,FALSE)</f>
        <v>27</v>
      </c>
      <c r="K3552" s="37">
        <f>VLOOKUP(Table2[[#This Row],[Home]],Table1[],2,FALSE)</f>
        <v>23</v>
      </c>
      <c r="L3552" s="37">
        <f>VLOOKUP(Table2[[#This Row],[Visitor]],Table3[],2,FALSE)</f>
        <v>5</v>
      </c>
      <c r="M3552" s="37">
        <f>VLOOKUP(Table2[[#This Row],[Home]],Table3[],2,FALSE)</f>
        <v>25</v>
      </c>
      <c r="N3552" s="37">
        <f>VLOOKUP(Table2[[#This Row],[Visitor]],Table4[],2,FALSE)</f>
        <v>7</v>
      </c>
      <c r="O3552" s="37">
        <f>VLOOKUP(Table2[[#This Row],[Home]],Table4[],2,FALSE)</f>
        <v>19</v>
      </c>
      <c r="P3552" s="37"/>
      <c r="Q3552" s="37"/>
    </row>
    <row r="3553" spans="1:17" ht="25.5" customHeight="1">
      <c r="A3553" s="55" t="s">
        <v>618</v>
      </c>
      <c r="B3553" s="11" t="s">
        <v>8</v>
      </c>
      <c r="C3553" s="56" t="s">
        <v>41</v>
      </c>
      <c r="D3553" s="56">
        <v>121</v>
      </c>
      <c r="E3553" s="56" t="s">
        <v>10</v>
      </c>
      <c r="F3553" s="56">
        <v>113</v>
      </c>
      <c r="G3553" s="56" t="s">
        <v>7</v>
      </c>
      <c r="H3553" s="56"/>
      <c r="I3553" s="30">
        <v>18064</v>
      </c>
      <c r="J3553" s="37">
        <f>VLOOKUP(Table2[[#This Row],[Visitor]],Table1[],2,FALSE)</f>
        <v>7</v>
      </c>
      <c r="K3553" s="37">
        <f>VLOOKUP(Table2[[#This Row],[Home]],Table1[],2,FALSE)</f>
        <v>1</v>
      </c>
      <c r="L3553" s="37">
        <f>VLOOKUP(Table2[[#This Row],[Visitor]],Table3[],2,FALSE)</f>
        <v>2</v>
      </c>
      <c r="M3553" s="37">
        <f>VLOOKUP(Table2[[#This Row],[Home]],Table3[],2,FALSE)</f>
        <v>3</v>
      </c>
      <c r="N3553" s="37">
        <f>VLOOKUP(Table2[[#This Row],[Visitor]],Table4[],2,FALSE)</f>
        <v>2</v>
      </c>
      <c r="O3553" s="37">
        <f>VLOOKUP(Table2[[#This Row],[Home]],Table4[],2,FALSE)</f>
        <v>3</v>
      </c>
      <c r="P3553" s="37"/>
      <c r="Q3553" s="37"/>
    </row>
    <row r="3554" spans="1:17" ht="25.5" customHeight="1">
      <c r="A3554" s="55" t="s">
        <v>619</v>
      </c>
      <c r="B3554" s="11" t="s">
        <v>12</v>
      </c>
      <c r="C3554" s="56" t="s">
        <v>27</v>
      </c>
      <c r="D3554" s="56">
        <v>112</v>
      </c>
      <c r="E3554" s="56" t="s">
        <v>20</v>
      </c>
      <c r="F3554" s="56">
        <v>118</v>
      </c>
      <c r="G3554" s="56" t="s">
        <v>7</v>
      </c>
      <c r="H3554" s="56"/>
      <c r="I3554" s="30">
        <v>17856</v>
      </c>
      <c r="J3554" s="37">
        <f>VLOOKUP(Table2[[#This Row],[Visitor]],Table1[],2,FALSE)</f>
        <v>11</v>
      </c>
      <c r="K3554" s="37">
        <f>VLOOKUP(Table2[[#This Row],[Home]],Table1[],2,FALSE)</f>
        <v>9</v>
      </c>
      <c r="L3554" s="37">
        <f>VLOOKUP(Table2[[#This Row],[Visitor]],Table3[],2,FALSE)</f>
        <v>27</v>
      </c>
      <c r="M3554" s="37">
        <f>VLOOKUP(Table2[[#This Row],[Home]],Table3[],2,FALSE)</f>
        <v>17</v>
      </c>
      <c r="N3554" s="37">
        <f>VLOOKUP(Table2[[#This Row],[Visitor]],Table4[],2,FALSE)</f>
        <v>26</v>
      </c>
      <c r="O3554" s="37">
        <f>VLOOKUP(Table2[[#This Row],[Home]],Table4[],2,FALSE)</f>
        <v>25</v>
      </c>
      <c r="P3554" s="37"/>
      <c r="Q3554" s="37"/>
    </row>
    <row r="3555" spans="1:17" ht="25.5" customHeight="1">
      <c r="A3555" s="55" t="s">
        <v>619</v>
      </c>
      <c r="B3555" s="11" t="s">
        <v>21</v>
      </c>
      <c r="C3555" s="56" t="s">
        <v>34</v>
      </c>
      <c r="D3555" s="56">
        <v>120</v>
      </c>
      <c r="E3555" s="56" t="s">
        <v>15</v>
      </c>
      <c r="F3555" s="56">
        <v>139</v>
      </c>
      <c r="G3555" s="56" t="s">
        <v>7</v>
      </c>
      <c r="H3555" s="56"/>
      <c r="I3555" s="30">
        <v>16277</v>
      </c>
      <c r="J3555" s="37">
        <f>VLOOKUP(Table2[[#This Row],[Visitor]],Table1[],2,FALSE)</f>
        <v>2</v>
      </c>
      <c r="K3555" s="37">
        <f>VLOOKUP(Table2[[#This Row],[Home]],Table1[],2,FALSE)</f>
        <v>30</v>
      </c>
      <c r="L3555" s="37">
        <f>VLOOKUP(Table2[[#This Row],[Visitor]],Table3[],2,FALSE)</f>
        <v>13</v>
      </c>
      <c r="M3555" s="37">
        <f>VLOOKUP(Table2[[#This Row],[Home]],Table3[],2,FALSE)</f>
        <v>23</v>
      </c>
      <c r="N3555" s="37">
        <f>VLOOKUP(Table2[[#This Row],[Visitor]],Table4[],2,FALSE)</f>
        <v>13</v>
      </c>
      <c r="O3555" s="37">
        <f>VLOOKUP(Table2[[#This Row],[Home]],Table4[],2,FALSE)</f>
        <v>14</v>
      </c>
      <c r="P3555" s="37"/>
      <c r="Q3555" s="37"/>
    </row>
    <row r="3556" spans="1:17" ht="25.5" customHeight="1">
      <c r="A3556" s="55" t="s">
        <v>619</v>
      </c>
      <c r="B3556" s="11" t="s">
        <v>21</v>
      </c>
      <c r="C3556" s="56" t="s">
        <v>43</v>
      </c>
      <c r="D3556" s="56">
        <v>126</v>
      </c>
      <c r="E3556" s="56" t="s">
        <v>42</v>
      </c>
      <c r="F3556" s="56">
        <v>103</v>
      </c>
      <c r="G3556" s="56" t="s">
        <v>7</v>
      </c>
      <c r="H3556" s="56"/>
      <c r="I3556" s="30">
        <v>19499</v>
      </c>
      <c r="J3556" s="37">
        <f>VLOOKUP(Table2[[#This Row],[Visitor]],Table1[],2,FALSE)</f>
        <v>10</v>
      </c>
      <c r="K3556" s="37">
        <f>VLOOKUP(Table2[[#This Row],[Home]],Table1[],2,FALSE)</f>
        <v>25</v>
      </c>
      <c r="L3556" s="37">
        <f>VLOOKUP(Table2[[#This Row],[Visitor]],Table3[],2,FALSE)</f>
        <v>10</v>
      </c>
      <c r="M3556" s="37">
        <f>VLOOKUP(Table2[[#This Row],[Home]],Table3[],2,FALSE)</f>
        <v>22</v>
      </c>
      <c r="N3556" s="37">
        <f>VLOOKUP(Table2[[#This Row],[Visitor]],Table4[],2,FALSE)</f>
        <v>10</v>
      </c>
      <c r="O3556" s="37">
        <f>VLOOKUP(Table2[[#This Row],[Home]],Table4[],2,FALSE)</f>
        <v>30</v>
      </c>
      <c r="P3556" s="37"/>
      <c r="Q3556" s="37"/>
    </row>
    <row r="3557" spans="1:17" ht="25.5" customHeight="1">
      <c r="A3557" s="55" t="s">
        <v>619</v>
      </c>
      <c r="B3557" s="11" t="s">
        <v>23</v>
      </c>
      <c r="C3557" s="56" t="s">
        <v>16</v>
      </c>
      <c r="D3557" s="56">
        <v>108</v>
      </c>
      <c r="E3557" s="56" t="s">
        <v>40</v>
      </c>
      <c r="F3557" s="56">
        <v>102</v>
      </c>
      <c r="G3557" s="56" t="s">
        <v>7</v>
      </c>
      <c r="H3557" s="56"/>
      <c r="I3557" s="30">
        <v>20229</v>
      </c>
      <c r="J3557" s="37">
        <f>VLOOKUP(Table2[[#This Row],[Visitor]],Table1[],2,FALSE)</f>
        <v>13</v>
      </c>
      <c r="K3557" s="37">
        <f>VLOOKUP(Table2[[#This Row],[Home]],Table1[],2,FALSE)</f>
        <v>15</v>
      </c>
      <c r="L3557" s="37">
        <f>VLOOKUP(Table2[[#This Row],[Visitor]],Table3[],2,FALSE)</f>
        <v>8</v>
      </c>
      <c r="M3557" s="37">
        <f>VLOOKUP(Table2[[#This Row],[Home]],Table3[],2,FALSE)</f>
        <v>24</v>
      </c>
      <c r="N3557" s="37">
        <f>VLOOKUP(Table2[[#This Row],[Visitor]],Table4[],2,FALSE)</f>
        <v>11</v>
      </c>
      <c r="O3557" s="37">
        <f>VLOOKUP(Table2[[#This Row],[Home]],Table4[],2,FALSE)</f>
        <v>27</v>
      </c>
      <c r="P3557" s="37"/>
      <c r="Q3557" s="37"/>
    </row>
    <row r="3558" spans="1:17" ht="25.5" customHeight="1">
      <c r="A3558" s="55" t="s">
        <v>619</v>
      </c>
      <c r="B3558" s="11" t="s">
        <v>23</v>
      </c>
      <c r="C3558" s="56" t="s">
        <v>18</v>
      </c>
      <c r="D3558" s="56">
        <v>132</v>
      </c>
      <c r="E3558" s="56" t="s">
        <v>33</v>
      </c>
      <c r="F3558" s="56">
        <v>118</v>
      </c>
      <c r="G3558" s="56" t="s">
        <v>7</v>
      </c>
      <c r="H3558" s="56"/>
      <c r="I3558" s="30">
        <v>14315</v>
      </c>
      <c r="J3558" s="37">
        <f>VLOOKUP(Table2[[#This Row],[Visitor]],Table1[],2,FALSE)</f>
        <v>26</v>
      </c>
      <c r="K3558" s="37">
        <f>VLOOKUP(Table2[[#This Row],[Home]],Table1[],2,FALSE)</f>
        <v>24</v>
      </c>
      <c r="L3558" s="37">
        <f>VLOOKUP(Table2[[#This Row],[Visitor]],Table3[],2,FALSE)</f>
        <v>26</v>
      </c>
      <c r="M3558" s="37">
        <f>VLOOKUP(Table2[[#This Row],[Home]],Table3[],2,FALSE)</f>
        <v>12</v>
      </c>
      <c r="N3558" s="37">
        <f>VLOOKUP(Table2[[#This Row],[Visitor]],Table4[],2,FALSE)</f>
        <v>15</v>
      </c>
      <c r="O3558" s="37">
        <f>VLOOKUP(Table2[[#This Row],[Home]],Table4[],2,FALSE)</f>
        <v>21</v>
      </c>
      <c r="P3558" s="37"/>
      <c r="Q3558" s="37"/>
    </row>
    <row r="3559" spans="1:17" ht="25.5" customHeight="1">
      <c r="A3559" s="55" t="s">
        <v>619</v>
      </c>
      <c r="B3559" s="11" t="s">
        <v>23</v>
      </c>
      <c r="C3559" s="56" t="s">
        <v>17</v>
      </c>
      <c r="D3559" s="56">
        <v>104</v>
      </c>
      <c r="E3559" s="56" t="s">
        <v>24</v>
      </c>
      <c r="F3559" s="56">
        <v>110</v>
      </c>
      <c r="G3559" s="56" t="s">
        <v>7</v>
      </c>
      <c r="H3559" s="56"/>
      <c r="I3559" s="30">
        <v>18384</v>
      </c>
      <c r="J3559" s="37">
        <f>VLOOKUP(Table2[[#This Row],[Visitor]],Table1[],2,FALSE)</f>
        <v>17</v>
      </c>
      <c r="K3559" s="37">
        <f>VLOOKUP(Table2[[#This Row],[Home]],Table1[],2,FALSE)</f>
        <v>21</v>
      </c>
      <c r="L3559" s="37">
        <f>VLOOKUP(Table2[[#This Row],[Visitor]],Table3[],2,FALSE)</f>
        <v>15</v>
      </c>
      <c r="M3559" s="37">
        <f>VLOOKUP(Table2[[#This Row],[Home]],Table3[],2,FALSE)</f>
        <v>9</v>
      </c>
      <c r="N3559" s="37">
        <f>VLOOKUP(Table2[[#This Row],[Visitor]],Table4[],2,FALSE)</f>
        <v>18</v>
      </c>
      <c r="O3559" s="37">
        <f>VLOOKUP(Table2[[#This Row],[Home]],Table4[],2,FALSE)</f>
        <v>24</v>
      </c>
      <c r="P3559" s="37"/>
      <c r="Q3559" s="37"/>
    </row>
    <row r="3560" spans="1:17" ht="25.5" customHeight="1">
      <c r="A3560" s="55" t="s">
        <v>619</v>
      </c>
      <c r="B3560" s="11" t="s">
        <v>23</v>
      </c>
      <c r="C3560" s="56" t="s">
        <v>31</v>
      </c>
      <c r="D3560" s="56">
        <v>99</v>
      </c>
      <c r="E3560" s="56" t="s">
        <v>5</v>
      </c>
      <c r="F3560" s="56">
        <v>94</v>
      </c>
      <c r="G3560" s="56" t="s">
        <v>7</v>
      </c>
      <c r="H3560" s="56"/>
      <c r="I3560" s="30">
        <v>19156</v>
      </c>
      <c r="J3560" s="37">
        <f>VLOOKUP(Table2[[#This Row],[Visitor]],Table1[],2,FALSE)</f>
        <v>8</v>
      </c>
      <c r="K3560" s="37">
        <f>VLOOKUP(Table2[[#This Row],[Home]],Table1[],2,FALSE)</f>
        <v>4</v>
      </c>
      <c r="L3560" s="37">
        <f>VLOOKUP(Table2[[#This Row],[Visitor]],Table3[],2,FALSE)</f>
        <v>11</v>
      </c>
      <c r="M3560" s="37">
        <f>VLOOKUP(Table2[[#This Row],[Home]],Table3[],2,FALSE)</f>
        <v>4</v>
      </c>
      <c r="N3560" s="37">
        <f>VLOOKUP(Table2[[#This Row],[Visitor]],Table4[],2,FALSE)</f>
        <v>8</v>
      </c>
      <c r="O3560" s="37">
        <f>VLOOKUP(Table2[[#This Row],[Home]],Table4[],2,FALSE)</f>
        <v>9</v>
      </c>
      <c r="P3560" s="37"/>
      <c r="Q3560" s="37"/>
    </row>
    <row r="3561" spans="1:17" ht="25.5" customHeight="1">
      <c r="A3561" s="55" t="s">
        <v>619</v>
      </c>
      <c r="B3561" s="11" t="s">
        <v>26</v>
      </c>
      <c r="C3561" s="56" t="s">
        <v>25</v>
      </c>
      <c r="D3561" s="56">
        <v>96</v>
      </c>
      <c r="E3561" s="56" t="s">
        <v>28</v>
      </c>
      <c r="F3561" s="56">
        <v>121</v>
      </c>
      <c r="G3561" s="56" t="s">
        <v>7</v>
      </c>
      <c r="H3561" s="56"/>
      <c r="I3561" s="30">
        <v>20370</v>
      </c>
      <c r="J3561" s="37">
        <f>VLOOKUP(Table2[[#This Row],[Visitor]],Table1[],2,FALSE)</f>
        <v>12</v>
      </c>
      <c r="K3561" s="37">
        <f>VLOOKUP(Table2[[#This Row],[Home]],Table1[],2,FALSE)</f>
        <v>22</v>
      </c>
      <c r="L3561" s="37">
        <f>VLOOKUP(Table2[[#This Row],[Visitor]],Table3[],2,FALSE)</f>
        <v>29</v>
      </c>
      <c r="M3561" s="37">
        <f>VLOOKUP(Table2[[#This Row],[Home]],Table3[],2,FALSE)</f>
        <v>28</v>
      </c>
      <c r="N3561" s="37">
        <f>VLOOKUP(Table2[[#This Row],[Visitor]],Table4[],2,FALSE)</f>
        <v>23</v>
      </c>
      <c r="O3561" s="37">
        <f>VLOOKUP(Table2[[#This Row],[Home]],Table4[],2,FALSE)</f>
        <v>22</v>
      </c>
      <c r="P3561" s="37"/>
      <c r="Q3561" s="37"/>
    </row>
    <row r="3562" spans="1:17" ht="25.5" customHeight="1">
      <c r="A3562" s="55" t="s">
        <v>619</v>
      </c>
      <c r="B3562" s="11" t="s">
        <v>29</v>
      </c>
      <c r="C3562" s="56" t="s">
        <v>36</v>
      </c>
      <c r="D3562" s="56">
        <v>117</v>
      </c>
      <c r="E3562" s="56" t="s">
        <v>37</v>
      </c>
      <c r="F3562" s="56">
        <v>127</v>
      </c>
      <c r="G3562" s="56" t="s">
        <v>7</v>
      </c>
      <c r="H3562" s="56"/>
      <c r="I3562" s="30">
        <v>15522</v>
      </c>
      <c r="J3562" s="37">
        <f>VLOOKUP(Table2[[#This Row],[Visitor]],Table1[],2,FALSE)</f>
        <v>16</v>
      </c>
      <c r="K3562" s="37">
        <f>VLOOKUP(Table2[[#This Row],[Home]],Table1[],2,FALSE)</f>
        <v>29</v>
      </c>
      <c r="L3562" s="37">
        <f>VLOOKUP(Table2[[#This Row],[Visitor]],Table3[],2,FALSE)</f>
        <v>7</v>
      </c>
      <c r="M3562" s="37">
        <f>VLOOKUP(Table2[[#This Row],[Home]],Table3[],2,FALSE)</f>
        <v>30</v>
      </c>
      <c r="N3562" s="37">
        <f>VLOOKUP(Table2[[#This Row],[Visitor]],Table4[],2,FALSE)</f>
        <v>6</v>
      </c>
      <c r="O3562" s="37">
        <f>VLOOKUP(Table2[[#This Row],[Home]],Table4[],2,FALSE)</f>
        <v>29</v>
      </c>
      <c r="P3562" s="37"/>
      <c r="Q3562" s="37"/>
    </row>
    <row r="3563" spans="1:17" ht="25.5" customHeight="1">
      <c r="A3563" s="55" t="s">
        <v>619</v>
      </c>
      <c r="B3563" s="11" t="s">
        <v>8</v>
      </c>
      <c r="C3563" s="56" t="s">
        <v>22</v>
      </c>
      <c r="D3563" s="56">
        <v>103</v>
      </c>
      <c r="E3563" s="56" t="s">
        <v>45</v>
      </c>
      <c r="F3563" s="56">
        <v>113</v>
      </c>
      <c r="G3563" s="56" t="s">
        <v>7</v>
      </c>
      <c r="H3563" s="56"/>
      <c r="I3563" s="30">
        <v>18997</v>
      </c>
      <c r="J3563" s="37">
        <f>VLOOKUP(Table2[[#This Row],[Visitor]],Table1[],2,FALSE)</f>
        <v>14</v>
      </c>
      <c r="K3563" s="37">
        <f>VLOOKUP(Table2[[#This Row],[Home]],Table1[],2,FALSE)</f>
        <v>28</v>
      </c>
      <c r="L3563" s="37">
        <f>VLOOKUP(Table2[[#This Row],[Visitor]],Table3[],2,FALSE)</f>
        <v>16</v>
      </c>
      <c r="M3563" s="37">
        <f>VLOOKUP(Table2[[#This Row],[Home]],Table3[],2,FALSE)</f>
        <v>21</v>
      </c>
      <c r="N3563" s="37">
        <f>VLOOKUP(Table2[[#This Row],[Visitor]],Table4[],2,FALSE)</f>
        <v>1</v>
      </c>
      <c r="O3563" s="37">
        <f>VLOOKUP(Table2[[#This Row],[Home]],Table4[],2,FALSE)</f>
        <v>20</v>
      </c>
      <c r="P3563" s="37"/>
      <c r="Q3563" s="37"/>
    </row>
    <row r="3564" spans="1:17" ht="25.5" customHeight="1">
      <c r="A3564" s="55" t="s">
        <v>620</v>
      </c>
      <c r="B3564" s="11" t="s">
        <v>83</v>
      </c>
      <c r="C3564" s="56" t="s">
        <v>9</v>
      </c>
      <c r="D3564" s="56">
        <v>99</v>
      </c>
      <c r="E3564" s="56" t="s">
        <v>13</v>
      </c>
      <c r="F3564" s="56">
        <v>108</v>
      </c>
      <c r="G3564" s="56" t="s">
        <v>7</v>
      </c>
      <c r="H3564" s="56"/>
      <c r="I3564" s="30">
        <v>19159</v>
      </c>
      <c r="J3564" s="37">
        <f>VLOOKUP(Table2[[#This Row],[Visitor]],Table1[],2,FALSE)</f>
        <v>3</v>
      </c>
      <c r="K3564" s="37">
        <f>VLOOKUP(Table2[[#This Row],[Home]],Table1[],2,FALSE)</f>
        <v>20</v>
      </c>
      <c r="L3564" s="37">
        <f>VLOOKUP(Table2[[#This Row],[Visitor]],Table3[],2,FALSE)</f>
        <v>1</v>
      </c>
      <c r="M3564" s="37">
        <f>VLOOKUP(Table2[[#This Row],[Home]],Table3[],2,FALSE)</f>
        <v>20</v>
      </c>
      <c r="N3564" s="37">
        <f>VLOOKUP(Table2[[#This Row],[Visitor]],Table4[],2,FALSE)</f>
        <v>5</v>
      </c>
      <c r="O3564" s="37">
        <f>VLOOKUP(Table2[[#This Row],[Home]],Table4[],2,FALSE)</f>
        <v>17</v>
      </c>
      <c r="P3564" s="37"/>
      <c r="Q3564" s="37"/>
    </row>
    <row r="3565" spans="1:17" ht="25.5" customHeight="1">
      <c r="A3565" s="55" t="s">
        <v>620</v>
      </c>
      <c r="B3565" s="11" t="s">
        <v>12</v>
      </c>
      <c r="C3565" s="56" t="s">
        <v>31</v>
      </c>
      <c r="D3565" s="56">
        <v>111</v>
      </c>
      <c r="E3565" s="56" t="s">
        <v>14</v>
      </c>
      <c r="F3565" s="56">
        <v>105</v>
      </c>
      <c r="G3565" s="56" t="s">
        <v>7</v>
      </c>
      <c r="H3565" s="56"/>
      <c r="I3565" s="30">
        <v>16590</v>
      </c>
      <c r="J3565" s="37">
        <f>VLOOKUP(Table2[[#This Row],[Visitor]],Table1[],2,FALSE)</f>
        <v>8</v>
      </c>
      <c r="K3565" s="37">
        <f>VLOOKUP(Table2[[#This Row],[Home]],Table1[],2,FALSE)</f>
        <v>19</v>
      </c>
      <c r="L3565" s="37">
        <f>VLOOKUP(Table2[[#This Row],[Visitor]],Table3[],2,FALSE)</f>
        <v>11</v>
      </c>
      <c r="M3565" s="37">
        <f>VLOOKUP(Table2[[#This Row],[Home]],Table3[],2,FALSE)</f>
        <v>19</v>
      </c>
      <c r="N3565" s="37">
        <f>VLOOKUP(Table2[[#This Row],[Visitor]],Table4[],2,FALSE)</f>
        <v>8</v>
      </c>
      <c r="O3565" s="37">
        <f>VLOOKUP(Table2[[#This Row],[Home]],Table4[],2,FALSE)</f>
        <v>16</v>
      </c>
      <c r="P3565" s="37"/>
      <c r="Q3565" s="37"/>
    </row>
    <row r="3566" spans="1:17" ht="25.5" customHeight="1">
      <c r="A3566" s="55" t="s">
        <v>620</v>
      </c>
      <c r="B3566" s="11" t="s">
        <v>21</v>
      </c>
      <c r="C3566" s="56" t="s">
        <v>30</v>
      </c>
      <c r="D3566" s="56">
        <v>102</v>
      </c>
      <c r="E3566" s="56" t="s">
        <v>6</v>
      </c>
      <c r="F3566" s="56">
        <v>104</v>
      </c>
      <c r="G3566" s="56" t="s">
        <v>7</v>
      </c>
      <c r="H3566" s="56"/>
      <c r="I3566" s="30">
        <v>19432</v>
      </c>
      <c r="J3566" s="37">
        <f>VLOOKUP(Table2[[#This Row],[Visitor]],Table1[],2,FALSE)</f>
        <v>18</v>
      </c>
      <c r="K3566" s="37">
        <f>VLOOKUP(Table2[[#This Row],[Home]],Table1[],2,FALSE)</f>
        <v>5</v>
      </c>
      <c r="L3566" s="37">
        <f>VLOOKUP(Table2[[#This Row],[Visitor]],Table3[],2,FALSE)</f>
        <v>14</v>
      </c>
      <c r="M3566" s="37">
        <f>VLOOKUP(Table2[[#This Row],[Home]],Table3[],2,FALSE)</f>
        <v>6</v>
      </c>
      <c r="N3566" s="37">
        <f>VLOOKUP(Table2[[#This Row],[Visitor]],Table4[],2,FALSE)</f>
        <v>4</v>
      </c>
      <c r="O3566" s="37">
        <f>VLOOKUP(Table2[[#This Row],[Home]],Table4[],2,FALSE)</f>
        <v>28</v>
      </c>
      <c r="P3566" s="37"/>
      <c r="Q3566" s="37"/>
    </row>
    <row r="3567" spans="1:17" ht="25.5" customHeight="1">
      <c r="A3567" s="55" t="s">
        <v>620</v>
      </c>
      <c r="B3567" s="11" t="s">
        <v>23</v>
      </c>
      <c r="C3567" s="56" t="s">
        <v>27</v>
      </c>
      <c r="D3567" s="56">
        <v>101</v>
      </c>
      <c r="E3567" s="56" t="s">
        <v>25</v>
      </c>
      <c r="F3567" s="56">
        <v>118</v>
      </c>
      <c r="G3567" s="56" t="s">
        <v>7</v>
      </c>
      <c r="H3567" s="56"/>
      <c r="I3567" s="30">
        <v>17117</v>
      </c>
      <c r="J3567" s="37">
        <f>VLOOKUP(Table2[[#This Row],[Visitor]],Table1[],2,FALSE)</f>
        <v>11</v>
      </c>
      <c r="K3567" s="37">
        <f>VLOOKUP(Table2[[#This Row],[Home]],Table1[],2,FALSE)</f>
        <v>12</v>
      </c>
      <c r="L3567" s="37">
        <f>VLOOKUP(Table2[[#This Row],[Visitor]],Table3[],2,FALSE)</f>
        <v>27</v>
      </c>
      <c r="M3567" s="37">
        <f>VLOOKUP(Table2[[#This Row],[Home]],Table3[],2,FALSE)</f>
        <v>29</v>
      </c>
      <c r="N3567" s="37">
        <f>VLOOKUP(Table2[[#This Row],[Visitor]],Table4[],2,FALSE)</f>
        <v>26</v>
      </c>
      <c r="O3567" s="37">
        <f>VLOOKUP(Table2[[#This Row],[Home]],Table4[],2,FALSE)</f>
        <v>23</v>
      </c>
      <c r="P3567" s="37"/>
      <c r="Q3567" s="37"/>
    </row>
    <row r="3568" spans="1:17" ht="25.5" customHeight="1">
      <c r="A3568" s="55" t="s">
        <v>620</v>
      </c>
      <c r="B3568" s="11" t="s">
        <v>26</v>
      </c>
      <c r="C3568" s="56" t="s">
        <v>19</v>
      </c>
      <c r="D3568" s="56">
        <v>114</v>
      </c>
      <c r="E3568" s="56" t="s">
        <v>10</v>
      </c>
      <c r="F3568" s="56">
        <v>118</v>
      </c>
      <c r="G3568" s="56" t="s">
        <v>7</v>
      </c>
      <c r="H3568" s="56"/>
      <c r="I3568" s="30">
        <v>18064</v>
      </c>
      <c r="J3568" s="37">
        <f>VLOOKUP(Table2[[#This Row],[Visitor]],Table1[],2,FALSE)</f>
        <v>27</v>
      </c>
      <c r="K3568" s="37">
        <f>VLOOKUP(Table2[[#This Row],[Home]],Table1[],2,FALSE)</f>
        <v>1</v>
      </c>
      <c r="L3568" s="37">
        <f>VLOOKUP(Table2[[#This Row],[Visitor]],Table3[],2,FALSE)</f>
        <v>5</v>
      </c>
      <c r="M3568" s="37">
        <f>VLOOKUP(Table2[[#This Row],[Home]],Table3[],2,FALSE)</f>
        <v>3</v>
      </c>
      <c r="N3568" s="37">
        <f>VLOOKUP(Table2[[#This Row],[Visitor]],Table4[],2,FALSE)</f>
        <v>7</v>
      </c>
      <c r="O3568" s="37">
        <f>VLOOKUP(Table2[[#This Row],[Home]],Table4[],2,FALSE)</f>
        <v>3</v>
      </c>
      <c r="P3568" s="37"/>
      <c r="Q3568" s="37"/>
    </row>
    <row r="3569" spans="1:17" ht="25.5" customHeight="1">
      <c r="A3569" s="55" t="s">
        <v>620</v>
      </c>
      <c r="B3569" s="11" t="s">
        <v>35</v>
      </c>
      <c r="C3569" s="56" t="s">
        <v>38</v>
      </c>
      <c r="D3569" s="56">
        <v>123</v>
      </c>
      <c r="E3569" s="56" t="s">
        <v>36</v>
      </c>
      <c r="F3569" s="56">
        <v>111</v>
      </c>
      <c r="G3569" s="56" t="s">
        <v>7</v>
      </c>
      <c r="H3569" s="56"/>
      <c r="I3569" s="30">
        <v>19691</v>
      </c>
      <c r="J3569" s="37">
        <f>VLOOKUP(Table2[[#This Row],[Visitor]],Table1[],2,FALSE)</f>
        <v>23</v>
      </c>
      <c r="K3569" s="37">
        <f>VLOOKUP(Table2[[#This Row],[Home]],Table1[],2,FALSE)</f>
        <v>16</v>
      </c>
      <c r="L3569" s="37">
        <f>VLOOKUP(Table2[[#This Row],[Visitor]],Table3[],2,FALSE)</f>
        <v>25</v>
      </c>
      <c r="M3569" s="37">
        <f>VLOOKUP(Table2[[#This Row],[Home]],Table3[],2,FALSE)</f>
        <v>7</v>
      </c>
      <c r="N3569" s="37">
        <f>VLOOKUP(Table2[[#This Row],[Visitor]],Table4[],2,FALSE)</f>
        <v>19</v>
      </c>
      <c r="O3569" s="37">
        <f>VLOOKUP(Table2[[#This Row],[Home]],Table4[],2,FALSE)</f>
        <v>6</v>
      </c>
      <c r="P3569" s="37"/>
      <c r="Q3569" s="37"/>
    </row>
    <row r="3570" spans="1:17" ht="25.5" customHeight="1">
      <c r="A3570" s="55" t="s">
        <v>621</v>
      </c>
      <c r="B3570" s="11" t="s">
        <v>67</v>
      </c>
      <c r="C3570" s="56" t="s">
        <v>40</v>
      </c>
      <c r="D3570" s="56">
        <v>107</v>
      </c>
      <c r="E3570" s="56" t="s">
        <v>15</v>
      </c>
      <c r="F3570" s="56">
        <v>110</v>
      </c>
      <c r="G3570" s="56" t="s">
        <v>7</v>
      </c>
      <c r="H3570" s="56"/>
      <c r="I3570" s="30">
        <v>15916</v>
      </c>
      <c r="J3570" s="37">
        <f>VLOOKUP(Table2[[#This Row],[Visitor]],Table1[],2,FALSE)</f>
        <v>15</v>
      </c>
      <c r="K3570" s="37">
        <f>VLOOKUP(Table2[[#This Row],[Home]],Table1[],2,FALSE)</f>
        <v>30</v>
      </c>
      <c r="L3570" s="37">
        <f>VLOOKUP(Table2[[#This Row],[Visitor]],Table3[],2,FALSE)</f>
        <v>24</v>
      </c>
      <c r="M3570" s="37">
        <f>VLOOKUP(Table2[[#This Row],[Home]],Table3[],2,FALSE)</f>
        <v>23</v>
      </c>
      <c r="N3570" s="37">
        <f>VLOOKUP(Table2[[#This Row],[Visitor]],Table4[],2,FALSE)</f>
        <v>27</v>
      </c>
      <c r="O3570" s="37">
        <f>VLOOKUP(Table2[[#This Row],[Home]],Table4[],2,FALSE)</f>
        <v>14</v>
      </c>
      <c r="P3570" s="37"/>
      <c r="Q3570" s="37"/>
    </row>
    <row r="3571" spans="1:17" ht="25.5" customHeight="1">
      <c r="A3571" s="55" t="s">
        <v>621</v>
      </c>
      <c r="B3571" s="11" t="s">
        <v>49</v>
      </c>
      <c r="C3571" s="56" t="s">
        <v>24</v>
      </c>
      <c r="D3571" s="56">
        <v>120</v>
      </c>
      <c r="E3571" s="56" t="s">
        <v>33</v>
      </c>
      <c r="F3571" s="56">
        <v>107</v>
      </c>
      <c r="G3571" s="56" t="s">
        <v>7</v>
      </c>
      <c r="H3571" s="56"/>
      <c r="I3571" s="30">
        <v>18978</v>
      </c>
      <c r="J3571" s="37">
        <f>VLOOKUP(Table2[[#This Row],[Visitor]],Table1[],2,FALSE)</f>
        <v>21</v>
      </c>
      <c r="K3571" s="37">
        <f>VLOOKUP(Table2[[#This Row],[Home]],Table1[],2,FALSE)</f>
        <v>24</v>
      </c>
      <c r="L3571" s="37">
        <f>VLOOKUP(Table2[[#This Row],[Visitor]],Table3[],2,FALSE)</f>
        <v>9</v>
      </c>
      <c r="M3571" s="37">
        <f>VLOOKUP(Table2[[#This Row],[Home]],Table3[],2,FALSE)</f>
        <v>12</v>
      </c>
      <c r="N3571" s="37">
        <f>VLOOKUP(Table2[[#This Row],[Visitor]],Table4[],2,FALSE)</f>
        <v>24</v>
      </c>
      <c r="O3571" s="37">
        <f>VLOOKUP(Table2[[#This Row],[Home]],Table4[],2,FALSE)</f>
        <v>21</v>
      </c>
      <c r="P3571" s="37"/>
      <c r="Q3571" s="37"/>
    </row>
    <row r="3572" spans="1:17" ht="25.5" customHeight="1">
      <c r="A3572" s="55" t="s">
        <v>621</v>
      </c>
      <c r="B3572" s="11" t="s">
        <v>49</v>
      </c>
      <c r="C3572" s="56" t="s">
        <v>45</v>
      </c>
      <c r="D3572" s="56">
        <v>112</v>
      </c>
      <c r="E3572" s="56" t="s">
        <v>44</v>
      </c>
      <c r="F3572" s="56">
        <v>103</v>
      </c>
      <c r="G3572" s="56" t="s">
        <v>7</v>
      </c>
      <c r="H3572" s="56"/>
      <c r="I3572" s="30">
        <v>19068</v>
      </c>
      <c r="J3572" s="37">
        <f>VLOOKUP(Table2[[#This Row],[Visitor]],Table1[],2,FALSE)</f>
        <v>28</v>
      </c>
      <c r="K3572" s="37">
        <f>VLOOKUP(Table2[[#This Row],[Home]],Table1[],2,FALSE)</f>
        <v>6</v>
      </c>
      <c r="L3572" s="37">
        <f>VLOOKUP(Table2[[#This Row],[Visitor]],Table3[],2,FALSE)</f>
        <v>21</v>
      </c>
      <c r="M3572" s="37">
        <f>VLOOKUP(Table2[[#This Row],[Home]],Table3[],2,FALSE)</f>
        <v>18</v>
      </c>
      <c r="N3572" s="37">
        <f>VLOOKUP(Table2[[#This Row],[Visitor]],Table4[],2,FALSE)</f>
        <v>20</v>
      </c>
      <c r="O3572" s="37">
        <f>VLOOKUP(Table2[[#This Row],[Home]],Table4[],2,FALSE)</f>
        <v>12</v>
      </c>
      <c r="P3572" s="37"/>
      <c r="Q3572" s="37"/>
    </row>
    <row r="3573" spans="1:17" ht="25.5" customHeight="1">
      <c r="A3573" s="55" t="s">
        <v>621</v>
      </c>
      <c r="B3573" s="11" t="s">
        <v>59</v>
      </c>
      <c r="C3573" s="56" t="s">
        <v>43</v>
      </c>
      <c r="D3573" s="56">
        <v>105</v>
      </c>
      <c r="E3573" s="56" t="s">
        <v>5</v>
      </c>
      <c r="F3573" s="56">
        <v>104</v>
      </c>
      <c r="G3573" s="56" t="s">
        <v>7</v>
      </c>
      <c r="H3573" s="56"/>
      <c r="I3573" s="30">
        <v>19156</v>
      </c>
      <c r="J3573" s="37">
        <f>VLOOKUP(Table2[[#This Row],[Visitor]],Table1[],2,FALSE)</f>
        <v>10</v>
      </c>
      <c r="K3573" s="37">
        <f>VLOOKUP(Table2[[#This Row],[Home]],Table1[],2,FALSE)</f>
        <v>4</v>
      </c>
      <c r="L3573" s="37">
        <f>VLOOKUP(Table2[[#This Row],[Visitor]],Table3[],2,FALSE)</f>
        <v>10</v>
      </c>
      <c r="M3573" s="37">
        <f>VLOOKUP(Table2[[#This Row],[Home]],Table3[],2,FALSE)</f>
        <v>4</v>
      </c>
      <c r="N3573" s="37">
        <f>VLOOKUP(Table2[[#This Row],[Visitor]],Table4[],2,FALSE)</f>
        <v>10</v>
      </c>
      <c r="O3573" s="37">
        <f>VLOOKUP(Table2[[#This Row],[Home]],Table4[],2,FALSE)</f>
        <v>9</v>
      </c>
      <c r="P3573" s="37"/>
      <c r="Q3573" s="37"/>
    </row>
    <row r="3574" spans="1:17" ht="25.5" customHeight="1">
      <c r="A3574" s="55" t="s">
        <v>621</v>
      </c>
      <c r="B3574" s="11" t="s">
        <v>59</v>
      </c>
      <c r="C3574" s="56" t="s">
        <v>22</v>
      </c>
      <c r="D3574" s="56">
        <v>131</v>
      </c>
      <c r="E3574" s="56" t="s">
        <v>37</v>
      </c>
      <c r="F3574" s="56">
        <v>140</v>
      </c>
      <c r="G3574" s="56" t="s">
        <v>7</v>
      </c>
      <c r="H3574" s="56"/>
      <c r="I3574" s="30">
        <v>17282</v>
      </c>
      <c r="J3574" s="37">
        <f>VLOOKUP(Table2[[#This Row],[Visitor]],Table1[],2,FALSE)</f>
        <v>14</v>
      </c>
      <c r="K3574" s="37">
        <f>VLOOKUP(Table2[[#This Row],[Home]],Table1[],2,FALSE)</f>
        <v>29</v>
      </c>
      <c r="L3574" s="37">
        <f>VLOOKUP(Table2[[#This Row],[Visitor]],Table3[],2,FALSE)</f>
        <v>16</v>
      </c>
      <c r="M3574" s="37">
        <f>VLOOKUP(Table2[[#This Row],[Home]],Table3[],2,FALSE)</f>
        <v>30</v>
      </c>
      <c r="N3574" s="37">
        <f>VLOOKUP(Table2[[#This Row],[Visitor]],Table4[],2,FALSE)</f>
        <v>1</v>
      </c>
      <c r="O3574" s="37">
        <f>VLOOKUP(Table2[[#This Row],[Home]],Table4[],2,FALSE)</f>
        <v>29</v>
      </c>
      <c r="P3574" s="37"/>
      <c r="Q3574" s="37"/>
    </row>
    <row r="3575" spans="1:17" ht="25.5" customHeight="1">
      <c r="A3575" s="55" t="s">
        <v>621</v>
      </c>
      <c r="B3575" s="11" t="s">
        <v>12</v>
      </c>
      <c r="C3575" s="56" t="s">
        <v>17</v>
      </c>
      <c r="D3575" s="56">
        <v>100</v>
      </c>
      <c r="E3575" s="56" t="s">
        <v>20</v>
      </c>
      <c r="F3575" s="56">
        <v>89</v>
      </c>
      <c r="G3575" s="56" t="s">
        <v>7</v>
      </c>
      <c r="H3575" s="56"/>
      <c r="I3575" s="30">
        <v>18135</v>
      </c>
      <c r="J3575" s="37">
        <f>VLOOKUP(Table2[[#This Row],[Visitor]],Table1[],2,FALSE)</f>
        <v>17</v>
      </c>
      <c r="K3575" s="37">
        <f>VLOOKUP(Table2[[#This Row],[Home]],Table1[],2,FALSE)</f>
        <v>9</v>
      </c>
      <c r="L3575" s="37">
        <f>VLOOKUP(Table2[[#This Row],[Visitor]],Table3[],2,FALSE)</f>
        <v>15</v>
      </c>
      <c r="M3575" s="37">
        <f>VLOOKUP(Table2[[#This Row],[Home]],Table3[],2,FALSE)</f>
        <v>17</v>
      </c>
      <c r="N3575" s="37">
        <f>VLOOKUP(Table2[[#This Row],[Visitor]],Table4[],2,FALSE)</f>
        <v>18</v>
      </c>
      <c r="O3575" s="37">
        <f>VLOOKUP(Table2[[#This Row],[Home]],Table4[],2,FALSE)</f>
        <v>25</v>
      </c>
      <c r="P3575" s="37"/>
      <c r="Q3575" s="37"/>
    </row>
    <row r="3576" spans="1:17" ht="25.5" customHeight="1">
      <c r="A3576" s="55" t="s">
        <v>621</v>
      </c>
      <c r="B3576" s="11" t="s">
        <v>12</v>
      </c>
      <c r="C3576" s="56" t="s">
        <v>16</v>
      </c>
      <c r="D3576" s="56">
        <v>112</v>
      </c>
      <c r="E3576" s="56" t="s">
        <v>28</v>
      </c>
      <c r="F3576" s="56">
        <v>109</v>
      </c>
      <c r="G3576" s="56" t="s">
        <v>7</v>
      </c>
      <c r="H3576" s="56"/>
      <c r="I3576" s="30">
        <v>20324</v>
      </c>
      <c r="J3576" s="37">
        <f>VLOOKUP(Table2[[#This Row],[Visitor]],Table1[],2,FALSE)</f>
        <v>13</v>
      </c>
      <c r="K3576" s="37">
        <f>VLOOKUP(Table2[[#This Row],[Home]],Table1[],2,FALSE)</f>
        <v>22</v>
      </c>
      <c r="L3576" s="37">
        <f>VLOOKUP(Table2[[#This Row],[Visitor]],Table3[],2,FALSE)</f>
        <v>8</v>
      </c>
      <c r="M3576" s="37">
        <f>VLOOKUP(Table2[[#This Row],[Home]],Table3[],2,FALSE)</f>
        <v>28</v>
      </c>
      <c r="N3576" s="37">
        <f>VLOOKUP(Table2[[#This Row],[Visitor]],Table4[],2,FALSE)</f>
        <v>11</v>
      </c>
      <c r="O3576" s="37">
        <f>VLOOKUP(Table2[[#This Row],[Home]],Table4[],2,FALSE)</f>
        <v>22</v>
      </c>
      <c r="P3576" s="37"/>
      <c r="Q3576" s="37"/>
    </row>
    <row r="3577" spans="1:17" ht="25.5" customHeight="1">
      <c r="A3577" s="55" t="s">
        <v>621</v>
      </c>
      <c r="B3577" s="11" t="s">
        <v>12</v>
      </c>
      <c r="C3577" s="56" t="s">
        <v>18</v>
      </c>
      <c r="D3577" s="56">
        <v>126</v>
      </c>
      <c r="E3577" s="56" t="s">
        <v>9</v>
      </c>
      <c r="F3577" s="56">
        <v>106</v>
      </c>
      <c r="G3577" s="56" t="s">
        <v>7</v>
      </c>
      <c r="H3577" s="56"/>
      <c r="I3577" s="30">
        <v>18055</v>
      </c>
      <c r="J3577" s="37">
        <f>VLOOKUP(Table2[[#This Row],[Visitor]],Table1[],2,FALSE)</f>
        <v>26</v>
      </c>
      <c r="K3577" s="37">
        <f>VLOOKUP(Table2[[#This Row],[Home]],Table1[],2,FALSE)</f>
        <v>3</v>
      </c>
      <c r="L3577" s="37">
        <f>VLOOKUP(Table2[[#This Row],[Visitor]],Table3[],2,FALSE)</f>
        <v>26</v>
      </c>
      <c r="M3577" s="37">
        <f>VLOOKUP(Table2[[#This Row],[Home]],Table3[],2,FALSE)</f>
        <v>1</v>
      </c>
      <c r="N3577" s="37">
        <f>VLOOKUP(Table2[[#This Row],[Visitor]],Table4[],2,FALSE)</f>
        <v>15</v>
      </c>
      <c r="O3577" s="37">
        <f>VLOOKUP(Table2[[#This Row],[Home]],Table4[],2,FALSE)</f>
        <v>5</v>
      </c>
      <c r="P3577" s="37"/>
      <c r="Q3577" s="37"/>
    </row>
    <row r="3578" spans="1:17" ht="25.5" customHeight="1">
      <c r="A3578" s="55" t="s">
        <v>621</v>
      </c>
      <c r="B3578" s="11" t="s">
        <v>21</v>
      </c>
      <c r="C3578" s="56" t="s">
        <v>14</v>
      </c>
      <c r="D3578" s="56">
        <v>84</v>
      </c>
      <c r="E3578" s="56" t="s">
        <v>42</v>
      </c>
      <c r="F3578" s="56">
        <v>96</v>
      </c>
      <c r="G3578" s="56" t="s">
        <v>7</v>
      </c>
      <c r="H3578" s="56"/>
      <c r="I3578" s="30">
        <v>18361</v>
      </c>
      <c r="J3578" s="37">
        <f>VLOOKUP(Table2[[#This Row],[Visitor]],Table1[],2,FALSE)</f>
        <v>19</v>
      </c>
      <c r="K3578" s="37">
        <f>VLOOKUP(Table2[[#This Row],[Home]],Table1[],2,FALSE)</f>
        <v>25</v>
      </c>
      <c r="L3578" s="37">
        <f>VLOOKUP(Table2[[#This Row],[Visitor]],Table3[],2,FALSE)</f>
        <v>19</v>
      </c>
      <c r="M3578" s="37">
        <f>VLOOKUP(Table2[[#This Row],[Home]],Table3[],2,FALSE)</f>
        <v>22</v>
      </c>
      <c r="N3578" s="37">
        <f>VLOOKUP(Table2[[#This Row],[Visitor]],Table4[],2,FALSE)</f>
        <v>16</v>
      </c>
      <c r="O3578" s="37">
        <f>VLOOKUP(Table2[[#This Row],[Home]],Table4[],2,FALSE)</f>
        <v>30</v>
      </c>
      <c r="P3578" s="37"/>
      <c r="Q3578" s="37"/>
    </row>
    <row r="3579" spans="1:17" ht="25.5" customHeight="1">
      <c r="A3579" s="55" t="s">
        <v>621</v>
      </c>
      <c r="B3579" s="11" t="s">
        <v>21</v>
      </c>
      <c r="C3579" s="56" t="s">
        <v>34</v>
      </c>
      <c r="D3579" s="56">
        <v>129</v>
      </c>
      <c r="E3579" s="56" t="s">
        <v>6</v>
      </c>
      <c r="F3579" s="56">
        <v>132</v>
      </c>
      <c r="G3579" s="56" t="s">
        <v>7</v>
      </c>
      <c r="H3579" s="56" t="s">
        <v>53</v>
      </c>
      <c r="I3579" s="30">
        <v>17995</v>
      </c>
      <c r="J3579" s="37">
        <f>VLOOKUP(Table2[[#This Row],[Visitor]],Table1[],2,FALSE)</f>
        <v>2</v>
      </c>
      <c r="K3579" s="37">
        <f>VLOOKUP(Table2[[#This Row],[Home]],Table1[],2,FALSE)</f>
        <v>5</v>
      </c>
      <c r="L3579" s="37">
        <f>VLOOKUP(Table2[[#This Row],[Visitor]],Table3[],2,FALSE)</f>
        <v>13</v>
      </c>
      <c r="M3579" s="37">
        <f>VLOOKUP(Table2[[#This Row],[Home]],Table3[],2,FALSE)</f>
        <v>6</v>
      </c>
      <c r="N3579" s="37">
        <f>VLOOKUP(Table2[[#This Row],[Visitor]],Table4[],2,FALSE)</f>
        <v>13</v>
      </c>
      <c r="O3579" s="37">
        <f>VLOOKUP(Table2[[#This Row],[Home]],Table4[],2,FALSE)</f>
        <v>28</v>
      </c>
      <c r="P3579" s="37"/>
      <c r="Q3579" s="37"/>
    </row>
    <row r="3580" spans="1:17" ht="25.5" customHeight="1">
      <c r="A3580" s="55" t="s">
        <v>621</v>
      </c>
      <c r="B3580" s="11" t="s">
        <v>29</v>
      </c>
      <c r="C3580" s="56" t="s">
        <v>41</v>
      </c>
      <c r="D3580" s="56">
        <v>118</v>
      </c>
      <c r="E3580" s="56" t="s">
        <v>38</v>
      </c>
      <c r="F3580" s="56">
        <v>113</v>
      </c>
      <c r="G3580" s="56" t="s">
        <v>7</v>
      </c>
      <c r="H3580" s="56"/>
      <c r="I3580" s="30">
        <v>16449</v>
      </c>
      <c r="J3580" s="37">
        <f>VLOOKUP(Table2[[#This Row],[Visitor]],Table1[],2,FALSE)</f>
        <v>7</v>
      </c>
      <c r="K3580" s="37">
        <f>VLOOKUP(Table2[[#This Row],[Home]],Table1[],2,FALSE)</f>
        <v>23</v>
      </c>
      <c r="L3580" s="37">
        <f>VLOOKUP(Table2[[#This Row],[Visitor]],Table3[],2,FALSE)</f>
        <v>2</v>
      </c>
      <c r="M3580" s="37">
        <f>VLOOKUP(Table2[[#This Row],[Home]],Table3[],2,FALSE)</f>
        <v>25</v>
      </c>
      <c r="N3580" s="37">
        <f>VLOOKUP(Table2[[#This Row],[Visitor]],Table4[],2,FALSE)</f>
        <v>2</v>
      </c>
      <c r="O3580" s="37">
        <f>VLOOKUP(Table2[[#This Row],[Home]],Table4[],2,FALSE)</f>
        <v>19</v>
      </c>
      <c r="P3580" s="37"/>
      <c r="Q3580" s="37"/>
    </row>
    <row r="3581" spans="1:17" ht="25.5" customHeight="1">
      <c r="A3581" s="55" t="s">
        <v>622</v>
      </c>
      <c r="B3581" s="11" t="s">
        <v>21</v>
      </c>
      <c r="C3581" s="56" t="s">
        <v>13</v>
      </c>
      <c r="D3581" s="56">
        <v>138</v>
      </c>
      <c r="E3581" s="56" t="s">
        <v>27</v>
      </c>
      <c r="F3581" s="56">
        <v>143</v>
      </c>
      <c r="G3581" s="56" t="s">
        <v>7</v>
      </c>
      <c r="H3581" s="56" t="s">
        <v>128</v>
      </c>
      <c r="I3581" s="30">
        <v>14399</v>
      </c>
      <c r="J3581" s="37">
        <f>VLOOKUP(Table2[[#This Row],[Visitor]],Table1[],2,FALSE)</f>
        <v>20</v>
      </c>
      <c r="K3581" s="37">
        <f>VLOOKUP(Table2[[#This Row],[Home]],Table1[],2,FALSE)</f>
        <v>11</v>
      </c>
      <c r="L3581" s="37">
        <f>VLOOKUP(Table2[[#This Row],[Visitor]],Table3[],2,FALSE)</f>
        <v>20</v>
      </c>
      <c r="M3581" s="37">
        <f>VLOOKUP(Table2[[#This Row],[Home]],Table3[],2,FALSE)</f>
        <v>27</v>
      </c>
      <c r="N3581" s="37">
        <f>VLOOKUP(Table2[[#This Row],[Visitor]],Table4[],2,FALSE)</f>
        <v>17</v>
      </c>
      <c r="O3581" s="37">
        <f>VLOOKUP(Table2[[#This Row],[Home]],Table4[],2,FALSE)</f>
        <v>26</v>
      </c>
      <c r="P3581" s="37"/>
      <c r="Q3581" s="37"/>
    </row>
    <row r="3582" spans="1:17" ht="25.5" customHeight="1">
      <c r="A3582" s="55" t="s">
        <v>622</v>
      </c>
      <c r="B3582" s="11" t="s">
        <v>29</v>
      </c>
      <c r="C3582" s="56" t="s">
        <v>22</v>
      </c>
      <c r="D3582" s="56">
        <v>95</v>
      </c>
      <c r="E3582" s="56" t="s">
        <v>30</v>
      </c>
      <c r="F3582" s="56">
        <v>109</v>
      </c>
      <c r="G3582" s="56" t="s">
        <v>7</v>
      </c>
      <c r="H3582" s="56"/>
      <c r="I3582" s="30">
        <v>19838</v>
      </c>
      <c r="J3582" s="37">
        <f>VLOOKUP(Table2[[#This Row],[Visitor]],Table1[],2,FALSE)</f>
        <v>14</v>
      </c>
      <c r="K3582" s="37">
        <f>VLOOKUP(Table2[[#This Row],[Home]],Table1[],2,FALSE)</f>
        <v>18</v>
      </c>
      <c r="L3582" s="37">
        <f>VLOOKUP(Table2[[#This Row],[Visitor]],Table3[],2,FALSE)</f>
        <v>16</v>
      </c>
      <c r="M3582" s="37">
        <f>VLOOKUP(Table2[[#This Row],[Home]],Table3[],2,FALSE)</f>
        <v>14</v>
      </c>
      <c r="N3582" s="37">
        <f>VLOOKUP(Table2[[#This Row],[Visitor]],Table4[],2,FALSE)</f>
        <v>1</v>
      </c>
      <c r="O3582" s="37">
        <f>VLOOKUP(Table2[[#This Row],[Home]],Table4[],2,FALSE)</f>
        <v>4</v>
      </c>
      <c r="P3582" s="37"/>
      <c r="Q3582" s="37"/>
    </row>
    <row r="3583" spans="1:17" ht="25.5" customHeight="1">
      <c r="A3583" s="55" t="s">
        <v>622</v>
      </c>
      <c r="B3583" s="11" t="s">
        <v>29</v>
      </c>
      <c r="C3583" s="56" t="s">
        <v>41</v>
      </c>
      <c r="D3583" s="56">
        <v>101</v>
      </c>
      <c r="E3583" s="56" t="s">
        <v>31</v>
      </c>
      <c r="F3583" s="56">
        <v>92</v>
      </c>
      <c r="G3583" s="56" t="s">
        <v>7</v>
      </c>
      <c r="H3583" s="56"/>
      <c r="I3583" s="30">
        <v>18306</v>
      </c>
      <c r="J3583" s="37">
        <f>VLOOKUP(Table2[[#This Row],[Visitor]],Table1[],2,FALSE)</f>
        <v>7</v>
      </c>
      <c r="K3583" s="37">
        <f>VLOOKUP(Table2[[#This Row],[Home]],Table1[],2,FALSE)</f>
        <v>8</v>
      </c>
      <c r="L3583" s="37">
        <f>VLOOKUP(Table2[[#This Row],[Visitor]],Table3[],2,FALSE)</f>
        <v>2</v>
      </c>
      <c r="M3583" s="37">
        <f>VLOOKUP(Table2[[#This Row],[Home]],Table3[],2,FALSE)</f>
        <v>11</v>
      </c>
      <c r="N3583" s="37">
        <f>VLOOKUP(Table2[[#This Row],[Visitor]],Table4[],2,FALSE)</f>
        <v>2</v>
      </c>
      <c r="O3583" s="37">
        <f>VLOOKUP(Table2[[#This Row],[Home]],Table4[],2,FALSE)</f>
        <v>8</v>
      </c>
      <c r="P3583" s="37"/>
      <c r="Q3583" s="37"/>
    </row>
    <row r="3584" spans="1:17" ht="25.5" customHeight="1">
      <c r="A3584" s="55" t="s">
        <v>623</v>
      </c>
      <c r="B3584" s="11" t="s">
        <v>12</v>
      </c>
      <c r="C3584" s="56" t="s">
        <v>42</v>
      </c>
      <c r="D3584" s="56">
        <v>115</v>
      </c>
      <c r="E3584" s="56" t="s">
        <v>20</v>
      </c>
      <c r="F3584" s="56">
        <v>122</v>
      </c>
      <c r="G3584" s="56" t="s">
        <v>7</v>
      </c>
      <c r="H3584" s="56"/>
      <c r="I3584" s="30">
        <v>15048</v>
      </c>
      <c r="J3584" s="37">
        <f>VLOOKUP(Table2[[#This Row],[Visitor]],Table1[],2,FALSE)</f>
        <v>25</v>
      </c>
      <c r="K3584" s="37">
        <f>VLOOKUP(Table2[[#This Row],[Home]],Table1[],2,FALSE)</f>
        <v>9</v>
      </c>
      <c r="L3584" s="37">
        <f>VLOOKUP(Table2[[#This Row],[Visitor]],Table3[],2,FALSE)</f>
        <v>22</v>
      </c>
      <c r="M3584" s="37">
        <f>VLOOKUP(Table2[[#This Row],[Home]],Table3[],2,FALSE)</f>
        <v>17</v>
      </c>
      <c r="N3584" s="37">
        <f>VLOOKUP(Table2[[#This Row],[Visitor]],Table4[],2,FALSE)</f>
        <v>30</v>
      </c>
      <c r="O3584" s="37">
        <f>VLOOKUP(Table2[[#This Row],[Home]],Table4[],2,FALSE)</f>
        <v>25</v>
      </c>
      <c r="P3584" s="37"/>
      <c r="Q3584" s="37"/>
    </row>
    <row r="3585" spans="1:17" ht="25.5" customHeight="1">
      <c r="A3585" s="55" t="s">
        <v>623</v>
      </c>
      <c r="B3585" s="11" t="s">
        <v>12</v>
      </c>
      <c r="C3585" s="56" t="s">
        <v>5</v>
      </c>
      <c r="D3585" s="56">
        <v>114</v>
      </c>
      <c r="E3585" s="56" t="s">
        <v>16</v>
      </c>
      <c r="F3585" s="56">
        <v>111</v>
      </c>
      <c r="G3585" s="56" t="s">
        <v>7</v>
      </c>
      <c r="H3585" s="56"/>
      <c r="I3585" s="30">
        <v>17053</v>
      </c>
      <c r="J3585" s="37">
        <f>VLOOKUP(Table2[[#This Row],[Visitor]],Table1[],2,FALSE)</f>
        <v>4</v>
      </c>
      <c r="K3585" s="37">
        <f>VLOOKUP(Table2[[#This Row],[Home]],Table1[],2,FALSE)</f>
        <v>13</v>
      </c>
      <c r="L3585" s="37">
        <f>VLOOKUP(Table2[[#This Row],[Visitor]],Table3[],2,FALSE)</f>
        <v>4</v>
      </c>
      <c r="M3585" s="37">
        <f>VLOOKUP(Table2[[#This Row],[Home]],Table3[],2,FALSE)</f>
        <v>8</v>
      </c>
      <c r="N3585" s="37">
        <f>VLOOKUP(Table2[[#This Row],[Visitor]],Table4[],2,FALSE)</f>
        <v>9</v>
      </c>
      <c r="O3585" s="37">
        <f>VLOOKUP(Table2[[#This Row],[Home]],Table4[],2,FALSE)</f>
        <v>11</v>
      </c>
      <c r="P3585" s="37"/>
      <c r="Q3585" s="37"/>
    </row>
    <row r="3586" spans="1:17" ht="25.5" customHeight="1">
      <c r="A3586" s="55" t="s">
        <v>623</v>
      </c>
      <c r="B3586" s="11" t="s">
        <v>23</v>
      </c>
      <c r="C3586" s="56" t="s">
        <v>33</v>
      </c>
      <c r="D3586" s="56">
        <v>111</v>
      </c>
      <c r="E3586" s="56" t="s">
        <v>9</v>
      </c>
      <c r="F3586" s="56">
        <v>117</v>
      </c>
      <c r="G3586" s="56" t="s">
        <v>7</v>
      </c>
      <c r="H3586" s="56"/>
      <c r="I3586" s="30">
        <v>18055</v>
      </c>
      <c r="J3586" s="37">
        <f>VLOOKUP(Table2[[#This Row],[Visitor]],Table1[],2,FALSE)</f>
        <v>24</v>
      </c>
      <c r="K3586" s="37">
        <f>VLOOKUP(Table2[[#This Row],[Home]],Table1[],2,FALSE)</f>
        <v>3</v>
      </c>
      <c r="L3586" s="37">
        <f>VLOOKUP(Table2[[#This Row],[Visitor]],Table3[],2,FALSE)</f>
        <v>12</v>
      </c>
      <c r="M3586" s="37">
        <f>VLOOKUP(Table2[[#This Row],[Home]],Table3[],2,FALSE)</f>
        <v>1</v>
      </c>
      <c r="N3586" s="37">
        <f>VLOOKUP(Table2[[#This Row],[Visitor]],Table4[],2,FALSE)</f>
        <v>21</v>
      </c>
      <c r="O3586" s="37">
        <f>VLOOKUP(Table2[[#This Row],[Home]],Table4[],2,FALSE)</f>
        <v>5</v>
      </c>
      <c r="P3586" s="37"/>
      <c r="Q3586" s="37"/>
    </row>
    <row r="3587" spans="1:17" ht="25.5" customHeight="1">
      <c r="A3587" s="55" t="s">
        <v>623</v>
      </c>
      <c r="B3587" s="11" t="s">
        <v>23</v>
      </c>
      <c r="C3587" s="56" t="s">
        <v>28</v>
      </c>
      <c r="D3587" s="56">
        <v>109</v>
      </c>
      <c r="E3587" s="56" t="s">
        <v>34</v>
      </c>
      <c r="F3587" s="56">
        <v>119</v>
      </c>
      <c r="G3587" s="56" t="s">
        <v>7</v>
      </c>
      <c r="H3587" s="56"/>
      <c r="I3587" s="30">
        <v>18354</v>
      </c>
      <c r="J3587" s="37">
        <f>VLOOKUP(Table2[[#This Row],[Visitor]],Table1[],2,FALSE)</f>
        <v>22</v>
      </c>
      <c r="K3587" s="37">
        <f>VLOOKUP(Table2[[#This Row],[Home]],Table1[],2,FALSE)</f>
        <v>2</v>
      </c>
      <c r="L3587" s="37">
        <f>VLOOKUP(Table2[[#This Row],[Visitor]],Table3[],2,FALSE)</f>
        <v>28</v>
      </c>
      <c r="M3587" s="37">
        <f>VLOOKUP(Table2[[#This Row],[Home]],Table3[],2,FALSE)</f>
        <v>13</v>
      </c>
      <c r="N3587" s="37">
        <f>VLOOKUP(Table2[[#This Row],[Visitor]],Table4[],2,FALSE)</f>
        <v>22</v>
      </c>
      <c r="O3587" s="37">
        <f>VLOOKUP(Table2[[#This Row],[Home]],Table4[],2,FALSE)</f>
        <v>13</v>
      </c>
      <c r="P3587" s="37"/>
      <c r="Q3587" s="37"/>
    </row>
    <row r="3588" spans="1:17" ht="25.5" customHeight="1">
      <c r="A3588" s="55" t="s">
        <v>623</v>
      </c>
      <c r="B3588" s="11" t="s">
        <v>23</v>
      </c>
      <c r="C3588" s="56" t="s">
        <v>18</v>
      </c>
      <c r="D3588" s="56">
        <v>120</v>
      </c>
      <c r="E3588" s="56" t="s">
        <v>25</v>
      </c>
      <c r="F3588" s="56">
        <v>115</v>
      </c>
      <c r="G3588" s="56" t="s">
        <v>7</v>
      </c>
      <c r="H3588" s="56"/>
      <c r="I3588" s="30">
        <v>15388</v>
      </c>
      <c r="J3588" s="37">
        <f>VLOOKUP(Table2[[#This Row],[Visitor]],Table1[],2,FALSE)</f>
        <v>26</v>
      </c>
      <c r="K3588" s="37">
        <f>VLOOKUP(Table2[[#This Row],[Home]],Table1[],2,FALSE)</f>
        <v>12</v>
      </c>
      <c r="L3588" s="37">
        <f>VLOOKUP(Table2[[#This Row],[Visitor]],Table3[],2,FALSE)</f>
        <v>26</v>
      </c>
      <c r="M3588" s="37">
        <f>VLOOKUP(Table2[[#This Row],[Home]],Table3[],2,FALSE)</f>
        <v>29</v>
      </c>
      <c r="N3588" s="37">
        <f>VLOOKUP(Table2[[#This Row],[Visitor]],Table4[],2,FALSE)</f>
        <v>15</v>
      </c>
      <c r="O3588" s="37">
        <f>VLOOKUP(Table2[[#This Row],[Home]],Table4[],2,FALSE)</f>
        <v>23</v>
      </c>
      <c r="P3588" s="37"/>
      <c r="Q3588" s="37"/>
    </row>
    <row r="3589" spans="1:17" ht="25.5" customHeight="1">
      <c r="A3589" s="55" t="s">
        <v>623</v>
      </c>
      <c r="B3589" s="11" t="s">
        <v>23</v>
      </c>
      <c r="C3589" s="56" t="s">
        <v>6</v>
      </c>
      <c r="D3589" s="56">
        <v>103</v>
      </c>
      <c r="E3589" s="56" t="s">
        <v>40</v>
      </c>
      <c r="F3589" s="56">
        <v>108</v>
      </c>
      <c r="G3589" s="56" t="s">
        <v>7</v>
      </c>
      <c r="H3589" s="56"/>
      <c r="I3589" s="30">
        <v>17837</v>
      </c>
      <c r="J3589" s="37">
        <f>VLOOKUP(Table2[[#This Row],[Visitor]],Table1[],2,FALSE)</f>
        <v>5</v>
      </c>
      <c r="K3589" s="37">
        <f>VLOOKUP(Table2[[#This Row],[Home]],Table1[],2,FALSE)</f>
        <v>15</v>
      </c>
      <c r="L3589" s="37">
        <f>VLOOKUP(Table2[[#This Row],[Visitor]],Table3[],2,FALSE)</f>
        <v>6</v>
      </c>
      <c r="M3589" s="37">
        <f>VLOOKUP(Table2[[#This Row],[Home]],Table3[],2,FALSE)</f>
        <v>24</v>
      </c>
      <c r="N3589" s="37">
        <f>VLOOKUP(Table2[[#This Row],[Visitor]],Table4[],2,FALSE)</f>
        <v>28</v>
      </c>
      <c r="O3589" s="37">
        <f>VLOOKUP(Table2[[#This Row],[Home]],Table4[],2,FALSE)</f>
        <v>27</v>
      </c>
      <c r="P3589" s="37"/>
      <c r="Q3589" s="37"/>
    </row>
    <row r="3590" spans="1:17" ht="25.5" customHeight="1">
      <c r="A3590" s="55" t="s">
        <v>623</v>
      </c>
      <c r="B3590" s="11" t="s">
        <v>35</v>
      </c>
      <c r="C3590" s="56" t="s">
        <v>37</v>
      </c>
      <c r="D3590" s="56">
        <v>105</v>
      </c>
      <c r="E3590" s="56" t="s">
        <v>36</v>
      </c>
      <c r="F3590" s="56">
        <v>121</v>
      </c>
      <c r="G3590" s="56" t="s">
        <v>7</v>
      </c>
      <c r="H3590" s="56"/>
      <c r="I3590" s="30">
        <v>19393</v>
      </c>
      <c r="J3590" s="37">
        <f>VLOOKUP(Table2[[#This Row],[Visitor]],Table1[],2,FALSE)</f>
        <v>29</v>
      </c>
      <c r="K3590" s="37">
        <f>VLOOKUP(Table2[[#This Row],[Home]],Table1[],2,FALSE)</f>
        <v>16</v>
      </c>
      <c r="L3590" s="37">
        <f>VLOOKUP(Table2[[#This Row],[Visitor]],Table3[],2,FALSE)</f>
        <v>30</v>
      </c>
      <c r="M3590" s="37">
        <f>VLOOKUP(Table2[[#This Row],[Home]],Table3[],2,FALSE)</f>
        <v>7</v>
      </c>
      <c r="N3590" s="37">
        <f>VLOOKUP(Table2[[#This Row],[Visitor]],Table4[],2,FALSE)</f>
        <v>29</v>
      </c>
      <c r="O3590" s="37">
        <f>VLOOKUP(Table2[[#This Row],[Home]],Table4[],2,FALSE)</f>
        <v>6</v>
      </c>
      <c r="P3590" s="37"/>
      <c r="Q3590" s="37"/>
    </row>
    <row r="3591" spans="1:17" ht="25.5" customHeight="1">
      <c r="A3591" s="55" t="s">
        <v>623</v>
      </c>
      <c r="B3591" s="11" t="s">
        <v>8</v>
      </c>
      <c r="C3591" s="56" t="s">
        <v>15</v>
      </c>
      <c r="D3591" s="56">
        <v>104</v>
      </c>
      <c r="E3591" s="56" t="s">
        <v>45</v>
      </c>
      <c r="F3591" s="56">
        <v>102</v>
      </c>
      <c r="G3591" s="56" t="s">
        <v>7</v>
      </c>
      <c r="H3591" s="56"/>
      <c r="I3591" s="30">
        <v>18997</v>
      </c>
      <c r="J3591" s="37">
        <f>VLOOKUP(Table2[[#This Row],[Visitor]],Table1[],2,FALSE)</f>
        <v>30</v>
      </c>
      <c r="K3591" s="37">
        <f>VLOOKUP(Table2[[#This Row],[Home]],Table1[],2,FALSE)</f>
        <v>28</v>
      </c>
      <c r="L3591" s="37">
        <f>VLOOKUP(Table2[[#This Row],[Visitor]],Table3[],2,FALSE)</f>
        <v>23</v>
      </c>
      <c r="M3591" s="37">
        <f>VLOOKUP(Table2[[#This Row],[Home]],Table3[],2,FALSE)</f>
        <v>21</v>
      </c>
      <c r="N3591" s="37">
        <f>VLOOKUP(Table2[[#This Row],[Visitor]],Table4[],2,FALSE)</f>
        <v>14</v>
      </c>
      <c r="O3591" s="37">
        <f>VLOOKUP(Table2[[#This Row],[Home]],Table4[],2,FALSE)</f>
        <v>20</v>
      </c>
      <c r="P3591" s="37"/>
      <c r="Q3591" s="37"/>
    </row>
    <row r="3592" spans="1:17" ht="25.5" customHeight="1">
      <c r="A3592" s="55" t="s">
        <v>623</v>
      </c>
      <c r="B3592" s="11" t="s">
        <v>8</v>
      </c>
      <c r="C3592" s="56" t="s">
        <v>44</v>
      </c>
      <c r="D3592" s="56">
        <v>131</v>
      </c>
      <c r="E3592" s="56" t="s">
        <v>10</v>
      </c>
      <c r="F3592" s="56">
        <v>107</v>
      </c>
      <c r="G3592" s="56" t="s">
        <v>7</v>
      </c>
      <c r="H3592" s="56"/>
      <c r="I3592" s="30">
        <v>18064</v>
      </c>
      <c r="J3592" s="37">
        <f>VLOOKUP(Table2[[#This Row],[Visitor]],Table1[],2,FALSE)</f>
        <v>6</v>
      </c>
      <c r="K3592" s="37">
        <f>VLOOKUP(Table2[[#This Row],[Home]],Table1[],2,FALSE)</f>
        <v>1</v>
      </c>
      <c r="L3592" s="37">
        <f>VLOOKUP(Table2[[#This Row],[Visitor]],Table3[],2,FALSE)</f>
        <v>18</v>
      </c>
      <c r="M3592" s="37">
        <f>VLOOKUP(Table2[[#This Row],[Home]],Table3[],2,FALSE)</f>
        <v>3</v>
      </c>
      <c r="N3592" s="37">
        <f>VLOOKUP(Table2[[#This Row],[Visitor]],Table4[],2,FALSE)</f>
        <v>12</v>
      </c>
      <c r="O3592" s="37">
        <f>VLOOKUP(Table2[[#This Row],[Home]],Table4[],2,FALSE)</f>
        <v>3</v>
      </c>
      <c r="P3592" s="37"/>
      <c r="Q3592" s="37"/>
    </row>
    <row r="3593" spans="1:17" ht="25.5" customHeight="1">
      <c r="A3593" s="55" t="s">
        <v>624</v>
      </c>
      <c r="B3593" s="11" t="s">
        <v>12</v>
      </c>
      <c r="C3593" s="56" t="s">
        <v>14</v>
      </c>
      <c r="D3593" s="56">
        <v>106</v>
      </c>
      <c r="E3593" s="56" t="s">
        <v>19</v>
      </c>
      <c r="F3593" s="56">
        <v>124</v>
      </c>
      <c r="G3593" s="56" t="s">
        <v>7</v>
      </c>
      <c r="H3593" s="56"/>
      <c r="I3593" s="30">
        <v>20172</v>
      </c>
      <c r="J3593" s="37">
        <f>VLOOKUP(Table2[[#This Row],[Visitor]],Table1[],2,FALSE)</f>
        <v>19</v>
      </c>
      <c r="K3593" s="37">
        <f>VLOOKUP(Table2[[#This Row],[Home]],Table1[],2,FALSE)</f>
        <v>27</v>
      </c>
      <c r="L3593" s="37">
        <f>VLOOKUP(Table2[[#This Row],[Visitor]],Table3[],2,FALSE)</f>
        <v>19</v>
      </c>
      <c r="M3593" s="37">
        <f>VLOOKUP(Table2[[#This Row],[Home]],Table3[],2,FALSE)</f>
        <v>5</v>
      </c>
      <c r="N3593" s="37">
        <f>VLOOKUP(Table2[[#This Row],[Visitor]],Table4[],2,FALSE)</f>
        <v>16</v>
      </c>
      <c r="O3593" s="37">
        <f>VLOOKUP(Table2[[#This Row],[Home]],Table4[],2,FALSE)</f>
        <v>7</v>
      </c>
      <c r="P3593" s="37"/>
      <c r="Q3593" s="37"/>
    </row>
    <row r="3594" spans="1:17" ht="25.5" customHeight="1">
      <c r="A3594" s="55" t="s">
        <v>624</v>
      </c>
      <c r="B3594" s="11" t="s">
        <v>21</v>
      </c>
      <c r="C3594" s="56" t="s">
        <v>42</v>
      </c>
      <c r="D3594" s="56">
        <v>136</v>
      </c>
      <c r="E3594" s="56" t="s">
        <v>27</v>
      </c>
      <c r="F3594" s="56">
        <v>131</v>
      </c>
      <c r="G3594" s="56" t="s">
        <v>7</v>
      </c>
      <c r="H3594" s="56" t="s">
        <v>53</v>
      </c>
      <c r="I3594" s="30">
        <v>15393</v>
      </c>
      <c r="J3594" s="37">
        <f>VLOOKUP(Table2[[#This Row],[Visitor]],Table1[],2,FALSE)</f>
        <v>25</v>
      </c>
      <c r="K3594" s="37">
        <f>VLOOKUP(Table2[[#This Row],[Home]],Table1[],2,FALSE)</f>
        <v>11</v>
      </c>
      <c r="L3594" s="37">
        <f>VLOOKUP(Table2[[#This Row],[Visitor]],Table3[],2,FALSE)</f>
        <v>22</v>
      </c>
      <c r="M3594" s="37">
        <f>VLOOKUP(Table2[[#This Row],[Home]],Table3[],2,FALSE)</f>
        <v>27</v>
      </c>
      <c r="N3594" s="37">
        <f>VLOOKUP(Table2[[#This Row],[Visitor]],Table4[],2,FALSE)</f>
        <v>30</v>
      </c>
      <c r="O3594" s="37">
        <f>VLOOKUP(Table2[[#This Row],[Home]],Table4[],2,FALSE)</f>
        <v>26</v>
      </c>
      <c r="P3594" s="37"/>
      <c r="Q3594" s="37"/>
    </row>
    <row r="3595" spans="1:17" ht="25.5" customHeight="1">
      <c r="A3595" s="55" t="s">
        <v>624</v>
      </c>
      <c r="B3595" s="11" t="s">
        <v>21</v>
      </c>
      <c r="C3595" s="56" t="s">
        <v>13</v>
      </c>
      <c r="D3595" s="56">
        <v>109</v>
      </c>
      <c r="E3595" s="56" t="s">
        <v>17</v>
      </c>
      <c r="F3595" s="56">
        <v>98</v>
      </c>
      <c r="G3595" s="56" t="s">
        <v>7</v>
      </c>
      <c r="H3595" s="56"/>
      <c r="I3595" s="30">
        <v>19600</v>
      </c>
      <c r="J3595" s="37">
        <f>VLOOKUP(Table2[[#This Row],[Visitor]],Table1[],2,FALSE)</f>
        <v>20</v>
      </c>
      <c r="K3595" s="37">
        <f>VLOOKUP(Table2[[#This Row],[Home]],Table1[],2,FALSE)</f>
        <v>17</v>
      </c>
      <c r="L3595" s="37">
        <f>VLOOKUP(Table2[[#This Row],[Visitor]],Table3[],2,FALSE)</f>
        <v>20</v>
      </c>
      <c r="M3595" s="37">
        <f>VLOOKUP(Table2[[#This Row],[Home]],Table3[],2,FALSE)</f>
        <v>15</v>
      </c>
      <c r="N3595" s="37">
        <f>VLOOKUP(Table2[[#This Row],[Visitor]],Table4[],2,FALSE)</f>
        <v>17</v>
      </c>
      <c r="O3595" s="37">
        <f>VLOOKUP(Table2[[#This Row],[Home]],Table4[],2,FALSE)</f>
        <v>18</v>
      </c>
      <c r="P3595" s="37"/>
      <c r="Q3595" s="37"/>
    </row>
    <row r="3596" spans="1:17" ht="25.5" customHeight="1">
      <c r="A3596" s="55" t="s">
        <v>624</v>
      </c>
      <c r="B3596" s="11" t="s">
        <v>23</v>
      </c>
      <c r="C3596" s="56" t="s">
        <v>30</v>
      </c>
      <c r="D3596" s="56">
        <v>97</v>
      </c>
      <c r="E3596" s="56" t="s">
        <v>28</v>
      </c>
      <c r="F3596" s="56">
        <v>113</v>
      </c>
      <c r="G3596" s="56" t="s">
        <v>7</v>
      </c>
      <c r="H3596" s="56"/>
      <c r="I3596" s="30">
        <v>20302</v>
      </c>
      <c r="J3596" s="37">
        <f>VLOOKUP(Table2[[#This Row],[Visitor]],Table1[],2,FALSE)</f>
        <v>18</v>
      </c>
      <c r="K3596" s="37">
        <f>VLOOKUP(Table2[[#This Row],[Home]],Table1[],2,FALSE)</f>
        <v>22</v>
      </c>
      <c r="L3596" s="37">
        <f>VLOOKUP(Table2[[#This Row],[Visitor]],Table3[],2,FALSE)</f>
        <v>14</v>
      </c>
      <c r="M3596" s="37">
        <f>VLOOKUP(Table2[[#This Row],[Home]],Table3[],2,FALSE)</f>
        <v>28</v>
      </c>
      <c r="N3596" s="37">
        <f>VLOOKUP(Table2[[#This Row],[Visitor]],Table4[],2,FALSE)</f>
        <v>4</v>
      </c>
      <c r="O3596" s="37">
        <f>VLOOKUP(Table2[[#This Row],[Home]],Table4[],2,FALSE)</f>
        <v>22</v>
      </c>
      <c r="P3596" s="37"/>
      <c r="Q3596" s="37"/>
    </row>
    <row r="3597" spans="1:17" ht="25.5" customHeight="1">
      <c r="A3597" s="57" t="s">
        <v>625</v>
      </c>
      <c r="B3597" s="11" t="s">
        <v>226</v>
      </c>
      <c r="C3597" s="58" t="s">
        <v>31</v>
      </c>
      <c r="D3597" s="58">
        <v>106</v>
      </c>
      <c r="E3597" s="58" t="s">
        <v>24</v>
      </c>
      <c r="F3597" s="58">
        <v>104</v>
      </c>
      <c r="G3597" s="58" t="s">
        <v>7</v>
      </c>
      <c r="H3597" s="58"/>
      <c r="I3597" s="30">
        <v>0</v>
      </c>
      <c r="J3597" s="37">
        <f>VLOOKUP(Table2[[#This Row],[Visitor]],Table1[],2,FALSE)</f>
        <v>8</v>
      </c>
      <c r="K3597" s="37">
        <f>VLOOKUP(Table2[[#This Row],[Home]],Table1[],2,FALSE)</f>
        <v>21</v>
      </c>
      <c r="L3597" s="37">
        <f>VLOOKUP(Table2[[#This Row],[Visitor]],Table3[],2,FALSE)</f>
        <v>11</v>
      </c>
      <c r="M3597" s="37">
        <f>VLOOKUP(Table2[[#This Row],[Home]],Table3[],2,FALSE)</f>
        <v>9</v>
      </c>
      <c r="N3597" s="37">
        <f>VLOOKUP(Table2[[#This Row],[Visitor]],Table4[],2,FALSE)</f>
        <v>8</v>
      </c>
      <c r="O3597" s="37">
        <f>VLOOKUP(Table2[[#This Row],[Home]],Table4[],2,FALSE)</f>
        <v>24</v>
      </c>
      <c r="P3597" s="37"/>
      <c r="Q3597" s="37"/>
    </row>
    <row r="3598" spans="1:17" ht="25.5" customHeight="1">
      <c r="A3598" s="57" t="s">
        <v>625</v>
      </c>
      <c r="B3598" s="11" t="s">
        <v>29</v>
      </c>
      <c r="C3598" s="58" t="s">
        <v>44</v>
      </c>
      <c r="D3598" s="58">
        <v>101</v>
      </c>
      <c r="E3598" s="58" t="s">
        <v>45</v>
      </c>
      <c r="F3598" s="58">
        <v>103</v>
      </c>
      <c r="G3598" s="58" t="s">
        <v>7</v>
      </c>
      <c r="H3598" s="58"/>
      <c r="I3598" s="30">
        <v>0</v>
      </c>
      <c r="J3598" s="37">
        <f>VLOOKUP(Table2[[#This Row],[Visitor]],Table1[],2,FALSE)</f>
        <v>6</v>
      </c>
      <c r="K3598" s="37">
        <f>VLOOKUP(Table2[[#This Row],[Home]],Table1[],2,FALSE)</f>
        <v>28</v>
      </c>
      <c r="L3598" s="37">
        <f>VLOOKUP(Table2[[#This Row],[Visitor]],Table3[],2,FALSE)</f>
        <v>18</v>
      </c>
      <c r="M3598" s="37">
        <f>VLOOKUP(Table2[[#This Row],[Home]],Table3[],2,FALSE)</f>
        <v>21</v>
      </c>
      <c r="N3598" s="37">
        <f>VLOOKUP(Table2[[#This Row],[Visitor]],Table4[],2,FALSE)</f>
        <v>12</v>
      </c>
      <c r="O3598" s="37">
        <f>VLOOKUP(Table2[[#This Row],[Home]],Table4[],2,FALSE)</f>
        <v>20</v>
      </c>
      <c r="P3598" s="37"/>
      <c r="Q3598" s="37"/>
    </row>
    <row r="3599" spans="1:17" ht="25.5" customHeight="1">
      <c r="A3599" s="57" t="s">
        <v>626</v>
      </c>
      <c r="B3599" s="11" t="s">
        <v>233</v>
      </c>
      <c r="C3599" s="58" t="s">
        <v>18</v>
      </c>
      <c r="D3599" s="58">
        <v>128</v>
      </c>
      <c r="E3599" s="58" t="s">
        <v>15</v>
      </c>
      <c r="F3599" s="58">
        <v>118</v>
      </c>
      <c r="G3599" s="58" t="s">
        <v>7</v>
      </c>
      <c r="H3599" s="58"/>
      <c r="I3599" s="30">
        <v>0</v>
      </c>
      <c r="J3599" s="37">
        <f>VLOOKUP(Table2[[#This Row],[Visitor]],Table1[],2,FALSE)</f>
        <v>26</v>
      </c>
      <c r="K3599" s="37">
        <f>VLOOKUP(Table2[[#This Row],[Home]],Table1[],2,FALSE)</f>
        <v>30</v>
      </c>
      <c r="L3599" s="37">
        <f>VLOOKUP(Table2[[#This Row],[Visitor]],Table3[],2,FALSE)</f>
        <v>26</v>
      </c>
      <c r="M3599" s="37">
        <f>VLOOKUP(Table2[[#This Row],[Home]],Table3[],2,FALSE)</f>
        <v>23</v>
      </c>
      <c r="N3599" s="37">
        <f>VLOOKUP(Table2[[#This Row],[Visitor]],Table4[],2,FALSE)</f>
        <v>15</v>
      </c>
      <c r="O3599" s="37">
        <f>VLOOKUP(Table2[[#This Row],[Home]],Table4[],2,FALSE)</f>
        <v>14</v>
      </c>
      <c r="P3599" s="37"/>
      <c r="Q3599" s="37"/>
    </row>
    <row r="3600" spans="1:17" ht="25.5" customHeight="1">
      <c r="A3600" s="57" t="s">
        <v>626</v>
      </c>
      <c r="B3600" s="11" t="s">
        <v>75</v>
      </c>
      <c r="C3600" s="58" t="s">
        <v>25</v>
      </c>
      <c r="D3600" s="58">
        <v>135</v>
      </c>
      <c r="E3600" s="58" t="s">
        <v>36</v>
      </c>
      <c r="F3600" s="58">
        <v>140</v>
      </c>
      <c r="G3600" s="58" t="s">
        <v>7</v>
      </c>
      <c r="H3600" s="58"/>
      <c r="I3600" s="30">
        <v>0</v>
      </c>
      <c r="J3600" s="37">
        <f>VLOOKUP(Table2[[#This Row],[Visitor]],Table1[],2,FALSE)</f>
        <v>12</v>
      </c>
      <c r="K3600" s="37">
        <f>VLOOKUP(Table2[[#This Row],[Home]],Table1[],2,FALSE)</f>
        <v>16</v>
      </c>
      <c r="L3600" s="37">
        <f>VLOOKUP(Table2[[#This Row],[Visitor]],Table3[],2,FALSE)</f>
        <v>29</v>
      </c>
      <c r="M3600" s="37">
        <f>VLOOKUP(Table2[[#This Row],[Home]],Table3[],2,FALSE)</f>
        <v>7</v>
      </c>
      <c r="N3600" s="37">
        <f>VLOOKUP(Table2[[#This Row],[Visitor]],Table4[],2,FALSE)</f>
        <v>23</v>
      </c>
      <c r="O3600" s="37">
        <f>VLOOKUP(Table2[[#This Row],[Home]],Table4[],2,FALSE)</f>
        <v>6</v>
      </c>
      <c r="P3600" s="37"/>
      <c r="Q3600" s="37"/>
    </row>
    <row r="3601" spans="1:17" ht="25.5" customHeight="1">
      <c r="A3601" s="57" t="s">
        <v>626</v>
      </c>
      <c r="B3601" s="11" t="s">
        <v>75</v>
      </c>
      <c r="C3601" s="58" t="s">
        <v>37</v>
      </c>
      <c r="D3601" s="58">
        <v>125</v>
      </c>
      <c r="E3601" s="58" t="s">
        <v>20</v>
      </c>
      <c r="F3601" s="58">
        <v>112</v>
      </c>
      <c r="G3601" s="58" t="s">
        <v>7</v>
      </c>
      <c r="H3601" s="58"/>
      <c r="I3601" s="30">
        <v>0</v>
      </c>
      <c r="J3601" s="37">
        <f>VLOOKUP(Table2[[#This Row],[Visitor]],Table1[],2,FALSE)</f>
        <v>29</v>
      </c>
      <c r="K3601" s="37">
        <f>VLOOKUP(Table2[[#This Row],[Home]],Table1[],2,FALSE)</f>
        <v>9</v>
      </c>
      <c r="L3601" s="37">
        <f>VLOOKUP(Table2[[#This Row],[Visitor]],Table3[],2,FALSE)</f>
        <v>30</v>
      </c>
      <c r="M3601" s="37">
        <f>VLOOKUP(Table2[[#This Row],[Home]],Table3[],2,FALSE)</f>
        <v>17</v>
      </c>
      <c r="N3601" s="37">
        <f>VLOOKUP(Table2[[#This Row],[Visitor]],Table4[],2,FALSE)</f>
        <v>29</v>
      </c>
      <c r="O3601" s="37">
        <f>VLOOKUP(Table2[[#This Row],[Home]],Table4[],2,FALSE)</f>
        <v>25</v>
      </c>
      <c r="P3601" s="37"/>
      <c r="Q3601" s="37"/>
    </row>
    <row r="3602" spans="1:17" ht="25.5" customHeight="1">
      <c r="A3602" s="57" t="s">
        <v>626</v>
      </c>
      <c r="B3602" s="11" t="s">
        <v>226</v>
      </c>
      <c r="C3602" s="58" t="s">
        <v>5</v>
      </c>
      <c r="D3602" s="58">
        <v>112</v>
      </c>
      <c r="E3602" s="58" t="s">
        <v>22</v>
      </c>
      <c r="F3602" s="58">
        <v>119</v>
      </c>
      <c r="G3602" s="58" t="s">
        <v>7</v>
      </c>
      <c r="H3602" s="58"/>
      <c r="I3602" s="30">
        <v>0</v>
      </c>
      <c r="J3602" s="37">
        <f>VLOOKUP(Table2[[#This Row],[Visitor]],Table1[],2,FALSE)</f>
        <v>4</v>
      </c>
      <c r="K3602" s="37">
        <f>VLOOKUP(Table2[[#This Row],[Home]],Table1[],2,FALSE)</f>
        <v>14</v>
      </c>
      <c r="L3602" s="37">
        <f>VLOOKUP(Table2[[#This Row],[Visitor]],Table3[],2,FALSE)</f>
        <v>4</v>
      </c>
      <c r="M3602" s="37">
        <f>VLOOKUP(Table2[[#This Row],[Home]],Table3[],2,FALSE)</f>
        <v>16</v>
      </c>
      <c r="N3602" s="37">
        <f>VLOOKUP(Table2[[#This Row],[Visitor]],Table4[],2,FALSE)</f>
        <v>9</v>
      </c>
      <c r="O3602" s="37">
        <f>VLOOKUP(Table2[[#This Row],[Home]],Table4[],2,FALSE)</f>
        <v>1</v>
      </c>
      <c r="P3602" s="37"/>
      <c r="Q3602" s="37"/>
    </row>
    <row r="3603" spans="1:17" ht="25.5" customHeight="1">
      <c r="A3603" s="57" t="s">
        <v>626</v>
      </c>
      <c r="B3603" s="11" t="s">
        <v>23</v>
      </c>
      <c r="C3603" s="58" t="s">
        <v>38</v>
      </c>
      <c r="D3603" s="58">
        <v>120</v>
      </c>
      <c r="E3603" s="58" t="s">
        <v>34</v>
      </c>
      <c r="F3603" s="58">
        <v>129</v>
      </c>
      <c r="G3603" s="58" t="s">
        <v>7</v>
      </c>
      <c r="H3603" s="58"/>
      <c r="I3603" s="30">
        <v>0</v>
      </c>
      <c r="J3603" s="37">
        <f>VLOOKUP(Table2[[#This Row],[Visitor]],Table1[],2,FALSE)</f>
        <v>23</v>
      </c>
      <c r="K3603" s="37">
        <f>VLOOKUP(Table2[[#This Row],[Home]],Table1[],2,FALSE)</f>
        <v>2</v>
      </c>
      <c r="L3603" s="37">
        <f>VLOOKUP(Table2[[#This Row],[Visitor]],Table3[],2,FALSE)</f>
        <v>25</v>
      </c>
      <c r="M3603" s="37">
        <f>VLOOKUP(Table2[[#This Row],[Home]],Table3[],2,FALSE)</f>
        <v>13</v>
      </c>
      <c r="N3603" s="37">
        <f>VLOOKUP(Table2[[#This Row],[Visitor]],Table4[],2,FALSE)</f>
        <v>19</v>
      </c>
      <c r="O3603" s="37">
        <f>VLOOKUP(Table2[[#This Row],[Home]],Table4[],2,FALSE)</f>
        <v>13</v>
      </c>
      <c r="P3603" s="37"/>
      <c r="Q3603" s="37"/>
    </row>
    <row r="3604" spans="1:17" ht="25.5" customHeight="1">
      <c r="A3604" s="57" t="s">
        <v>626</v>
      </c>
      <c r="B3604" s="11" t="s">
        <v>29</v>
      </c>
      <c r="C3604" s="58" t="s">
        <v>9</v>
      </c>
      <c r="D3604" s="58">
        <v>153</v>
      </c>
      <c r="E3604" s="58" t="s">
        <v>28</v>
      </c>
      <c r="F3604" s="58">
        <v>149</v>
      </c>
      <c r="G3604" s="58" t="s">
        <v>7</v>
      </c>
      <c r="H3604" s="58"/>
      <c r="I3604" s="30">
        <v>0</v>
      </c>
      <c r="J3604" s="37">
        <f>VLOOKUP(Table2[[#This Row],[Visitor]],Table1[],2,FALSE)</f>
        <v>3</v>
      </c>
      <c r="K3604" s="37">
        <f>VLOOKUP(Table2[[#This Row],[Home]],Table1[],2,FALSE)</f>
        <v>22</v>
      </c>
      <c r="L3604" s="37">
        <f>VLOOKUP(Table2[[#This Row],[Visitor]],Table3[],2,FALSE)</f>
        <v>1</v>
      </c>
      <c r="M3604" s="37">
        <f>VLOOKUP(Table2[[#This Row],[Home]],Table3[],2,FALSE)</f>
        <v>28</v>
      </c>
      <c r="N3604" s="37">
        <f>VLOOKUP(Table2[[#This Row],[Visitor]],Table4[],2,FALSE)</f>
        <v>5</v>
      </c>
      <c r="O3604" s="37">
        <f>VLOOKUP(Table2[[#This Row],[Home]],Table4[],2,FALSE)</f>
        <v>22</v>
      </c>
      <c r="P3604" s="37"/>
      <c r="Q3604" s="37"/>
    </row>
    <row r="3605" spans="1:17" ht="25.5" customHeight="1">
      <c r="A3605" s="59" t="s">
        <v>627</v>
      </c>
      <c r="B3605" s="11" t="s">
        <v>97</v>
      </c>
      <c r="C3605" s="60" t="s">
        <v>17</v>
      </c>
      <c r="D3605" s="60">
        <v>125</v>
      </c>
      <c r="E3605" s="60" t="s">
        <v>30</v>
      </c>
      <c r="F3605" s="60">
        <v>105</v>
      </c>
      <c r="G3605" s="60" t="s">
        <v>7</v>
      </c>
      <c r="H3605" s="60"/>
      <c r="I3605" s="30">
        <v>0</v>
      </c>
      <c r="J3605" s="37">
        <f>VLOOKUP(Table2[[#This Row],[Visitor]],Table1[],2,FALSE)</f>
        <v>17</v>
      </c>
      <c r="K3605" s="37">
        <f>VLOOKUP(Table2[[#This Row],[Home]],Table1[],2,FALSE)</f>
        <v>18</v>
      </c>
      <c r="L3605" s="37">
        <f>VLOOKUP(Table2[[#This Row],[Visitor]],Table3[],2,FALSE)</f>
        <v>15</v>
      </c>
      <c r="M3605" s="37">
        <f>VLOOKUP(Table2[[#This Row],[Home]],Table3[],2,FALSE)</f>
        <v>14</v>
      </c>
      <c r="N3605" s="37">
        <f>VLOOKUP(Table2[[#This Row],[Visitor]],Table4[],2,FALSE)</f>
        <v>18</v>
      </c>
      <c r="O3605" s="37">
        <f>VLOOKUP(Table2[[#This Row],[Home]],Table4[],2,FALSE)</f>
        <v>4</v>
      </c>
      <c r="P3605" s="37"/>
      <c r="Q3605" s="37"/>
    </row>
    <row r="3606" spans="1:17" ht="25.5" customHeight="1">
      <c r="A3606" s="59" t="s">
        <v>627</v>
      </c>
      <c r="B3606" s="11" t="s">
        <v>49</v>
      </c>
      <c r="C3606" s="60" t="s">
        <v>31</v>
      </c>
      <c r="D3606" s="60">
        <v>94</v>
      </c>
      <c r="E3606" s="60" t="s">
        <v>43</v>
      </c>
      <c r="F3606" s="60">
        <v>110</v>
      </c>
      <c r="G3606" s="60" t="s">
        <v>7</v>
      </c>
      <c r="H3606" s="60"/>
      <c r="I3606" s="30">
        <v>0</v>
      </c>
      <c r="J3606" s="37">
        <f>VLOOKUP(Table2[[#This Row],[Visitor]],Table1[],2,FALSE)</f>
        <v>8</v>
      </c>
      <c r="K3606" s="37">
        <f>VLOOKUP(Table2[[#This Row],[Home]],Table1[],2,FALSE)</f>
        <v>10</v>
      </c>
      <c r="L3606" s="37">
        <f>VLOOKUP(Table2[[#This Row],[Visitor]],Table3[],2,FALSE)</f>
        <v>11</v>
      </c>
      <c r="M3606" s="37">
        <f>VLOOKUP(Table2[[#This Row],[Home]],Table3[],2,FALSE)</f>
        <v>10</v>
      </c>
      <c r="N3606" s="37">
        <f>VLOOKUP(Table2[[#This Row],[Visitor]],Table4[],2,FALSE)</f>
        <v>8</v>
      </c>
      <c r="O3606" s="37">
        <f>VLOOKUP(Table2[[#This Row],[Home]],Table4[],2,FALSE)</f>
        <v>10</v>
      </c>
      <c r="P3606" s="37"/>
      <c r="Q3606" s="37"/>
    </row>
    <row r="3607" spans="1:17" ht="25.5" customHeight="1">
      <c r="A3607" s="59" t="s">
        <v>627</v>
      </c>
      <c r="B3607" s="11" t="s">
        <v>59</v>
      </c>
      <c r="C3607" s="60" t="s">
        <v>24</v>
      </c>
      <c r="D3607" s="60">
        <v>103</v>
      </c>
      <c r="E3607" s="60" t="s">
        <v>44</v>
      </c>
      <c r="F3607" s="60">
        <v>126</v>
      </c>
      <c r="G3607" s="60" t="s">
        <v>7</v>
      </c>
      <c r="H3607" s="60"/>
      <c r="I3607" s="30">
        <v>0</v>
      </c>
      <c r="J3607" s="37">
        <f>VLOOKUP(Table2[[#This Row],[Visitor]],Table1[],2,FALSE)</f>
        <v>21</v>
      </c>
      <c r="K3607" s="37">
        <f>VLOOKUP(Table2[[#This Row],[Home]],Table1[],2,FALSE)</f>
        <v>6</v>
      </c>
      <c r="L3607" s="37">
        <f>VLOOKUP(Table2[[#This Row],[Visitor]],Table3[],2,FALSE)</f>
        <v>9</v>
      </c>
      <c r="M3607" s="37">
        <f>VLOOKUP(Table2[[#This Row],[Home]],Table3[],2,FALSE)</f>
        <v>18</v>
      </c>
      <c r="N3607" s="37">
        <f>VLOOKUP(Table2[[#This Row],[Visitor]],Table4[],2,FALSE)</f>
        <v>24</v>
      </c>
      <c r="O3607" s="37">
        <f>VLOOKUP(Table2[[#This Row],[Home]],Table4[],2,FALSE)</f>
        <v>12</v>
      </c>
      <c r="P3607" s="37"/>
      <c r="Q3607" s="37"/>
    </row>
    <row r="3608" spans="1:17" ht="25.5" customHeight="1">
      <c r="A3608" s="59" t="s">
        <v>627</v>
      </c>
      <c r="B3608" s="11" t="s">
        <v>12</v>
      </c>
      <c r="C3608" s="60" t="s">
        <v>19</v>
      </c>
      <c r="D3608" s="60">
        <v>121</v>
      </c>
      <c r="E3608" s="60" t="s">
        <v>16</v>
      </c>
      <c r="F3608" s="60">
        <v>127</v>
      </c>
      <c r="G3608" s="60" t="s">
        <v>7</v>
      </c>
      <c r="H3608" s="60"/>
      <c r="I3608" s="30">
        <v>0</v>
      </c>
      <c r="J3608" s="37">
        <f>VLOOKUP(Table2[[#This Row],[Visitor]],Table1[],2,FALSE)</f>
        <v>27</v>
      </c>
      <c r="K3608" s="37">
        <f>VLOOKUP(Table2[[#This Row],[Home]],Table1[],2,FALSE)</f>
        <v>13</v>
      </c>
      <c r="L3608" s="37">
        <f>VLOOKUP(Table2[[#This Row],[Visitor]],Table3[],2,FALSE)</f>
        <v>5</v>
      </c>
      <c r="M3608" s="37">
        <f>VLOOKUP(Table2[[#This Row],[Home]],Table3[],2,FALSE)</f>
        <v>8</v>
      </c>
      <c r="N3608" s="37">
        <f>VLOOKUP(Table2[[#This Row],[Visitor]],Table4[],2,FALSE)</f>
        <v>7</v>
      </c>
      <c r="O3608" s="37">
        <f>VLOOKUP(Table2[[#This Row],[Home]],Table4[],2,FALSE)</f>
        <v>11</v>
      </c>
      <c r="P3608" s="37"/>
      <c r="Q3608" s="37"/>
    </row>
    <row r="3609" spans="1:17" ht="25.5" customHeight="1">
      <c r="A3609" s="59" t="s">
        <v>627</v>
      </c>
      <c r="B3609" s="11" t="s">
        <v>26</v>
      </c>
      <c r="C3609" s="60" t="s">
        <v>45</v>
      </c>
      <c r="D3609" s="60">
        <v>92</v>
      </c>
      <c r="E3609" s="60" t="s">
        <v>41</v>
      </c>
      <c r="F3609" s="60">
        <v>107</v>
      </c>
      <c r="G3609" s="60" t="s">
        <v>7</v>
      </c>
      <c r="H3609" s="60"/>
      <c r="I3609" s="30">
        <v>0</v>
      </c>
      <c r="J3609" s="37">
        <f>VLOOKUP(Table2[[#This Row],[Visitor]],Table1[],2,FALSE)</f>
        <v>28</v>
      </c>
      <c r="K3609" s="37">
        <f>VLOOKUP(Table2[[#This Row],[Home]],Table1[],2,FALSE)</f>
        <v>7</v>
      </c>
      <c r="L3609" s="37">
        <f>VLOOKUP(Table2[[#This Row],[Visitor]],Table3[],2,FALSE)</f>
        <v>21</v>
      </c>
      <c r="M3609" s="37">
        <f>VLOOKUP(Table2[[#This Row],[Home]],Table3[],2,FALSE)</f>
        <v>2</v>
      </c>
      <c r="N3609" s="37">
        <f>VLOOKUP(Table2[[#This Row],[Visitor]],Table4[],2,FALSE)</f>
        <v>20</v>
      </c>
      <c r="O3609" s="37">
        <f>VLOOKUP(Table2[[#This Row],[Home]],Table4[],2,FALSE)</f>
        <v>2</v>
      </c>
      <c r="P3609" s="37"/>
      <c r="Q3609" s="37"/>
    </row>
    <row r="3610" spans="1:17" ht="25.5" customHeight="1">
      <c r="A3610" s="59" t="s">
        <v>628</v>
      </c>
      <c r="B3610" s="11" t="s">
        <v>98</v>
      </c>
      <c r="C3610" s="60" t="s">
        <v>20</v>
      </c>
      <c r="D3610" s="60">
        <v>110</v>
      </c>
      <c r="E3610" s="60" t="s">
        <v>15</v>
      </c>
      <c r="F3610" s="60">
        <v>118</v>
      </c>
      <c r="G3610" s="60" t="s">
        <v>7</v>
      </c>
      <c r="H3610" s="60"/>
      <c r="I3610" s="30">
        <v>0</v>
      </c>
      <c r="J3610" s="37">
        <f>VLOOKUP(Table2[[#This Row],[Visitor]],Table1[],2,FALSE)</f>
        <v>9</v>
      </c>
      <c r="K3610" s="37">
        <f>VLOOKUP(Table2[[#This Row],[Home]],Table1[],2,FALSE)</f>
        <v>30</v>
      </c>
      <c r="L3610" s="37">
        <f>VLOOKUP(Table2[[#This Row],[Visitor]],Table3[],2,FALSE)</f>
        <v>17</v>
      </c>
      <c r="M3610" s="37">
        <f>VLOOKUP(Table2[[#This Row],[Home]],Table3[],2,FALSE)</f>
        <v>23</v>
      </c>
      <c r="N3610" s="37">
        <f>VLOOKUP(Table2[[#This Row],[Visitor]],Table4[],2,FALSE)</f>
        <v>25</v>
      </c>
      <c r="O3610" s="37">
        <f>VLOOKUP(Table2[[#This Row],[Home]],Table4[],2,FALSE)</f>
        <v>14</v>
      </c>
      <c r="P3610" s="37"/>
      <c r="Q3610" s="37"/>
    </row>
    <row r="3611" spans="1:17" ht="25.5" customHeight="1">
      <c r="A3611" s="59" t="s">
        <v>628</v>
      </c>
      <c r="B3611" s="11" t="s">
        <v>49</v>
      </c>
      <c r="C3611" s="60" t="s">
        <v>36</v>
      </c>
      <c r="D3611" s="60">
        <v>124</v>
      </c>
      <c r="E3611" s="60" t="s">
        <v>5</v>
      </c>
      <c r="F3611" s="60">
        <v>128</v>
      </c>
      <c r="G3611" s="60" t="s">
        <v>7</v>
      </c>
      <c r="H3611" s="60"/>
      <c r="I3611" s="30">
        <v>0</v>
      </c>
      <c r="J3611" s="37">
        <f>VLOOKUP(Table2[[#This Row],[Visitor]],Table1[],2,FALSE)</f>
        <v>16</v>
      </c>
      <c r="K3611" s="37">
        <f>VLOOKUP(Table2[[#This Row],[Home]],Table1[],2,FALSE)</f>
        <v>4</v>
      </c>
      <c r="L3611" s="37">
        <f>VLOOKUP(Table2[[#This Row],[Visitor]],Table3[],2,FALSE)</f>
        <v>7</v>
      </c>
      <c r="M3611" s="37">
        <f>VLOOKUP(Table2[[#This Row],[Home]],Table3[],2,FALSE)</f>
        <v>4</v>
      </c>
      <c r="N3611" s="37">
        <f>VLOOKUP(Table2[[#This Row],[Visitor]],Table4[],2,FALSE)</f>
        <v>6</v>
      </c>
      <c r="O3611" s="37">
        <f>VLOOKUP(Table2[[#This Row],[Home]],Table4[],2,FALSE)</f>
        <v>9</v>
      </c>
      <c r="P3611" s="37"/>
      <c r="Q3611" s="37"/>
    </row>
    <row r="3612" spans="1:17" ht="25.5" customHeight="1">
      <c r="A3612" s="59" t="s">
        <v>628</v>
      </c>
      <c r="B3612" s="11" t="s">
        <v>75</v>
      </c>
      <c r="C3612" s="60" t="s">
        <v>34</v>
      </c>
      <c r="D3612" s="60">
        <v>108</v>
      </c>
      <c r="E3612" s="60" t="s">
        <v>25</v>
      </c>
      <c r="F3612" s="60">
        <v>106</v>
      </c>
      <c r="G3612" s="60" t="s">
        <v>7</v>
      </c>
      <c r="H3612" s="60"/>
      <c r="I3612" s="30">
        <v>0</v>
      </c>
      <c r="J3612" s="37">
        <f>VLOOKUP(Table2[[#This Row],[Visitor]],Table1[],2,FALSE)</f>
        <v>2</v>
      </c>
      <c r="K3612" s="37">
        <f>VLOOKUP(Table2[[#This Row],[Home]],Table1[],2,FALSE)</f>
        <v>12</v>
      </c>
      <c r="L3612" s="37">
        <f>VLOOKUP(Table2[[#This Row],[Visitor]],Table3[],2,FALSE)</f>
        <v>13</v>
      </c>
      <c r="M3612" s="37">
        <f>VLOOKUP(Table2[[#This Row],[Home]],Table3[],2,FALSE)</f>
        <v>29</v>
      </c>
      <c r="N3612" s="37">
        <f>VLOOKUP(Table2[[#This Row],[Visitor]],Table4[],2,FALSE)</f>
        <v>13</v>
      </c>
      <c r="O3612" s="37">
        <f>VLOOKUP(Table2[[#This Row],[Home]],Table4[],2,FALSE)</f>
        <v>23</v>
      </c>
      <c r="P3612" s="37"/>
      <c r="Q3612" s="37"/>
    </row>
    <row r="3613" spans="1:17" ht="25.5" customHeight="1">
      <c r="A3613" s="59" t="s">
        <v>628</v>
      </c>
      <c r="B3613" s="11" t="s">
        <v>59</v>
      </c>
      <c r="C3613" s="60" t="s">
        <v>38</v>
      </c>
      <c r="D3613" s="60">
        <v>116</v>
      </c>
      <c r="E3613" s="60" t="s">
        <v>18</v>
      </c>
      <c r="F3613" s="60">
        <v>132</v>
      </c>
      <c r="G3613" s="60" t="s">
        <v>7</v>
      </c>
      <c r="H3613" s="60"/>
      <c r="I3613" s="30">
        <v>0</v>
      </c>
      <c r="J3613" s="37">
        <f>VLOOKUP(Table2[[#This Row],[Visitor]],Table1[],2,FALSE)</f>
        <v>23</v>
      </c>
      <c r="K3613" s="37">
        <f>VLOOKUP(Table2[[#This Row],[Home]],Table1[],2,FALSE)</f>
        <v>26</v>
      </c>
      <c r="L3613" s="37">
        <f>VLOOKUP(Table2[[#This Row],[Visitor]],Table3[],2,FALSE)</f>
        <v>25</v>
      </c>
      <c r="M3613" s="37">
        <f>VLOOKUP(Table2[[#This Row],[Home]],Table3[],2,FALSE)</f>
        <v>26</v>
      </c>
      <c r="N3613" s="37">
        <f>VLOOKUP(Table2[[#This Row],[Visitor]],Table4[],2,FALSE)</f>
        <v>19</v>
      </c>
      <c r="O3613" s="37">
        <f>VLOOKUP(Table2[[#This Row],[Home]],Table4[],2,FALSE)</f>
        <v>15</v>
      </c>
      <c r="P3613" s="37"/>
      <c r="Q3613" s="37"/>
    </row>
    <row r="3614" spans="1:17" ht="25.5" customHeight="1">
      <c r="A3614" s="59" t="s">
        <v>628</v>
      </c>
      <c r="B3614" s="11" t="s">
        <v>26</v>
      </c>
      <c r="C3614" s="60" t="s">
        <v>22</v>
      </c>
      <c r="D3614" s="60">
        <v>116</v>
      </c>
      <c r="E3614" s="60" t="s">
        <v>9</v>
      </c>
      <c r="F3614" s="60">
        <v>120</v>
      </c>
      <c r="G3614" s="60" t="s">
        <v>7</v>
      </c>
      <c r="H3614" s="60"/>
      <c r="I3614" s="30">
        <v>0</v>
      </c>
      <c r="J3614" s="37">
        <f>VLOOKUP(Table2[[#This Row],[Visitor]],Table1[],2,FALSE)</f>
        <v>14</v>
      </c>
      <c r="K3614" s="37">
        <f>VLOOKUP(Table2[[#This Row],[Home]],Table1[],2,FALSE)</f>
        <v>3</v>
      </c>
      <c r="L3614" s="37">
        <f>VLOOKUP(Table2[[#This Row],[Visitor]],Table3[],2,FALSE)</f>
        <v>16</v>
      </c>
      <c r="M3614" s="37">
        <f>VLOOKUP(Table2[[#This Row],[Home]],Table3[],2,FALSE)</f>
        <v>1</v>
      </c>
      <c r="N3614" s="37">
        <f>VLOOKUP(Table2[[#This Row],[Visitor]],Table4[],2,FALSE)</f>
        <v>1</v>
      </c>
      <c r="O3614" s="37">
        <f>VLOOKUP(Table2[[#This Row],[Home]],Table4[],2,FALSE)</f>
        <v>5</v>
      </c>
      <c r="P3614" s="37"/>
      <c r="Q3614" s="37"/>
    </row>
    <row r="3615" spans="1:17" ht="25.5" customHeight="1">
      <c r="A3615" s="59" t="s">
        <v>628</v>
      </c>
      <c r="B3615" s="11" t="s">
        <v>29</v>
      </c>
      <c r="C3615" s="60" t="s">
        <v>28</v>
      </c>
      <c r="D3615" s="60">
        <v>115</v>
      </c>
      <c r="E3615" s="60" t="s">
        <v>37</v>
      </c>
      <c r="F3615" s="60">
        <v>117</v>
      </c>
      <c r="G3615" s="60" t="s">
        <v>7</v>
      </c>
      <c r="H3615" s="60"/>
      <c r="I3615" s="30">
        <v>0</v>
      </c>
      <c r="J3615" s="37">
        <f>VLOOKUP(Table2[[#This Row],[Visitor]],Table1[],2,FALSE)</f>
        <v>22</v>
      </c>
      <c r="K3615" s="37">
        <f>VLOOKUP(Table2[[#This Row],[Home]],Table1[],2,FALSE)</f>
        <v>29</v>
      </c>
      <c r="L3615" s="37">
        <f>VLOOKUP(Table2[[#This Row],[Visitor]],Table3[],2,FALSE)</f>
        <v>28</v>
      </c>
      <c r="M3615" s="37">
        <f>VLOOKUP(Table2[[#This Row],[Home]],Table3[],2,FALSE)</f>
        <v>30</v>
      </c>
      <c r="N3615" s="37">
        <f>VLOOKUP(Table2[[#This Row],[Visitor]],Table4[],2,FALSE)</f>
        <v>22</v>
      </c>
      <c r="O3615" s="37">
        <f>VLOOKUP(Table2[[#This Row],[Home]],Table4[],2,FALSE)</f>
        <v>29</v>
      </c>
      <c r="P3615" s="37"/>
      <c r="Q3615" s="37"/>
    </row>
    <row r="3616" spans="1:17" ht="25.5" customHeight="1">
      <c r="A3616" s="59" t="s">
        <v>629</v>
      </c>
      <c r="B3616" s="11" t="s">
        <v>630</v>
      </c>
      <c r="C3616" s="60" t="s">
        <v>41</v>
      </c>
      <c r="D3616" s="60">
        <v>107</v>
      </c>
      <c r="E3616" s="60" t="s">
        <v>17</v>
      </c>
      <c r="F3616" s="60">
        <v>103</v>
      </c>
      <c r="G3616" s="60" t="s">
        <v>7</v>
      </c>
      <c r="H3616" s="60"/>
      <c r="I3616" s="30">
        <v>0</v>
      </c>
      <c r="J3616" s="37">
        <f>VLOOKUP(Table2[[#This Row],[Visitor]],Table1[],2,FALSE)</f>
        <v>7</v>
      </c>
      <c r="K3616" s="37">
        <f>VLOOKUP(Table2[[#This Row],[Home]],Table1[],2,FALSE)</f>
        <v>17</v>
      </c>
      <c r="L3616" s="37">
        <f>VLOOKUP(Table2[[#This Row],[Visitor]],Table3[],2,FALSE)</f>
        <v>2</v>
      </c>
      <c r="M3616" s="37">
        <f>VLOOKUP(Table2[[#This Row],[Home]],Table3[],2,FALSE)</f>
        <v>15</v>
      </c>
      <c r="N3616" s="37">
        <f>VLOOKUP(Table2[[#This Row],[Visitor]],Table4[],2,FALSE)</f>
        <v>2</v>
      </c>
      <c r="O3616" s="37">
        <f>VLOOKUP(Table2[[#This Row],[Home]],Table4[],2,FALSE)</f>
        <v>18</v>
      </c>
      <c r="P3616" s="37"/>
      <c r="Q3616" s="37"/>
    </row>
    <row r="3617" spans="1:17" ht="25.5" customHeight="1">
      <c r="A3617" s="59" t="s">
        <v>629</v>
      </c>
      <c r="B3617" s="11" t="s">
        <v>75</v>
      </c>
      <c r="C3617" s="60" t="s">
        <v>30</v>
      </c>
      <c r="D3617" s="60">
        <v>121</v>
      </c>
      <c r="E3617" s="60" t="s">
        <v>43</v>
      </c>
      <c r="F3617" s="60">
        <v>113</v>
      </c>
      <c r="G3617" s="60" t="s">
        <v>7</v>
      </c>
      <c r="H3617" s="60"/>
      <c r="I3617" s="30">
        <v>0</v>
      </c>
      <c r="J3617" s="37">
        <f>VLOOKUP(Table2[[#This Row],[Visitor]],Table1[],2,FALSE)</f>
        <v>18</v>
      </c>
      <c r="K3617" s="37">
        <f>VLOOKUP(Table2[[#This Row],[Home]],Table1[],2,FALSE)</f>
        <v>10</v>
      </c>
      <c r="L3617" s="37">
        <f>VLOOKUP(Table2[[#This Row],[Visitor]],Table3[],2,FALSE)</f>
        <v>14</v>
      </c>
      <c r="M3617" s="37">
        <f>VLOOKUP(Table2[[#This Row],[Home]],Table3[],2,FALSE)</f>
        <v>10</v>
      </c>
      <c r="N3617" s="37">
        <f>VLOOKUP(Table2[[#This Row],[Visitor]],Table4[],2,FALSE)</f>
        <v>4</v>
      </c>
      <c r="O3617" s="37">
        <f>VLOOKUP(Table2[[#This Row],[Home]],Table4[],2,FALSE)</f>
        <v>10</v>
      </c>
      <c r="P3617" s="37"/>
      <c r="Q3617" s="37"/>
    </row>
    <row r="3618" spans="1:17" ht="25.5" customHeight="1">
      <c r="A3618" s="59" t="s">
        <v>629</v>
      </c>
      <c r="B3618" s="11" t="s">
        <v>75</v>
      </c>
      <c r="C3618" s="60" t="s">
        <v>16</v>
      </c>
      <c r="D3618" s="60">
        <v>111</v>
      </c>
      <c r="E3618" s="60" t="s">
        <v>20</v>
      </c>
      <c r="F3618" s="60">
        <v>100</v>
      </c>
      <c r="G3618" s="60" t="s">
        <v>7</v>
      </c>
      <c r="H3618" s="60"/>
      <c r="I3618" s="30">
        <v>0</v>
      </c>
      <c r="J3618" s="37">
        <f>VLOOKUP(Table2[[#This Row],[Visitor]],Table1[],2,FALSE)</f>
        <v>13</v>
      </c>
      <c r="K3618" s="37">
        <f>VLOOKUP(Table2[[#This Row],[Home]],Table1[],2,FALSE)</f>
        <v>9</v>
      </c>
      <c r="L3618" s="37">
        <f>VLOOKUP(Table2[[#This Row],[Visitor]],Table3[],2,FALSE)</f>
        <v>8</v>
      </c>
      <c r="M3618" s="37">
        <f>VLOOKUP(Table2[[#This Row],[Home]],Table3[],2,FALSE)</f>
        <v>17</v>
      </c>
      <c r="N3618" s="37">
        <f>VLOOKUP(Table2[[#This Row],[Visitor]],Table4[],2,FALSE)</f>
        <v>11</v>
      </c>
      <c r="O3618" s="37">
        <f>VLOOKUP(Table2[[#This Row],[Home]],Table4[],2,FALSE)</f>
        <v>25</v>
      </c>
      <c r="P3618" s="37"/>
      <c r="Q3618" s="37"/>
    </row>
    <row r="3619" spans="1:17" ht="25.5" customHeight="1">
      <c r="A3619" s="59" t="s">
        <v>629</v>
      </c>
      <c r="B3619" s="11" t="s">
        <v>226</v>
      </c>
      <c r="C3619" s="60" t="s">
        <v>25</v>
      </c>
      <c r="D3619" s="60">
        <v>99</v>
      </c>
      <c r="E3619" s="60" t="s">
        <v>24</v>
      </c>
      <c r="F3619" s="60">
        <v>109</v>
      </c>
      <c r="G3619" s="60" t="s">
        <v>7</v>
      </c>
      <c r="H3619" s="60"/>
      <c r="I3619" s="30">
        <v>0</v>
      </c>
      <c r="J3619" s="37">
        <f>VLOOKUP(Table2[[#This Row],[Visitor]],Table1[],2,FALSE)</f>
        <v>12</v>
      </c>
      <c r="K3619" s="37">
        <f>VLOOKUP(Table2[[#This Row],[Home]],Table1[],2,FALSE)</f>
        <v>21</v>
      </c>
      <c r="L3619" s="37">
        <f>VLOOKUP(Table2[[#This Row],[Visitor]],Table3[],2,FALSE)</f>
        <v>29</v>
      </c>
      <c r="M3619" s="37">
        <f>VLOOKUP(Table2[[#This Row],[Home]],Table3[],2,FALSE)</f>
        <v>9</v>
      </c>
      <c r="N3619" s="37">
        <f>VLOOKUP(Table2[[#This Row],[Visitor]],Table4[],2,FALSE)</f>
        <v>23</v>
      </c>
      <c r="O3619" s="37">
        <f>VLOOKUP(Table2[[#This Row],[Home]],Table4[],2,FALSE)</f>
        <v>24</v>
      </c>
      <c r="P3619" s="37"/>
      <c r="Q3619" s="37"/>
    </row>
    <row r="3620" spans="1:17" ht="25.5" customHeight="1">
      <c r="A3620" s="59" t="s">
        <v>629</v>
      </c>
      <c r="B3620" s="11" t="s">
        <v>23</v>
      </c>
      <c r="C3620" s="60" t="s">
        <v>34</v>
      </c>
      <c r="D3620" s="60">
        <v>130</v>
      </c>
      <c r="E3620" s="60" t="s">
        <v>19</v>
      </c>
      <c r="F3620" s="60">
        <v>132</v>
      </c>
      <c r="G3620" s="60" t="s">
        <v>7</v>
      </c>
      <c r="H3620" s="60"/>
      <c r="I3620" s="30">
        <v>0</v>
      </c>
      <c r="J3620" s="37">
        <f>VLOOKUP(Table2[[#This Row],[Visitor]],Table1[],2,FALSE)</f>
        <v>2</v>
      </c>
      <c r="K3620" s="37">
        <f>VLOOKUP(Table2[[#This Row],[Home]],Table1[],2,FALSE)</f>
        <v>27</v>
      </c>
      <c r="L3620" s="37">
        <f>VLOOKUP(Table2[[#This Row],[Visitor]],Table3[],2,FALSE)</f>
        <v>13</v>
      </c>
      <c r="M3620" s="37">
        <f>VLOOKUP(Table2[[#This Row],[Home]],Table3[],2,FALSE)</f>
        <v>5</v>
      </c>
      <c r="N3620" s="37">
        <f>VLOOKUP(Table2[[#This Row],[Visitor]],Table4[],2,FALSE)</f>
        <v>13</v>
      </c>
      <c r="O3620" s="37">
        <f>VLOOKUP(Table2[[#This Row],[Home]],Table4[],2,FALSE)</f>
        <v>7</v>
      </c>
      <c r="P3620" s="37"/>
      <c r="Q3620" s="37"/>
    </row>
    <row r="3621" spans="1:17" ht="25.5" customHeight="1">
      <c r="A3621" s="59" t="s">
        <v>629</v>
      </c>
      <c r="B3621" s="11" t="s">
        <v>29</v>
      </c>
      <c r="C3621" s="60" t="s">
        <v>45</v>
      </c>
      <c r="D3621" s="60">
        <v>116</v>
      </c>
      <c r="E3621" s="60" t="s">
        <v>31</v>
      </c>
      <c r="F3621" s="60">
        <v>108</v>
      </c>
      <c r="G3621" s="60" t="s">
        <v>7</v>
      </c>
      <c r="H3621" s="60"/>
      <c r="I3621" s="30">
        <v>0</v>
      </c>
      <c r="J3621" s="37">
        <f>VLOOKUP(Table2[[#This Row],[Visitor]],Table1[],2,FALSE)</f>
        <v>28</v>
      </c>
      <c r="K3621" s="37">
        <f>VLOOKUP(Table2[[#This Row],[Home]],Table1[],2,FALSE)</f>
        <v>8</v>
      </c>
      <c r="L3621" s="37">
        <f>VLOOKUP(Table2[[#This Row],[Visitor]],Table3[],2,FALSE)</f>
        <v>21</v>
      </c>
      <c r="M3621" s="37">
        <f>VLOOKUP(Table2[[#This Row],[Home]],Table3[],2,FALSE)</f>
        <v>11</v>
      </c>
      <c r="N3621" s="37">
        <f>VLOOKUP(Table2[[#This Row],[Visitor]],Table4[],2,FALSE)</f>
        <v>20</v>
      </c>
      <c r="O3621" s="37">
        <f>VLOOKUP(Table2[[#This Row],[Home]],Table4[],2,FALSE)</f>
        <v>8</v>
      </c>
      <c r="P3621" s="37"/>
      <c r="Q3621" s="37"/>
    </row>
    <row r="3622" spans="1:17" ht="25.5" customHeight="1">
      <c r="A3622" s="59" t="s">
        <v>631</v>
      </c>
      <c r="B3622" s="11" t="s">
        <v>630</v>
      </c>
      <c r="C3622" s="60" t="s">
        <v>15</v>
      </c>
      <c r="D3622" s="60">
        <v>119</v>
      </c>
      <c r="E3622" s="60" t="s">
        <v>22</v>
      </c>
      <c r="F3622" s="60">
        <v>116</v>
      </c>
      <c r="G3622" s="60" t="s">
        <v>7</v>
      </c>
      <c r="H3622" s="60"/>
      <c r="I3622" s="30">
        <v>0</v>
      </c>
      <c r="J3622" s="37">
        <f>VLOOKUP(Table2[[#This Row],[Visitor]],Table1[],2,FALSE)</f>
        <v>30</v>
      </c>
      <c r="K3622" s="37">
        <f>VLOOKUP(Table2[[#This Row],[Home]],Table1[],2,FALSE)</f>
        <v>14</v>
      </c>
      <c r="L3622" s="37">
        <f>VLOOKUP(Table2[[#This Row],[Visitor]],Table3[],2,FALSE)</f>
        <v>23</v>
      </c>
      <c r="M3622" s="37">
        <f>VLOOKUP(Table2[[#This Row],[Home]],Table3[],2,FALSE)</f>
        <v>16</v>
      </c>
      <c r="N3622" s="37">
        <f>VLOOKUP(Table2[[#This Row],[Visitor]],Table4[],2,FALSE)</f>
        <v>14</v>
      </c>
      <c r="O3622" s="37">
        <f>VLOOKUP(Table2[[#This Row],[Home]],Table4[],2,FALSE)</f>
        <v>1</v>
      </c>
      <c r="P3622" s="37"/>
      <c r="Q3622" s="37"/>
    </row>
    <row r="3623" spans="1:17" ht="25.5" customHeight="1">
      <c r="A3623" s="59" t="s">
        <v>631</v>
      </c>
      <c r="B3623" s="11" t="s">
        <v>233</v>
      </c>
      <c r="C3623" s="60" t="s">
        <v>28</v>
      </c>
      <c r="D3623" s="60">
        <v>114</v>
      </c>
      <c r="E3623" s="60" t="s">
        <v>38</v>
      </c>
      <c r="F3623" s="60">
        <v>110</v>
      </c>
      <c r="G3623" s="60" t="s">
        <v>7</v>
      </c>
      <c r="H3623" s="60"/>
      <c r="I3623" s="30">
        <v>0</v>
      </c>
      <c r="J3623" s="37">
        <f>VLOOKUP(Table2[[#This Row],[Visitor]],Table1[],2,FALSE)</f>
        <v>22</v>
      </c>
      <c r="K3623" s="37">
        <f>VLOOKUP(Table2[[#This Row],[Home]],Table1[],2,FALSE)</f>
        <v>23</v>
      </c>
      <c r="L3623" s="37">
        <f>VLOOKUP(Table2[[#This Row],[Visitor]],Table3[],2,FALSE)</f>
        <v>28</v>
      </c>
      <c r="M3623" s="37">
        <f>VLOOKUP(Table2[[#This Row],[Home]],Table3[],2,FALSE)</f>
        <v>25</v>
      </c>
      <c r="N3623" s="37">
        <f>VLOOKUP(Table2[[#This Row],[Visitor]],Table4[],2,FALSE)</f>
        <v>22</v>
      </c>
      <c r="O3623" s="37">
        <f>VLOOKUP(Table2[[#This Row],[Home]],Table4[],2,FALSE)</f>
        <v>19</v>
      </c>
      <c r="P3623" s="37"/>
      <c r="Q3623" s="37"/>
    </row>
    <row r="3624" spans="1:17" ht="25.5" customHeight="1">
      <c r="A3624" s="59" t="s">
        <v>631</v>
      </c>
      <c r="B3624" s="11" t="s">
        <v>75</v>
      </c>
      <c r="C3624" s="60" t="s">
        <v>37</v>
      </c>
      <c r="D3624" s="60">
        <v>117</v>
      </c>
      <c r="E3624" s="60" t="s">
        <v>44</v>
      </c>
      <c r="F3624" s="60">
        <v>115</v>
      </c>
      <c r="G3624" s="60" t="s">
        <v>7</v>
      </c>
      <c r="H3624" s="60"/>
      <c r="I3624" s="30">
        <v>0</v>
      </c>
      <c r="J3624" s="37">
        <f>VLOOKUP(Table2[[#This Row],[Visitor]],Table1[],2,FALSE)</f>
        <v>29</v>
      </c>
      <c r="K3624" s="37">
        <f>VLOOKUP(Table2[[#This Row],[Home]],Table1[],2,FALSE)</f>
        <v>6</v>
      </c>
      <c r="L3624" s="37">
        <f>VLOOKUP(Table2[[#This Row],[Visitor]],Table3[],2,FALSE)</f>
        <v>30</v>
      </c>
      <c r="M3624" s="37">
        <f>VLOOKUP(Table2[[#This Row],[Home]],Table3[],2,FALSE)</f>
        <v>18</v>
      </c>
      <c r="N3624" s="37">
        <f>VLOOKUP(Table2[[#This Row],[Visitor]],Table4[],2,FALSE)</f>
        <v>29</v>
      </c>
      <c r="O3624" s="37">
        <f>VLOOKUP(Table2[[#This Row],[Home]],Table4[],2,FALSE)</f>
        <v>12</v>
      </c>
      <c r="P3624" s="37"/>
      <c r="Q3624" s="37"/>
    </row>
    <row r="3625" spans="1:17" ht="25.5" customHeight="1">
      <c r="A3625" s="59" t="s">
        <v>631</v>
      </c>
      <c r="B3625" s="11" t="s">
        <v>59</v>
      </c>
      <c r="C3625" s="60" t="s">
        <v>18</v>
      </c>
      <c r="D3625" s="60">
        <v>109</v>
      </c>
      <c r="E3625" s="60" t="s">
        <v>16</v>
      </c>
      <c r="F3625" s="60">
        <v>120</v>
      </c>
      <c r="G3625" s="60" t="s">
        <v>7</v>
      </c>
      <c r="H3625" s="60"/>
      <c r="I3625" s="30">
        <v>0</v>
      </c>
      <c r="J3625" s="37">
        <f>VLOOKUP(Table2[[#This Row],[Visitor]],Table1[],2,FALSE)</f>
        <v>26</v>
      </c>
      <c r="K3625" s="37">
        <f>VLOOKUP(Table2[[#This Row],[Home]],Table1[],2,FALSE)</f>
        <v>13</v>
      </c>
      <c r="L3625" s="37">
        <f>VLOOKUP(Table2[[#This Row],[Visitor]],Table3[],2,FALSE)</f>
        <v>26</v>
      </c>
      <c r="M3625" s="37">
        <f>VLOOKUP(Table2[[#This Row],[Home]],Table3[],2,FALSE)</f>
        <v>8</v>
      </c>
      <c r="N3625" s="37">
        <f>VLOOKUP(Table2[[#This Row],[Visitor]],Table4[],2,FALSE)</f>
        <v>15</v>
      </c>
      <c r="O3625" s="37">
        <f>VLOOKUP(Table2[[#This Row],[Home]],Table4[],2,FALSE)</f>
        <v>11</v>
      </c>
      <c r="P3625" s="37"/>
      <c r="Q3625" s="37"/>
    </row>
    <row r="3626" spans="1:17" ht="25.5" customHeight="1">
      <c r="A3626" s="59" t="s">
        <v>631</v>
      </c>
      <c r="B3626" s="11" t="s">
        <v>226</v>
      </c>
      <c r="C3626" s="60" t="s">
        <v>5</v>
      </c>
      <c r="D3626" s="60">
        <v>106</v>
      </c>
      <c r="E3626" s="60" t="s">
        <v>17</v>
      </c>
      <c r="F3626" s="60">
        <v>112</v>
      </c>
      <c r="G3626" s="60" t="s">
        <v>7</v>
      </c>
      <c r="H3626" s="60"/>
      <c r="I3626" s="30">
        <v>0</v>
      </c>
      <c r="J3626" s="37">
        <f>VLOOKUP(Table2[[#This Row],[Visitor]],Table1[],2,FALSE)</f>
        <v>4</v>
      </c>
      <c r="K3626" s="37">
        <f>VLOOKUP(Table2[[#This Row],[Home]],Table1[],2,FALSE)</f>
        <v>17</v>
      </c>
      <c r="L3626" s="37">
        <f>VLOOKUP(Table2[[#This Row],[Visitor]],Table3[],2,FALSE)</f>
        <v>4</v>
      </c>
      <c r="M3626" s="37">
        <f>VLOOKUP(Table2[[#This Row],[Home]],Table3[],2,FALSE)</f>
        <v>15</v>
      </c>
      <c r="N3626" s="37">
        <f>VLOOKUP(Table2[[#This Row],[Visitor]],Table4[],2,FALSE)</f>
        <v>9</v>
      </c>
      <c r="O3626" s="37">
        <f>VLOOKUP(Table2[[#This Row],[Home]],Table4[],2,FALSE)</f>
        <v>18</v>
      </c>
      <c r="P3626" s="37"/>
      <c r="Q3626" s="37"/>
    </row>
    <row r="3627" spans="1:17" ht="25.5" customHeight="1">
      <c r="A3627" s="59" t="s">
        <v>631</v>
      </c>
      <c r="B3627" s="11" t="s">
        <v>29</v>
      </c>
      <c r="C3627" s="60" t="s">
        <v>9</v>
      </c>
      <c r="D3627" s="60">
        <v>102</v>
      </c>
      <c r="E3627" s="60" t="s">
        <v>36</v>
      </c>
      <c r="F3627" s="60">
        <v>110</v>
      </c>
      <c r="G3627" s="60" t="s">
        <v>7</v>
      </c>
      <c r="H3627" s="60"/>
      <c r="I3627" s="30">
        <v>0</v>
      </c>
      <c r="J3627" s="37">
        <f>VLOOKUP(Table2[[#This Row],[Visitor]],Table1[],2,FALSE)</f>
        <v>3</v>
      </c>
      <c r="K3627" s="37">
        <f>VLOOKUP(Table2[[#This Row],[Home]],Table1[],2,FALSE)</f>
        <v>16</v>
      </c>
      <c r="L3627" s="37">
        <f>VLOOKUP(Table2[[#This Row],[Visitor]],Table3[],2,FALSE)</f>
        <v>1</v>
      </c>
      <c r="M3627" s="37">
        <f>VLOOKUP(Table2[[#This Row],[Home]],Table3[],2,FALSE)</f>
        <v>7</v>
      </c>
      <c r="N3627" s="37">
        <f>VLOOKUP(Table2[[#This Row],[Visitor]],Table4[],2,FALSE)</f>
        <v>5</v>
      </c>
      <c r="O3627" s="37">
        <f>VLOOKUP(Table2[[#This Row],[Home]],Table4[],2,FALSE)</f>
        <v>6</v>
      </c>
      <c r="P3627" s="37"/>
      <c r="Q3627" s="37"/>
    </row>
    <row r="3628" spans="1:17" ht="25.5" customHeight="1">
      <c r="A3628" s="59" t="s">
        <v>632</v>
      </c>
      <c r="B3628" s="11" t="s">
        <v>233</v>
      </c>
      <c r="C3628" s="60" t="s">
        <v>25</v>
      </c>
      <c r="D3628" s="60">
        <v>115</v>
      </c>
      <c r="E3628" s="60" t="s">
        <v>31</v>
      </c>
      <c r="F3628" s="60">
        <v>124</v>
      </c>
      <c r="G3628" s="60" t="s">
        <v>7</v>
      </c>
      <c r="H3628" s="60"/>
      <c r="I3628" s="30">
        <v>0</v>
      </c>
      <c r="J3628" s="37">
        <f>VLOOKUP(Table2[[#This Row],[Visitor]],Table1[],2,FALSE)</f>
        <v>12</v>
      </c>
      <c r="K3628" s="37">
        <f>VLOOKUP(Table2[[#This Row],[Home]],Table1[],2,FALSE)</f>
        <v>8</v>
      </c>
      <c r="L3628" s="37">
        <f>VLOOKUP(Table2[[#This Row],[Visitor]],Table3[],2,FALSE)</f>
        <v>29</v>
      </c>
      <c r="M3628" s="37">
        <f>VLOOKUP(Table2[[#This Row],[Home]],Table3[],2,FALSE)</f>
        <v>11</v>
      </c>
      <c r="N3628" s="37">
        <f>VLOOKUP(Table2[[#This Row],[Visitor]],Table4[],2,FALSE)</f>
        <v>23</v>
      </c>
      <c r="O3628" s="37">
        <f>VLOOKUP(Table2[[#This Row],[Home]],Table4[],2,FALSE)</f>
        <v>8</v>
      </c>
      <c r="P3628" s="37"/>
      <c r="Q3628" s="37"/>
    </row>
    <row r="3629" spans="1:17" ht="25.5" customHeight="1">
      <c r="A3629" s="59" t="s">
        <v>632</v>
      </c>
      <c r="B3629" s="11" t="s">
        <v>75</v>
      </c>
      <c r="C3629" s="60" t="s">
        <v>30</v>
      </c>
      <c r="D3629" s="60">
        <v>132</v>
      </c>
      <c r="E3629" s="60" t="s">
        <v>34</v>
      </c>
      <c r="F3629" s="60">
        <v>126</v>
      </c>
      <c r="G3629" s="60" t="s">
        <v>7</v>
      </c>
      <c r="H3629" s="60"/>
      <c r="I3629" s="30">
        <v>0</v>
      </c>
      <c r="J3629" s="37">
        <f>VLOOKUP(Table2[[#This Row],[Visitor]],Table1[],2,FALSE)</f>
        <v>18</v>
      </c>
      <c r="K3629" s="37">
        <f>VLOOKUP(Table2[[#This Row],[Home]],Table1[],2,FALSE)</f>
        <v>2</v>
      </c>
      <c r="L3629" s="37">
        <f>VLOOKUP(Table2[[#This Row],[Visitor]],Table3[],2,FALSE)</f>
        <v>14</v>
      </c>
      <c r="M3629" s="37">
        <f>VLOOKUP(Table2[[#This Row],[Home]],Table3[],2,FALSE)</f>
        <v>13</v>
      </c>
      <c r="N3629" s="37">
        <f>VLOOKUP(Table2[[#This Row],[Visitor]],Table4[],2,FALSE)</f>
        <v>4</v>
      </c>
      <c r="O3629" s="37">
        <f>VLOOKUP(Table2[[#This Row],[Home]],Table4[],2,FALSE)</f>
        <v>13</v>
      </c>
      <c r="P3629" s="37"/>
      <c r="Q3629" s="37"/>
    </row>
    <row r="3630" spans="1:17" ht="25.5" customHeight="1">
      <c r="A3630" s="59" t="s">
        <v>632</v>
      </c>
      <c r="B3630" s="11" t="s">
        <v>75</v>
      </c>
      <c r="C3630" s="60" t="s">
        <v>19</v>
      </c>
      <c r="D3630" s="60">
        <v>107</v>
      </c>
      <c r="E3630" s="60" t="s">
        <v>20</v>
      </c>
      <c r="F3630" s="60">
        <v>98</v>
      </c>
      <c r="G3630" s="60" t="s">
        <v>7</v>
      </c>
      <c r="H3630" s="60"/>
      <c r="I3630" s="30">
        <v>0</v>
      </c>
      <c r="J3630" s="37">
        <f>VLOOKUP(Table2[[#This Row],[Visitor]],Table1[],2,FALSE)</f>
        <v>27</v>
      </c>
      <c r="K3630" s="37">
        <f>VLOOKUP(Table2[[#This Row],[Home]],Table1[],2,FALSE)</f>
        <v>9</v>
      </c>
      <c r="L3630" s="37">
        <f>VLOOKUP(Table2[[#This Row],[Visitor]],Table3[],2,FALSE)</f>
        <v>5</v>
      </c>
      <c r="M3630" s="37">
        <f>VLOOKUP(Table2[[#This Row],[Home]],Table3[],2,FALSE)</f>
        <v>17</v>
      </c>
      <c r="N3630" s="37">
        <f>VLOOKUP(Table2[[#This Row],[Visitor]],Table4[],2,FALSE)</f>
        <v>7</v>
      </c>
      <c r="O3630" s="37">
        <f>VLOOKUP(Table2[[#This Row],[Home]],Table4[],2,FALSE)</f>
        <v>25</v>
      </c>
      <c r="P3630" s="37"/>
      <c r="Q3630" s="37"/>
    </row>
    <row r="3631" spans="1:17" ht="25.5" customHeight="1">
      <c r="A3631" s="59" t="s">
        <v>632</v>
      </c>
      <c r="B3631" s="11" t="s">
        <v>226</v>
      </c>
      <c r="C3631" s="60" t="s">
        <v>43</v>
      </c>
      <c r="D3631" s="60">
        <v>105</v>
      </c>
      <c r="E3631" s="60" t="s">
        <v>45</v>
      </c>
      <c r="F3631" s="60">
        <v>86</v>
      </c>
      <c r="G3631" s="60" t="s">
        <v>7</v>
      </c>
      <c r="H3631" s="60"/>
      <c r="I3631" s="30">
        <v>0</v>
      </c>
      <c r="J3631" s="37">
        <f>VLOOKUP(Table2[[#This Row],[Visitor]],Table1[],2,FALSE)</f>
        <v>10</v>
      </c>
      <c r="K3631" s="37">
        <f>VLOOKUP(Table2[[#This Row],[Home]],Table1[],2,FALSE)</f>
        <v>28</v>
      </c>
      <c r="L3631" s="37">
        <f>VLOOKUP(Table2[[#This Row],[Visitor]],Table3[],2,FALSE)</f>
        <v>10</v>
      </c>
      <c r="M3631" s="37">
        <f>VLOOKUP(Table2[[#This Row],[Home]],Table3[],2,FALSE)</f>
        <v>21</v>
      </c>
      <c r="N3631" s="37">
        <f>VLOOKUP(Table2[[#This Row],[Visitor]],Table4[],2,FALSE)</f>
        <v>10</v>
      </c>
      <c r="O3631" s="37">
        <f>VLOOKUP(Table2[[#This Row],[Home]],Table4[],2,FALSE)</f>
        <v>20</v>
      </c>
      <c r="P3631" s="37"/>
      <c r="Q3631" s="37"/>
    </row>
    <row r="3632" spans="1:17" ht="25.5" customHeight="1">
      <c r="A3632" s="59" t="s">
        <v>632</v>
      </c>
      <c r="B3632" s="11" t="s">
        <v>23</v>
      </c>
      <c r="C3632" s="60" t="s">
        <v>41</v>
      </c>
      <c r="D3632" s="60">
        <v>109</v>
      </c>
      <c r="E3632" s="60" t="s">
        <v>18</v>
      </c>
      <c r="F3632" s="60">
        <v>99</v>
      </c>
      <c r="G3632" s="60" t="s">
        <v>7</v>
      </c>
      <c r="H3632" s="60"/>
      <c r="I3632" s="30">
        <v>0</v>
      </c>
      <c r="J3632" s="37">
        <f>VLOOKUP(Table2[[#This Row],[Visitor]],Table1[],2,FALSE)</f>
        <v>7</v>
      </c>
      <c r="K3632" s="37">
        <f>VLOOKUP(Table2[[#This Row],[Home]],Table1[],2,FALSE)</f>
        <v>26</v>
      </c>
      <c r="L3632" s="37">
        <f>VLOOKUP(Table2[[#This Row],[Visitor]],Table3[],2,FALSE)</f>
        <v>2</v>
      </c>
      <c r="M3632" s="37">
        <f>VLOOKUP(Table2[[#This Row],[Home]],Table3[],2,FALSE)</f>
        <v>26</v>
      </c>
      <c r="N3632" s="37">
        <f>VLOOKUP(Table2[[#This Row],[Visitor]],Table4[],2,FALSE)</f>
        <v>2</v>
      </c>
      <c r="O3632" s="37">
        <f>VLOOKUP(Table2[[#This Row],[Home]],Table4[],2,FALSE)</f>
        <v>15</v>
      </c>
      <c r="P3632" s="37"/>
      <c r="Q3632" s="37"/>
    </row>
    <row r="3633" spans="1:17" ht="25.5" customHeight="1">
      <c r="A3633" s="59" t="s">
        <v>632</v>
      </c>
      <c r="B3633" s="11" t="s">
        <v>29</v>
      </c>
      <c r="C3633" s="60" t="s">
        <v>15</v>
      </c>
      <c r="D3633" s="60">
        <v>115</v>
      </c>
      <c r="E3633" s="60" t="s">
        <v>5</v>
      </c>
      <c r="F3633" s="60">
        <v>149</v>
      </c>
      <c r="G3633" s="60" t="s">
        <v>7</v>
      </c>
      <c r="H3633" s="60"/>
      <c r="I3633" s="30">
        <v>0</v>
      </c>
      <c r="J3633" s="37">
        <f>VLOOKUP(Table2[[#This Row],[Visitor]],Table1[],2,FALSE)</f>
        <v>30</v>
      </c>
      <c r="K3633" s="37">
        <f>VLOOKUP(Table2[[#This Row],[Home]],Table1[],2,FALSE)</f>
        <v>4</v>
      </c>
      <c r="L3633" s="37">
        <f>VLOOKUP(Table2[[#This Row],[Visitor]],Table3[],2,FALSE)</f>
        <v>23</v>
      </c>
      <c r="M3633" s="37">
        <f>VLOOKUP(Table2[[#This Row],[Home]],Table3[],2,FALSE)</f>
        <v>4</v>
      </c>
      <c r="N3633" s="37">
        <f>VLOOKUP(Table2[[#This Row],[Visitor]],Table4[],2,FALSE)</f>
        <v>14</v>
      </c>
      <c r="O3633" s="37">
        <f>VLOOKUP(Table2[[#This Row],[Home]],Table4[],2,FALSE)</f>
        <v>9</v>
      </c>
      <c r="P3633" s="37"/>
      <c r="Q3633" s="37"/>
    </row>
    <row r="3634" spans="1:17" ht="25.5" customHeight="1">
      <c r="A3634" s="59" t="s">
        <v>633</v>
      </c>
      <c r="B3634" s="11" t="s">
        <v>630</v>
      </c>
      <c r="C3634" s="60" t="s">
        <v>24</v>
      </c>
      <c r="D3634" s="60">
        <v>125</v>
      </c>
      <c r="E3634" s="60" t="s">
        <v>38</v>
      </c>
      <c r="F3634" s="60">
        <v>140</v>
      </c>
      <c r="G3634" s="60" t="s">
        <v>7</v>
      </c>
      <c r="H3634" s="60"/>
      <c r="I3634" s="30">
        <v>0</v>
      </c>
      <c r="J3634" s="37">
        <f>VLOOKUP(Table2[[#This Row],[Visitor]],Table1[],2,FALSE)</f>
        <v>21</v>
      </c>
      <c r="K3634" s="37">
        <f>VLOOKUP(Table2[[#This Row],[Home]],Table1[],2,FALSE)</f>
        <v>23</v>
      </c>
      <c r="L3634" s="37">
        <f>VLOOKUP(Table2[[#This Row],[Visitor]],Table3[],2,FALSE)</f>
        <v>9</v>
      </c>
      <c r="M3634" s="37">
        <f>VLOOKUP(Table2[[#This Row],[Home]],Table3[],2,FALSE)</f>
        <v>25</v>
      </c>
      <c r="N3634" s="37">
        <f>VLOOKUP(Table2[[#This Row],[Visitor]],Table4[],2,FALSE)</f>
        <v>24</v>
      </c>
      <c r="O3634" s="37">
        <f>VLOOKUP(Table2[[#This Row],[Home]],Table4[],2,FALSE)</f>
        <v>19</v>
      </c>
      <c r="P3634" s="37"/>
      <c r="Q3634" s="37"/>
    </row>
    <row r="3635" spans="1:17" ht="25.5" customHeight="1">
      <c r="A3635" s="59" t="s">
        <v>633</v>
      </c>
      <c r="B3635" s="11" t="s">
        <v>75</v>
      </c>
      <c r="C3635" s="60" t="s">
        <v>17</v>
      </c>
      <c r="D3635" s="60">
        <v>116</v>
      </c>
      <c r="E3635" s="60" t="s">
        <v>22</v>
      </c>
      <c r="F3635" s="60">
        <v>130</v>
      </c>
      <c r="G3635" s="60" t="s">
        <v>7</v>
      </c>
      <c r="H3635" s="60"/>
      <c r="I3635" s="30">
        <v>0</v>
      </c>
      <c r="J3635" s="37">
        <f>VLOOKUP(Table2[[#This Row],[Visitor]],Table1[],2,FALSE)</f>
        <v>17</v>
      </c>
      <c r="K3635" s="37">
        <f>VLOOKUP(Table2[[#This Row],[Home]],Table1[],2,FALSE)</f>
        <v>14</v>
      </c>
      <c r="L3635" s="37">
        <f>VLOOKUP(Table2[[#This Row],[Visitor]],Table3[],2,FALSE)</f>
        <v>15</v>
      </c>
      <c r="M3635" s="37">
        <f>VLOOKUP(Table2[[#This Row],[Home]],Table3[],2,FALSE)</f>
        <v>16</v>
      </c>
      <c r="N3635" s="37">
        <f>VLOOKUP(Table2[[#This Row],[Visitor]],Table4[],2,FALSE)</f>
        <v>18</v>
      </c>
      <c r="O3635" s="37">
        <f>VLOOKUP(Table2[[#This Row],[Home]],Table4[],2,FALSE)</f>
        <v>1</v>
      </c>
      <c r="P3635" s="37"/>
      <c r="Q3635" s="37"/>
    </row>
    <row r="3636" spans="1:17" ht="25.5" customHeight="1">
      <c r="A3636" s="59" t="s">
        <v>633</v>
      </c>
      <c r="B3636" s="11" t="s">
        <v>75</v>
      </c>
      <c r="C3636" s="60" t="s">
        <v>16</v>
      </c>
      <c r="D3636" s="60">
        <v>99</v>
      </c>
      <c r="E3636" s="60" t="s">
        <v>37</v>
      </c>
      <c r="F3636" s="60">
        <v>114</v>
      </c>
      <c r="G3636" s="60" t="s">
        <v>7</v>
      </c>
      <c r="H3636" s="60"/>
      <c r="I3636" s="30">
        <v>0</v>
      </c>
      <c r="J3636" s="37">
        <f>VLOOKUP(Table2[[#This Row],[Visitor]],Table1[],2,FALSE)</f>
        <v>13</v>
      </c>
      <c r="K3636" s="37">
        <f>VLOOKUP(Table2[[#This Row],[Home]],Table1[],2,FALSE)</f>
        <v>29</v>
      </c>
      <c r="L3636" s="37">
        <f>VLOOKUP(Table2[[#This Row],[Visitor]],Table3[],2,FALSE)</f>
        <v>8</v>
      </c>
      <c r="M3636" s="37">
        <f>VLOOKUP(Table2[[#This Row],[Home]],Table3[],2,FALSE)</f>
        <v>30</v>
      </c>
      <c r="N3636" s="37">
        <f>VLOOKUP(Table2[[#This Row],[Visitor]],Table4[],2,FALSE)</f>
        <v>11</v>
      </c>
      <c r="O3636" s="37">
        <f>VLOOKUP(Table2[[#This Row],[Home]],Table4[],2,FALSE)</f>
        <v>29</v>
      </c>
      <c r="P3636" s="37"/>
      <c r="Q3636" s="37"/>
    </row>
    <row r="3637" spans="1:17" ht="25.5" customHeight="1">
      <c r="A3637" s="59" t="s">
        <v>633</v>
      </c>
      <c r="B3637" s="11" t="s">
        <v>226</v>
      </c>
      <c r="C3637" s="60" t="s">
        <v>44</v>
      </c>
      <c r="D3637" s="60">
        <v>126</v>
      </c>
      <c r="E3637" s="60" t="s">
        <v>28</v>
      </c>
      <c r="F3637" s="60">
        <v>111</v>
      </c>
      <c r="G3637" s="60" t="s">
        <v>7</v>
      </c>
      <c r="H3637" s="60"/>
      <c r="I3637" s="30">
        <v>0</v>
      </c>
      <c r="J3637" s="37">
        <f>VLOOKUP(Table2[[#This Row],[Visitor]],Table1[],2,FALSE)</f>
        <v>6</v>
      </c>
      <c r="K3637" s="37">
        <f>VLOOKUP(Table2[[#This Row],[Home]],Table1[],2,FALSE)</f>
        <v>22</v>
      </c>
      <c r="L3637" s="37">
        <f>VLOOKUP(Table2[[#This Row],[Visitor]],Table3[],2,FALSE)</f>
        <v>18</v>
      </c>
      <c r="M3637" s="37">
        <f>VLOOKUP(Table2[[#This Row],[Home]],Table3[],2,FALSE)</f>
        <v>28</v>
      </c>
      <c r="N3637" s="37">
        <f>VLOOKUP(Table2[[#This Row],[Visitor]],Table4[],2,FALSE)</f>
        <v>12</v>
      </c>
      <c r="O3637" s="37">
        <f>VLOOKUP(Table2[[#This Row],[Home]],Table4[],2,FALSE)</f>
        <v>22</v>
      </c>
      <c r="P3637" s="37"/>
      <c r="Q3637" s="37"/>
    </row>
    <row r="3638" spans="1:17" ht="25.5" customHeight="1">
      <c r="A3638" s="59" t="s">
        <v>633</v>
      </c>
      <c r="B3638" s="11" t="s">
        <v>23</v>
      </c>
      <c r="C3638" s="60" t="s">
        <v>36</v>
      </c>
      <c r="D3638" s="60">
        <v>125</v>
      </c>
      <c r="E3638" s="60" t="s">
        <v>30</v>
      </c>
      <c r="F3638" s="60">
        <v>115</v>
      </c>
      <c r="G3638" s="60" t="s">
        <v>7</v>
      </c>
      <c r="H3638" s="60"/>
      <c r="I3638" s="30">
        <v>0</v>
      </c>
      <c r="J3638" s="37">
        <f>VLOOKUP(Table2[[#This Row],[Visitor]],Table1[],2,FALSE)</f>
        <v>16</v>
      </c>
      <c r="K3638" s="37">
        <f>VLOOKUP(Table2[[#This Row],[Home]],Table1[],2,FALSE)</f>
        <v>18</v>
      </c>
      <c r="L3638" s="37">
        <f>VLOOKUP(Table2[[#This Row],[Visitor]],Table3[],2,FALSE)</f>
        <v>7</v>
      </c>
      <c r="M3638" s="37">
        <f>VLOOKUP(Table2[[#This Row],[Home]],Table3[],2,FALSE)</f>
        <v>14</v>
      </c>
      <c r="N3638" s="37">
        <f>VLOOKUP(Table2[[#This Row],[Visitor]],Table4[],2,FALSE)</f>
        <v>6</v>
      </c>
      <c r="O3638" s="37">
        <f>VLOOKUP(Table2[[#This Row],[Home]],Table4[],2,FALSE)</f>
        <v>4</v>
      </c>
      <c r="P3638" s="37"/>
      <c r="Q3638" s="37"/>
    </row>
    <row r="3639" spans="1:17" ht="25.5" customHeight="1">
      <c r="A3639" s="59" t="s">
        <v>633</v>
      </c>
      <c r="B3639" s="11" t="s">
        <v>29</v>
      </c>
      <c r="C3639" s="60" t="s">
        <v>45</v>
      </c>
      <c r="D3639" s="60">
        <v>97</v>
      </c>
      <c r="E3639" s="60" t="s">
        <v>9</v>
      </c>
      <c r="F3639" s="60">
        <v>113</v>
      </c>
      <c r="G3639" s="60" t="s">
        <v>7</v>
      </c>
      <c r="H3639" s="60"/>
      <c r="I3639" s="30">
        <v>0</v>
      </c>
      <c r="J3639" s="37">
        <f>VLOOKUP(Table2[[#This Row],[Visitor]],Table1[],2,FALSE)</f>
        <v>28</v>
      </c>
      <c r="K3639" s="37">
        <f>VLOOKUP(Table2[[#This Row],[Home]],Table1[],2,FALSE)</f>
        <v>3</v>
      </c>
      <c r="L3639" s="37">
        <f>VLOOKUP(Table2[[#This Row],[Visitor]],Table3[],2,FALSE)</f>
        <v>21</v>
      </c>
      <c r="M3639" s="37">
        <f>VLOOKUP(Table2[[#This Row],[Home]],Table3[],2,FALSE)</f>
        <v>1</v>
      </c>
      <c r="N3639" s="37">
        <f>VLOOKUP(Table2[[#This Row],[Visitor]],Table4[],2,FALSE)</f>
        <v>20</v>
      </c>
      <c r="O3639" s="37">
        <f>VLOOKUP(Table2[[#This Row],[Home]],Table4[],2,FALSE)</f>
        <v>5</v>
      </c>
      <c r="P3639" s="37"/>
      <c r="Q3639" s="37"/>
    </row>
    <row r="3640" spans="1:17" ht="25.5" customHeight="1">
      <c r="A3640" s="59" t="s">
        <v>634</v>
      </c>
      <c r="B3640" s="11" t="s">
        <v>97</v>
      </c>
      <c r="C3640" s="60" t="s">
        <v>31</v>
      </c>
      <c r="D3640" s="60">
        <v>111</v>
      </c>
      <c r="E3640" s="60" t="s">
        <v>34</v>
      </c>
      <c r="F3640" s="60">
        <v>119</v>
      </c>
      <c r="G3640" s="60" t="s">
        <v>7</v>
      </c>
      <c r="H3640" s="60"/>
      <c r="I3640" s="30">
        <v>0</v>
      </c>
      <c r="J3640" s="37">
        <f>VLOOKUP(Table2[[#This Row],[Visitor]],Table1[],2,FALSE)</f>
        <v>8</v>
      </c>
      <c r="K3640" s="37">
        <f>VLOOKUP(Table2[[#This Row],[Home]],Table1[],2,FALSE)</f>
        <v>2</v>
      </c>
      <c r="L3640" s="37">
        <f>VLOOKUP(Table2[[#This Row],[Visitor]],Table3[],2,FALSE)</f>
        <v>11</v>
      </c>
      <c r="M3640" s="37">
        <f>VLOOKUP(Table2[[#This Row],[Home]],Table3[],2,FALSE)</f>
        <v>13</v>
      </c>
      <c r="N3640" s="37">
        <f>VLOOKUP(Table2[[#This Row],[Visitor]],Table4[],2,FALSE)</f>
        <v>8</v>
      </c>
      <c r="O3640" s="37">
        <f>VLOOKUP(Table2[[#This Row],[Home]],Table4[],2,FALSE)</f>
        <v>13</v>
      </c>
      <c r="P3640" s="37"/>
      <c r="Q3640" s="37"/>
    </row>
    <row r="3641" spans="1:17" ht="25.5" customHeight="1">
      <c r="A3641" s="59" t="s">
        <v>634</v>
      </c>
      <c r="B3641" s="11" t="s">
        <v>75</v>
      </c>
      <c r="C3641" s="60" t="s">
        <v>43</v>
      </c>
      <c r="D3641" s="60">
        <v>92</v>
      </c>
      <c r="E3641" s="60" t="s">
        <v>25</v>
      </c>
      <c r="F3641" s="60">
        <v>121</v>
      </c>
      <c r="G3641" s="60" t="s">
        <v>7</v>
      </c>
      <c r="H3641" s="60"/>
      <c r="I3641" s="30">
        <v>0</v>
      </c>
      <c r="J3641" s="37">
        <f>VLOOKUP(Table2[[#This Row],[Visitor]],Table1[],2,FALSE)</f>
        <v>10</v>
      </c>
      <c r="K3641" s="37">
        <f>VLOOKUP(Table2[[#This Row],[Home]],Table1[],2,FALSE)</f>
        <v>12</v>
      </c>
      <c r="L3641" s="37">
        <f>VLOOKUP(Table2[[#This Row],[Visitor]],Table3[],2,FALSE)</f>
        <v>10</v>
      </c>
      <c r="M3641" s="37">
        <f>VLOOKUP(Table2[[#This Row],[Home]],Table3[],2,FALSE)</f>
        <v>29</v>
      </c>
      <c r="N3641" s="37">
        <f>VLOOKUP(Table2[[#This Row],[Visitor]],Table4[],2,FALSE)</f>
        <v>10</v>
      </c>
      <c r="O3641" s="37">
        <f>VLOOKUP(Table2[[#This Row],[Home]],Table4[],2,FALSE)</f>
        <v>23</v>
      </c>
      <c r="P3641" s="37"/>
      <c r="Q3641" s="37"/>
    </row>
    <row r="3642" spans="1:17" ht="25.5" customHeight="1">
      <c r="A3642" s="59" t="s">
        <v>634</v>
      </c>
      <c r="B3642" s="11" t="s">
        <v>83</v>
      </c>
      <c r="C3642" s="60" t="s">
        <v>38</v>
      </c>
      <c r="D3642" s="60">
        <v>106</v>
      </c>
      <c r="E3642" s="60" t="s">
        <v>15</v>
      </c>
      <c r="F3642" s="60">
        <v>119</v>
      </c>
      <c r="G3642" s="60" t="s">
        <v>7</v>
      </c>
      <c r="H3642" s="60"/>
      <c r="I3642" s="30">
        <v>0</v>
      </c>
      <c r="J3642" s="37">
        <f>VLOOKUP(Table2[[#This Row],[Visitor]],Table1[],2,FALSE)</f>
        <v>23</v>
      </c>
      <c r="K3642" s="37">
        <f>VLOOKUP(Table2[[#This Row],[Home]],Table1[],2,FALSE)</f>
        <v>30</v>
      </c>
      <c r="L3642" s="37">
        <f>VLOOKUP(Table2[[#This Row],[Visitor]],Table3[],2,FALSE)</f>
        <v>25</v>
      </c>
      <c r="M3642" s="37">
        <f>VLOOKUP(Table2[[#This Row],[Home]],Table3[],2,FALSE)</f>
        <v>23</v>
      </c>
      <c r="N3642" s="37">
        <f>VLOOKUP(Table2[[#This Row],[Visitor]],Table4[],2,FALSE)</f>
        <v>19</v>
      </c>
      <c r="O3642" s="37">
        <f>VLOOKUP(Table2[[#This Row],[Home]],Table4[],2,FALSE)</f>
        <v>14</v>
      </c>
      <c r="P3642" s="37"/>
      <c r="Q3642" s="37"/>
    </row>
    <row r="3643" spans="1:17" ht="25.5" customHeight="1">
      <c r="A3643" s="59" t="s">
        <v>634</v>
      </c>
      <c r="B3643" s="11" t="s">
        <v>226</v>
      </c>
      <c r="C3643" s="60" t="s">
        <v>18</v>
      </c>
      <c r="D3643" s="60">
        <v>101</v>
      </c>
      <c r="E3643" s="60" t="s">
        <v>19</v>
      </c>
      <c r="F3643" s="60">
        <v>108</v>
      </c>
      <c r="G3643" s="60" t="s">
        <v>7</v>
      </c>
      <c r="H3643" s="60"/>
      <c r="I3643" s="30">
        <v>0</v>
      </c>
      <c r="J3643" s="37">
        <f>VLOOKUP(Table2[[#This Row],[Visitor]],Table1[],2,FALSE)</f>
        <v>26</v>
      </c>
      <c r="K3643" s="37">
        <f>VLOOKUP(Table2[[#This Row],[Home]],Table1[],2,FALSE)</f>
        <v>27</v>
      </c>
      <c r="L3643" s="37">
        <f>VLOOKUP(Table2[[#This Row],[Visitor]],Table3[],2,FALSE)</f>
        <v>26</v>
      </c>
      <c r="M3643" s="37">
        <f>VLOOKUP(Table2[[#This Row],[Home]],Table3[],2,FALSE)</f>
        <v>5</v>
      </c>
      <c r="N3643" s="37">
        <f>VLOOKUP(Table2[[#This Row],[Visitor]],Table4[],2,FALSE)</f>
        <v>15</v>
      </c>
      <c r="O3643" s="37">
        <f>VLOOKUP(Table2[[#This Row],[Home]],Table4[],2,FALSE)</f>
        <v>7</v>
      </c>
      <c r="P3643" s="37"/>
      <c r="Q3643" s="37"/>
    </row>
    <row r="3644" spans="1:17" ht="25.5" customHeight="1">
      <c r="A3644" s="59" t="s">
        <v>634</v>
      </c>
      <c r="B3644" s="11" t="s">
        <v>23</v>
      </c>
      <c r="C3644" s="60" t="s">
        <v>20</v>
      </c>
      <c r="D3644" s="60">
        <v>107</v>
      </c>
      <c r="E3644" s="60" t="s">
        <v>24</v>
      </c>
      <c r="F3644" s="60">
        <v>118</v>
      </c>
      <c r="G3644" s="60" t="s">
        <v>7</v>
      </c>
      <c r="H3644" s="60"/>
      <c r="I3644" s="30">
        <v>0</v>
      </c>
      <c r="J3644" s="37">
        <f>VLOOKUP(Table2[[#This Row],[Visitor]],Table1[],2,FALSE)</f>
        <v>9</v>
      </c>
      <c r="K3644" s="37">
        <f>VLOOKUP(Table2[[#This Row],[Home]],Table1[],2,FALSE)</f>
        <v>21</v>
      </c>
      <c r="L3644" s="37">
        <f>VLOOKUP(Table2[[#This Row],[Visitor]],Table3[],2,FALSE)</f>
        <v>17</v>
      </c>
      <c r="M3644" s="37">
        <f>VLOOKUP(Table2[[#This Row],[Home]],Table3[],2,FALSE)</f>
        <v>9</v>
      </c>
      <c r="N3644" s="37">
        <f>VLOOKUP(Table2[[#This Row],[Visitor]],Table4[],2,FALSE)</f>
        <v>25</v>
      </c>
      <c r="O3644" s="37">
        <f>VLOOKUP(Table2[[#This Row],[Home]],Table4[],2,FALSE)</f>
        <v>24</v>
      </c>
      <c r="P3644" s="37"/>
      <c r="Q3644" s="37"/>
    </row>
    <row r="3645" spans="1:17" ht="25.5" customHeight="1">
      <c r="A3645" s="59" t="s">
        <v>634</v>
      </c>
      <c r="B3645" s="11" t="s">
        <v>29</v>
      </c>
      <c r="C3645" s="60" t="s">
        <v>5</v>
      </c>
      <c r="D3645" s="60">
        <v>122</v>
      </c>
      <c r="E3645" s="60" t="s">
        <v>41</v>
      </c>
      <c r="F3645" s="60">
        <v>100</v>
      </c>
      <c r="G3645" s="60" t="s">
        <v>7</v>
      </c>
      <c r="H3645" s="60"/>
      <c r="I3645" s="30">
        <v>0</v>
      </c>
      <c r="J3645" s="37">
        <f>VLOOKUP(Table2[[#This Row],[Visitor]],Table1[],2,FALSE)</f>
        <v>4</v>
      </c>
      <c r="K3645" s="37">
        <f>VLOOKUP(Table2[[#This Row],[Home]],Table1[],2,FALSE)</f>
        <v>7</v>
      </c>
      <c r="L3645" s="37">
        <f>VLOOKUP(Table2[[#This Row],[Visitor]],Table3[],2,FALSE)</f>
        <v>4</v>
      </c>
      <c r="M3645" s="37">
        <f>VLOOKUP(Table2[[#This Row],[Home]],Table3[],2,FALSE)</f>
        <v>2</v>
      </c>
      <c r="N3645" s="37">
        <f>VLOOKUP(Table2[[#This Row],[Visitor]],Table4[],2,FALSE)</f>
        <v>9</v>
      </c>
      <c r="O3645" s="37">
        <f>VLOOKUP(Table2[[#This Row],[Home]],Table4[],2,FALSE)</f>
        <v>2</v>
      </c>
      <c r="P3645" s="37"/>
      <c r="Q3645" s="37"/>
    </row>
    <row r="3646" spans="1:17" ht="25.5" customHeight="1">
      <c r="A3646" s="59" t="s">
        <v>635</v>
      </c>
      <c r="B3646" s="11" t="s">
        <v>97</v>
      </c>
      <c r="C3646" s="60" t="s">
        <v>44</v>
      </c>
      <c r="D3646" s="60">
        <v>122</v>
      </c>
      <c r="E3646" s="60" t="s">
        <v>36</v>
      </c>
      <c r="F3646" s="60">
        <v>117</v>
      </c>
      <c r="G3646" s="60" t="s">
        <v>7</v>
      </c>
      <c r="H3646" s="60"/>
      <c r="I3646" s="30">
        <v>0</v>
      </c>
      <c r="J3646" s="37">
        <f>VLOOKUP(Table2[[#This Row],[Visitor]],Table1[],2,FALSE)</f>
        <v>6</v>
      </c>
      <c r="K3646" s="37">
        <f>VLOOKUP(Table2[[#This Row],[Home]],Table1[],2,FALSE)</f>
        <v>16</v>
      </c>
      <c r="L3646" s="37">
        <f>VLOOKUP(Table2[[#This Row],[Visitor]],Table3[],2,FALSE)</f>
        <v>18</v>
      </c>
      <c r="M3646" s="37">
        <f>VLOOKUP(Table2[[#This Row],[Home]],Table3[],2,FALSE)</f>
        <v>7</v>
      </c>
      <c r="N3646" s="37">
        <f>VLOOKUP(Table2[[#This Row],[Visitor]],Table4[],2,FALSE)</f>
        <v>12</v>
      </c>
      <c r="O3646" s="37">
        <f>VLOOKUP(Table2[[#This Row],[Home]],Table4[],2,FALSE)</f>
        <v>6</v>
      </c>
      <c r="P3646" s="37"/>
      <c r="Q3646" s="37"/>
    </row>
    <row r="3647" spans="1:17" ht="25.5" customHeight="1">
      <c r="A3647" s="59" t="s">
        <v>635</v>
      </c>
      <c r="B3647" s="11" t="s">
        <v>49</v>
      </c>
      <c r="C3647" s="60" t="s">
        <v>31</v>
      </c>
      <c r="D3647" s="60">
        <v>132</v>
      </c>
      <c r="E3647" s="60" t="s">
        <v>30</v>
      </c>
      <c r="F3647" s="60">
        <v>134</v>
      </c>
      <c r="G3647" s="60" t="s">
        <v>7</v>
      </c>
      <c r="H3647" s="60"/>
      <c r="I3647" s="30">
        <v>0</v>
      </c>
      <c r="J3647" s="37">
        <f>VLOOKUP(Table2[[#This Row],[Visitor]],Table1[],2,FALSE)</f>
        <v>8</v>
      </c>
      <c r="K3647" s="37">
        <f>VLOOKUP(Table2[[#This Row],[Home]],Table1[],2,FALSE)</f>
        <v>18</v>
      </c>
      <c r="L3647" s="37">
        <f>VLOOKUP(Table2[[#This Row],[Visitor]],Table3[],2,FALSE)</f>
        <v>11</v>
      </c>
      <c r="M3647" s="37">
        <f>VLOOKUP(Table2[[#This Row],[Home]],Table3[],2,FALSE)</f>
        <v>14</v>
      </c>
      <c r="N3647" s="37">
        <f>VLOOKUP(Table2[[#This Row],[Visitor]],Table4[],2,FALSE)</f>
        <v>8</v>
      </c>
      <c r="O3647" s="37">
        <f>VLOOKUP(Table2[[#This Row],[Home]],Table4[],2,FALSE)</f>
        <v>4</v>
      </c>
      <c r="P3647" s="37"/>
      <c r="Q3647" s="37"/>
    </row>
    <row r="3648" spans="1:17" ht="25.5" customHeight="1">
      <c r="A3648" s="59" t="s">
        <v>635</v>
      </c>
      <c r="B3648" s="11" t="s">
        <v>59</v>
      </c>
      <c r="C3648" s="60" t="s">
        <v>45</v>
      </c>
      <c r="D3648" s="60">
        <v>111</v>
      </c>
      <c r="E3648" s="60" t="s">
        <v>16</v>
      </c>
      <c r="F3648" s="60">
        <v>116</v>
      </c>
      <c r="G3648" s="60" t="s">
        <v>7</v>
      </c>
      <c r="H3648" s="60"/>
      <c r="I3648" s="30">
        <v>0</v>
      </c>
      <c r="J3648" s="37">
        <f>VLOOKUP(Table2[[#This Row],[Visitor]],Table1[],2,FALSE)</f>
        <v>28</v>
      </c>
      <c r="K3648" s="37">
        <f>VLOOKUP(Table2[[#This Row],[Home]],Table1[],2,FALSE)</f>
        <v>13</v>
      </c>
      <c r="L3648" s="37">
        <f>VLOOKUP(Table2[[#This Row],[Visitor]],Table3[],2,FALSE)</f>
        <v>21</v>
      </c>
      <c r="M3648" s="37">
        <f>VLOOKUP(Table2[[#This Row],[Home]],Table3[],2,FALSE)</f>
        <v>8</v>
      </c>
      <c r="N3648" s="37">
        <f>VLOOKUP(Table2[[#This Row],[Visitor]],Table4[],2,FALSE)</f>
        <v>20</v>
      </c>
      <c r="O3648" s="37">
        <f>VLOOKUP(Table2[[#This Row],[Home]],Table4[],2,FALSE)</f>
        <v>11</v>
      </c>
      <c r="P3648" s="37"/>
      <c r="Q3648" s="37"/>
    </row>
    <row r="3649" spans="1:17" ht="25.5" customHeight="1">
      <c r="A3649" s="59" t="s">
        <v>635</v>
      </c>
      <c r="B3649" s="11" t="s">
        <v>21</v>
      </c>
      <c r="C3649" s="60" t="s">
        <v>37</v>
      </c>
      <c r="D3649" s="60">
        <v>119</v>
      </c>
      <c r="E3649" s="60" t="s">
        <v>17</v>
      </c>
      <c r="F3649" s="60">
        <v>112</v>
      </c>
      <c r="G3649" s="60" t="s">
        <v>7</v>
      </c>
      <c r="H3649" s="60"/>
      <c r="I3649" s="30">
        <v>0</v>
      </c>
      <c r="J3649" s="37">
        <f>VLOOKUP(Table2[[#This Row],[Visitor]],Table1[],2,FALSE)</f>
        <v>29</v>
      </c>
      <c r="K3649" s="37">
        <f>VLOOKUP(Table2[[#This Row],[Home]],Table1[],2,FALSE)</f>
        <v>17</v>
      </c>
      <c r="L3649" s="37">
        <f>VLOOKUP(Table2[[#This Row],[Visitor]],Table3[],2,FALSE)</f>
        <v>30</v>
      </c>
      <c r="M3649" s="37">
        <f>VLOOKUP(Table2[[#This Row],[Home]],Table3[],2,FALSE)</f>
        <v>15</v>
      </c>
      <c r="N3649" s="37">
        <f>VLOOKUP(Table2[[#This Row],[Visitor]],Table4[],2,FALSE)</f>
        <v>29</v>
      </c>
      <c r="O3649" s="37">
        <f>VLOOKUP(Table2[[#This Row],[Home]],Table4[],2,FALSE)</f>
        <v>18</v>
      </c>
      <c r="P3649" s="37"/>
      <c r="Q3649" s="37"/>
    </row>
    <row r="3650" spans="1:17" ht="25.5" customHeight="1">
      <c r="A3650" s="59" t="s">
        <v>635</v>
      </c>
      <c r="B3650" s="11" t="s">
        <v>26</v>
      </c>
      <c r="C3650" s="60" t="s">
        <v>22</v>
      </c>
      <c r="D3650" s="60">
        <v>132</v>
      </c>
      <c r="E3650" s="60" t="s">
        <v>28</v>
      </c>
      <c r="F3650" s="60">
        <v>136</v>
      </c>
      <c r="G3650" s="60" t="s">
        <v>7</v>
      </c>
      <c r="H3650" s="60"/>
      <c r="I3650" s="30">
        <v>0</v>
      </c>
      <c r="J3650" s="37">
        <f>VLOOKUP(Table2[[#This Row],[Visitor]],Table1[],2,FALSE)</f>
        <v>14</v>
      </c>
      <c r="K3650" s="37">
        <f>VLOOKUP(Table2[[#This Row],[Home]],Table1[],2,FALSE)</f>
        <v>22</v>
      </c>
      <c r="L3650" s="37">
        <f>VLOOKUP(Table2[[#This Row],[Visitor]],Table3[],2,FALSE)</f>
        <v>16</v>
      </c>
      <c r="M3650" s="37">
        <f>VLOOKUP(Table2[[#This Row],[Home]],Table3[],2,FALSE)</f>
        <v>28</v>
      </c>
      <c r="N3650" s="37">
        <f>VLOOKUP(Table2[[#This Row],[Visitor]],Table4[],2,FALSE)</f>
        <v>1</v>
      </c>
      <c r="O3650" s="37">
        <f>VLOOKUP(Table2[[#This Row],[Home]],Table4[],2,FALSE)</f>
        <v>22</v>
      </c>
      <c r="P3650" s="37"/>
      <c r="Q3650" s="37"/>
    </row>
    <row r="3651" spans="1:17" ht="25.5" customHeight="1">
      <c r="A3651" s="59" t="s">
        <v>636</v>
      </c>
      <c r="B3651" s="11" t="s">
        <v>144</v>
      </c>
      <c r="C3651" s="60" t="s">
        <v>20</v>
      </c>
      <c r="D3651" s="60">
        <v>103</v>
      </c>
      <c r="E3651" s="60" t="s">
        <v>43</v>
      </c>
      <c r="F3651" s="60">
        <v>121</v>
      </c>
      <c r="G3651" s="60" t="s">
        <v>7</v>
      </c>
      <c r="H3651" s="60"/>
      <c r="I3651" s="30">
        <v>0</v>
      </c>
      <c r="J3651" s="37">
        <f>VLOOKUP(Table2[[#This Row],[Visitor]],Table1[],2,FALSE)</f>
        <v>9</v>
      </c>
      <c r="K3651" s="37">
        <f>VLOOKUP(Table2[[#This Row],[Home]],Table1[],2,FALSE)</f>
        <v>10</v>
      </c>
      <c r="L3651" s="37">
        <f>VLOOKUP(Table2[[#This Row],[Visitor]],Table3[],2,FALSE)</f>
        <v>17</v>
      </c>
      <c r="M3651" s="37">
        <f>VLOOKUP(Table2[[#This Row],[Home]],Table3[],2,FALSE)</f>
        <v>10</v>
      </c>
      <c r="N3651" s="37">
        <f>VLOOKUP(Table2[[#This Row],[Visitor]],Table4[],2,FALSE)</f>
        <v>25</v>
      </c>
      <c r="O3651" s="37">
        <f>VLOOKUP(Table2[[#This Row],[Home]],Table4[],2,FALSE)</f>
        <v>10</v>
      </c>
      <c r="P3651" s="37"/>
      <c r="Q3651" s="37"/>
    </row>
    <row r="3652" spans="1:17" ht="25.5" customHeight="1">
      <c r="A3652" s="59" t="s">
        <v>636</v>
      </c>
      <c r="B3652" s="11" t="s">
        <v>98</v>
      </c>
      <c r="C3652" s="60" t="s">
        <v>25</v>
      </c>
      <c r="D3652" s="60">
        <v>99</v>
      </c>
      <c r="E3652" s="60" t="s">
        <v>41</v>
      </c>
      <c r="F3652" s="60">
        <v>108</v>
      </c>
      <c r="G3652" s="60" t="s">
        <v>7</v>
      </c>
      <c r="H3652" s="60"/>
      <c r="I3652" s="30">
        <v>0</v>
      </c>
      <c r="J3652" s="37">
        <f>VLOOKUP(Table2[[#This Row],[Visitor]],Table1[],2,FALSE)</f>
        <v>12</v>
      </c>
      <c r="K3652" s="37">
        <f>VLOOKUP(Table2[[#This Row],[Home]],Table1[],2,FALSE)</f>
        <v>7</v>
      </c>
      <c r="L3652" s="37">
        <f>VLOOKUP(Table2[[#This Row],[Visitor]],Table3[],2,FALSE)</f>
        <v>29</v>
      </c>
      <c r="M3652" s="37">
        <f>VLOOKUP(Table2[[#This Row],[Home]],Table3[],2,FALSE)</f>
        <v>2</v>
      </c>
      <c r="N3652" s="37">
        <f>VLOOKUP(Table2[[#This Row],[Visitor]],Table4[],2,FALSE)</f>
        <v>23</v>
      </c>
      <c r="O3652" s="37">
        <f>VLOOKUP(Table2[[#This Row],[Home]],Table4[],2,FALSE)</f>
        <v>2</v>
      </c>
      <c r="P3652" s="37"/>
      <c r="Q3652" s="37"/>
    </row>
    <row r="3653" spans="1:17" ht="25.5" customHeight="1">
      <c r="A3653" s="59" t="s">
        <v>636</v>
      </c>
      <c r="B3653" s="11" t="s">
        <v>67</v>
      </c>
      <c r="C3653" s="60" t="s">
        <v>34</v>
      </c>
      <c r="D3653" s="60">
        <v>122</v>
      </c>
      <c r="E3653" s="60" t="s">
        <v>24</v>
      </c>
      <c r="F3653" s="60">
        <v>113</v>
      </c>
      <c r="G3653" s="60" t="s">
        <v>7</v>
      </c>
      <c r="H3653" s="60"/>
      <c r="I3653" s="30">
        <v>0</v>
      </c>
      <c r="J3653" s="37">
        <f>VLOOKUP(Table2[[#This Row],[Visitor]],Table1[],2,FALSE)</f>
        <v>2</v>
      </c>
      <c r="K3653" s="37">
        <f>VLOOKUP(Table2[[#This Row],[Home]],Table1[],2,FALSE)</f>
        <v>21</v>
      </c>
      <c r="L3653" s="37">
        <f>VLOOKUP(Table2[[#This Row],[Visitor]],Table3[],2,FALSE)</f>
        <v>13</v>
      </c>
      <c r="M3653" s="37">
        <f>VLOOKUP(Table2[[#This Row],[Home]],Table3[],2,FALSE)</f>
        <v>9</v>
      </c>
      <c r="N3653" s="37">
        <f>VLOOKUP(Table2[[#This Row],[Visitor]],Table4[],2,FALSE)</f>
        <v>13</v>
      </c>
      <c r="O3653" s="37">
        <f>VLOOKUP(Table2[[#This Row],[Home]],Table4[],2,FALSE)</f>
        <v>24</v>
      </c>
      <c r="P3653" s="37"/>
      <c r="Q3653" s="37"/>
    </row>
    <row r="3654" spans="1:17" ht="25.5" customHeight="1">
      <c r="A3654" s="59" t="s">
        <v>636</v>
      </c>
      <c r="B3654" s="11" t="s">
        <v>83</v>
      </c>
      <c r="C3654" s="60" t="s">
        <v>18</v>
      </c>
      <c r="D3654" s="60">
        <v>119</v>
      </c>
      <c r="E3654" s="60" t="s">
        <v>5</v>
      </c>
      <c r="F3654" s="60">
        <v>122</v>
      </c>
      <c r="G3654" s="60" t="s">
        <v>7</v>
      </c>
      <c r="H3654" s="60"/>
      <c r="I3654" s="30">
        <v>0</v>
      </c>
      <c r="J3654" s="37">
        <f>VLOOKUP(Table2[[#This Row],[Visitor]],Table1[],2,FALSE)</f>
        <v>26</v>
      </c>
      <c r="K3654" s="37">
        <f>VLOOKUP(Table2[[#This Row],[Home]],Table1[],2,FALSE)</f>
        <v>4</v>
      </c>
      <c r="L3654" s="37">
        <f>VLOOKUP(Table2[[#This Row],[Visitor]],Table3[],2,FALSE)</f>
        <v>26</v>
      </c>
      <c r="M3654" s="37">
        <f>VLOOKUP(Table2[[#This Row],[Home]],Table3[],2,FALSE)</f>
        <v>4</v>
      </c>
      <c r="N3654" s="37">
        <f>VLOOKUP(Table2[[#This Row],[Visitor]],Table4[],2,FALSE)</f>
        <v>15</v>
      </c>
      <c r="O3654" s="37">
        <f>VLOOKUP(Table2[[#This Row],[Home]],Table4[],2,FALSE)</f>
        <v>9</v>
      </c>
      <c r="P3654" s="37"/>
      <c r="Q3654" s="37"/>
    </row>
    <row r="3655" spans="1:17" ht="25.5" customHeight="1">
      <c r="A3655" s="59" t="s">
        <v>636</v>
      </c>
      <c r="B3655" s="11" t="s">
        <v>226</v>
      </c>
      <c r="C3655" s="60" t="s">
        <v>19</v>
      </c>
      <c r="D3655" s="60">
        <v>121</v>
      </c>
      <c r="E3655" s="60" t="s">
        <v>36</v>
      </c>
      <c r="F3655" s="60">
        <v>124</v>
      </c>
      <c r="G3655" s="60" t="s">
        <v>7</v>
      </c>
      <c r="H3655" s="60"/>
      <c r="I3655" s="30">
        <v>0</v>
      </c>
      <c r="J3655" s="37">
        <f>VLOOKUP(Table2[[#This Row],[Visitor]],Table1[],2,FALSE)</f>
        <v>27</v>
      </c>
      <c r="K3655" s="37">
        <f>VLOOKUP(Table2[[#This Row],[Home]],Table1[],2,FALSE)</f>
        <v>16</v>
      </c>
      <c r="L3655" s="37">
        <f>VLOOKUP(Table2[[#This Row],[Visitor]],Table3[],2,FALSE)</f>
        <v>5</v>
      </c>
      <c r="M3655" s="37">
        <f>VLOOKUP(Table2[[#This Row],[Home]],Table3[],2,FALSE)</f>
        <v>7</v>
      </c>
      <c r="N3655" s="37">
        <f>VLOOKUP(Table2[[#This Row],[Visitor]],Table4[],2,FALSE)</f>
        <v>7</v>
      </c>
      <c r="O3655" s="37">
        <f>VLOOKUP(Table2[[#This Row],[Home]],Table4[],2,FALSE)</f>
        <v>6</v>
      </c>
      <c r="P3655" s="37"/>
      <c r="Q3655" s="37"/>
    </row>
    <row r="3656" spans="1:17" ht="25.5" customHeight="1">
      <c r="A3656" s="59" t="s">
        <v>636</v>
      </c>
      <c r="B3656" s="11" t="s">
        <v>23</v>
      </c>
      <c r="C3656" s="60" t="s">
        <v>9</v>
      </c>
      <c r="D3656" s="60">
        <v>129</v>
      </c>
      <c r="E3656" s="60" t="s">
        <v>38</v>
      </c>
      <c r="F3656" s="60">
        <v>112</v>
      </c>
      <c r="G3656" s="60" t="s">
        <v>7</v>
      </c>
      <c r="H3656" s="60"/>
      <c r="I3656" s="30">
        <v>0</v>
      </c>
      <c r="J3656" s="37">
        <f>VLOOKUP(Table2[[#This Row],[Visitor]],Table1[],2,FALSE)</f>
        <v>3</v>
      </c>
      <c r="K3656" s="37">
        <f>VLOOKUP(Table2[[#This Row],[Home]],Table1[],2,FALSE)</f>
        <v>23</v>
      </c>
      <c r="L3656" s="37">
        <f>VLOOKUP(Table2[[#This Row],[Visitor]],Table3[],2,FALSE)</f>
        <v>1</v>
      </c>
      <c r="M3656" s="37">
        <f>VLOOKUP(Table2[[#This Row],[Home]],Table3[],2,FALSE)</f>
        <v>25</v>
      </c>
      <c r="N3656" s="37">
        <f>VLOOKUP(Table2[[#This Row],[Visitor]],Table4[],2,FALSE)</f>
        <v>5</v>
      </c>
      <c r="O3656" s="37">
        <f>VLOOKUP(Table2[[#This Row],[Home]],Table4[],2,FALSE)</f>
        <v>19</v>
      </c>
      <c r="P3656" s="37"/>
      <c r="Q3656" s="37"/>
    </row>
    <row r="3657" spans="1:17" ht="25.5" customHeight="1">
      <c r="A3657" s="59" t="s">
        <v>636</v>
      </c>
      <c r="B3657" s="11" t="s">
        <v>29</v>
      </c>
      <c r="C3657" s="60" t="s">
        <v>15</v>
      </c>
      <c r="D3657" s="60">
        <v>129</v>
      </c>
      <c r="E3657" s="60" t="s">
        <v>44</v>
      </c>
      <c r="F3657" s="60">
        <v>120</v>
      </c>
      <c r="G3657" s="60" t="s">
        <v>7</v>
      </c>
      <c r="H3657" s="60"/>
      <c r="I3657" s="30">
        <v>0</v>
      </c>
      <c r="J3657" s="37">
        <f>VLOOKUP(Table2[[#This Row],[Visitor]],Table1[],2,FALSE)</f>
        <v>30</v>
      </c>
      <c r="K3657" s="37">
        <f>VLOOKUP(Table2[[#This Row],[Home]],Table1[],2,FALSE)</f>
        <v>6</v>
      </c>
      <c r="L3657" s="37">
        <f>VLOOKUP(Table2[[#This Row],[Visitor]],Table3[],2,FALSE)</f>
        <v>23</v>
      </c>
      <c r="M3657" s="37">
        <f>VLOOKUP(Table2[[#This Row],[Home]],Table3[],2,FALSE)</f>
        <v>18</v>
      </c>
      <c r="N3657" s="37">
        <f>VLOOKUP(Table2[[#This Row],[Visitor]],Table4[],2,FALSE)</f>
        <v>14</v>
      </c>
      <c r="O3657" s="37">
        <f>VLOOKUP(Table2[[#This Row],[Home]],Table4[],2,FALSE)</f>
        <v>12</v>
      </c>
      <c r="P3657" s="37"/>
      <c r="Q3657" s="37"/>
    </row>
    <row r="3658" spans="1:17" ht="25.5" customHeight="1">
      <c r="A3658" s="59" t="s">
        <v>637</v>
      </c>
      <c r="B3658" s="11" t="s">
        <v>233</v>
      </c>
      <c r="C3658" s="60" t="s">
        <v>43</v>
      </c>
      <c r="D3658" s="60">
        <v>101</v>
      </c>
      <c r="E3658" s="60" t="s">
        <v>37</v>
      </c>
      <c r="F3658" s="60">
        <v>128</v>
      </c>
      <c r="G3658" s="60" t="s">
        <v>7</v>
      </c>
      <c r="H3658" s="60"/>
      <c r="I3658" s="30">
        <v>0</v>
      </c>
      <c r="J3658" s="37">
        <f>VLOOKUP(Table2[[#This Row],[Visitor]],Table1[],2,FALSE)</f>
        <v>10</v>
      </c>
      <c r="K3658" s="37">
        <f>VLOOKUP(Table2[[#This Row],[Home]],Table1[],2,FALSE)</f>
        <v>29</v>
      </c>
      <c r="L3658" s="37">
        <f>VLOOKUP(Table2[[#This Row],[Visitor]],Table3[],2,FALSE)</f>
        <v>10</v>
      </c>
      <c r="M3658" s="37">
        <f>VLOOKUP(Table2[[#This Row],[Home]],Table3[],2,FALSE)</f>
        <v>30</v>
      </c>
      <c r="N3658" s="37">
        <f>VLOOKUP(Table2[[#This Row],[Visitor]],Table4[],2,FALSE)</f>
        <v>10</v>
      </c>
      <c r="O3658" s="37">
        <f>VLOOKUP(Table2[[#This Row],[Home]],Table4[],2,FALSE)</f>
        <v>29</v>
      </c>
      <c r="P3658" s="37"/>
      <c r="Q3658" s="37"/>
    </row>
    <row r="3659" spans="1:17" ht="25.5" customHeight="1">
      <c r="A3659" s="59" t="s">
        <v>637</v>
      </c>
      <c r="B3659" s="11" t="s">
        <v>67</v>
      </c>
      <c r="C3659" s="60" t="s">
        <v>28</v>
      </c>
      <c r="D3659" s="60">
        <v>122</v>
      </c>
      <c r="E3659" s="60" t="s">
        <v>31</v>
      </c>
      <c r="F3659" s="60">
        <v>114</v>
      </c>
      <c r="G3659" s="60" t="s">
        <v>7</v>
      </c>
      <c r="H3659" s="60"/>
      <c r="I3659" s="30">
        <v>0</v>
      </c>
      <c r="J3659" s="37">
        <f>VLOOKUP(Table2[[#This Row],[Visitor]],Table1[],2,FALSE)</f>
        <v>22</v>
      </c>
      <c r="K3659" s="37">
        <f>VLOOKUP(Table2[[#This Row],[Home]],Table1[],2,FALSE)</f>
        <v>8</v>
      </c>
      <c r="L3659" s="37">
        <f>VLOOKUP(Table2[[#This Row],[Visitor]],Table3[],2,FALSE)</f>
        <v>28</v>
      </c>
      <c r="M3659" s="37">
        <f>VLOOKUP(Table2[[#This Row],[Home]],Table3[],2,FALSE)</f>
        <v>11</v>
      </c>
      <c r="N3659" s="37">
        <f>VLOOKUP(Table2[[#This Row],[Visitor]],Table4[],2,FALSE)</f>
        <v>22</v>
      </c>
      <c r="O3659" s="37">
        <f>VLOOKUP(Table2[[#This Row],[Home]],Table4[],2,FALSE)</f>
        <v>8</v>
      </c>
      <c r="P3659" s="37"/>
      <c r="Q3659" s="37"/>
    </row>
    <row r="3660" spans="1:17" ht="25.5" customHeight="1">
      <c r="A3660" s="59" t="s">
        <v>637</v>
      </c>
      <c r="B3660" s="11" t="s">
        <v>226</v>
      </c>
      <c r="C3660" s="60" t="s">
        <v>41</v>
      </c>
      <c r="D3660" s="60">
        <v>114</v>
      </c>
      <c r="E3660" s="60" t="s">
        <v>22</v>
      </c>
      <c r="F3660" s="60">
        <v>106</v>
      </c>
      <c r="G3660" s="60" t="s">
        <v>7</v>
      </c>
      <c r="H3660" s="60"/>
      <c r="I3660" s="30">
        <v>0</v>
      </c>
      <c r="J3660" s="37">
        <f>VLOOKUP(Table2[[#This Row],[Visitor]],Table1[],2,FALSE)</f>
        <v>7</v>
      </c>
      <c r="K3660" s="37">
        <f>VLOOKUP(Table2[[#This Row],[Home]],Table1[],2,FALSE)</f>
        <v>14</v>
      </c>
      <c r="L3660" s="37">
        <f>VLOOKUP(Table2[[#This Row],[Visitor]],Table3[],2,FALSE)</f>
        <v>2</v>
      </c>
      <c r="M3660" s="37">
        <f>VLOOKUP(Table2[[#This Row],[Home]],Table3[],2,FALSE)</f>
        <v>16</v>
      </c>
      <c r="N3660" s="37">
        <f>VLOOKUP(Table2[[#This Row],[Visitor]],Table4[],2,FALSE)</f>
        <v>2</v>
      </c>
      <c r="O3660" s="37">
        <f>VLOOKUP(Table2[[#This Row],[Home]],Table4[],2,FALSE)</f>
        <v>1</v>
      </c>
      <c r="P3660" s="37"/>
      <c r="Q3660" s="37"/>
    </row>
    <row r="3661" spans="1:17" ht="25.5" customHeight="1">
      <c r="A3661" s="59" t="s">
        <v>637</v>
      </c>
      <c r="B3661" s="11" t="s">
        <v>23</v>
      </c>
      <c r="C3661" s="60" t="s">
        <v>16</v>
      </c>
      <c r="D3661" s="60">
        <v>92</v>
      </c>
      <c r="E3661" s="60" t="s">
        <v>17</v>
      </c>
      <c r="F3661" s="60">
        <v>114</v>
      </c>
      <c r="G3661" s="60" t="s">
        <v>7</v>
      </c>
      <c r="H3661" s="60"/>
      <c r="I3661" s="30">
        <v>0</v>
      </c>
      <c r="J3661" s="37">
        <f>VLOOKUP(Table2[[#This Row],[Visitor]],Table1[],2,FALSE)</f>
        <v>13</v>
      </c>
      <c r="K3661" s="37">
        <f>VLOOKUP(Table2[[#This Row],[Home]],Table1[],2,FALSE)</f>
        <v>17</v>
      </c>
      <c r="L3661" s="37">
        <f>VLOOKUP(Table2[[#This Row],[Visitor]],Table3[],2,FALSE)</f>
        <v>8</v>
      </c>
      <c r="M3661" s="37">
        <f>VLOOKUP(Table2[[#This Row],[Home]],Table3[],2,FALSE)</f>
        <v>15</v>
      </c>
      <c r="N3661" s="37">
        <f>VLOOKUP(Table2[[#This Row],[Visitor]],Table4[],2,FALSE)</f>
        <v>11</v>
      </c>
      <c r="O3661" s="37">
        <f>VLOOKUP(Table2[[#This Row],[Home]],Table4[],2,FALSE)</f>
        <v>18</v>
      </c>
      <c r="P3661" s="37"/>
      <c r="Q3661" s="37"/>
    </row>
    <row r="3662" spans="1:17" ht="25.5" customHeight="1">
      <c r="A3662" s="59" t="s">
        <v>637</v>
      </c>
      <c r="B3662" s="11" t="s">
        <v>29</v>
      </c>
      <c r="C3662" s="60" t="s">
        <v>30</v>
      </c>
      <c r="D3662" s="60">
        <v>121</v>
      </c>
      <c r="E3662" s="60" t="s">
        <v>45</v>
      </c>
      <c r="F3662" s="60">
        <v>124</v>
      </c>
      <c r="G3662" s="60" t="s">
        <v>7</v>
      </c>
      <c r="H3662" s="60"/>
      <c r="I3662" s="30">
        <v>0</v>
      </c>
      <c r="J3662" s="37">
        <f>VLOOKUP(Table2[[#This Row],[Visitor]],Table1[],2,FALSE)</f>
        <v>18</v>
      </c>
      <c r="K3662" s="37">
        <f>VLOOKUP(Table2[[#This Row],[Home]],Table1[],2,FALSE)</f>
        <v>28</v>
      </c>
      <c r="L3662" s="37">
        <f>VLOOKUP(Table2[[#This Row],[Visitor]],Table3[],2,FALSE)</f>
        <v>14</v>
      </c>
      <c r="M3662" s="37">
        <f>VLOOKUP(Table2[[#This Row],[Home]],Table3[],2,FALSE)</f>
        <v>21</v>
      </c>
      <c r="N3662" s="37">
        <f>VLOOKUP(Table2[[#This Row],[Visitor]],Table4[],2,FALSE)</f>
        <v>4</v>
      </c>
      <c r="O3662" s="37">
        <f>VLOOKUP(Table2[[#This Row],[Home]],Table4[],2,FALSE)</f>
        <v>20</v>
      </c>
      <c r="P3662" s="37"/>
      <c r="Q3662" s="37"/>
    </row>
    <row r="3663" spans="1:17" ht="25.5" customHeight="1">
      <c r="A3663" s="59" t="s">
        <v>638</v>
      </c>
      <c r="B3663" s="11" t="s">
        <v>97</v>
      </c>
      <c r="C3663" s="60" t="s">
        <v>15</v>
      </c>
      <c r="D3663" s="60">
        <v>108</v>
      </c>
      <c r="E3663" s="60" t="s">
        <v>18</v>
      </c>
      <c r="F3663" s="60">
        <v>96</v>
      </c>
      <c r="G3663" s="60" t="s">
        <v>7</v>
      </c>
      <c r="H3663" s="60"/>
      <c r="I3663" s="30">
        <v>0</v>
      </c>
      <c r="J3663" s="37">
        <f>VLOOKUP(Table2[[#This Row],[Visitor]],Table1[],2,FALSE)</f>
        <v>30</v>
      </c>
      <c r="K3663" s="37">
        <f>VLOOKUP(Table2[[#This Row],[Home]],Table1[],2,FALSE)</f>
        <v>26</v>
      </c>
      <c r="L3663" s="37">
        <f>VLOOKUP(Table2[[#This Row],[Visitor]],Table3[],2,FALSE)</f>
        <v>23</v>
      </c>
      <c r="M3663" s="37">
        <f>VLOOKUP(Table2[[#This Row],[Home]],Table3[],2,FALSE)</f>
        <v>26</v>
      </c>
      <c r="N3663" s="37">
        <f>VLOOKUP(Table2[[#This Row],[Visitor]],Table4[],2,FALSE)</f>
        <v>14</v>
      </c>
      <c r="O3663" s="37">
        <f>VLOOKUP(Table2[[#This Row],[Home]],Table4[],2,FALSE)</f>
        <v>15</v>
      </c>
      <c r="P3663" s="37"/>
      <c r="Q3663" s="37"/>
    </row>
    <row r="3664" spans="1:17" ht="25.5" customHeight="1">
      <c r="A3664" s="59" t="s">
        <v>638</v>
      </c>
      <c r="B3664" s="11" t="s">
        <v>98</v>
      </c>
      <c r="C3664" s="60" t="s">
        <v>9</v>
      </c>
      <c r="D3664" s="60">
        <v>105</v>
      </c>
      <c r="E3664" s="60" t="s">
        <v>34</v>
      </c>
      <c r="F3664" s="60">
        <v>123</v>
      </c>
      <c r="G3664" s="60" t="s">
        <v>7</v>
      </c>
      <c r="H3664" s="60"/>
      <c r="I3664" s="30">
        <v>0</v>
      </c>
      <c r="J3664" s="37">
        <f>VLOOKUP(Table2[[#This Row],[Visitor]],Table1[],2,FALSE)</f>
        <v>3</v>
      </c>
      <c r="K3664" s="37">
        <f>VLOOKUP(Table2[[#This Row],[Home]],Table1[],2,FALSE)</f>
        <v>2</v>
      </c>
      <c r="L3664" s="37">
        <f>VLOOKUP(Table2[[#This Row],[Visitor]],Table3[],2,FALSE)</f>
        <v>1</v>
      </c>
      <c r="M3664" s="37">
        <f>VLOOKUP(Table2[[#This Row],[Home]],Table3[],2,FALSE)</f>
        <v>13</v>
      </c>
      <c r="N3664" s="37">
        <f>VLOOKUP(Table2[[#This Row],[Visitor]],Table4[],2,FALSE)</f>
        <v>5</v>
      </c>
      <c r="O3664" s="37">
        <f>VLOOKUP(Table2[[#This Row],[Home]],Table4[],2,FALSE)</f>
        <v>13</v>
      </c>
      <c r="P3664" s="37"/>
      <c r="Q3664" s="37"/>
    </row>
    <row r="3665" spans="1:17" ht="25.5" customHeight="1">
      <c r="A3665" s="59" t="s">
        <v>638</v>
      </c>
      <c r="B3665" s="11" t="s">
        <v>58</v>
      </c>
      <c r="C3665" s="60" t="s">
        <v>37</v>
      </c>
      <c r="D3665" s="60">
        <v>130</v>
      </c>
      <c r="E3665" s="60" t="s">
        <v>19</v>
      </c>
      <c r="F3665" s="60">
        <v>117</v>
      </c>
      <c r="G3665" s="60" t="s">
        <v>7</v>
      </c>
      <c r="H3665" s="60"/>
      <c r="I3665" s="30">
        <v>0</v>
      </c>
      <c r="J3665" s="37">
        <f>VLOOKUP(Table2[[#This Row],[Visitor]],Table1[],2,FALSE)</f>
        <v>29</v>
      </c>
      <c r="K3665" s="37">
        <f>VLOOKUP(Table2[[#This Row],[Home]],Table1[],2,FALSE)</f>
        <v>27</v>
      </c>
      <c r="L3665" s="37">
        <f>VLOOKUP(Table2[[#This Row],[Visitor]],Table3[],2,FALSE)</f>
        <v>30</v>
      </c>
      <c r="M3665" s="37">
        <f>VLOOKUP(Table2[[#This Row],[Home]],Table3[],2,FALSE)</f>
        <v>5</v>
      </c>
      <c r="N3665" s="37">
        <f>VLOOKUP(Table2[[#This Row],[Visitor]],Table4[],2,FALSE)</f>
        <v>29</v>
      </c>
      <c r="O3665" s="37">
        <f>VLOOKUP(Table2[[#This Row],[Home]],Table4[],2,FALSE)</f>
        <v>7</v>
      </c>
      <c r="P3665" s="37"/>
      <c r="Q3665" s="37"/>
    </row>
    <row r="3666" spans="1:17" ht="25.5" customHeight="1">
      <c r="A3666" s="59" t="s">
        <v>638</v>
      </c>
      <c r="B3666" s="11" t="s">
        <v>83</v>
      </c>
      <c r="C3666" s="60" t="s">
        <v>5</v>
      </c>
      <c r="D3666" s="60">
        <v>122</v>
      </c>
      <c r="E3666" s="60" t="s">
        <v>25</v>
      </c>
      <c r="F3666" s="60">
        <v>107</v>
      </c>
      <c r="G3666" s="60" t="s">
        <v>7</v>
      </c>
      <c r="H3666" s="60"/>
      <c r="I3666" s="30">
        <v>0</v>
      </c>
      <c r="J3666" s="37">
        <f>VLOOKUP(Table2[[#This Row],[Visitor]],Table1[],2,FALSE)</f>
        <v>4</v>
      </c>
      <c r="K3666" s="37">
        <f>VLOOKUP(Table2[[#This Row],[Home]],Table1[],2,FALSE)</f>
        <v>12</v>
      </c>
      <c r="L3666" s="37">
        <f>VLOOKUP(Table2[[#This Row],[Visitor]],Table3[],2,FALSE)</f>
        <v>4</v>
      </c>
      <c r="M3666" s="37">
        <f>VLOOKUP(Table2[[#This Row],[Home]],Table3[],2,FALSE)</f>
        <v>29</v>
      </c>
      <c r="N3666" s="37">
        <f>VLOOKUP(Table2[[#This Row],[Visitor]],Table4[],2,FALSE)</f>
        <v>9</v>
      </c>
      <c r="O3666" s="37">
        <f>VLOOKUP(Table2[[#This Row],[Home]],Table4[],2,FALSE)</f>
        <v>23</v>
      </c>
      <c r="P3666" s="37"/>
      <c r="Q3666" s="37"/>
    </row>
    <row r="3667" spans="1:17" ht="25.5" customHeight="1">
      <c r="A3667" s="59" t="s">
        <v>638</v>
      </c>
      <c r="B3667" s="11" t="s">
        <v>226</v>
      </c>
      <c r="C3667" s="60" t="s">
        <v>36</v>
      </c>
      <c r="D3667" s="60">
        <v>134</v>
      </c>
      <c r="E3667" s="60" t="s">
        <v>28</v>
      </c>
      <c r="F3667" s="60">
        <v>131</v>
      </c>
      <c r="G3667" s="60" t="s">
        <v>7</v>
      </c>
      <c r="H3667" s="60"/>
      <c r="I3667" s="30">
        <v>0</v>
      </c>
      <c r="J3667" s="37">
        <f>VLOOKUP(Table2[[#This Row],[Visitor]],Table1[],2,FALSE)</f>
        <v>16</v>
      </c>
      <c r="K3667" s="37">
        <f>VLOOKUP(Table2[[#This Row],[Home]],Table1[],2,FALSE)</f>
        <v>22</v>
      </c>
      <c r="L3667" s="37">
        <f>VLOOKUP(Table2[[#This Row],[Visitor]],Table3[],2,FALSE)</f>
        <v>7</v>
      </c>
      <c r="M3667" s="37">
        <f>VLOOKUP(Table2[[#This Row],[Home]],Table3[],2,FALSE)</f>
        <v>28</v>
      </c>
      <c r="N3667" s="37">
        <f>VLOOKUP(Table2[[#This Row],[Visitor]],Table4[],2,FALSE)</f>
        <v>6</v>
      </c>
      <c r="O3667" s="37">
        <f>VLOOKUP(Table2[[#This Row],[Home]],Table4[],2,FALSE)</f>
        <v>22</v>
      </c>
      <c r="P3667" s="37"/>
      <c r="Q3667" s="37"/>
    </row>
    <row r="3668" spans="1:17" ht="25.5" customHeight="1">
      <c r="A3668" s="59" t="s">
        <v>638</v>
      </c>
      <c r="B3668" s="11" t="s">
        <v>29</v>
      </c>
      <c r="C3668" s="60" t="s">
        <v>24</v>
      </c>
      <c r="D3668" s="60">
        <v>106</v>
      </c>
      <c r="E3668" s="60" t="s">
        <v>38</v>
      </c>
      <c r="F3668" s="60">
        <v>112</v>
      </c>
      <c r="G3668" s="60" t="s">
        <v>7</v>
      </c>
      <c r="H3668" s="60"/>
      <c r="I3668" s="30">
        <v>0</v>
      </c>
      <c r="J3668" s="37">
        <f>VLOOKUP(Table2[[#This Row],[Visitor]],Table1[],2,FALSE)</f>
        <v>21</v>
      </c>
      <c r="K3668" s="37">
        <f>VLOOKUP(Table2[[#This Row],[Home]],Table1[],2,FALSE)</f>
        <v>23</v>
      </c>
      <c r="L3668" s="37">
        <f>VLOOKUP(Table2[[#This Row],[Visitor]],Table3[],2,FALSE)</f>
        <v>9</v>
      </c>
      <c r="M3668" s="37">
        <f>VLOOKUP(Table2[[#This Row],[Home]],Table3[],2,FALSE)</f>
        <v>25</v>
      </c>
      <c r="N3668" s="37">
        <f>VLOOKUP(Table2[[#This Row],[Visitor]],Table4[],2,FALSE)</f>
        <v>24</v>
      </c>
      <c r="O3668" s="37">
        <f>VLOOKUP(Table2[[#This Row],[Home]],Table4[],2,FALSE)</f>
        <v>19</v>
      </c>
      <c r="P3668" s="37"/>
      <c r="Q3668" s="37"/>
    </row>
    <row r="3669" spans="1:17" ht="25.5" customHeight="1">
      <c r="A3669" s="59" t="s">
        <v>638</v>
      </c>
      <c r="B3669" s="11" t="s">
        <v>29</v>
      </c>
      <c r="C3669" s="60" t="s">
        <v>22</v>
      </c>
      <c r="D3669" s="60">
        <v>126</v>
      </c>
      <c r="E3669" s="60" t="s">
        <v>20</v>
      </c>
      <c r="F3669" s="60">
        <v>113</v>
      </c>
      <c r="G3669" s="60" t="s">
        <v>7</v>
      </c>
      <c r="H3669" s="60"/>
      <c r="I3669" s="30">
        <v>0</v>
      </c>
      <c r="J3669" s="37">
        <f>VLOOKUP(Table2[[#This Row],[Visitor]],Table1[],2,FALSE)</f>
        <v>14</v>
      </c>
      <c r="K3669" s="37">
        <f>VLOOKUP(Table2[[#This Row],[Home]],Table1[],2,FALSE)</f>
        <v>9</v>
      </c>
      <c r="L3669" s="37">
        <f>VLOOKUP(Table2[[#This Row],[Visitor]],Table3[],2,FALSE)</f>
        <v>16</v>
      </c>
      <c r="M3669" s="37">
        <f>VLOOKUP(Table2[[#This Row],[Home]],Table3[],2,FALSE)</f>
        <v>17</v>
      </c>
      <c r="N3669" s="37">
        <f>VLOOKUP(Table2[[#This Row],[Visitor]],Table4[],2,FALSE)</f>
        <v>1</v>
      </c>
      <c r="O3669" s="37">
        <f>VLOOKUP(Table2[[#This Row],[Home]],Table4[],2,FALSE)</f>
        <v>25</v>
      </c>
      <c r="P3669" s="37"/>
      <c r="Q3669" s="37"/>
    </row>
    <row r="3670" spans="1:17" ht="25.5" customHeight="1">
      <c r="A3670" s="59" t="s">
        <v>639</v>
      </c>
      <c r="B3670" s="11" t="s">
        <v>75</v>
      </c>
      <c r="C3670" s="60" t="s">
        <v>16</v>
      </c>
      <c r="D3670" s="60">
        <v>108</v>
      </c>
      <c r="E3670" s="60" t="s">
        <v>9</v>
      </c>
      <c r="F3670" s="60">
        <v>104</v>
      </c>
      <c r="G3670" s="60" t="s">
        <v>7</v>
      </c>
      <c r="H3670" s="60"/>
      <c r="I3670" s="30">
        <v>0</v>
      </c>
      <c r="J3670" s="37">
        <f>VLOOKUP(Table2[[#This Row],[Visitor]],Table1[],2,FALSE)</f>
        <v>13</v>
      </c>
      <c r="K3670" s="37">
        <f>VLOOKUP(Table2[[#This Row],[Home]],Table1[],2,FALSE)</f>
        <v>3</v>
      </c>
      <c r="L3670" s="37">
        <f>VLOOKUP(Table2[[#This Row],[Visitor]],Table3[],2,FALSE)</f>
        <v>8</v>
      </c>
      <c r="M3670" s="37">
        <f>VLOOKUP(Table2[[#This Row],[Home]],Table3[],2,FALSE)</f>
        <v>1</v>
      </c>
      <c r="N3670" s="37">
        <f>VLOOKUP(Table2[[#This Row],[Visitor]],Table4[],2,FALSE)</f>
        <v>11</v>
      </c>
      <c r="O3670" s="37">
        <f>VLOOKUP(Table2[[#This Row],[Home]],Table4[],2,FALSE)</f>
        <v>5</v>
      </c>
      <c r="P3670" s="37"/>
      <c r="Q3670" s="37"/>
    </row>
    <row r="3671" spans="1:17" ht="25.5" customHeight="1">
      <c r="A3671" s="59" t="s">
        <v>639</v>
      </c>
      <c r="B3671" s="11" t="s">
        <v>226</v>
      </c>
      <c r="C3671" s="60" t="s">
        <v>41</v>
      </c>
      <c r="D3671" s="60">
        <v>125</v>
      </c>
      <c r="E3671" s="60" t="s">
        <v>19</v>
      </c>
      <c r="F3671" s="60">
        <v>121</v>
      </c>
      <c r="G3671" s="60" t="s">
        <v>7</v>
      </c>
      <c r="H3671" s="60"/>
      <c r="I3671" s="30">
        <v>0</v>
      </c>
      <c r="J3671" s="37">
        <f>VLOOKUP(Table2[[#This Row],[Visitor]],Table1[],2,FALSE)</f>
        <v>7</v>
      </c>
      <c r="K3671" s="37">
        <f>VLOOKUP(Table2[[#This Row],[Home]],Table1[],2,FALSE)</f>
        <v>27</v>
      </c>
      <c r="L3671" s="37">
        <f>VLOOKUP(Table2[[#This Row],[Visitor]],Table3[],2,FALSE)</f>
        <v>2</v>
      </c>
      <c r="M3671" s="37">
        <f>VLOOKUP(Table2[[#This Row],[Home]],Table3[],2,FALSE)</f>
        <v>5</v>
      </c>
      <c r="N3671" s="37">
        <f>VLOOKUP(Table2[[#This Row],[Visitor]],Table4[],2,FALSE)</f>
        <v>2</v>
      </c>
      <c r="O3671" s="37">
        <f>VLOOKUP(Table2[[#This Row],[Home]],Table4[],2,FALSE)</f>
        <v>7</v>
      </c>
      <c r="P3671" s="37"/>
      <c r="Q3671" s="37"/>
    </row>
    <row r="3672" spans="1:17" ht="25.5" customHeight="1">
      <c r="A3672" s="59" t="s">
        <v>639</v>
      </c>
      <c r="B3672" s="11" t="s">
        <v>23</v>
      </c>
      <c r="C3672" s="60" t="s">
        <v>17</v>
      </c>
      <c r="D3672" s="60">
        <v>115</v>
      </c>
      <c r="E3672" s="60" t="s">
        <v>43</v>
      </c>
      <c r="F3672" s="60">
        <v>116</v>
      </c>
      <c r="G3672" s="60" t="s">
        <v>7</v>
      </c>
      <c r="H3672" s="60"/>
      <c r="I3672" s="30">
        <v>0</v>
      </c>
      <c r="J3672" s="37">
        <f>VLOOKUP(Table2[[#This Row],[Visitor]],Table1[],2,FALSE)</f>
        <v>17</v>
      </c>
      <c r="K3672" s="37">
        <f>VLOOKUP(Table2[[#This Row],[Home]],Table1[],2,FALSE)</f>
        <v>10</v>
      </c>
      <c r="L3672" s="37">
        <f>VLOOKUP(Table2[[#This Row],[Visitor]],Table3[],2,FALSE)</f>
        <v>15</v>
      </c>
      <c r="M3672" s="37">
        <f>VLOOKUP(Table2[[#This Row],[Home]],Table3[],2,FALSE)</f>
        <v>10</v>
      </c>
      <c r="N3672" s="37">
        <f>VLOOKUP(Table2[[#This Row],[Visitor]],Table4[],2,FALSE)</f>
        <v>18</v>
      </c>
      <c r="O3672" s="37">
        <f>VLOOKUP(Table2[[#This Row],[Home]],Table4[],2,FALSE)</f>
        <v>10</v>
      </c>
      <c r="P3672" s="37"/>
      <c r="Q3672" s="37"/>
    </row>
    <row r="3673" spans="1:17" ht="25.5" customHeight="1">
      <c r="A3673" s="59" t="s">
        <v>639</v>
      </c>
      <c r="B3673" s="11" t="s">
        <v>29</v>
      </c>
      <c r="C3673" s="60" t="s">
        <v>44</v>
      </c>
      <c r="D3673" s="60">
        <v>124</v>
      </c>
      <c r="E3673" s="60" t="s">
        <v>30</v>
      </c>
      <c r="F3673" s="60">
        <v>111</v>
      </c>
      <c r="G3673" s="60" t="s">
        <v>7</v>
      </c>
      <c r="H3673" s="60"/>
      <c r="I3673" s="30">
        <v>0</v>
      </c>
      <c r="J3673" s="37">
        <f>VLOOKUP(Table2[[#This Row],[Visitor]],Table1[],2,FALSE)</f>
        <v>6</v>
      </c>
      <c r="K3673" s="37">
        <f>VLOOKUP(Table2[[#This Row],[Home]],Table1[],2,FALSE)</f>
        <v>18</v>
      </c>
      <c r="L3673" s="37">
        <f>VLOOKUP(Table2[[#This Row],[Visitor]],Table3[],2,FALSE)</f>
        <v>18</v>
      </c>
      <c r="M3673" s="37">
        <f>VLOOKUP(Table2[[#This Row],[Home]],Table3[],2,FALSE)</f>
        <v>14</v>
      </c>
      <c r="N3673" s="37">
        <f>VLOOKUP(Table2[[#This Row],[Visitor]],Table4[],2,FALSE)</f>
        <v>12</v>
      </c>
      <c r="O3673" s="37">
        <f>VLOOKUP(Table2[[#This Row],[Home]],Table4[],2,FALSE)</f>
        <v>4</v>
      </c>
      <c r="P3673" s="37"/>
      <c r="Q3673" s="37"/>
    </row>
    <row r="3674" spans="1:17" ht="25.5" customHeight="1">
      <c r="A3674" s="59" t="s">
        <v>640</v>
      </c>
      <c r="B3674" s="11" t="s">
        <v>88</v>
      </c>
      <c r="C3674" s="60" t="s">
        <v>20</v>
      </c>
      <c r="D3674" s="60">
        <v>96</v>
      </c>
      <c r="E3674" s="60" t="s">
        <v>5</v>
      </c>
      <c r="F3674" s="60">
        <v>90</v>
      </c>
      <c r="G3674" s="60" t="s">
        <v>7</v>
      </c>
      <c r="H3674" s="60"/>
      <c r="I3674" s="30">
        <v>0</v>
      </c>
      <c r="J3674" s="37">
        <f>VLOOKUP(Table2[[#This Row],[Visitor]],Table1[],2,FALSE)</f>
        <v>9</v>
      </c>
      <c r="K3674" s="37">
        <f>VLOOKUP(Table2[[#This Row],[Home]],Table1[],2,FALSE)</f>
        <v>4</v>
      </c>
      <c r="L3674" s="37">
        <f>VLOOKUP(Table2[[#This Row],[Visitor]],Table3[],2,FALSE)</f>
        <v>17</v>
      </c>
      <c r="M3674" s="37">
        <f>VLOOKUP(Table2[[#This Row],[Home]],Table3[],2,FALSE)</f>
        <v>4</v>
      </c>
      <c r="N3674" s="37">
        <f>VLOOKUP(Table2[[#This Row],[Visitor]],Table4[],2,FALSE)</f>
        <v>25</v>
      </c>
      <c r="O3674" s="37">
        <f>VLOOKUP(Table2[[#This Row],[Home]],Table4[],2,FALSE)</f>
        <v>9</v>
      </c>
      <c r="P3674" s="37"/>
      <c r="Q3674" s="37"/>
    </row>
    <row r="3675" spans="1:17" ht="25.5" customHeight="1">
      <c r="A3675" s="59" t="s">
        <v>640</v>
      </c>
      <c r="B3675" s="11" t="s">
        <v>630</v>
      </c>
      <c r="C3675" s="60" t="s">
        <v>38</v>
      </c>
      <c r="D3675" s="60">
        <v>136</v>
      </c>
      <c r="E3675" s="60" t="s">
        <v>45</v>
      </c>
      <c r="F3675" s="60">
        <v>122</v>
      </c>
      <c r="G3675" s="60" t="s">
        <v>7</v>
      </c>
      <c r="H3675" s="60"/>
      <c r="I3675" s="30">
        <v>0</v>
      </c>
      <c r="J3675" s="37">
        <f>VLOOKUP(Table2[[#This Row],[Visitor]],Table1[],2,FALSE)</f>
        <v>23</v>
      </c>
      <c r="K3675" s="37">
        <f>VLOOKUP(Table2[[#This Row],[Home]],Table1[],2,FALSE)</f>
        <v>28</v>
      </c>
      <c r="L3675" s="37">
        <f>VLOOKUP(Table2[[#This Row],[Visitor]],Table3[],2,FALSE)</f>
        <v>25</v>
      </c>
      <c r="M3675" s="37">
        <f>VLOOKUP(Table2[[#This Row],[Home]],Table3[],2,FALSE)</f>
        <v>21</v>
      </c>
      <c r="N3675" s="37">
        <f>VLOOKUP(Table2[[#This Row],[Visitor]],Table4[],2,FALSE)</f>
        <v>19</v>
      </c>
      <c r="O3675" s="37">
        <f>VLOOKUP(Table2[[#This Row],[Home]],Table4[],2,FALSE)</f>
        <v>20</v>
      </c>
      <c r="P3675" s="37"/>
      <c r="Q3675" s="37"/>
    </row>
    <row r="3676" spans="1:17" ht="25.5" customHeight="1">
      <c r="A3676" s="59" t="s">
        <v>640</v>
      </c>
      <c r="B3676" s="11" t="s">
        <v>75</v>
      </c>
      <c r="C3676" s="60" t="s">
        <v>22</v>
      </c>
      <c r="D3676" s="60">
        <v>106</v>
      </c>
      <c r="E3676" s="60" t="s">
        <v>25</v>
      </c>
      <c r="F3676" s="60">
        <v>119</v>
      </c>
      <c r="G3676" s="60" t="s">
        <v>7</v>
      </c>
      <c r="H3676" s="60"/>
      <c r="I3676" s="30">
        <v>0</v>
      </c>
      <c r="J3676" s="37">
        <f>VLOOKUP(Table2[[#This Row],[Visitor]],Table1[],2,FALSE)</f>
        <v>14</v>
      </c>
      <c r="K3676" s="37">
        <f>VLOOKUP(Table2[[#This Row],[Home]],Table1[],2,FALSE)</f>
        <v>12</v>
      </c>
      <c r="L3676" s="37">
        <f>VLOOKUP(Table2[[#This Row],[Visitor]],Table3[],2,FALSE)</f>
        <v>16</v>
      </c>
      <c r="M3676" s="37">
        <f>VLOOKUP(Table2[[#This Row],[Home]],Table3[],2,FALSE)</f>
        <v>29</v>
      </c>
      <c r="N3676" s="37">
        <f>VLOOKUP(Table2[[#This Row],[Visitor]],Table4[],2,FALSE)</f>
        <v>1</v>
      </c>
      <c r="O3676" s="37">
        <f>VLOOKUP(Table2[[#This Row],[Home]],Table4[],2,FALSE)</f>
        <v>23</v>
      </c>
      <c r="P3676" s="37"/>
      <c r="Q3676" s="37"/>
    </row>
    <row r="3677" spans="1:17" ht="25.5" customHeight="1">
      <c r="A3677" s="59" t="s">
        <v>640</v>
      </c>
      <c r="B3677" s="11" t="s">
        <v>75</v>
      </c>
      <c r="C3677" s="60" t="s">
        <v>28</v>
      </c>
      <c r="D3677" s="60">
        <v>102</v>
      </c>
      <c r="E3677" s="60" t="s">
        <v>37</v>
      </c>
      <c r="F3677" s="60">
        <v>128</v>
      </c>
      <c r="G3677" s="60" t="s">
        <v>7</v>
      </c>
      <c r="H3677" s="60"/>
      <c r="I3677" s="30">
        <v>0</v>
      </c>
      <c r="J3677" s="37">
        <f>VLOOKUP(Table2[[#This Row],[Visitor]],Table1[],2,FALSE)</f>
        <v>22</v>
      </c>
      <c r="K3677" s="37">
        <f>VLOOKUP(Table2[[#This Row],[Home]],Table1[],2,FALSE)</f>
        <v>29</v>
      </c>
      <c r="L3677" s="37">
        <f>VLOOKUP(Table2[[#This Row],[Visitor]],Table3[],2,FALSE)</f>
        <v>28</v>
      </c>
      <c r="M3677" s="37">
        <f>VLOOKUP(Table2[[#This Row],[Home]],Table3[],2,FALSE)</f>
        <v>30</v>
      </c>
      <c r="N3677" s="37">
        <f>VLOOKUP(Table2[[#This Row],[Visitor]],Table4[],2,FALSE)</f>
        <v>22</v>
      </c>
      <c r="O3677" s="37">
        <f>VLOOKUP(Table2[[#This Row],[Home]],Table4[],2,FALSE)</f>
        <v>29</v>
      </c>
      <c r="P3677" s="37"/>
      <c r="Q3677" s="37"/>
    </row>
    <row r="3678" spans="1:17" ht="25.5" customHeight="1">
      <c r="A3678" s="59" t="s">
        <v>640</v>
      </c>
      <c r="B3678" s="11" t="s">
        <v>226</v>
      </c>
      <c r="C3678" s="60" t="s">
        <v>34</v>
      </c>
      <c r="D3678" s="60">
        <v>112</v>
      </c>
      <c r="E3678" s="60" t="s">
        <v>31</v>
      </c>
      <c r="F3678" s="60">
        <v>118</v>
      </c>
      <c r="G3678" s="60" t="s">
        <v>7</v>
      </c>
      <c r="H3678" s="60"/>
      <c r="I3678" s="30">
        <v>0</v>
      </c>
      <c r="J3678" s="37">
        <f>VLOOKUP(Table2[[#This Row],[Visitor]],Table1[],2,FALSE)</f>
        <v>2</v>
      </c>
      <c r="K3678" s="37">
        <f>VLOOKUP(Table2[[#This Row],[Home]],Table1[],2,FALSE)</f>
        <v>8</v>
      </c>
      <c r="L3678" s="37">
        <f>VLOOKUP(Table2[[#This Row],[Visitor]],Table3[],2,FALSE)</f>
        <v>13</v>
      </c>
      <c r="M3678" s="37">
        <f>VLOOKUP(Table2[[#This Row],[Home]],Table3[],2,FALSE)</f>
        <v>11</v>
      </c>
      <c r="N3678" s="37">
        <f>VLOOKUP(Table2[[#This Row],[Visitor]],Table4[],2,FALSE)</f>
        <v>13</v>
      </c>
      <c r="O3678" s="37">
        <f>VLOOKUP(Table2[[#This Row],[Home]],Table4[],2,FALSE)</f>
        <v>8</v>
      </c>
      <c r="P3678" s="37"/>
      <c r="Q3678" s="37"/>
    </row>
    <row r="3679" spans="1:17" ht="25.5" customHeight="1">
      <c r="A3679" s="59" t="s">
        <v>640</v>
      </c>
      <c r="B3679" s="11" t="s">
        <v>29</v>
      </c>
      <c r="C3679" s="60" t="s">
        <v>36</v>
      </c>
      <c r="D3679" s="60">
        <v>134</v>
      </c>
      <c r="E3679" s="60" t="s">
        <v>15</v>
      </c>
      <c r="F3679" s="60">
        <v>133</v>
      </c>
      <c r="G3679" s="60" t="s">
        <v>7</v>
      </c>
      <c r="H3679" s="60"/>
      <c r="I3679" s="30">
        <v>0</v>
      </c>
      <c r="J3679" s="37">
        <f>VLOOKUP(Table2[[#This Row],[Visitor]],Table1[],2,FALSE)</f>
        <v>16</v>
      </c>
      <c r="K3679" s="37">
        <f>VLOOKUP(Table2[[#This Row],[Home]],Table1[],2,FALSE)</f>
        <v>30</v>
      </c>
      <c r="L3679" s="37">
        <f>VLOOKUP(Table2[[#This Row],[Visitor]],Table3[],2,FALSE)</f>
        <v>7</v>
      </c>
      <c r="M3679" s="37">
        <f>VLOOKUP(Table2[[#This Row],[Home]],Table3[],2,FALSE)</f>
        <v>23</v>
      </c>
      <c r="N3679" s="37">
        <f>VLOOKUP(Table2[[#This Row],[Visitor]],Table4[],2,FALSE)</f>
        <v>6</v>
      </c>
      <c r="O3679" s="37">
        <f>VLOOKUP(Table2[[#This Row],[Home]],Table4[],2,FALSE)</f>
        <v>14</v>
      </c>
      <c r="P3679" s="37"/>
      <c r="Q3679" s="37"/>
    </row>
    <row r="3680" spans="1:17" ht="25.5" customHeight="1">
      <c r="A3680" s="59" t="s">
        <v>640</v>
      </c>
      <c r="B3680" s="11" t="s">
        <v>29</v>
      </c>
      <c r="C3680" s="60" t="s">
        <v>24</v>
      </c>
      <c r="D3680" s="60">
        <v>127</v>
      </c>
      <c r="E3680" s="60" t="s">
        <v>18</v>
      </c>
      <c r="F3680" s="60">
        <v>133</v>
      </c>
      <c r="G3680" s="60" t="s">
        <v>7</v>
      </c>
      <c r="H3680" s="60"/>
      <c r="I3680" s="30">
        <v>0</v>
      </c>
      <c r="J3680" s="37">
        <f>VLOOKUP(Table2[[#This Row],[Visitor]],Table1[],2,FALSE)</f>
        <v>21</v>
      </c>
      <c r="K3680" s="37">
        <f>VLOOKUP(Table2[[#This Row],[Home]],Table1[],2,FALSE)</f>
        <v>26</v>
      </c>
      <c r="L3680" s="37">
        <f>VLOOKUP(Table2[[#This Row],[Visitor]],Table3[],2,FALSE)</f>
        <v>9</v>
      </c>
      <c r="M3680" s="37">
        <f>VLOOKUP(Table2[[#This Row],[Home]],Table3[],2,FALSE)</f>
        <v>26</v>
      </c>
      <c r="N3680" s="37">
        <f>VLOOKUP(Table2[[#This Row],[Visitor]],Table4[],2,FALSE)</f>
        <v>24</v>
      </c>
      <c r="O3680" s="37">
        <f>VLOOKUP(Table2[[#This Row],[Home]],Table4[],2,FALSE)</f>
        <v>15</v>
      </c>
      <c r="P3680" s="37"/>
      <c r="Q3680" s="37"/>
    </row>
    <row r="3681" spans="1:17" ht="25.5" customHeight="1">
      <c r="A3681" s="59" t="s">
        <v>641</v>
      </c>
      <c r="B3681" s="11" t="s">
        <v>630</v>
      </c>
      <c r="C3681" s="60" t="s">
        <v>30</v>
      </c>
      <c r="D3681" s="60">
        <v>109</v>
      </c>
      <c r="E3681" s="60" t="s">
        <v>41</v>
      </c>
      <c r="F3681" s="60">
        <v>117</v>
      </c>
      <c r="G3681" s="60" t="s">
        <v>7</v>
      </c>
      <c r="H3681" s="60"/>
      <c r="I3681" s="30">
        <v>0</v>
      </c>
      <c r="J3681" s="37">
        <f>VLOOKUP(Table2[[#This Row],[Visitor]],Table1[],2,FALSE)</f>
        <v>18</v>
      </c>
      <c r="K3681" s="37">
        <f>VLOOKUP(Table2[[#This Row],[Home]],Table1[],2,FALSE)</f>
        <v>7</v>
      </c>
      <c r="L3681" s="37">
        <f>VLOOKUP(Table2[[#This Row],[Visitor]],Table3[],2,FALSE)</f>
        <v>14</v>
      </c>
      <c r="M3681" s="37">
        <f>VLOOKUP(Table2[[#This Row],[Home]],Table3[],2,FALSE)</f>
        <v>2</v>
      </c>
      <c r="N3681" s="37">
        <f>VLOOKUP(Table2[[#This Row],[Visitor]],Table4[],2,FALSE)</f>
        <v>4</v>
      </c>
      <c r="O3681" s="37">
        <f>VLOOKUP(Table2[[#This Row],[Home]],Table4[],2,FALSE)</f>
        <v>2</v>
      </c>
      <c r="P3681" s="37"/>
      <c r="Q3681" s="37"/>
    </row>
    <row r="3682" spans="1:17" ht="25.5" customHeight="1">
      <c r="A3682" s="59" t="s">
        <v>641</v>
      </c>
      <c r="B3682" s="11" t="s">
        <v>75</v>
      </c>
      <c r="C3682" s="60" t="s">
        <v>17</v>
      </c>
      <c r="D3682" s="60">
        <v>92</v>
      </c>
      <c r="E3682" s="60" t="s">
        <v>16</v>
      </c>
      <c r="F3682" s="60">
        <v>109</v>
      </c>
      <c r="G3682" s="60" t="s">
        <v>7</v>
      </c>
      <c r="H3682" s="60"/>
      <c r="I3682" s="30">
        <v>0</v>
      </c>
      <c r="J3682" s="37">
        <f>VLOOKUP(Table2[[#This Row],[Visitor]],Table1[],2,FALSE)</f>
        <v>17</v>
      </c>
      <c r="K3682" s="37">
        <f>VLOOKUP(Table2[[#This Row],[Home]],Table1[],2,FALSE)</f>
        <v>13</v>
      </c>
      <c r="L3682" s="37">
        <f>VLOOKUP(Table2[[#This Row],[Visitor]],Table3[],2,FALSE)</f>
        <v>15</v>
      </c>
      <c r="M3682" s="37">
        <f>VLOOKUP(Table2[[#This Row],[Home]],Table3[],2,FALSE)</f>
        <v>8</v>
      </c>
      <c r="N3682" s="37">
        <f>VLOOKUP(Table2[[#This Row],[Visitor]],Table4[],2,FALSE)</f>
        <v>18</v>
      </c>
      <c r="O3682" s="37">
        <f>VLOOKUP(Table2[[#This Row],[Home]],Table4[],2,FALSE)</f>
        <v>11</v>
      </c>
      <c r="P3682" s="37"/>
      <c r="Q3682" s="37"/>
    </row>
    <row r="3683" spans="1:17" ht="25.5" customHeight="1">
      <c r="A3683" s="59" t="s">
        <v>641</v>
      </c>
      <c r="B3683" s="11" t="s">
        <v>226</v>
      </c>
      <c r="C3683" s="60" t="s">
        <v>43</v>
      </c>
      <c r="D3683" s="60">
        <v>103</v>
      </c>
      <c r="E3683" s="60" t="s">
        <v>44</v>
      </c>
      <c r="F3683" s="60">
        <v>107</v>
      </c>
      <c r="G3683" s="60" t="s">
        <v>7</v>
      </c>
      <c r="H3683" s="60"/>
      <c r="I3683" s="30">
        <v>0</v>
      </c>
      <c r="J3683" s="37">
        <f>VLOOKUP(Table2[[#This Row],[Visitor]],Table1[],2,FALSE)</f>
        <v>10</v>
      </c>
      <c r="K3683" s="37">
        <f>VLOOKUP(Table2[[#This Row],[Home]],Table1[],2,FALSE)</f>
        <v>6</v>
      </c>
      <c r="L3683" s="37">
        <f>VLOOKUP(Table2[[#This Row],[Visitor]],Table3[],2,FALSE)</f>
        <v>10</v>
      </c>
      <c r="M3683" s="37">
        <f>VLOOKUP(Table2[[#This Row],[Home]],Table3[],2,FALSE)</f>
        <v>18</v>
      </c>
      <c r="N3683" s="37">
        <f>VLOOKUP(Table2[[#This Row],[Visitor]],Table4[],2,FALSE)</f>
        <v>10</v>
      </c>
      <c r="O3683" s="37">
        <f>VLOOKUP(Table2[[#This Row],[Home]],Table4[],2,FALSE)</f>
        <v>12</v>
      </c>
      <c r="P3683" s="37"/>
      <c r="Q3683" s="37"/>
    </row>
    <row r="3684" spans="1:17" ht="25.5" customHeight="1">
      <c r="A3684" s="59" t="s">
        <v>641</v>
      </c>
      <c r="B3684" s="11" t="s">
        <v>29</v>
      </c>
      <c r="C3684" s="60" t="s">
        <v>19</v>
      </c>
      <c r="D3684" s="60">
        <v>134</v>
      </c>
      <c r="E3684" s="60" t="s">
        <v>9</v>
      </c>
      <c r="F3684" s="60">
        <v>96</v>
      </c>
      <c r="G3684" s="60" t="s">
        <v>7</v>
      </c>
      <c r="H3684" s="60"/>
      <c r="I3684" s="30">
        <v>0</v>
      </c>
      <c r="J3684" s="37">
        <f>VLOOKUP(Table2[[#This Row],[Visitor]],Table1[],2,FALSE)</f>
        <v>27</v>
      </c>
      <c r="K3684" s="37">
        <f>VLOOKUP(Table2[[#This Row],[Home]],Table1[],2,FALSE)</f>
        <v>3</v>
      </c>
      <c r="L3684" s="37">
        <f>VLOOKUP(Table2[[#This Row],[Visitor]],Table3[],2,FALSE)</f>
        <v>5</v>
      </c>
      <c r="M3684" s="37">
        <f>VLOOKUP(Table2[[#This Row],[Home]],Table3[],2,FALSE)</f>
        <v>1</v>
      </c>
      <c r="N3684" s="37">
        <f>VLOOKUP(Table2[[#This Row],[Visitor]],Table4[],2,FALSE)</f>
        <v>7</v>
      </c>
      <c r="O3684" s="37">
        <f>VLOOKUP(Table2[[#This Row],[Home]],Table4[],2,FALSE)</f>
        <v>5</v>
      </c>
      <c r="P3684" s="37"/>
      <c r="Q3684" s="37"/>
    </row>
    <row r="3685" spans="1:17" ht="25.5" customHeight="1">
      <c r="A3685" s="59" t="s">
        <v>642</v>
      </c>
      <c r="B3685" s="11" t="s">
        <v>233</v>
      </c>
      <c r="C3685" s="60" t="s">
        <v>25</v>
      </c>
      <c r="D3685" s="60">
        <v>122</v>
      </c>
      <c r="E3685" s="60" t="s">
        <v>36</v>
      </c>
      <c r="F3685" s="60">
        <v>126</v>
      </c>
      <c r="G3685" s="60" t="s">
        <v>7</v>
      </c>
      <c r="H3685" s="60"/>
      <c r="I3685" s="30">
        <v>0</v>
      </c>
      <c r="J3685" s="37">
        <f>VLOOKUP(Table2[[#This Row],[Visitor]],Table1[],2,FALSE)</f>
        <v>12</v>
      </c>
      <c r="K3685" s="37">
        <f>VLOOKUP(Table2[[#This Row],[Home]],Table1[],2,FALSE)</f>
        <v>16</v>
      </c>
      <c r="L3685" s="37">
        <f>VLOOKUP(Table2[[#This Row],[Visitor]],Table3[],2,FALSE)</f>
        <v>29</v>
      </c>
      <c r="M3685" s="37">
        <f>VLOOKUP(Table2[[#This Row],[Home]],Table3[],2,FALSE)</f>
        <v>7</v>
      </c>
      <c r="N3685" s="37">
        <f>VLOOKUP(Table2[[#This Row],[Visitor]],Table4[],2,FALSE)</f>
        <v>23</v>
      </c>
      <c r="O3685" s="37">
        <f>VLOOKUP(Table2[[#This Row],[Home]],Table4[],2,FALSE)</f>
        <v>6</v>
      </c>
      <c r="P3685" s="37"/>
      <c r="Q3685" s="37"/>
    </row>
    <row r="3686" spans="1:17" ht="25.5" customHeight="1">
      <c r="A3686" s="59" t="s">
        <v>643</v>
      </c>
      <c r="B3686" s="11" t="s">
        <v>630</v>
      </c>
      <c r="C3686" s="60" t="s">
        <v>31</v>
      </c>
      <c r="D3686" s="60">
        <v>125</v>
      </c>
      <c r="E3686" s="60" t="s">
        <v>30</v>
      </c>
      <c r="F3686" s="60">
        <v>135</v>
      </c>
      <c r="G3686" s="60" t="s">
        <v>7</v>
      </c>
      <c r="H3686" s="60"/>
      <c r="I3686" s="30">
        <v>0</v>
      </c>
      <c r="J3686" s="37">
        <f>VLOOKUP(Table2[[#This Row],[Visitor]],Table1[],2,FALSE)</f>
        <v>8</v>
      </c>
      <c r="K3686" s="37">
        <f>VLOOKUP(Table2[[#This Row],[Home]],Table1[],2,FALSE)</f>
        <v>18</v>
      </c>
      <c r="L3686" s="37">
        <f>VLOOKUP(Table2[[#This Row],[Visitor]],Table3[],2,FALSE)</f>
        <v>11</v>
      </c>
      <c r="M3686" s="37">
        <f>VLOOKUP(Table2[[#This Row],[Home]],Table3[],2,FALSE)</f>
        <v>14</v>
      </c>
      <c r="N3686" s="37">
        <f>VLOOKUP(Table2[[#This Row],[Visitor]],Table4[],2,FALSE)</f>
        <v>8</v>
      </c>
      <c r="O3686" s="37">
        <f>VLOOKUP(Table2[[#This Row],[Home]],Table4[],2,FALSE)</f>
        <v>4</v>
      </c>
      <c r="P3686" s="37"/>
      <c r="Q3686" s="37"/>
    </row>
    <row r="3687" spans="1:17" ht="25.5" customHeight="1">
      <c r="A3687" s="59" t="s">
        <v>643</v>
      </c>
      <c r="B3687" s="11" t="s">
        <v>75</v>
      </c>
      <c r="C3687" s="60" t="s">
        <v>15</v>
      </c>
      <c r="D3687" s="60">
        <v>110</v>
      </c>
      <c r="E3687" s="60" t="s">
        <v>41</v>
      </c>
      <c r="F3687" s="60">
        <v>134</v>
      </c>
      <c r="G3687" s="60" t="s">
        <v>7</v>
      </c>
      <c r="H3687" s="60"/>
      <c r="I3687" s="30">
        <v>0</v>
      </c>
      <c r="J3687" s="37">
        <f>VLOOKUP(Table2[[#This Row],[Visitor]],Table1[],2,FALSE)</f>
        <v>30</v>
      </c>
      <c r="K3687" s="37">
        <f>VLOOKUP(Table2[[#This Row],[Home]],Table1[],2,FALSE)</f>
        <v>7</v>
      </c>
      <c r="L3687" s="37">
        <f>VLOOKUP(Table2[[#This Row],[Visitor]],Table3[],2,FALSE)</f>
        <v>23</v>
      </c>
      <c r="M3687" s="37">
        <f>VLOOKUP(Table2[[#This Row],[Home]],Table3[],2,FALSE)</f>
        <v>2</v>
      </c>
      <c r="N3687" s="37">
        <f>VLOOKUP(Table2[[#This Row],[Visitor]],Table4[],2,FALSE)</f>
        <v>14</v>
      </c>
      <c r="O3687" s="37">
        <f>VLOOKUP(Table2[[#This Row],[Home]],Table4[],2,FALSE)</f>
        <v>2</v>
      </c>
      <c r="P3687" s="37"/>
      <c r="Q3687" s="37"/>
    </row>
    <row r="3688" spans="1:17" ht="25.5" customHeight="1">
      <c r="A3688" s="59" t="s">
        <v>643</v>
      </c>
      <c r="B3688" s="11" t="s">
        <v>226</v>
      </c>
      <c r="C3688" s="60" t="s">
        <v>19</v>
      </c>
      <c r="D3688" s="60">
        <v>101</v>
      </c>
      <c r="E3688" s="60" t="s">
        <v>5</v>
      </c>
      <c r="F3688" s="60">
        <v>109</v>
      </c>
      <c r="G3688" s="60" t="s">
        <v>7</v>
      </c>
      <c r="H3688" s="60"/>
      <c r="I3688" s="30">
        <v>0</v>
      </c>
      <c r="J3688" s="37">
        <f>VLOOKUP(Table2[[#This Row],[Visitor]],Table1[],2,FALSE)</f>
        <v>27</v>
      </c>
      <c r="K3688" s="37">
        <f>VLOOKUP(Table2[[#This Row],[Home]],Table1[],2,FALSE)</f>
        <v>4</v>
      </c>
      <c r="L3688" s="37">
        <f>VLOOKUP(Table2[[#This Row],[Visitor]],Table3[],2,FALSE)</f>
        <v>5</v>
      </c>
      <c r="M3688" s="37">
        <f>VLOOKUP(Table2[[#This Row],[Home]],Table3[],2,FALSE)</f>
        <v>4</v>
      </c>
      <c r="N3688" s="37">
        <f>VLOOKUP(Table2[[#This Row],[Visitor]],Table4[],2,FALSE)</f>
        <v>7</v>
      </c>
      <c r="O3688" s="37">
        <f>VLOOKUP(Table2[[#This Row],[Home]],Table4[],2,FALSE)</f>
        <v>9</v>
      </c>
      <c r="P3688" s="37"/>
      <c r="Q3688" s="37"/>
    </row>
    <row r="3689" spans="1:17" ht="25.5" customHeight="1">
      <c r="A3689" s="59" t="s">
        <v>643</v>
      </c>
      <c r="B3689" s="11" t="s">
        <v>29</v>
      </c>
      <c r="C3689" s="60" t="s">
        <v>28</v>
      </c>
      <c r="D3689" s="60">
        <v>110</v>
      </c>
      <c r="E3689" s="60" t="s">
        <v>44</v>
      </c>
      <c r="F3689" s="60">
        <v>118</v>
      </c>
      <c r="G3689" s="60" t="s">
        <v>7</v>
      </c>
      <c r="H3689" s="60"/>
      <c r="I3689" s="30">
        <v>0</v>
      </c>
      <c r="J3689" s="37">
        <f>VLOOKUP(Table2[[#This Row],[Visitor]],Table1[],2,FALSE)</f>
        <v>22</v>
      </c>
      <c r="K3689" s="37">
        <f>VLOOKUP(Table2[[#This Row],[Home]],Table1[],2,FALSE)</f>
        <v>6</v>
      </c>
      <c r="L3689" s="37">
        <f>VLOOKUP(Table2[[#This Row],[Visitor]],Table3[],2,FALSE)</f>
        <v>28</v>
      </c>
      <c r="M3689" s="37">
        <f>VLOOKUP(Table2[[#This Row],[Home]],Table3[],2,FALSE)</f>
        <v>18</v>
      </c>
      <c r="N3689" s="37">
        <f>VLOOKUP(Table2[[#This Row],[Visitor]],Table4[],2,FALSE)</f>
        <v>22</v>
      </c>
      <c r="O3689" s="37">
        <f>VLOOKUP(Table2[[#This Row],[Home]],Table4[],2,FALSE)</f>
        <v>12</v>
      </c>
      <c r="P3689" s="37"/>
      <c r="Q3689" s="37"/>
    </row>
    <row r="3690" spans="1:17" ht="25.5" customHeight="1">
      <c r="A3690" s="59" t="s">
        <v>644</v>
      </c>
      <c r="B3690" s="11" t="s">
        <v>630</v>
      </c>
      <c r="C3690" s="60" t="s">
        <v>18</v>
      </c>
      <c r="D3690" s="60">
        <v>122</v>
      </c>
      <c r="E3690" s="60" t="s">
        <v>22</v>
      </c>
      <c r="F3690" s="60">
        <v>110</v>
      </c>
      <c r="G3690" s="60" t="s">
        <v>7</v>
      </c>
      <c r="H3690" s="60"/>
      <c r="I3690" s="30">
        <v>0</v>
      </c>
      <c r="J3690" s="37">
        <f>VLOOKUP(Table2[[#This Row],[Visitor]],Table1[],2,FALSE)</f>
        <v>26</v>
      </c>
      <c r="K3690" s="37">
        <f>VLOOKUP(Table2[[#This Row],[Home]],Table1[],2,FALSE)</f>
        <v>14</v>
      </c>
      <c r="L3690" s="37">
        <f>VLOOKUP(Table2[[#This Row],[Visitor]],Table3[],2,FALSE)</f>
        <v>26</v>
      </c>
      <c r="M3690" s="37">
        <f>VLOOKUP(Table2[[#This Row],[Home]],Table3[],2,FALSE)</f>
        <v>16</v>
      </c>
      <c r="N3690" s="37">
        <f>VLOOKUP(Table2[[#This Row],[Visitor]],Table4[],2,FALSE)</f>
        <v>15</v>
      </c>
      <c r="O3690" s="37">
        <f>VLOOKUP(Table2[[#This Row],[Home]],Table4[],2,FALSE)</f>
        <v>1</v>
      </c>
      <c r="P3690" s="37"/>
      <c r="Q3690" s="37"/>
    </row>
    <row r="3691" spans="1:17" ht="25.5" customHeight="1">
      <c r="A3691" s="59" t="s">
        <v>644</v>
      </c>
      <c r="B3691" s="11" t="s">
        <v>75</v>
      </c>
      <c r="C3691" s="60" t="s">
        <v>17</v>
      </c>
      <c r="D3691" s="60">
        <v>113</v>
      </c>
      <c r="E3691" s="60" t="s">
        <v>16</v>
      </c>
      <c r="F3691" s="60">
        <v>101</v>
      </c>
      <c r="G3691" s="60" t="s">
        <v>7</v>
      </c>
      <c r="H3691" s="60"/>
      <c r="I3691" s="30">
        <v>0</v>
      </c>
      <c r="J3691" s="37">
        <f>VLOOKUP(Table2[[#This Row],[Visitor]],Table1[],2,FALSE)</f>
        <v>17</v>
      </c>
      <c r="K3691" s="37">
        <f>VLOOKUP(Table2[[#This Row],[Home]],Table1[],2,FALSE)</f>
        <v>13</v>
      </c>
      <c r="L3691" s="37">
        <f>VLOOKUP(Table2[[#This Row],[Visitor]],Table3[],2,FALSE)</f>
        <v>15</v>
      </c>
      <c r="M3691" s="37">
        <f>VLOOKUP(Table2[[#This Row],[Home]],Table3[],2,FALSE)</f>
        <v>8</v>
      </c>
      <c r="N3691" s="37">
        <f>VLOOKUP(Table2[[#This Row],[Visitor]],Table4[],2,FALSE)</f>
        <v>18</v>
      </c>
      <c r="O3691" s="37">
        <f>VLOOKUP(Table2[[#This Row],[Home]],Table4[],2,FALSE)</f>
        <v>11</v>
      </c>
      <c r="P3691" s="37"/>
      <c r="Q3691" s="37"/>
    </row>
    <row r="3692" spans="1:17" ht="25.5" customHeight="1">
      <c r="A3692" s="59" t="s">
        <v>644</v>
      </c>
      <c r="B3692" s="11" t="s">
        <v>226</v>
      </c>
      <c r="C3692" s="60" t="s">
        <v>43</v>
      </c>
      <c r="D3692" s="60">
        <v>108</v>
      </c>
      <c r="E3692" s="60" t="s">
        <v>9</v>
      </c>
      <c r="F3692" s="60">
        <v>123</v>
      </c>
      <c r="G3692" s="60" t="s">
        <v>7</v>
      </c>
      <c r="H3692" s="60"/>
      <c r="I3692" s="30">
        <v>0</v>
      </c>
      <c r="J3692" s="37">
        <f>VLOOKUP(Table2[[#This Row],[Visitor]],Table1[],2,FALSE)</f>
        <v>10</v>
      </c>
      <c r="K3692" s="37">
        <f>VLOOKUP(Table2[[#This Row],[Home]],Table1[],2,FALSE)</f>
        <v>3</v>
      </c>
      <c r="L3692" s="37">
        <f>VLOOKUP(Table2[[#This Row],[Visitor]],Table3[],2,FALSE)</f>
        <v>10</v>
      </c>
      <c r="M3692" s="37">
        <f>VLOOKUP(Table2[[#This Row],[Home]],Table3[],2,FALSE)</f>
        <v>1</v>
      </c>
      <c r="N3692" s="37">
        <f>VLOOKUP(Table2[[#This Row],[Visitor]],Table4[],2,FALSE)</f>
        <v>10</v>
      </c>
      <c r="O3692" s="37">
        <f>VLOOKUP(Table2[[#This Row],[Home]],Table4[],2,FALSE)</f>
        <v>5</v>
      </c>
      <c r="P3692" s="37"/>
      <c r="Q3692" s="37"/>
    </row>
    <row r="3693" spans="1:17" ht="25.5" customHeight="1">
      <c r="A3693" s="59" t="s">
        <v>644</v>
      </c>
      <c r="B3693" s="11" t="s">
        <v>29</v>
      </c>
      <c r="C3693" s="60" t="s">
        <v>36</v>
      </c>
      <c r="D3693" s="60">
        <v>100</v>
      </c>
      <c r="E3693" s="60" t="s">
        <v>45</v>
      </c>
      <c r="F3693" s="60">
        <v>93</v>
      </c>
      <c r="G3693" s="60" t="s">
        <v>7</v>
      </c>
      <c r="H3693" s="60"/>
      <c r="I3693" s="30">
        <v>0</v>
      </c>
      <c r="J3693" s="37">
        <f>VLOOKUP(Table2[[#This Row],[Visitor]],Table1[],2,FALSE)</f>
        <v>16</v>
      </c>
      <c r="K3693" s="37">
        <f>VLOOKUP(Table2[[#This Row],[Home]],Table1[],2,FALSE)</f>
        <v>28</v>
      </c>
      <c r="L3693" s="37">
        <f>VLOOKUP(Table2[[#This Row],[Visitor]],Table3[],2,FALSE)</f>
        <v>7</v>
      </c>
      <c r="M3693" s="37">
        <f>VLOOKUP(Table2[[#This Row],[Home]],Table3[],2,FALSE)</f>
        <v>21</v>
      </c>
      <c r="N3693" s="37">
        <f>VLOOKUP(Table2[[#This Row],[Visitor]],Table4[],2,FALSE)</f>
        <v>6</v>
      </c>
      <c r="O3693" s="37">
        <f>VLOOKUP(Table2[[#This Row],[Home]],Table4[],2,FALSE)</f>
        <v>20</v>
      </c>
      <c r="P3693" s="37"/>
      <c r="Q3693" s="37"/>
    </row>
    <row r="3694" spans="1:17" ht="25.5" customHeight="1">
      <c r="A3694" s="59" t="s">
        <v>645</v>
      </c>
      <c r="B3694" s="11" t="s">
        <v>630</v>
      </c>
      <c r="C3694" s="60" t="s">
        <v>15</v>
      </c>
      <c r="D3694" s="60">
        <v>99</v>
      </c>
      <c r="E3694" s="60" t="s">
        <v>41</v>
      </c>
      <c r="F3694" s="60">
        <v>104</v>
      </c>
      <c r="G3694" s="60" t="s">
        <v>7</v>
      </c>
      <c r="H3694" s="60"/>
      <c r="I3694" s="30">
        <v>0</v>
      </c>
      <c r="J3694" s="37">
        <f>VLOOKUP(Table2[[#This Row],[Visitor]],Table1[],2,FALSE)</f>
        <v>30</v>
      </c>
      <c r="K3694" s="37">
        <f>VLOOKUP(Table2[[#This Row],[Home]],Table1[],2,FALSE)</f>
        <v>7</v>
      </c>
      <c r="L3694" s="37">
        <f>VLOOKUP(Table2[[#This Row],[Visitor]],Table3[],2,FALSE)</f>
        <v>23</v>
      </c>
      <c r="M3694" s="37">
        <f>VLOOKUP(Table2[[#This Row],[Home]],Table3[],2,FALSE)</f>
        <v>2</v>
      </c>
      <c r="N3694" s="37">
        <f>VLOOKUP(Table2[[#This Row],[Visitor]],Table4[],2,FALSE)</f>
        <v>14</v>
      </c>
      <c r="O3694" s="37">
        <f>VLOOKUP(Table2[[#This Row],[Home]],Table4[],2,FALSE)</f>
        <v>2</v>
      </c>
      <c r="P3694" s="37"/>
      <c r="Q3694" s="37"/>
    </row>
    <row r="3695" spans="1:17" ht="25.5" customHeight="1">
      <c r="A3695" s="59" t="s">
        <v>645</v>
      </c>
      <c r="B3695" s="11" t="s">
        <v>75</v>
      </c>
      <c r="C3695" s="60" t="s">
        <v>31</v>
      </c>
      <c r="D3695" s="60">
        <v>124</v>
      </c>
      <c r="E3695" s="60" t="s">
        <v>30</v>
      </c>
      <c r="F3695" s="60">
        <v>105</v>
      </c>
      <c r="G3695" s="60" t="s">
        <v>7</v>
      </c>
      <c r="H3695" s="60"/>
      <c r="I3695" s="30">
        <v>0</v>
      </c>
      <c r="J3695" s="37">
        <f>VLOOKUP(Table2[[#This Row],[Visitor]],Table1[],2,FALSE)</f>
        <v>8</v>
      </c>
      <c r="K3695" s="37">
        <f>VLOOKUP(Table2[[#This Row],[Home]],Table1[],2,FALSE)</f>
        <v>18</v>
      </c>
      <c r="L3695" s="37">
        <f>VLOOKUP(Table2[[#This Row],[Visitor]],Table3[],2,FALSE)</f>
        <v>11</v>
      </c>
      <c r="M3695" s="37">
        <f>VLOOKUP(Table2[[#This Row],[Home]],Table3[],2,FALSE)</f>
        <v>14</v>
      </c>
      <c r="N3695" s="37">
        <f>VLOOKUP(Table2[[#This Row],[Visitor]],Table4[],2,FALSE)</f>
        <v>8</v>
      </c>
      <c r="O3695" s="37">
        <f>VLOOKUP(Table2[[#This Row],[Home]],Table4[],2,FALSE)</f>
        <v>4</v>
      </c>
      <c r="P3695" s="37"/>
      <c r="Q3695" s="37"/>
    </row>
    <row r="3696" spans="1:17" ht="25.5" customHeight="1">
      <c r="A3696" s="59" t="s">
        <v>645</v>
      </c>
      <c r="B3696" s="11" t="s">
        <v>226</v>
      </c>
      <c r="C3696" s="60" t="s">
        <v>19</v>
      </c>
      <c r="D3696" s="60">
        <v>101</v>
      </c>
      <c r="E3696" s="60" t="s">
        <v>5</v>
      </c>
      <c r="F3696" s="60">
        <v>128</v>
      </c>
      <c r="G3696" s="60" t="s">
        <v>7</v>
      </c>
      <c r="H3696" s="60"/>
      <c r="I3696" s="30">
        <v>0</v>
      </c>
      <c r="J3696" s="37">
        <f>VLOOKUP(Table2[[#This Row],[Visitor]],Table1[],2,FALSE)</f>
        <v>27</v>
      </c>
      <c r="K3696" s="37">
        <f>VLOOKUP(Table2[[#This Row],[Home]],Table1[],2,FALSE)</f>
        <v>4</v>
      </c>
      <c r="L3696" s="37">
        <f>VLOOKUP(Table2[[#This Row],[Visitor]],Table3[],2,FALSE)</f>
        <v>5</v>
      </c>
      <c r="M3696" s="37">
        <f>VLOOKUP(Table2[[#This Row],[Home]],Table3[],2,FALSE)</f>
        <v>4</v>
      </c>
      <c r="N3696" s="37">
        <f>VLOOKUP(Table2[[#This Row],[Visitor]],Table4[],2,FALSE)</f>
        <v>7</v>
      </c>
      <c r="O3696" s="37">
        <f>VLOOKUP(Table2[[#This Row],[Home]],Table4[],2,FALSE)</f>
        <v>9</v>
      </c>
      <c r="P3696" s="37"/>
      <c r="Q3696" s="37"/>
    </row>
    <row r="3697" spans="1:17" ht="25.5" customHeight="1">
      <c r="A3697" s="59" t="s">
        <v>645</v>
      </c>
      <c r="B3697" s="11" t="s">
        <v>29</v>
      </c>
      <c r="C3697" s="60" t="s">
        <v>28</v>
      </c>
      <c r="D3697" s="60">
        <v>127</v>
      </c>
      <c r="E3697" s="60" t="s">
        <v>44</v>
      </c>
      <c r="F3697" s="60">
        <v>114</v>
      </c>
      <c r="G3697" s="60" t="s">
        <v>7</v>
      </c>
      <c r="H3697" s="60"/>
      <c r="I3697" s="30">
        <v>0</v>
      </c>
      <c r="J3697" s="37">
        <f>VLOOKUP(Table2[[#This Row],[Visitor]],Table1[],2,FALSE)</f>
        <v>22</v>
      </c>
      <c r="K3697" s="37">
        <f>VLOOKUP(Table2[[#This Row],[Home]],Table1[],2,FALSE)</f>
        <v>6</v>
      </c>
      <c r="L3697" s="37">
        <f>VLOOKUP(Table2[[#This Row],[Visitor]],Table3[],2,FALSE)</f>
        <v>28</v>
      </c>
      <c r="M3697" s="37">
        <f>VLOOKUP(Table2[[#This Row],[Home]],Table3[],2,FALSE)</f>
        <v>18</v>
      </c>
      <c r="N3697" s="37">
        <f>VLOOKUP(Table2[[#This Row],[Visitor]],Table4[],2,FALSE)</f>
        <v>22</v>
      </c>
      <c r="O3697" s="37">
        <f>VLOOKUP(Table2[[#This Row],[Home]],Table4[],2,FALSE)</f>
        <v>12</v>
      </c>
      <c r="P3697" s="37"/>
      <c r="Q3697" s="37"/>
    </row>
    <row r="3698" spans="1:17" ht="25.5" customHeight="1">
      <c r="A3698" s="59" t="s">
        <v>646</v>
      </c>
      <c r="B3698" s="11" t="s">
        <v>97</v>
      </c>
      <c r="C3698" s="60" t="s">
        <v>17</v>
      </c>
      <c r="D3698" s="60">
        <v>109</v>
      </c>
      <c r="E3698" s="60" t="s">
        <v>16</v>
      </c>
      <c r="F3698" s="60">
        <v>100</v>
      </c>
      <c r="G3698" s="60" t="s">
        <v>7</v>
      </c>
      <c r="H3698" s="60"/>
      <c r="I3698" s="30">
        <v>0</v>
      </c>
      <c r="J3698" s="37">
        <f>VLOOKUP(Table2[[#This Row],[Visitor]],Table1[],2,FALSE)</f>
        <v>17</v>
      </c>
      <c r="K3698" s="37">
        <f>VLOOKUP(Table2[[#This Row],[Home]],Table1[],2,FALSE)</f>
        <v>13</v>
      </c>
      <c r="L3698" s="37">
        <f>VLOOKUP(Table2[[#This Row],[Visitor]],Table3[],2,FALSE)</f>
        <v>15</v>
      </c>
      <c r="M3698" s="37">
        <f>VLOOKUP(Table2[[#This Row],[Home]],Table3[],2,FALSE)</f>
        <v>8</v>
      </c>
      <c r="N3698" s="37">
        <f>VLOOKUP(Table2[[#This Row],[Visitor]],Table4[],2,FALSE)</f>
        <v>18</v>
      </c>
      <c r="O3698" s="37">
        <f>VLOOKUP(Table2[[#This Row],[Home]],Table4[],2,FALSE)</f>
        <v>11</v>
      </c>
      <c r="P3698" s="37"/>
      <c r="Q3698" s="37"/>
    </row>
    <row r="3699" spans="1:17" ht="25.5" customHeight="1">
      <c r="A3699" s="59" t="s">
        <v>646</v>
      </c>
      <c r="B3699" s="11" t="s">
        <v>49</v>
      </c>
      <c r="C3699" s="60" t="s">
        <v>43</v>
      </c>
      <c r="D3699" s="60">
        <v>98</v>
      </c>
      <c r="E3699" s="60" t="s">
        <v>9</v>
      </c>
      <c r="F3699" s="60">
        <v>111</v>
      </c>
      <c r="G3699" s="60" t="s">
        <v>7</v>
      </c>
      <c r="H3699" s="60"/>
      <c r="I3699" s="30">
        <v>0</v>
      </c>
      <c r="J3699" s="37">
        <f>VLOOKUP(Table2[[#This Row],[Visitor]],Table1[],2,FALSE)</f>
        <v>10</v>
      </c>
      <c r="K3699" s="37">
        <f>VLOOKUP(Table2[[#This Row],[Home]],Table1[],2,FALSE)</f>
        <v>3</v>
      </c>
      <c r="L3699" s="37">
        <f>VLOOKUP(Table2[[#This Row],[Visitor]],Table3[],2,FALSE)</f>
        <v>10</v>
      </c>
      <c r="M3699" s="37">
        <f>VLOOKUP(Table2[[#This Row],[Home]],Table3[],2,FALSE)</f>
        <v>1</v>
      </c>
      <c r="N3699" s="37">
        <f>VLOOKUP(Table2[[#This Row],[Visitor]],Table4[],2,FALSE)</f>
        <v>10</v>
      </c>
      <c r="O3699" s="37">
        <f>VLOOKUP(Table2[[#This Row],[Home]],Table4[],2,FALSE)</f>
        <v>5</v>
      </c>
      <c r="P3699" s="37"/>
      <c r="Q3699" s="37"/>
    </row>
    <row r="3700" spans="1:17" ht="25.5" customHeight="1">
      <c r="A3700" s="59" t="s">
        <v>646</v>
      </c>
      <c r="B3700" s="11" t="s">
        <v>59</v>
      </c>
      <c r="C3700" s="60" t="s">
        <v>18</v>
      </c>
      <c r="D3700" s="60">
        <v>96</v>
      </c>
      <c r="E3700" s="60" t="s">
        <v>22</v>
      </c>
      <c r="F3700" s="60">
        <v>111</v>
      </c>
      <c r="G3700" s="60" t="s">
        <v>7</v>
      </c>
      <c r="H3700" s="60"/>
      <c r="I3700" s="30">
        <v>0</v>
      </c>
      <c r="J3700" s="37">
        <f>VLOOKUP(Table2[[#This Row],[Visitor]],Table1[],2,FALSE)</f>
        <v>26</v>
      </c>
      <c r="K3700" s="37">
        <f>VLOOKUP(Table2[[#This Row],[Home]],Table1[],2,FALSE)</f>
        <v>14</v>
      </c>
      <c r="L3700" s="37">
        <f>VLOOKUP(Table2[[#This Row],[Visitor]],Table3[],2,FALSE)</f>
        <v>26</v>
      </c>
      <c r="M3700" s="37">
        <f>VLOOKUP(Table2[[#This Row],[Home]],Table3[],2,FALSE)</f>
        <v>16</v>
      </c>
      <c r="N3700" s="37">
        <f>VLOOKUP(Table2[[#This Row],[Visitor]],Table4[],2,FALSE)</f>
        <v>15</v>
      </c>
      <c r="O3700" s="37">
        <f>VLOOKUP(Table2[[#This Row],[Home]],Table4[],2,FALSE)</f>
        <v>1</v>
      </c>
      <c r="P3700" s="37"/>
      <c r="Q3700" s="37"/>
    </row>
    <row r="3701" spans="1:17" ht="25.5" customHeight="1">
      <c r="A3701" s="59" t="s">
        <v>646</v>
      </c>
      <c r="B3701" s="11" t="s">
        <v>29</v>
      </c>
      <c r="C3701" s="60" t="s">
        <v>36</v>
      </c>
      <c r="D3701" s="60">
        <v>88</v>
      </c>
      <c r="E3701" s="60" t="s">
        <v>45</v>
      </c>
      <c r="F3701" s="60">
        <v>111</v>
      </c>
      <c r="G3701" s="60" t="s">
        <v>7</v>
      </c>
      <c r="H3701" s="60"/>
      <c r="I3701" s="30">
        <v>0</v>
      </c>
      <c r="J3701" s="37">
        <f>VLOOKUP(Table2[[#This Row],[Visitor]],Table1[],2,FALSE)</f>
        <v>16</v>
      </c>
      <c r="K3701" s="37">
        <f>VLOOKUP(Table2[[#This Row],[Home]],Table1[],2,FALSE)</f>
        <v>28</v>
      </c>
      <c r="L3701" s="37">
        <f>VLOOKUP(Table2[[#This Row],[Visitor]],Table3[],2,FALSE)</f>
        <v>7</v>
      </c>
      <c r="M3701" s="37">
        <f>VLOOKUP(Table2[[#This Row],[Home]],Table3[],2,FALSE)</f>
        <v>21</v>
      </c>
      <c r="N3701" s="37">
        <f>VLOOKUP(Table2[[#This Row],[Visitor]],Table4[],2,FALSE)</f>
        <v>6</v>
      </c>
      <c r="O3701" s="37">
        <f>VLOOKUP(Table2[[#This Row],[Home]],Table4[],2,FALSE)</f>
        <v>20</v>
      </c>
      <c r="P3701" s="37"/>
      <c r="Q3701" s="37"/>
    </row>
    <row r="3702" spans="1:17" ht="25.5" customHeight="1">
      <c r="A3702" s="59" t="s">
        <v>647</v>
      </c>
      <c r="B3702" s="11" t="s">
        <v>630</v>
      </c>
      <c r="C3702" s="60" t="s">
        <v>41</v>
      </c>
      <c r="D3702" s="60">
        <v>117</v>
      </c>
      <c r="E3702" s="60" t="s">
        <v>15</v>
      </c>
      <c r="F3702" s="60">
        <v>92</v>
      </c>
      <c r="G3702" s="60" t="s">
        <v>7</v>
      </c>
      <c r="H3702" s="60"/>
      <c r="I3702" s="30">
        <v>0</v>
      </c>
      <c r="J3702" s="37">
        <f>VLOOKUP(Table2[[#This Row],[Visitor]],Table1[],2,FALSE)</f>
        <v>7</v>
      </c>
      <c r="K3702" s="37">
        <f>VLOOKUP(Table2[[#This Row],[Home]],Table1[],2,FALSE)</f>
        <v>30</v>
      </c>
      <c r="L3702" s="37">
        <f>VLOOKUP(Table2[[#This Row],[Visitor]],Table3[],2,FALSE)</f>
        <v>2</v>
      </c>
      <c r="M3702" s="37">
        <f>VLOOKUP(Table2[[#This Row],[Home]],Table3[],2,FALSE)</f>
        <v>23</v>
      </c>
      <c r="N3702" s="37">
        <f>VLOOKUP(Table2[[#This Row],[Visitor]],Table4[],2,FALSE)</f>
        <v>2</v>
      </c>
      <c r="O3702" s="37">
        <f>VLOOKUP(Table2[[#This Row],[Home]],Table4[],2,FALSE)</f>
        <v>14</v>
      </c>
      <c r="P3702" s="37"/>
      <c r="Q3702" s="37"/>
    </row>
    <row r="3703" spans="1:17" ht="25.5" customHeight="1">
      <c r="A3703" s="59" t="s">
        <v>647</v>
      </c>
      <c r="B3703" s="11" t="s">
        <v>75</v>
      </c>
      <c r="C3703" s="60" t="s">
        <v>30</v>
      </c>
      <c r="D3703" s="60">
        <v>87</v>
      </c>
      <c r="E3703" s="60" t="s">
        <v>31</v>
      </c>
      <c r="F3703" s="60">
        <v>124</v>
      </c>
      <c r="G3703" s="60" t="s">
        <v>7</v>
      </c>
      <c r="H3703" s="60"/>
      <c r="I3703" s="30">
        <v>0</v>
      </c>
      <c r="J3703" s="37">
        <f>VLOOKUP(Table2[[#This Row],[Visitor]],Table1[],2,FALSE)</f>
        <v>18</v>
      </c>
      <c r="K3703" s="37">
        <f>VLOOKUP(Table2[[#This Row],[Home]],Table1[],2,FALSE)</f>
        <v>8</v>
      </c>
      <c r="L3703" s="37">
        <f>VLOOKUP(Table2[[#This Row],[Visitor]],Table3[],2,FALSE)</f>
        <v>14</v>
      </c>
      <c r="M3703" s="37">
        <f>VLOOKUP(Table2[[#This Row],[Home]],Table3[],2,FALSE)</f>
        <v>11</v>
      </c>
      <c r="N3703" s="37">
        <f>VLOOKUP(Table2[[#This Row],[Visitor]],Table4[],2,FALSE)</f>
        <v>4</v>
      </c>
      <c r="O3703" s="37">
        <f>VLOOKUP(Table2[[#This Row],[Home]],Table4[],2,FALSE)</f>
        <v>8</v>
      </c>
      <c r="P3703" s="37"/>
      <c r="Q3703" s="37"/>
    </row>
    <row r="3704" spans="1:17" ht="25.5" customHeight="1">
      <c r="A3704" s="59" t="s">
        <v>647</v>
      </c>
      <c r="B3704" s="11" t="s">
        <v>226</v>
      </c>
      <c r="C3704" s="60" t="s">
        <v>5</v>
      </c>
      <c r="D3704" s="60">
        <v>102</v>
      </c>
      <c r="E3704" s="60" t="s">
        <v>19</v>
      </c>
      <c r="F3704" s="60">
        <v>94</v>
      </c>
      <c r="G3704" s="60" t="s">
        <v>7</v>
      </c>
      <c r="H3704" s="60"/>
      <c r="I3704" s="30">
        <v>0</v>
      </c>
      <c r="J3704" s="37">
        <f>VLOOKUP(Table2[[#This Row],[Visitor]],Table1[],2,FALSE)</f>
        <v>4</v>
      </c>
      <c r="K3704" s="37">
        <f>VLOOKUP(Table2[[#This Row],[Home]],Table1[],2,FALSE)</f>
        <v>27</v>
      </c>
      <c r="L3704" s="37">
        <f>VLOOKUP(Table2[[#This Row],[Visitor]],Table3[],2,FALSE)</f>
        <v>4</v>
      </c>
      <c r="M3704" s="37">
        <f>VLOOKUP(Table2[[#This Row],[Home]],Table3[],2,FALSE)</f>
        <v>5</v>
      </c>
      <c r="N3704" s="37">
        <f>VLOOKUP(Table2[[#This Row],[Visitor]],Table4[],2,FALSE)</f>
        <v>9</v>
      </c>
      <c r="O3704" s="37">
        <f>VLOOKUP(Table2[[#This Row],[Home]],Table4[],2,FALSE)</f>
        <v>7</v>
      </c>
      <c r="P3704" s="37"/>
      <c r="Q3704" s="37"/>
    </row>
    <row r="3705" spans="1:17" ht="25.5" customHeight="1">
      <c r="A3705" s="59" t="s">
        <v>647</v>
      </c>
      <c r="B3705" s="11" t="s">
        <v>29</v>
      </c>
      <c r="C3705" s="60" t="s">
        <v>44</v>
      </c>
      <c r="D3705" s="60">
        <v>130</v>
      </c>
      <c r="E3705" s="60" t="s">
        <v>28</v>
      </c>
      <c r="F3705" s="60">
        <v>122</v>
      </c>
      <c r="G3705" s="60" t="s">
        <v>7</v>
      </c>
      <c r="H3705" s="60"/>
      <c r="I3705" s="30">
        <v>0</v>
      </c>
      <c r="J3705" s="37">
        <f>VLOOKUP(Table2[[#This Row],[Visitor]],Table1[],2,FALSE)</f>
        <v>6</v>
      </c>
      <c r="K3705" s="37">
        <f>VLOOKUP(Table2[[#This Row],[Home]],Table1[],2,FALSE)</f>
        <v>22</v>
      </c>
      <c r="L3705" s="37">
        <f>VLOOKUP(Table2[[#This Row],[Visitor]],Table3[],2,FALSE)</f>
        <v>18</v>
      </c>
      <c r="M3705" s="37">
        <f>VLOOKUP(Table2[[#This Row],[Home]],Table3[],2,FALSE)</f>
        <v>28</v>
      </c>
      <c r="N3705" s="37">
        <f>VLOOKUP(Table2[[#This Row],[Visitor]],Table4[],2,FALSE)</f>
        <v>12</v>
      </c>
      <c r="O3705" s="37">
        <f>VLOOKUP(Table2[[#This Row],[Home]],Table4[],2,FALSE)</f>
        <v>22</v>
      </c>
      <c r="P3705" s="37"/>
      <c r="Q3705" s="37"/>
    </row>
    <row r="3706" spans="1:17" ht="25.5" customHeight="1">
      <c r="A3706" s="59" t="s">
        <v>648</v>
      </c>
      <c r="B3706" s="11" t="s">
        <v>97</v>
      </c>
      <c r="C3706" s="60" t="s">
        <v>22</v>
      </c>
      <c r="D3706" s="60">
        <v>121</v>
      </c>
      <c r="E3706" s="60" t="s">
        <v>18</v>
      </c>
      <c r="F3706" s="60">
        <v>107</v>
      </c>
      <c r="G3706" s="60" t="s">
        <v>7</v>
      </c>
      <c r="H3706" s="60"/>
      <c r="I3706" s="30">
        <v>0</v>
      </c>
      <c r="J3706" s="37">
        <f>VLOOKUP(Table2[[#This Row],[Visitor]],Table1[],2,FALSE)</f>
        <v>14</v>
      </c>
      <c r="K3706" s="37">
        <f>VLOOKUP(Table2[[#This Row],[Home]],Table1[],2,FALSE)</f>
        <v>26</v>
      </c>
      <c r="L3706" s="37">
        <f>VLOOKUP(Table2[[#This Row],[Visitor]],Table3[],2,FALSE)</f>
        <v>16</v>
      </c>
      <c r="M3706" s="37">
        <f>VLOOKUP(Table2[[#This Row],[Home]],Table3[],2,FALSE)</f>
        <v>26</v>
      </c>
      <c r="N3706" s="37">
        <f>VLOOKUP(Table2[[#This Row],[Visitor]],Table4[],2,FALSE)</f>
        <v>1</v>
      </c>
      <c r="O3706" s="37">
        <f>VLOOKUP(Table2[[#This Row],[Home]],Table4[],2,FALSE)</f>
        <v>15</v>
      </c>
      <c r="P3706" s="37"/>
      <c r="Q3706" s="37"/>
    </row>
    <row r="3707" spans="1:17" ht="25.5" customHeight="1">
      <c r="A3707" s="59" t="s">
        <v>648</v>
      </c>
      <c r="B3707" s="11" t="s">
        <v>49</v>
      </c>
      <c r="C3707" s="60" t="s">
        <v>16</v>
      </c>
      <c r="D3707" s="60">
        <v>115</v>
      </c>
      <c r="E3707" s="60" t="s">
        <v>17</v>
      </c>
      <c r="F3707" s="60">
        <v>124</v>
      </c>
      <c r="G3707" s="60" t="s">
        <v>7</v>
      </c>
      <c r="H3707" s="60"/>
      <c r="I3707" s="30">
        <v>0</v>
      </c>
      <c r="J3707" s="37">
        <f>VLOOKUP(Table2[[#This Row],[Visitor]],Table1[],2,FALSE)</f>
        <v>13</v>
      </c>
      <c r="K3707" s="37">
        <f>VLOOKUP(Table2[[#This Row],[Home]],Table1[],2,FALSE)</f>
        <v>17</v>
      </c>
      <c r="L3707" s="37">
        <f>VLOOKUP(Table2[[#This Row],[Visitor]],Table3[],2,FALSE)</f>
        <v>8</v>
      </c>
      <c r="M3707" s="37">
        <f>VLOOKUP(Table2[[#This Row],[Home]],Table3[],2,FALSE)</f>
        <v>15</v>
      </c>
      <c r="N3707" s="37">
        <f>VLOOKUP(Table2[[#This Row],[Visitor]],Table4[],2,FALSE)</f>
        <v>11</v>
      </c>
      <c r="O3707" s="37">
        <f>VLOOKUP(Table2[[#This Row],[Home]],Table4[],2,FALSE)</f>
        <v>18</v>
      </c>
      <c r="P3707" s="37"/>
      <c r="Q3707" s="37"/>
    </row>
    <row r="3708" spans="1:17" ht="25.5" customHeight="1">
      <c r="A3708" s="59" t="s">
        <v>648</v>
      </c>
      <c r="B3708" s="11" t="s">
        <v>59</v>
      </c>
      <c r="C3708" s="60" t="s">
        <v>9</v>
      </c>
      <c r="D3708" s="60">
        <v>107</v>
      </c>
      <c r="E3708" s="60" t="s">
        <v>43</v>
      </c>
      <c r="F3708" s="60">
        <v>119</v>
      </c>
      <c r="G3708" s="60" t="s">
        <v>7</v>
      </c>
      <c r="H3708" s="60"/>
      <c r="I3708" s="30">
        <v>0</v>
      </c>
      <c r="J3708" s="37">
        <f>VLOOKUP(Table2[[#This Row],[Visitor]],Table1[],2,FALSE)</f>
        <v>3</v>
      </c>
      <c r="K3708" s="37">
        <f>VLOOKUP(Table2[[#This Row],[Home]],Table1[],2,FALSE)</f>
        <v>10</v>
      </c>
      <c r="L3708" s="37">
        <f>VLOOKUP(Table2[[#This Row],[Visitor]],Table3[],2,FALSE)</f>
        <v>1</v>
      </c>
      <c r="M3708" s="37">
        <f>VLOOKUP(Table2[[#This Row],[Home]],Table3[],2,FALSE)</f>
        <v>10</v>
      </c>
      <c r="N3708" s="37">
        <f>VLOOKUP(Table2[[#This Row],[Visitor]],Table4[],2,FALSE)</f>
        <v>5</v>
      </c>
      <c r="O3708" s="37">
        <f>VLOOKUP(Table2[[#This Row],[Home]],Table4[],2,FALSE)</f>
        <v>10</v>
      </c>
      <c r="P3708" s="37"/>
      <c r="Q3708" s="37"/>
    </row>
    <row r="3709" spans="1:17" ht="25.5" customHeight="1">
      <c r="A3709" s="59" t="s">
        <v>648</v>
      </c>
      <c r="B3709" s="11" t="s">
        <v>26</v>
      </c>
      <c r="C3709" s="60" t="s">
        <v>45</v>
      </c>
      <c r="D3709" s="60">
        <v>116</v>
      </c>
      <c r="E3709" s="60" t="s">
        <v>36</v>
      </c>
      <c r="F3709" s="60">
        <v>108</v>
      </c>
      <c r="G3709" s="60" t="s">
        <v>7</v>
      </c>
      <c r="H3709" s="60"/>
      <c r="I3709" s="30">
        <v>0</v>
      </c>
      <c r="J3709" s="37">
        <f>VLOOKUP(Table2[[#This Row],[Visitor]],Table1[],2,FALSE)</f>
        <v>28</v>
      </c>
      <c r="K3709" s="37">
        <f>VLOOKUP(Table2[[#This Row],[Home]],Table1[],2,FALSE)</f>
        <v>16</v>
      </c>
      <c r="L3709" s="37">
        <f>VLOOKUP(Table2[[#This Row],[Visitor]],Table3[],2,FALSE)</f>
        <v>21</v>
      </c>
      <c r="M3709" s="37">
        <f>VLOOKUP(Table2[[#This Row],[Home]],Table3[],2,FALSE)</f>
        <v>7</v>
      </c>
      <c r="N3709" s="37">
        <f>VLOOKUP(Table2[[#This Row],[Visitor]],Table4[],2,FALSE)</f>
        <v>20</v>
      </c>
      <c r="O3709" s="37">
        <f>VLOOKUP(Table2[[#This Row],[Home]],Table4[],2,FALSE)</f>
        <v>6</v>
      </c>
      <c r="P3709" s="37"/>
      <c r="Q3709" s="37"/>
    </row>
    <row r="3710" spans="1:17" ht="25.5" customHeight="1">
      <c r="A3710" s="59" t="s">
        <v>649</v>
      </c>
      <c r="B3710" s="11" t="s">
        <v>97</v>
      </c>
      <c r="C3710" s="60" t="s">
        <v>5</v>
      </c>
      <c r="D3710" s="60">
        <v>110</v>
      </c>
      <c r="E3710" s="60" t="s">
        <v>19</v>
      </c>
      <c r="F3710" s="60">
        <v>106</v>
      </c>
      <c r="G3710" s="60" t="s">
        <v>7</v>
      </c>
      <c r="H3710" s="60"/>
      <c r="I3710" s="30">
        <v>0</v>
      </c>
      <c r="J3710" s="37">
        <f>VLOOKUP(Table2[[#This Row],[Visitor]],Table1[],2,FALSE)</f>
        <v>4</v>
      </c>
      <c r="K3710" s="37">
        <f>VLOOKUP(Table2[[#This Row],[Home]],Table1[],2,FALSE)</f>
        <v>27</v>
      </c>
      <c r="L3710" s="37">
        <f>VLOOKUP(Table2[[#This Row],[Visitor]],Table3[],2,FALSE)</f>
        <v>4</v>
      </c>
      <c r="M3710" s="37">
        <f>VLOOKUP(Table2[[#This Row],[Home]],Table3[],2,FALSE)</f>
        <v>5</v>
      </c>
      <c r="N3710" s="37">
        <f>VLOOKUP(Table2[[#This Row],[Visitor]],Table4[],2,FALSE)</f>
        <v>9</v>
      </c>
      <c r="O3710" s="37">
        <f>VLOOKUP(Table2[[#This Row],[Home]],Table4[],2,FALSE)</f>
        <v>7</v>
      </c>
      <c r="P3710" s="37"/>
      <c r="Q3710" s="37"/>
    </row>
    <row r="3711" spans="1:17" ht="25.5" customHeight="1">
      <c r="A3711" s="59" t="s">
        <v>649</v>
      </c>
      <c r="B3711" s="11" t="s">
        <v>49</v>
      </c>
      <c r="C3711" s="60" t="s">
        <v>44</v>
      </c>
      <c r="D3711" s="60">
        <v>133</v>
      </c>
      <c r="E3711" s="60" t="s">
        <v>28</v>
      </c>
      <c r="F3711" s="60">
        <v>135</v>
      </c>
      <c r="G3711" s="60" t="s">
        <v>7</v>
      </c>
      <c r="H3711" s="60"/>
      <c r="I3711" s="30">
        <v>0</v>
      </c>
      <c r="J3711" s="37">
        <f>VLOOKUP(Table2[[#This Row],[Visitor]],Table1[],2,FALSE)</f>
        <v>6</v>
      </c>
      <c r="K3711" s="37">
        <f>VLOOKUP(Table2[[#This Row],[Home]],Table1[],2,FALSE)</f>
        <v>22</v>
      </c>
      <c r="L3711" s="37">
        <f>VLOOKUP(Table2[[#This Row],[Visitor]],Table3[],2,FALSE)</f>
        <v>18</v>
      </c>
      <c r="M3711" s="37">
        <f>VLOOKUP(Table2[[#This Row],[Home]],Table3[],2,FALSE)</f>
        <v>28</v>
      </c>
      <c r="N3711" s="37">
        <f>VLOOKUP(Table2[[#This Row],[Visitor]],Table4[],2,FALSE)</f>
        <v>12</v>
      </c>
      <c r="O3711" s="37">
        <f>VLOOKUP(Table2[[#This Row],[Home]],Table4[],2,FALSE)</f>
        <v>22</v>
      </c>
      <c r="P3711" s="37"/>
      <c r="Q3711" s="37"/>
    </row>
    <row r="3712" spans="1:17" ht="25.5" customHeight="1">
      <c r="A3712" s="59" t="s">
        <v>649</v>
      </c>
      <c r="B3712" s="11" t="s">
        <v>226</v>
      </c>
      <c r="C3712" s="60" t="s">
        <v>41</v>
      </c>
      <c r="D3712" s="60">
        <v>150</v>
      </c>
      <c r="E3712" s="60" t="s">
        <v>15</v>
      </c>
      <c r="F3712" s="60">
        <v>122</v>
      </c>
      <c r="G3712" s="60" t="s">
        <v>7</v>
      </c>
      <c r="H3712" s="60"/>
      <c r="I3712" s="30">
        <v>0</v>
      </c>
      <c r="J3712" s="37">
        <f>VLOOKUP(Table2[[#This Row],[Visitor]],Table1[],2,FALSE)</f>
        <v>7</v>
      </c>
      <c r="K3712" s="37">
        <f>VLOOKUP(Table2[[#This Row],[Home]],Table1[],2,FALSE)</f>
        <v>30</v>
      </c>
      <c r="L3712" s="37">
        <f>VLOOKUP(Table2[[#This Row],[Visitor]],Table3[],2,FALSE)</f>
        <v>2</v>
      </c>
      <c r="M3712" s="37">
        <f>VLOOKUP(Table2[[#This Row],[Home]],Table3[],2,FALSE)</f>
        <v>23</v>
      </c>
      <c r="N3712" s="37">
        <f>VLOOKUP(Table2[[#This Row],[Visitor]],Table4[],2,FALSE)</f>
        <v>2</v>
      </c>
      <c r="O3712" s="37">
        <f>VLOOKUP(Table2[[#This Row],[Home]],Table4[],2,FALSE)</f>
        <v>14</v>
      </c>
      <c r="P3712" s="37"/>
      <c r="Q3712" s="37"/>
    </row>
    <row r="3713" spans="1:17" ht="25.5" customHeight="1">
      <c r="A3713" s="59" t="s">
        <v>649</v>
      </c>
      <c r="B3713" s="11" t="s">
        <v>29</v>
      </c>
      <c r="C3713" s="60" t="s">
        <v>30</v>
      </c>
      <c r="D3713" s="60">
        <v>127</v>
      </c>
      <c r="E3713" s="60" t="s">
        <v>31</v>
      </c>
      <c r="F3713" s="60">
        <v>129</v>
      </c>
      <c r="G3713" s="60" t="s">
        <v>7</v>
      </c>
      <c r="H3713" s="60"/>
      <c r="I3713" s="30">
        <v>0</v>
      </c>
      <c r="J3713" s="37">
        <f>VLOOKUP(Table2[[#This Row],[Visitor]],Table1[],2,FALSE)</f>
        <v>18</v>
      </c>
      <c r="K3713" s="37">
        <f>VLOOKUP(Table2[[#This Row],[Home]],Table1[],2,FALSE)</f>
        <v>8</v>
      </c>
      <c r="L3713" s="37">
        <f>VLOOKUP(Table2[[#This Row],[Visitor]],Table3[],2,FALSE)</f>
        <v>14</v>
      </c>
      <c r="M3713" s="37">
        <f>VLOOKUP(Table2[[#This Row],[Home]],Table3[],2,FALSE)</f>
        <v>11</v>
      </c>
      <c r="N3713" s="37">
        <f>VLOOKUP(Table2[[#This Row],[Visitor]],Table4[],2,FALSE)</f>
        <v>4</v>
      </c>
      <c r="O3713" s="37">
        <f>VLOOKUP(Table2[[#This Row],[Home]],Table4[],2,FALSE)</f>
        <v>8</v>
      </c>
      <c r="P3713" s="37"/>
      <c r="Q3713" s="37"/>
    </row>
    <row r="3714" spans="1:17" ht="25.5" customHeight="1">
      <c r="A3714" s="59" t="s">
        <v>650</v>
      </c>
      <c r="B3714" s="11" t="s">
        <v>630</v>
      </c>
      <c r="C3714" s="60" t="s">
        <v>22</v>
      </c>
      <c r="D3714" s="60">
        <v>121</v>
      </c>
      <c r="E3714" s="60" t="s">
        <v>18</v>
      </c>
      <c r="F3714" s="60">
        <v>106</v>
      </c>
      <c r="G3714" s="60" t="s">
        <v>7</v>
      </c>
      <c r="H3714" s="60"/>
      <c r="I3714" s="30">
        <v>0</v>
      </c>
      <c r="J3714" s="37">
        <f>VLOOKUP(Table2[[#This Row],[Visitor]],Table1[],2,FALSE)</f>
        <v>14</v>
      </c>
      <c r="K3714" s="37">
        <f>VLOOKUP(Table2[[#This Row],[Home]],Table1[],2,FALSE)</f>
        <v>26</v>
      </c>
      <c r="L3714" s="37">
        <f>VLOOKUP(Table2[[#This Row],[Visitor]],Table3[],2,FALSE)</f>
        <v>16</v>
      </c>
      <c r="M3714" s="37">
        <f>VLOOKUP(Table2[[#This Row],[Home]],Table3[],2,FALSE)</f>
        <v>26</v>
      </c>
      <c r="N3714" s="37">
        <f>VLOOKUP(Table2[[#This Row],[Visitor]],Table4[],2,FALSE)</f>
        <v>1</v>
      </c>
      <c r="O3714" s="37">
        <f>VLOOKUP(Table2[[#This Row],[Home]],Table4[],2,FALSE)</f>
        <v>15</v>
      </c>
      <c r="P3714" s="37"/>
      <c r="Q3714" s="37"/>
    </row>
    <row r="3715" spans="1:17" ht="25.5" customHeight="1">
      <c r="A3715" s="59" t="s">
        <v>650</v>
      </c>
      <c r="B3715" s="11" t="s">
        <v>75</v>
      </c>
      <c r="C3715" s="60" t="s">
        <v>9</v>
      </c>
      <c r="D3715" s="60">
        <v>114</v>
      </c>
      <c r="E3715" s="60" t="s">
        <v>43</v>
      </c>
      <c r="F3715" s="60">
        <v>117</v>
      </c>
      <c r="G3715" s="60" t="s">
        <v>7</v>
      </c>
      <c r="H3715" s="60"/>
      <c r="I3715" s="30">
        <v>0</v>
      </c>
      <c r="J3715" s="37">
        <f>VLOOKUP(Table2[[#This Row],[Visitor]],Table1[],2,FALSE)</f>
        <v>3</v>
      </c>
      <c r="K3715" s="37">
        <f>VLOOKUP(Table2[[#This Row],[Home]],Table1[],2,FALSE)</f>
        <v>10</v>
      </c>
      <c r="L3715" s="37">
        <f>VLOOKUP(Table2[[#This Row],[Visitor]],Table3[],2,FALSE)</f>
        <v>1</v>
      </c>
      <c r="M3715" s="37">
        <f>VLOOKUP(Table2[[#This Row],[Home]],Table3[],2,FALSE)</f>
        <v>10</v>
      </c>
      <c r="N3715" s="37">
        <f>VLOOKUP(Table2[[#This Row],[Visitor]],Table4[],2,FALSE)</f>
        <v>5</v>
      </c>
      <c r="O3715" s="37">
        <f>VLOOKUP(Table2[[#This Row],[Home]],Table4[],2,FALSE)</f>
        <v>10</v>
      </c>
      <c r="P3715" s="37"/>
      <c r="Q3715" s="37"/>
    </row>
    <row r="3716" spans="1:17" ht="25.5" customHeight="1">
      <c r="A3716" s="59" t="s">
        <v>650</v>
      </c>
      <c r="B3716" s="11" t="s">
        <v>226</v>
      </c>
      <c r="C3716" s="60" t="s">
        <v>16</v>
      </c>
      <c r="D3716" s="60">
        <v>87</v>
      </c>
      <c r="E3716" s="60" t="s">
        <v>17</v>
      </c>
      <c r="F3716" s="60">
        <v>99</v>
      </c>
      <c r="G3716" s="60" t="s">
        <v>7</v>
      </c>
      <c r="H3716" s="60"/>
      <c r="I3716" s="30">
        <v>0</v>
      </c>
      <c r="J3716" s="37">
        <f>VLOOKUP(Table2[[#This Row],[Visitor]],Table1[],2,FALSE)</f>
        <v>13</v>
      </c>
      <c r="K3716" s="37">
        <f>VLOOKUP(Table2[[#This Row],[Home]],Table1[],2,FALSE)</f>
        <v>17</v>
      </c>
      <c r="L3716" s="37">
        <f>VLOOKUP(Table2[[#This Row],[Visitor]],Table3[],2,FALSE)</f>
        <v>8</v>
      </c>
      <c r="M3716" s="37">
        <f>VLOOKUP(Table2[[#This Row],[Home]],Table3[],2,FALSE)</f>
        <v>15</v>
      </c>
      <c r="N3716" s="37">
        <f>VLOOKUP(Table2[[#This Row],[Visitor]],Table4[],2,FALSE)</f>
        <v>11</v>
      </c>
      <c r="O3716" s="37">
        <f>VLOOKUP(Table2[[#This Row],[Home]],Table4[],2,FALSE)</f>
        <v>18</v>
      </c>
      <c r="P3716" s="37"/>
      <c r="Q3716" s="37"/>
    </row>
    <row r="3717" spans="1:17" ht="25.5" customHeight="1">
      <c r="A3717" s="59" t="s">
        <v>650</v>
      </c>
      <c r="B3717" s="11" t="s">
        <v>29</v>
      </c>
      <c r="C3717" s="60" t="s">
        <v>45</v>
      </c>
      <c r="D3717" s="60">
        <v>135</v>
      </c>
      <c r="E3717" s="60" t="s">
        <v>36</v>
      </c>
      <c r="F3717" s="60">
        <v>115</v>
      </c>
      <c r="G3717" s="60" t="s">
        <v>7</v>
      </c>
      <c r="H3717" s="60"/>
      <c r="I3717" s="30">
        <v>0</v>
      </c>
      <c r="J3717" s="37">
        <f>VLOOKUP(Table2[[#This Row],[Visitor]],Table1[],2,FALSE)</f>
        <v>28</v>
      </c>
      <c r="K3717" s="37">
        <f>VLOOKUP(Table2[[#This Row],[Home]],Table1[],2,FALSE)</f>
        <v>16</v>
      </c>
      <c r="L3717" s="37">
        <f>VLOOKUP(Table2[[#This Row],[Visitor]],Table3[],2,FALSE)</f>
        <v>21</v>
      </c>
      <c r="M3717" s="37">
        <f>VLOOKUP(Table2[[#This Row],[Home]],Table3[],2,FALSE)</f>
        <v>7</v>
      </c>
      <c r="N3717" s="37">
        <f>VLOOKUP(Table2[[#This Row],[Visitor]],Table4[],2,FALSE)</f>
        <v>20</v>
      </c>
      <c r="O3717" s="37">
        <f>VLOOKUP(Table2[[#This Row],[Home]],Table4[],2,FALSE)</f>
        <v>6</v>
      </c>
      <c r="P3717" s="37"/>
      <c r="Q3717" s="37"/>
    </row>
    <row r="3718" spans="1:17" ht="25.5" customHeight="1">
      <c r="A3718" s="59" t="s">
        <v>651</v>
      </c>
      <c r="B3718" s="11" t="s">
        <v>226</v>
      </c>
      <c r="C3718" s="60" t="s">
        <v>31</v>
      </c>
      <c r="D3718" s="60">
        <v>107</v>
      </c>
      <c r="E3718" s="60" t="s">
        <v>30</v>
      </c>
      <c r="F3718" s="60">
        <v>117</v>
      </c>
      <c r="G3718" s="60" t="s">
        <v>7</v>
      </c>
      <c r="H3718" s="60"/>
      <c r="I3718" s="30">
        <v>0</v>
      </c>
      <c r="J3718" s="37">
        <f>VLOOKUP(Table2[[#This Row],[Visitor]],Table1[],2,FALSE)</f>
        <v>8</v>
      </c>
      <c r="K3718" s="37">
        <f>VLOOKUP(Table2[[#This Row],[Home]],Table1[],2,FALSE)</f>
        <v>18</v>
      </c>
      <c r="L3718" s="37">
        <f>VLOOKUP(Table2[[#This Row],[Visitor]],Table3[],2,FALSE)</f>
        <v>11</v>
      </c>
      <c r="M3718" s="37">
        <f>VLOOKUP(Table2[[#This Row],[Home]],Table3[],2,FALSE)</f>
        <v>14</v>
      </c>
      <c r="N3718" s="37">
        <f>VLOOKUP(Table2[[#This Row],[Visitor]],Table4[],2,FALSE)</f>
        <v>8</v>
      </c>
      <c r="O3718" s="37">
        <f>VLOOKUP(Table2[[#This Row],[Home]],Table4[],2,FALSE)</f>
        <v>4</v>
      </c>
      <c r="P3718" s="37"/>
      <c r="Q3718" s="37"/>
    </row>
    <row r="3719" spans="1:17" ht="25.5" customHeight="1">
      <c r="A3719" s="59" t="s">
        <v>651</v>
      </c>
      <c r="B3719" s="11" t="s">
        <v>29</v>
      </c>
      <c r="C3719" s="60" t="s">
        <v>28</v>
      </c>
      <c r="D3719" s="60">
        <v>111</v>
      </c>
      <c r="E3719" s="60" t="s">
        <v>44</v>
      </c>
      <c r="F3719" s="60">
        <v>154</v>
      </c>
      <c r="G3719" s="60" t="s">
        <v>7</v>
      </c>
      <c r="H3719" s="60"/>
      <c r="I3719" s="30">
        <v>0</v>
      </c>
      <c r="J3719" s="37">
        <f>VLOOKUP(Table2[[#This Row],[Visitor]],Table1[],2,FALSE)</f>
        <v>22</v>
      </c>
      <c r="K3719" s="37">
        <f>VLOOKUP(Table2[[#This Row],[Home]],Table1[],2,FALSE)</f>
        <v>6</v>
      </c>
      <c r="L3719" s="37">
        <f>VLOOKUP(Table2[[#This Row],[Visitor]],Table3[],2,FALSE)</f>
        <v>28</v>
      </c>
      <c r="M3719" s="37">
        <f>VLOOKUP(Table2[[#This Row],[Home]],Table3[],2,FALSE)</f>
        <v>18</v>
      </c>
      <c r="N3719" s="37">
        <f>VLOOKUP(Table2[[#This Row],[Visitor]],Table4[],2,FALSE)</f>
        <v>22</v>
      </c>
      <c r="O3719" s="37">
        <f>VLOOKUP(Table2[[#This Row],[Home]],Table4[],2,FALSE)</f>
        <v>12</v>
      </c>
      <c r="P3719" s="37"/>
      <c r="Q3719" s="37"/>
    </row>
    <row r="3720" spans="1:17" ht="25.5" customHeight="1">
      <c r="A3720" s="59" t="s">
        <v>652</v>
      </c>
      <c r="B3720" s="11" t="s">
        <v>49</v>
      </c>
      <c r="C3720" s="60" t="s">
        <v>18</v>
      </c>
      <c r="D3720" s="60">
        <v>104</v>
      </c>
      <c r="E3720" s="60" t="s">
        <v>22</v>
      </c>
      <c r="F3720" s="60">
        <v>118</v>
      </c>
      <c r="G3720" s="60" t="s">
        <v>7</v>
      </c>
      <c r="H3720" s="60"/>
      <c r="I3720" s="30">
        <v>0</v>
      </c>
      <c r="J3720" s="37">
        <f>VLOOKUP(Table2[[#This Row],[Visitor]],Table1[],2,FALSE)</f>
        <v>26</v>
      </c>
      <c r="K3720" s="37">
        <f>VLOOKUP(Table2[[#This Row],[Home]],Table1[],2,FALSE)</f>
        <v>14</v>
      </c>
      <c r="L3720" s="37">
        <f>VLOOKUP(Table2[[#This Row],[Visitor]],Table3[],2,FALSE)</f>
        <v>26</v>
      </c>
      <c r="M3720" s="37">
        <f>VLOOKUP(Table2[[#This Row],[Home]],Table3[],2,FALSE)</f>
        <v>16</v>
      </c>
      <c r="N3720" s="37">
        <f>VLOOKUP(Table2[[#This Row],[Visitor]],Table4[],2,FALSE)</f>
        <v>15</v>
      </c>
      <c r="O3720" s="37">
        <f>VLOOKUP(Table2[[#This Row],[Home]],Table4[],2,FALSE)</f>
        <v>1</v>
      </c>
      <c r="P3720" s="37"/>
      <c r="Q3720" s="37"/>
    </row>
    <row r="3721" spans="1:17" ht="25.5" customHeight="1">
      <c r="A3721" s="59" t="s">
        <v>652</v>
      </c>
      <c r="B3721" s="11" t="s">
        <v>226</v>
      </c>
      <c r="C3721" s="60" t="s">
        <v>43</v>
      </c>
      <c r="D3721" s="60">
        <v>80</v>
      </c>
      <c r="E3721" s="60" t="s">
        <v>9</v>
      </c>
      <c r="F3721" s="60">
        <v>114</v>
      </c>
      <c r="G3721" s="60" t="s">
        <v>7</v>
      </c>
      <c r="H3721" s="60"/>
      <c r="I3721" s="30">
        <v>0</v>
      </c>
      <c r="J3721" s="37">
        <f>VLOOKUP(Table2[[#This Row],[Visitor]],Table1[],2,FALSE)</f>
        <v>10</v>
      </c>
      <c r="K3721" s="37">
        <f>VLOOKUP(Table2[[#This Row],[Home]],Table1[],2,FALSE)</f>
        <v>3</v>
      </c>
      <c r="L3721" s="37">
        <f>VLOOKUP(Table2[[#This Row],[Visitor]],Table3[],2,FALSE)</f>
        <v>10</v>
      </c>
      <c r="M3721" s="37">
        <f>VLOOKUP(Table2[[#This Row],[Home]],Table3[],2,FALSE)</f>
        <v>1</v>
      </c>
      <c r="N3721" s="37">
        <f>VLOOKUP(Table2[[#This Row],[Visitor]],Table4[],2,FALSE)</f>
        <v>10</v>
      </c>
      <c r="O3721" s="37">
        <f>VLOOKUP(Table2[[#This Row],[Home]],Table4[],2,FALSE)</f>
        <v>5</v>
      </c>
      <c r="P3721" s="37"/>
      <c r="Q3721" s="37"/>
    </row>
    <row r="3722" spans="1:17" ht="25.5" customHeight="1">
      <c r="A3722" s="59" t="s">
        <v>652</v>
      </c>
      <c r="B3722" s="11" t="s">
        <v>29</v>
      </c>
      <c r="C3722" s="60" t="s">
        <v>36</v>
      </c>
      <c r="D3722" s="60">
        <v>122</v>
      </c>
      <c r="E3722" s="60" t="s">
        <v>45</v>
      </c>
      <c r="F3722" s="60">
        <v>131</v>
      </c>
      <c r="G3722" s="60" t="s">
        <v>7</v>
      </c>
      <c r="H3722" s="60"/>
      <c r="I3722" s="30">
        <v>0</v>
      </c>
      <c r="J3722" s="37">
        <f>VLOOKUP(Table2[[#This Row],[Visitor]],Table1[],2,FALSE)</f>
        <v>16</v>
      </c>
      <c r="K3722" s="37">
        <f>VLOOKUP(Table2[[#This Row],[Home]],Table1[],2,FALSE)</f>
        <v>28</v>
      </c>
      <c r="L3722" s="37">
        <f>VLOOKUP(Table2[[#This Row],[Visitor]],Table3[],2,FALSE)</f>
        <v>7</v>
      </c>
      <c r="M3722" s="37">
        <f>VLOOKUP(Table2[[#This Row],[Home]],Table3[],2,FALSE)</f>
        <v>21</v>
      </c>
      <c r="N3722" s="37">
        <f>VLOOKUP(Table2[[#This Row],[Visitor]],Table4[],2,FALSE)</f>
        <v>6</v>
      </c>
      <c r="O3722" s="37">
        <f>VLOOKUP(Table2[[#This Row],[Home]],Table4[],2,FALSE)</f>
        <v>20</v>
      </c>
      <c r="P3722" s="37"/>
      <c r="Q3722" s="37"/>
    </row>
    <row r="3723" spans="1:17" ht="25.5" customHeight="1">
      <c r="A3723" s="59" t="s">
        <v>653</v>
      </c>
      <c r="B3723" s="11" t="s">
        <v>97</v>
      </c>
      <c r="C3723" s="60" t="s">
        <v>5</v>
      </c>
      <c r="D3723" s="60">
        <v>112</v>
      </c>
      <c r="E3723" s="60" t="s">
        <v>41</v>
      </c>
      <c r="F3723" s="60">
        <v>94</v>
      </c>
      <c r="G3723" s="60" t="s">
        <v>7</v>
      </c>
      <c r="H3723" s="60"/>
      <c r="I3723" s="30">
        <v>0</v>
      </c>
      <c r="J3723" s="37">
        <f>VLOOKUP(Table2[[#This Row],[Visitor]],Table1[],2,FALSE)</f>
        <v>4</v>
      </c>
      <c r="K3723" s="37">
        <f>VLOOKUP(Table2[[#This Row],[Home]],Table1[],2,FALSE)</f>
        <v>7</v>
      </c>
      <c r="L3723" s="37">
        <f>VLOOKUP(Table2[[#This Row],[Visitor]],Table3[],2,FALSE)</f>
        <v>4</v>
      </c>
      <c r="M3723" s="37">
        <f>VLOOKUP(Table2[[#This Row],[Home]],Table3[],2,FALSE)</f>
        <v>2</v>
      </c>
      <c r="N3723" s="37">
        <f>VLOOKUP(Table2[[#This Row],[Visitor]],Table4[],2,FALSE)</f>
        <v>9</v>
      </c>
      <c r="O3723" s="37">
        <f>VLOOKUP(Table2[[#This Row],[Home]],Table4[],2,FALSE)</f>
        <v>2</v>
      </c>
      <c r="P3723" s="37"/>
      <c r="Q3723" s="37"/>
    </row>
    <row r="3724" spans="1:17" ht="25.5" customHeight="1">
      <c r="A3724" s="59" t="s">
        <v>653</v>
      </c>
      <c r="B3724" s="11" t="s">
        <v>49</v>
      </c>
      <c r="C3724" s="60" t="s">
        <v>44</v>
      </c>
      <c r="D3724" s="60">
        <v>111</v>
      </c>
      <c r="E3724" s="60" t="s">
        <v>28</v>
      </c>
      <c r="F3724" s="60">
        <v>97</v>
      </c>
      <c r="G3724" s="60" t="s">
        <v>7</v>
      </c>
      <c r="H3724" s="60"/>
      <c r="I3724" s="30">
        <v>0</v>
      </c>
      <c r="J3724" s="37">
        <f>VLOOKUP(Table2[[#This Row],[Visitor]],Table1[],2,FALSE)</f>
        <v>6</v>
      </c>
      <c r="K3724" s="37">
        <f>VLOOKUP(Table2[[#This Row],[Home]],Table1[],2,FALSE)</f>
        <v>22</v>
      </c>
      <c r="L3724" s="37">
        <f>VLOOKUP(Table2[[#This Row],[Visitor]],Table3[],2,FALSE)</f>
        <v>18</v>
      </c>
      <c r="M3724" s="37">
        <f>VLOOKUP(Table2[[#This Row],[Home]],Table3[],2,FALSE)</f>
        <v>28</v>
      </c>
      <c r="N3724" s="37">
        <f>VLOOKUP(Table2[[#This Row],[Visitor]],Table4[],2,FALSE)</f>
        <v>12</v>
      </c>
      <c r="O3724" s="37">
        <f>VLOOKUP(Table2[[#This Row],[Home]],Table4[],2,FALSE)</f>
        <v>22</v>
      </c>
      <c r="P3724" s="37"/>
      <c r="Q3724" s="37"/>
    </row>
    <row r="3725" spans="1:17" ht="25.5" customHeight="1">
      <c r="A3725" s="59" t="s">
        <v>653</v>
      </c>
      <c r="B3725" s="11" t="s">
        <v>26</v>
      </c>
      <c r="C3725" s="60" t="s">
        <v>30</v>
      </c>
      <c r="D3725" s="60">
        <v>119</v>
      </c>
      <c r="E3725" s="60" t="s">
        <v>31</v>
      </c>
      <c r="F3725" s="60">
        <v>107</v>
      </c>
      <c r="G3725" s="60" t="s">
        <v>7</v>
      </c>
      <c r="H3725" s="60"/>
      <c r="I3725" s="30">
        <v>0</v>
      </c>
      <c r="J3725" s="37">
        <f>VLOOKUP(Table2[[#This Row],[Visitor]],Table1[],2,FALSE)</f>
        <v>18</v>
      </c>
      <c r="K3725" s="37">
        <f>VLOOKUP(Table2[[#This Row],[Home]],Table1[],2,FALSE)</f>
        <v>8</v>
      </c>
      <c r="L3725" s="37">
        <f>VLOOKUP(Table2[[#This Row],[Visitor]],Table3[],2,FALSE)</f>
        <v>14</v>
      </c>
      <c r="M3725" s="37">
        <f>VLOOKUP(Table2[[#This Row],[Home]],Table3[],2,FALSE)</f>
        <v>11</v>
      </c>
      <c r="N3725" s="37">
        <f>VLOOKUP(Table2[[#This Row],[Visitor]],Table4[],2,FALSE)</f>
        <v>4</v>
      </c>
      <c r="O3725" s="37">
        <f>VLOOKUP(Table2[[#This Row],[Home]],Table4[],2,FALSE)</f>
        <v>8</v>
      </c>
      <c r="P3725" s="37"/>
      <c r="Q3725" s="37"/>
    </row>
    <row r="3726" spans="1:17" ht="25.5" customHeight="1">
      <c r="A3726" s="59" t="s">
        <v>654</v>
      </c>
      <c r="B3726" s="11" t="s">
        <v>226</v>
      </c>
      <c r="C3726" s="60" t="s">
        <v>17</v>
      </c>
      <c r="D3726" s="60">
        <v>115</v>
      </c>
      <c r="E3726" s="60" t="s">
        <v>22</v>
      </c>
      <c r="F3726" s="60">
        <v>104</v>
      </c>
      <c r="G3726" s="60" t="s">
        <v>7</v>
      </c>
      <c r="H3726" s="60"/>
      <c r="I3726" s="30">
        <v>0</v>
      </c>
      <c r="J3726" s="37">
        <f>VLOOKUP(Table2[[#This Row],[Visitor]],Table1[],2,FALSE)</f>
        <v>17</v>
      </c>
      <c r="K3726" s="37">
        <f>VLOOKUP(Table2[[#This Row],[Home]],Table1[],2,FALSE)</f>
        <v>14</v>
      </c>
      <c r="L3726" s="37">
        <f>VLOOKUP(Table2[[#This Row],[Visitor]],Table3[],2,FALSE)</f>
        <v>15</v>
      </c>
      <c r="M3726" s="37">
        <f>VLOOKUP(Table2[[#This Row],[Home]],Table3[],2,FALSE)</f>
        <v>16</v>
      </c>
      <c r="N3726" s="37">
        <f>VLOOKUP(Table2[[#This Row],[Visitor]],Table4[],2,FALSE)</f>
        <v>18</v>
      </c>
      <c r="O3726" s="37">
        <f>VLOOKUP(Table2[[#This Row],[Home]],Table4[],2,FALSE)</f>
        <v>1</v>
      </c>
      <c r="P3726" s="37"/>
      <c r="Q3726" s="37"/>
    </row>
    <row r="3727" spans="1:17" ht="25.5" customHeight="1">
      <c r="A3727" s="59" t="s">
        <v>654</v>
      </c>
      <c r="B3727" s="11" t="s">
        <v>29</v>
      </c>
      <c r="C3727" s="60" t="s">
        <v>9</v>
      </c>
      <c r="D3727" s="60">
        <v>100</v>
      </c>
      <c r="E3727" s="60" t="s">
        <v>43</v>
      </c>
      <c r="F3727" s="60">
        <v>104</v>
      </c>
      <c r="G3727" s="60" t="s">
        <v>7</v>
      </c>
      <c r="H3727" s="60"/>
      <c r="I3727" s="30">
        <v>0</v>
      </c>
      <c r="J3727" s="37">
        <f>VLOOKUP(Table2[[#This Row],[Visitor]],Table1[],2,FALSE)</f>
        <v>3</v>
      </c>
      <c r="K3727" s="37">
        <f>VLOOKUP(Table2[[#This Row],[Home]],Table1[],2,FALSE)</f>
        <v>10</v>
      </c>
      <c r="L3727" s="37">
        <f>VLOOKUP(Table2[[#This Row],[Visitor]],Table3[],2,FALSE)</f>
        <v>1</v>
      </c>
      <c r="M3727" s="37">
        <f>VLOOKUP(Table2[[#This Row],[Home]],Table3[],2,FALSE)</f>
        <v>10</v>
      </c>
      <c r="N3727" s="37">
        <f>VLOOKUP(Table2[[#This Row],[Visitor]],Table4[],2,FALSE)</f>
        <v>5</v>
      </c>
      <c r="O3727" s="37">
        <f>VLOOKUP(Table2[[#This Row],[Home]],Table4[],2,FALSE)</f>
        <v>10</v>
      </c>
      <c r="P3727" s="37"/>
      <c r="Q3727" s="37"/>
    </row>
    <row r="3728" spans="1:17" ht="25.5" customHeight="1">
      <c r="A3728" s="61" t="s">
        <v>655</v>
      </c>
      <c r="B3728" s="11" t="s">
        <v>121</v>
      </c>
      <c r="C3728" s="62" t="s">
        <v>5</v>
      </c>
      <c r="D3728" s="62">
        <v>102</v>
      </c>
      <c r="E3728" s="62" t="s">
        <v>41</v>
      </c>
      <c r="F3728" s="62">
        <v>99</v>
      </c>
      <c r="G3728" s="62" t="s">
        <v>7</v>
      </c>
      <c r="H3728" s="62"/>
      <c r="I3728" s="30">
        <v>0</v>
      </c>
      <c r="J3728" s="37">
        <f>VLOOKUP(Table2[[#This Row],[Visitor]],Table1[],2,FALSE)</f>
        <v>4</v>
      </c>
      <c r="K3728" s="37">
        <f>VLOOKUP(Table2[[#This Row],[Home]],Table1[],2,FALSE)</f>
        <v>7</v>
      </c>
      <c r="L3728" s="37">
        <f>VLOOKUP(Table2[[#This Row],[Visitor]],Table3[],2,FALSE)</f>
        <v>4</v>
      </c>
      <c r="M3728" s="37">
        <f>VLOOKUP(Table2[[#This Row],[Home]],Table3[],2,FALSE)</f>
        <v>2</v>
      </c>
      <c r="N3728" s="37">
        <f>VLOOKUP(Table2[[#This Row],[Visitor]],Table4[],2,FALSE)</f>
        <v>9</v>
      </c>
      <c r="O3728" s="37">
        <f>VLOOKUP(Table2[[#This Row],[Home]],Table4[],2,FALSE)</f>
        <v>2</v>
      </c>
      <c r="P3728" s="37"/>
      <c r="Q3728" s="37"/>
    </row>
    <row r="3729" spans="1:17" ht="25.5" customHeight="1">
      <c r="A3729" s="61" t="s">
        <v>655</v>
      </c>
      <c r="B3729" s="11" t="s">
        <v>26</v>
      </c>
      <c r="C3729" s="62" t="s">
        <v>31</v>
      </c>
      <c r="D3729" s="62">
        <v>78</v>
      </c>
      <c r="E3729" s="62" t="s">
        <v>30</v>
      </c>
      <c r="F3729" s="62">
        <v>80</v>
      </c>
      <c r="G3729" s="62" t="s">
        <v>7</v>
      </c>
      <c r="H3729" s="62"/>
      <c r="I3729" s="30">
        <v>0</v>
      </c>
      <c r="J3729" s="37">
        <f>VLOOKUP(Table2[[#This Row],[Visitor]],Table1[],2,FALSE)</f>
        <v>8</v>
      </c>
      <c r="K3729" s="37">
        <f>VLOOKUP(Table2[[#This Row],[Home]],Table1[],2,FALSE)</f>
        <v>18</v>
      </c>
      <c r="L3729" s="37">
        <f>VLOOKUP(Table2[[#This Row],[Visitor]],Table3[],2,FALSE)</f>
        <v>11</v>
      </c>
      <c r="M3729" s="37">
        <f>VLOOKUP(Table2[[#This Row],[Home]],Table3[],2,FALSE)</f>
        <v>14</v>
      </c>
      <c r="N3729" s="37">
        <f>VLOOKUP(Table2[[#This Row],[Visitor]],Table4[],2,FALSE)</f>
        <v>8</v>
      </c>
      <c r="O3729" s="37">
        <f>VLOOKUP(Table2[[#This Row],[Home]],Table4[],2,FALSE)</f>
        <v>4</v>
      </c>
      <c r="P3729" s="37"/>
      <c r="Q3729" s="37"/>
    </row>
    <row r="3730" spans="1:17" ht="25.5" customHeight="1">
      <c r="A3730" s="61" t="s">
        <v>656</v>
      </c>
      <c r="B3730" s="11" t="s">
        <v>226</v>
      </c>
      <c r="C3730" s="62" t="s">
        <v>17</v>
      </c>
      <c r="D3730" s="62">
        <v>116</v>
      </c>
      <c r="E3730" s="62" t="s">
        <v>22</v>
      </c>
      <c r="F3730" s="62">
        <v>114</v>
      </c>
      <c r="G3730" s="62" t="s">
        <v>7</v>
      </c>
      <c r="H3730" s="62"/>
      <c r="I3730" s="30">
        <v>0</v>
      </c>
      <c r="J3730" s="37">
        <f>VLOOKUP(Table2[[#This Row],[Visitor]],Table1[],2,FALSE)</f>
        <v>17</v>
      </c>
      <c r="K3730" s="37">
        <f>VLOOKUP(Table2[[#This Row],[Home]],Table1[],2,FALSE)</f>
        <v>14</v>
      </c>
      <c r="L3730" s="37">
        <f>VLOOKUP(Table2[[#This Row],[Visitor]],Table3[],2,FALSE)</f>
        <v>15</v>
      </c>
      <c r="M3730" s="37">
        <f>VLOOKUP(Table2[[#This Row],[Home]],Table3[],2,FALSE)</f>
        <v>16</v>
      </c>
      <c r="N3730" s="37">
        <f>VLOOKUP(Table2[[#This Row],[Visitor]],Table4[],2,FALSE)</f>
        <v>18</v>
      </c>
      <c r="O3730" s="37">
        <f>VLOOKUP(Table2[[#This Row],[Home]],Table4[],2,FALSE)</f>
        <v>1</v>
      </c>
      <c r="P3730" s="37"/>
      <c r="Q3730" s="37"/>
    </row>
    <row r="3731" spans="1:17" ht="25.5" customHeight="1">
      <c r="A3731" s="61" t="s">
        <v>656</v>
      </c>
      <c r="B3731" s="11" t="s">
        <v>29</v>
      </c>
      <c r="C3731" s="62" t="s">
        <v>43</v>
      </c>
      <c r="D3731" s="62">
        <v>102</v>
      </c>
      <c r="E3731" s="62" t="s">
        <v>9</v>
      </c>
      <c r="F3731" s="62">
        <v>104</v>
      </c>
      <c r="G3731" s="62" t="s">
        <v>7</v>
      </c>
      <c r="H3731" s="62"/>
      <c r="I3731" s="30">
        <v>0</v>
      </c>
      <c r="J3731" s="37">
        <f>VLOOKUP(Table2[[#This Row],[Visitor]],Table1[],2,FALSE)</f>
        <v>10</v>
      </c>
      <c r="K3731" s="37">
        <f>VLOOKUP(Table2[[#This Row],[Home]],Table1[],2,FALSE)</f>
        <v>3</v>
      </c>
      <c r="L3731" s="37">
        <f>VLOOKUP(Table2[[#This Row],[Visitor]],Table3[],2,FALSE)</f>
        <v>10</v>
      </c>
      <c r="M3731" s="37">
        <f>VLOOKUP(Table2[[#This Row],[Home]],Table3[],2,FALSE)</f>
        <v>1</v>
      </c>
      <c r="N3731" s="37">
        <f>VLOOKUP(Table2[[#This Row],[Visitor]],Table4[],2,FALSE)</f>
        <v>10</v>
      </c>
      <c r="O3731" s="37">
        <f>VLOOKUP(Table2[[#This Row],[Home]],Table4[],2,FALSE)</f>
        <v>5</v>
      </c>
      <c r="P3731" s="37"/>
      <c r="Q3731" s="37"/>
    </row>
    <row r="3732" spans="1:17" ht="25.5" customHeight="1">
      <c r="A3732" s="61" t="s">
        <v>657</v>
      </c>
      <c r="B3732" s="11" t="s">
        <v>226</v>
      </c>
      <c r="C3732" s="62" t="s">
        <v>41</v>
      </c>
      <c r="D3732" s="62">
        <v>104</v>
      </c>
      <c r="E3732" s="62" t="s">
        <v>5</v>
      </c>
      <c r="F3732" s="62">
        <v>103</v>
      </c>
      <c r="G3732" s="62" t="s">
        <v>7</v>
      </c>
      <c r="H3732" s="62"/>
      <c r="I3732" s="30">
        <v>0</v>
      </c>
      <c r="J3732" s="37">
        <f>VLOOKUP(Table2[[#This Row],[Visitor]],Table1[],2,FALSE)</f>
        <v>7</v>
      </c>
      <c r="K3732" s="37">
        <f>VLOOKUP(Table2[[#This Row],[Home]],Table1[],2,FALSE)</f>
        <v>4</v>
      </c>
      <c r="L3732" s="37">
        <f>VLOOKUP(Table2[[#This Row],[Visitor]],Table3[],2,FALSE)</f>
        <v>2</v>
      </c>
      <c r="M3732" s="37">
        <f>VLOOKUP(Table2[[#This Row],[Home]],Table3[],2,FALSE)</f>
        <v>4</v>
      </c>
      <c r="N3732" s="37">
        <f>VLOOKUP(Table2[[#This Row],[Visitor]],Table4[],2,FALSE)</f>
        <v>2</v>
      </c>
      <c r="O3732" s="37">
        <f>VLOOKUP(Table2[[#This Row],[Home]],Table4[],2,FALSE)</f>
        <v>9</v>
      </c>
      <c r="P3732" s="37"/>
      <c r="Q3732" s="37"/>
    </row>
    <row r="3733" spans="1:17" ht="25.5" customHeight="1">
      <c r="A3733" s="61" t="s">
        <v>657</v>
      </c>
      <c r="B3733" s="11" t="s">
        <v>29</v>
      </c>
      <c r="C3733" s="62" t="s">
        <v>30</v>
      </c>
      <c r="D3733" s="62">
        <v>97</v>
      </c>
      <c r="E3733" s="62" t="s">
        <v>44</v>
      </c>
      <c r="F3733" s="62">
        <v>120</v>
      </c>
      <c r="G3733" s="62" t="s">
        <v>7</v>
      </c>
      <c r="H3733" s="62"/>
      <c r="I3733" s="30">
        <v>0</v>
      </c>
      <c r="J3733" s="37">
        <f>VLOOKUP(Table2[[#This Row],[Visitor]],Table1[],2,FALSE)</f>
        <v>18</v>
      </c>
      <c r="K3733" s="37">
        <f>VLOOKUP(Table2[[#This Row],[Home]],Table1[],2,FALSE)</f>
        <v>6</v>
      </c>
      <c r="L3733" s="37">
        <f>VLOOKUP(Table2[[#This Row],[Visitor]],Table3[],2,FALSE)</f>
        <v>14</v>
      </c>
      <c r="M3733" s="37">
        <f>VLOOKUP(Table2[[#This Row],[Home]],Table3[],2,FALSE)</f>
        <v>18</v>
      </c>
      <c r="N3733" s="37">
        <f>VLOOKUP(Table2[[#This Row],[Visitor]],Table4[],2,FALSE)</f>
        <v>4</v>
      </c>
      <c r="O3733" s="37">
        <f>VLOOKUP(Table2[[#This Row],[Home]],Table4[],2,FALSE)</f>
        <v>12</v>
      </c>
      <c r="P3733" s="37"/>
      <c r="Q3733" s="37"/>
    </row>
    <row r="3734" spans="1:17" ht="25.5" customHeight="1">
      <c r="A3734" s="61" t="s">
        <v>658</v>
      </c>
      <c r="B3734" s="11" t="s">
        <v>226</v>
      </c>
      <c r="C3734" s="62" t="s">
        <v>22</v>
      </c>
      <c r="D3734" s="62">
        <v>100</v>
      </c>
      <c r="E3734" s="62" t="s">
        <v>17</v>
      </c>
      <c r="F3734" s="62">
        <v>115</v>
      </c>
      <c r="G3734" s="62" t="s">
        <v>7</v>
      </c>
      <c r="H3734" s="62"/>
      <c r="I3734" s="30">
        <v>0</v>
      </c>
      <c r="J3734" s="37">
        <f>VLOOKUP(Table2[[#This Row],[Visitor]],Table1[],2,FALSE)</f>
        <v>14</v>
      </c>
      <c r="K3734" s="37">
        <f>VLOOKUP(Table2[[#This Row],[Home]],Table1[],2,FALSE)</f>
        <v>17</v>
      </c>
      <c r="L3734" s="37">
        <f>VLOOKUP(Table2[[#This Row],[Visitor]],Table3[],2,FALSE)</f>
        <v>16</v>
      </c>
      <c r="M3734" s="37">
        <f>VLOOKUP(Table2[[#This Row],[Home]],Table3[],2,FALSE)</f>
        <v>15</v>
      </c>
      <c r="N3734" s="37">
        <f>VLOOKUP(Table2[[#This Row],[Visitor]],Table4[],2,FALSE)</f>
        <v>1</v>
      </c>
      <c r="O3734" s="37">
        <f>VLOOKUP(Table2[[#This Row],[Home]],Table4[],2,FALSE)</f>
        <v>18</v>
      </c>
      <c r="P3734" s="37"/>
      <c r="Q3734" s="37"/>
    </row>
    <row r="3735" spans="1:17" ht="25.5" customHeight="1">
      <c r="A3735" s="61" t="s">
        <v>658</v>
      </c>
      <c r="B3735" s="11" t="s">
        <v>29</v>
      </c>
      <c r="C3735" s="62" t="s">
        <v>9</v>
      </c>
      <c r="D3735" s="62">
        <v>112</v>
      </c>
      <c r="E3735" s="62" t="s">
        <v>45</v>
      </c>
      <c r="F3735" s="62">
        <v>97</v>
      </c>
      <c r="G3735" s="62" t="s">
        <v>7</v>
      </c>
      <c r="H3735" s="62"/>
      <c r="I3735" s="30">
        <v>0</v>
      </c>
      <c r="J3735" s="37">
        <f>VLOOKUP(Table2[[#This Row],[Visitor]],Table1[],2,FALSE)</f>
        <v>3</v>
      </c>
      <c r="K3735" s="37">
        <f>VLOOKUP(Table2[[#This Row],[Home]],Table1[],2,FALSE)</f>
        <v>28</v>
      </c>
      <c r="L3735" s="37">
        <f>VLOOKUP(Table2[[#This Row],[Visitor]],Table3[],2,FALSE)</f>
        <v>1</v>
      </c>
      <c r="M3735" s="37">
        <f>VLOOKUP(Table2[[#This Row],[Home]],Table3[],2,FALSE)</f>
        <v>21</v>
      </c>
      <c r="N3735" s="37">
        <f>VLOOKUP(Table2[[#This Row],[Visitor]],Table4[],2,FALSE)</f>
        <v>5</v>
      </c>
      <c r="O3735" s="37">
        <f>VLOOKUP(Table2[[#This Row],[Home]],Table4[],2,FALSE)</f>
        <v>20</v>
      </c>
      <c r="P3735" s="37"/>
      <c r="Q3735" s="37"/>
    </row>
    <row r="3736" spans="1:17" ht="25.5" customHeight="1">
      <c r="A3736" s="61" t="s">
        <v>659</v>
      </c>
      <c r="B3736" s="11" t="s">
        <v>226</v>
      </c>
      <c r="C3736" s="62" t="s">
        <v>41</v>
      </c>
      <c r="D3736" s="62">
        <v>100</v>
      </c>
      <c r="E3736" s="62" t="s">
        <v>5</v>
      </c>
      <c r="F3736" s="62">
        <v>93</v>
      </c>
      <c r="G3736" s="62" t="s">
        <v>7</v>
      </c>
      <c r="H3736" s="62"/>
      <c r="I3736" s="30">
        <v>0</v>
      </c>
      <c r="J3736" s="37">
        <f>VLOOKUP(Table2[[#This Row],[Visitor]],Table1[],2,FALSE)</f>
        <v>7</v>
      </c>
      <c r="K3736" s="37">
        <f>VLOOKUP(Table2[[#This Row],[Home]],Table1[],2,FALSE)</f>
        <v>4</v>
      </c>
      <c r="L3736" s="37">
        <f>VLOOKUP(Table2[[#This Row],[Visitor]],Table3[],2,FALSE)</f>
        <v>2</v>
      </c>
      <c r="M3736" s="37">
        <f>VLOOKUP(Table2[[#This Row],[Home]],Table3[],2,FALSE)</f>
        <v>4</v>
      </c>
      <c r="N3736" s="37">
        <f>VLOOKUP(Table2[[#This Row],[Visitor]],Table4[],2,FALSE)</f>
        <v>2</v>
      </c>
      <c r="O3736" s="37">
        <f>VLOOKUP(Table2[[#This Row],[Home]],Table4[],2,FALSE)</f>
        <v>9</v>
      </c>
      <c r="P3736" s="37"/>
      <c r="Q3736" s="37"/>
    </row>
    <row r="3737" spans="1:17" ht="25.5" customHeight="1">
      <c r="A3737" s="61" t="s">
        <v>659</v>
      </c>
      <c r="B3737" s="11" t="s">
        <v>29</v>
      </c>
      <c r="C3737" s="62" t="s">
        <v>30</v>
      </c>
      <c r="D3737" s="62">
        <v>110</v>
      </c>
      <c r="E3737" s="62" t="s">
        <v>44</v>
      </c>
      <c r="F3737" s="62">
        <v>101</v>
      </c>
      <c r="G3737" s="62" t="s">
        <v>7</v>
      </c>
      <c r="H3737" s="62"/>
      <c r="I3737" s="30">
        <v>0</v>
      </c>
      <c r="J3737" s="37">
        <f>VLOOKUP(Table2[[#This Row],[Visitor]],Table1[],2,FALSE)</f>
        <v>18</v>
      </c>
      <c r="K3737" s="37">
        <f>VLOOKUP(Table2[[#This Row],[Home]],Table1[],2,FALSE)</f>
        <v>6</v>
      </c>
      <c r="L3737" s="37">
        <f>VLOOKUP(Table2[[#This Row],[Visitor]],Table3[],2,FALSE)</f>
        <v>14</v>
      </c>
      <c r="M3737" s="37">
        <f>VLOOKUP(Table2[[#This Row],[Home]],Table3[],2,FALSE)</f>
        <v>18</v>
      </c>
      <c r="N3737" s="37">
        <f>VLOOKUP(Table2[[#This Row],[Visitor]],Table4[],2,FALSE)</f>
        <v>4</v>
      </c>
      <c r="O3737" s="37">
        <f>VLOOKUP(Table2[[#This Row],[Home]],Table4[],2,FALSE)</f>
        <v>12</v>
      </c>
      <c r="P3737" s="37"/>
      <c r="Q3737" s="37"/>
    </row>
    <row r="3738" spans="1:17" ht="25.5" customHeight="1">
      <c r="A3738" s="61" t="s">
        <v>660</v>
      </c>
      <c r="B3738" s="11" t="s">
        <v>49</v>
      </c>
      <c r="C3738" s="62" t="s">
        <v>22</v>
      </c>
      <c r="D3738" s="62">
        <v>118</v>
      </c>
      <c r="E3738" s="62" t="s">
        <v>17</v>
      </c>
      <c r="F3738" s="62">
        <v>115</v>
      </c>
      <c r="G3738" s="62" t="s">
        <v>7</v>
      </c>
      <c r="H3738" s="62"/>
      <c r="I3738" s="30">
        <v>0</v>
      </c>
      <c r="J3738" s="37">
        <f>VLOOKUP(Table2[[#This Row],[Visitor]],Table1[],2,FALSE)</f>
        <v>14</v>
      </c>
      <c r="K3738" s="37">
        <f>VLOOKUP(Table2[[#This Row],[Home]],Table1[],2,FALSE)</f>
        <v>17</v>
      </c>
      <c r="L3738" s="37">
        <f>VLOOKUP(Table2[[#This Row],[Visitor]],Table3[],2,FALSE)</f>
        <v>16</v>
      </c>
      <c r="M3738" s="37">
        <f>VLOOKUP(Table2[[#This Row],[Home]],Table3[],2,FALSE)</f>
        <v>15</v>
      </c>
      <c r="N3738" s="37">
        <f>VLOOKUP(Table2[[#This Row],[Visitor]],Table4[],2,FALSE)</f>
        <v>1</v>
      </c>
      <c r="O3738" s="37">
        <f>VLOOKUP(Table2[[#This Row],[Home]],Table4[],2,FALSE)</f>
        <v>18</v>
      </c>
      <c r="P3738" s="37"/>
      <c r="Q3738" s="37"/>
    </row>
    <row r="3739" spans="1:17" ht="25.5" customHeight="1">
      <c r="A3739" s="61" t="s">
        <v>660</v>
      </c>
      <c r="B3739" s="11" t="s">
        <v>26</v>
      </c>
      <c r="C3739" s="62" t="s">
        <v>9</v>
      </c>
      <c r="D3739" s="62">
        <v>109</v>
      </c>
      <c r="E3739" s="62" t="s">
        <v>45</v>
      </c>
      <c r="F3739" s="62">
        <v>117</v>
      </c>
      <c r="G3739" s="62" t="s">
        <v>7</v>
      </c>
      <c r="H3739" s="62"/>
      <c r="I3739" s="30">
        <v>0</v>
      </c>
      <c r="J3739" s="37">
        <f>VLOOKUP(Table2[[#This Row],[Visitor]],Table1[],2,FALSE)</f>
        <v>3</v>
      </c>
      <c r="K3739" s="37">
        <f>VLOOKUP(Table2[[#This Row],[Home]],Table1[],2,FALSE)</f>
        <v>28</v>
      </c>
      <c r="L3739" s="37">
        <f>VLOOKUP(Table2[[#This Row],[Visitor]],Table3[],2,FALSE)</f>
        <v>1</v>
      </c>
      <c r="M3739" s="37">
        <f>VLOOKUP(Table2[[#This Row],[Home]],Table3[],2,FALSE)</f>
        <v>21</v>
      </c>
      <c r="N3739" s="37">
        <f>VLOOKUP(Table2[[#This Row],[Visitor]],Table4[],2,FALSE)</f>
        <v>5</v>
      </c>
      <c r="O3739" s="37">
        <f>VLOOKUP(Table2[[#This Row],[Home]],Table4[],2,FALSE)</f>
        <v>20</v>
      </c>
      <c r="P3739" s="37"/>
      <c r="Q3739" s="37"/>
    </row>
    <row r="3740" spans="1:17" ht="25.5" customHeight="1">
      <c r="A3740" s="61" t="s">
        <v>661</v>
      </c>
      <c r="B3740" s="11" t="s">
        <v>226</v>
      </c>
      <c r="C3740" s="62" t="s">
        <v>5</v>
      </c>
      <c r="D3740" s="62">
        <v>111</v>
      </c>
      <c r="E3740" s="62" t="s">
        <v>41</v>
      </c>
      <c r="F3740" s="62">
        <v>89</v>
      </c>
      <c r="G3740" s="62" t="s">
        <v>7</v>
      </c>
      <c r="H3740" s="62"/>
      <c r="I3740" s="30">
        <v>0</v>
      </c>
      <c r="J3740" s="37">
        <f>VLOOKUP(Table2[[#This Row],[Visitor]],Table1[],2,FALSE)</f>
        <v>4</v>
      </c>
      <c r="K3740" s="37">
        <f>VLOOKUP(Table2[[#This Row],[Home]],Table1[],2,FALSE)</f>
        <v>7</v>
      </c>
      <c r="L3740" s="37">
        <f>VLOOKUP(Table2[[#This Row],[Visitor]],Table3[],2,FALSE)</f>
        <v>4</v>
      </c>
      <c r="M3740" s="37">
        <f>VLOOKUP(Table2[[#This Row],[Home]],Table3[],2,FALSE)</f>
        <v>2</v>
      </c>
      <c r="N3740" s="37">
        <f>VLOOKUP(Table2[[#This Row],[Visitor]],Table4[],2,FALSE)</f>
        <v>9</v>
      </c>
      <c r="O3740" s="37">
        <f>VLOOKUP(Table2[[#This Row],[Home]],Table4[],2,FALSE)</f>
        <v>2</v>
      </c>
      <c r="P3740" s="37"/>
      <c r="Q3740" s="37"/>
    </row>
    <row r="3741" spans="1:17" ht="25.5" customHeight="1">
      <c r="A3741" s="61" t="s">
        <v>661</v>
      </c>
      <c r="B3741" s="11" t="s">
        <v>29</v>
      </c>
      <c r="C3741" s="62" t="s">
        <v>44</v>
      </c>
      <c r="D3741" s="62">
        <v>113</v>
      </c>
      <c r="E3741" s="62" t="s">
        <v>30</v>
      </c>
      <c r="F3741" s="62">
        <v>107</v>
      </c>
      <c r="G3741" s="62" t="s">
        <v>7</v>
      </c>
      <c r="H3741" s="62"/>
      <c r="I3741" s="30">
        <v>0</v>
      </c>
      <c r="J3741" s="37">
        <f>VLOOKUP(Table2[[#This Row],[Visitor]],Table1[],2,FALSE)</f>
        <v>6</v>
      </c>
      <c r="K3741" s="37">
        <f>VLOOKUP(Table2[[#This Row],[Home]],Table1[],2,FALSE)</f>
        <v>18</v>
      </c>
      <c r="L3741" s="37">
        <f>VLOOKUP(Table2[[#This Row],[Visitor]],Table3[],2,FALSE)</f>
        <v>18</v>
      </c>
      <c r="M3741" s="37">
        <f>VLOOKUP(Table2[[#This Row],[Home]],Table3[],2,FALSE)</f>
        <v>14</v>
      </c>
      <c r="N3741" s="37">
        <f>VLOOKUP(Table2[[#This Row],[Visitor]],Table4[],2,FALSE)</f>
        <v>12</v>
      </c>
      <c r="O3741" s="37">
        <f>VLOOKUP(Table2[[#This Row],[Home]],Table4[],2,FALSE)</f>
        <v>4</v>
      </c>
      <c r="P3741" s="37"/>
      <c r="Q3741" s="37"/>
    </row>
    <row r="3742" spans="1:17" ht="25.5" customHeight="1">
      <c r="A3742" s="61" t="s">
        <v>662</v>
      </c>
      <c r="B3742" s="11" t="s">
        <v>226</v>
      </c>
      <c r="C3742" s="62" t="s">
        <v>17</v>
      </c>
      <c r="D3742" s="62">
        <v>103</v>
      </c>
      <c r="E3742" s="62" t="s">
        <v>22</v>
      </c>
      <c r="F3742" s="62">
        <v>94</v>
      </c>
      <c r="G3742" s="62" t="s">
        <v>7</v>
      </c>
      <c r="H3742" s="62"/>
      <c r="I3742" s="30">
        <v>0</v>
      </c>
      <c r="J3742" s="37">
        <f>VLOOKUP(Table2[[#This Row],[Visitor]],Table1[],2,FALSE)</f>
        <v>17</v>
      </c>
      <c r="K3742" s="37">
        <f>VLOOKUP(Table2[[#This Row],[Home]],Table1[],2,FALSE)</f>
        <v>14</v>
      </c>
      <c r="L3742" s="37">
        <f>VLOOKUP(Table2[[#This Row],[Visitor]],Table3[],2,FALSE)</f>
        <v>15</v>
      </c>
      <c r="M3742" s="37">
        <f>VLOOKUP(Table2[[#This Row],[Home]],Table3[],2,FALSE)</f>
        <v>16</v>
      </c>
      <c r="N3742" s="37">
        <f>VLOOKUP(Table2[[#This Row],[Visitor]],Table4[],2,FALSE)</f>
        <v>18</v>
      </c>
      <c r="O3742" s="37">
        <f>VLOOKUP(Table2[[#This Row],[Home]],Table4[],2,FALSE)</f>
        <v>1</v>
      </c>
      <c r="P3742" s="37"/>
      <c r="Q3742" s="37"/>
    </row>
    <row r="3743" spans="1:17" ht="25.5" customHeight="1">
      <c r="A3743" s="61" t="s">
        <v>662</v>
      </c>
      <c r="B3743" s="11" t="s">
        <v>29</v>
      </c>
      <c r="C3743" s="62" t="s">
        <v>45</v>
      </c>
      <c r="D3743" s="62">
        <v>112</v>
      </c>
      <c r="E3743" s="62" t="s">
        <v>9</v>
      </c>
      <c r="F3743" s="62">
        <v>102</v>
      </c>
      <c r="G3743" s="62" t="s">
        <v>7</v>
      </c>
      <c r="H3743" s="62"/>
      <c r="I3743" s="30">
        <v>0</v>
      </c>
      <c r="J3743" s="37">
        <f>VLOOKUP(Table2[[#This Row],[Visitor]],Table1[],2,FALSE)</f>
        <v>28</v>
      </c>
      <c r="K3743" s="37">
        <f>VLOOKUP(Table2[[#This Row],[Home]],Table1[],2,FALSE)</f>
        <v>3</v>
      </c>
      <c r="L3743" s="37">
        <f>VLOOKUP(Table2[[#This Row],[Visitor]],Table3[],2,FALSE)</f>
        <v>21</v>
      </c>
      <c r="M3743" s="37">
        <f>VLOOKUP(Table2[[#This Row],[Home]],Table3[],2,FALSE)</f>
        <v>1</v>
      </c>
      <c r="N3743" s="37">
        <f>VLOOKUP(Table2[[#This Row],[Visitor]],Table4[],2,FALSE)</f>
        <v>20</v>
      </c>
      <c r="O3743" s="37">
        <f>VLOOKUP(Table2[[#This Row],[Home]],Table4[],2,FALSE)</f>
        <v>5</v>
      </c>
      <c r="P3743" s="37"/>
      <c r="Q3743" s="37"/>
    </row>
    <row r="3744" spans="1:17" ht="25.5" customHeight="1">
      <c r="A3744" s="61" t="s">
        <v>663</v>
      </c>
      <c r="B3744" s="11" t="s">
        <v>226</v>
      </c>
      <c r="C3744" s="62" t="s">
        <v>41</v>
      </c>
      <c r="D3744" s="62">
        <v>125</v>
      </c>
      <c r="E3744" s="62" t="s">
        <v>5</v>
      </c>
      <c r="F3744" s="62">
        <v>122</v>
      </c>
      <c r="G3744" s="62" t="s">
        <v>7</v>
      </c>
      <c r="H3744" s="62"/>
      <c r="I3744" s="30">
        <v>0</v>
      </c>
      <c r="J3744" s="37">
        <f>VLOOKUP(Table2[[#This Row],[Visitor]],Table1[],2,FALSE)</f>
        <v>7</v>
      </c>
      <c r="K3744" s="37">
        <f>VLOOKUP(Table2[[#This Row],[Home]],Table1[],2,FALSE)</f>
        <v>4</v>
      </c>
      <c r="L3744" s="37">
        <f>VLOOKUP(Table2[[#This Row],[Visitor]],Table3[],2,FALSE)</f>
        <v>2</v>
      </c>
      <c r="M3744" s="37">
        <f>VLOOKUP(Table2[[#This Row],[Home]],Table3[],2,FALSE)</f>
        <v>4</v>
      </c>
      <c r="N3744" s="37">
        <f>VLOOKUP(Table2[[#This Row],[Visitor]],Table4[],2,FALSE)</f>
        <v>2</v>
      </c>
      <c r="O3744" s="37">
        <f>VLOOKUP(Table2[[#This Row],[Home]],Table4[],2,FALSE)</f>
        <v>9</v>
      </c>
      <c r="P3744" s="37"/>
      <c r="Q3744" s="37"/>
    </row>
    <row r="3745" spans="1:17" ht="25.5" customHeight="1">
      <c r="A3745" s="61" t="s">
        <v>663</v>
      </c>
      <c r="B3745" s="11" t="s">
        <v>29</v>
      </c>
      <c r="C3745" s="62" t="s">
        <v>44</v>
      </c>
      <c r="D3745" s="62">
        <v>96</v>
      </c>
      <c r="E3745" s="62" t="s">
        <v>30</v>
      </c>
      <c r="F3745" s="62">
        <v>85</v>
      </c>
      <c r="G3745" s="62" t="s">
        <v>7</v>
      </c>
      <c r="H3745" s="62"/>
      <c r="I3745" s="30">
        <v>0</v>
      </c>
      <c r="J3745" s="37">
        <f>VLOOKUP(Table2[[#This Row],[Visitor]],Table1[],2,FALSE)</f>
        <v>6</v>
      </c>
      <c r="K3745" s="37">
        <f>VLOOKUP(Table2[[#This Row],[Home]],Table1[],2,FALSE)</f>
        <v>18</v>
      </c>
      <c r="L3745" s="37">
        <f>VLOOKUP(Table2[[#This Row],[Visitor]],Table3[],2,FALSE)</f>
        <v>18</v>
      </c>
      <c r="M3745" s="37">
        <f>VLOOKUP(Table2[[#This Row],[Home]],Table3[],2,FALSE)</f>
        <v>14</v>
      </c>
      <c r="N3745" s="37">
        <f>VLOOKUP(Table2[[#This Row],[Visitor]],Table4[],2,FALSE)</f>
        <v>12</v>
      </c>
      <c r="O3745" s="37">
        <f>VLOOKUP(Table2[[#This Row],[Home]],Table4[],2,FALSE)</f>
        <v>4</v>
      </c>
      <c r="P3745" s="37"/>
      <c r="Q3745" s="37"/>
    </row>
    <row r="3746" spans="1:17" ht="25.5" customHeight="1">
      <c r="A3746" s="61" t="s">
        <v>664</v>
      </c>
      <c r="B3746" s="11" t="s">
        <v>12</v>
      </c>
      <c r="C3746" s="62" t="s">
        <v>45</v>
      </c>
      <c r="D3746" s="62">
        <v>110</v>
      </c>
      <c r="E3746" s="62" t="s">
        <v>9</v>
      </c>
      <c r="F3746" s="62">
        <v>100</v>
      </c>
      <c r="G3746" s="62" t="s">
        <v>7</v>
      </c>
      <c r="H3746" s="62"/>
      <c r="I3746" s="30">
        <v>0</v>
      </c>
      <c r="J3746" s="37">
        <f>VLOOKUP(Table2[[#This Row],[Visitor]],Table1[],2,FALSE)</f>
        <v>28</v>
      </c>
      <c r="K3746" s="37">
        <f>VLOOKUP(Table2[[#This Row],[Home]],Table1[],2,FALSE)</f>
        <v>3</v>
      </c>
      <c r="L3746" s="37">
        <f>VLOOKUP(Table2[[#This Row],[Visitor]],Table3[],2,FALSE)</f>
        <v>21</v>
      </c>
      <c r="M3746" s="37">
        <f>VLOOKUP(Table2[[#This Row],[Home]],Table3[],2,FALSE)</f>
        <v>1</v>
      </c>
      <c r="N3746" s="37">
        <f>VLOOKUP(Table2[[#This Row],[Visitor]],Table4[],2,FALSE)</f>
        <v>20</v>
      </c>
      <c r="O3746" s="37">
        <f>VLOOKUP(Table2[[#This Row],[Home]],Table4[],2,FALSE)</f>
        <v>5</v>
      </c>
      <c r="P3746" s="37"/>
      <c r="Q3746" s="37"/>
    </row>
    <row r="3747" spans="1:17" ht="25.5" customHeight="1">
      <c r="A3747" s="61" t="s">
        <v>665</v>
      </c>
      <c r="B3747" s="11" t="s">
        <v>226</v>
      </c>
      <c r="C3747" s="62" t="s">
        <v>30</v>
      </c>
      <c r="D3747" s="62">
        <v>111</v>
      </c>
      <c r="E3747" s="62" t="s">
        <v>44</v>
      </c>
      <c r="F3747" s="62">
        <v>105</v>
      </c>
      <c r="G3747" s="62" t="s">
        <v>7</v>
      </c>
      <c r="H3747" s="62"/>
      <c r="I3747" s="30">
        <v>0</v>
      </c>
      <c r="J3747" s="37">
        <f>VLOOKUP(Table2[[#This Row],[Visitor]],Table1[],2,FALSE)</f>
        <v>18</v>
      </c>
      <c r="K3747" s="37">
        <f>VLOOKUP(Table2[[#This Row],[Home]],Table1[],2,FALSE)</f>
        <v>6</v>
      </c>
      <c r="L3747" s="37">
        <f>VLOOKUP(Table2[[#This Row],[Visitor]],Table3[],2,FALSE)</f>
        <v>14</v>
      </c>
      <c r="M3747" s="37">
        <f>VLOOKUP(Table2[[#This Row],[Home]],Table3[],2,FALSE)</f>
        <v>18</v>
      </c>
      <c r="N3747" s="37">
        <f>VLOOKUP(Table2[[#This Row],[Visitor]],Table4[],2,FALSE)</f>
        <v>4</v>
      </c>
      <c r="O3747" s="37">
        <f>VLOOKUP(Table2[[#This Row],[Home]],Table4[],2,FALSE)</f>
        <v>12</v>
      </c>
      <c r="P3747" s="37"/>
      <c r="Q3747" s="37"/>
    </row>
    <row r="3748" spans="1:17" ht="25.5" customHeight="1">
      <c r="A3748" s="61" t="s">
        <v>665</v>
      </c>
      <c r="B3748" s="11" t="s">
        <v>29</v>
      </c>
      <c r="C3748" s="62" t="s">
        <v>5</v>
      </c>
      <c r="D3748" s="62">
        <v>92</v>
      </c>
      <c r="E3748" s="62" t="s">
        <v>41</v>
      </c>
      <c r="F3748" s="62">
        <v>87</v>
      </c>
      <c r="G3748" s="62" t="s">
        <v>7</v>
      </c>
      <c r="H3748" s="62"/>
      <c r="I3748" s="30">
        <v>0</v>
      </c>
      <c r="J3748" s="37">
        <f>VLOOKUP(Table2[[#This Row],[Visitor]],Table1[],2,FALSE)</f>
        <v>4</v>
      </c>
      <c r="K3748" s="37">
        <f>VLOOKUP(Table2[[#This Row],[Home]],Table1[],2,FALSE)</f>
        <v>7</v>
      </c>
      <c r="L3748" s="37">
        <f>VLOOKUP(Table2[[#This Row],[Visitor]],Table3[],2,FALSE)</f>
        <v>4</v>
      </c>
      <c r="M3748" s="37">
        <f>VLOOKUP(Table2[[#This Row],[Home]],Table3[],2,FALSE)</f>
        <v>2</v>
      </c>
      <c r="N3748" s="37">
        <f>VLOOKUP(Table2[[#This Row],[Visitor]],Table4[],2,FALSE)</f>
        <v>9</v>
      </c>
      <c r="O3748" s="37">
        <f>VLOOKUP(Table2[[#This Row],[Home]],Table4[],2,FALSE)</f>
        <v>2</v>
      </c>
      <c r="P3748" s="37"/>
      <c r="Q3748" s="37"/>
    </row>
    <row r="3749" spans="1:17" ht="25.5" customHeight="1">
      <c r="A3749" s="61" t="s">
        <v>666</v>
      </c>
      <c r="B3749" s="11" t="s">
        <v>23</v>
      </c>
      <c r="C3749" s="62" t="s">
        <v>9</v>
      </c>
      <c r="D3749" s="62">
        <v>96</v>
      </c>
      <c r="E3749" s="62" t="s">
        <v>45</v>
      </c>
      <c r="F3749" s="62">
        <v>119</v>
      </c>
      <c r="G3749" s="62" t="s">
        <v>7</v>
      </c>
      <c r="H3749" s="62"/>
      <c r="I3749" s="30">
        <v>0</v>
      </c>
      <c r="J3749" s="37">
        <f>VLOOKUP(Table2[[#This Row],[Visitor]],Table1[],2,FALSE)</f>
        <v>3</v>
      </c>
      <c r="K3749" s="37">
        <f>VLOOKUP(Table2[[#This Row],[Home]],Table1[],2,FALSE)</f>
        <v>28</v>
      </c>
      <c r="L3749" s="37">
        <f>VLOOKUP(Table2[[#This Row],[Visitor]],Table3[],2,FALSE)</f>
        <v>1</v>
      </c>
      <c r="M3749" s="37">
        <f>VLOOKUP(Table2[[#This Row],[Home]],Table3[],2,FALSE)</f>
        <v>21</v>
      </c>
      <c r="N3749" s="37">
        <f>VLOOKUP(Table2[[#This Row],[Visitor]],Table4[],2,FALSE)</f>
        <v>5</v>
      </c>
      <c r="O3749" s="37">
        <f>VLOOKUP(Table2[[#This Row],[Home]],Table4[],2,FALSE)</f>
        <v>20</v>
      </c>
      <c r="P3749" s="37"/>
      <c r="Q3749" s="37"/>
    </row>
    <row r="3750" spans="1:17" ht="25.5" customHeight="1">
      <c r="A3750" s="61" t="s">
        <v>667</v>
      </c>
      <c r="B3750" s="11" t="s">
        <v>97</v>
      </c>
      <c r="C3750" s="62" t="s">
        <v>44</v>
      </c>
      <c r="D3750" s="62">
        <v>98</v>
      </c>
      <c r="E3750" s="62" t="s">
        <v>30</v>
      </c>
      <c r="F3750" s="62">
        <v>111</v>
      </c>
      <c r="G3750" s="62" t="s">
        <v>7</v>
      </c>
      <c r="H3750" s="62"/>
      <c r="I3750" s="30">
        <v>0</v>
      </c>
      <c r="J3750" s="37">
        <f>VLOOKUP(Table2[[#This Row],[Visitor]],Table1[],2,FALSE)</f>
        <v>6</v>
      </c>
      <c r="K3750" s="37">
        <f>VLOOKUP(Table2[[#This Row],[Home]],Table1[],2,FALSE)</f>
        <v>18</v>
      </c>
      <c r="L3750" s="37">
        <f>VLOOKUP(Table2[[#This Row],[Visitor]],Table3[],2,FALSE)</f>
        <v>18</v>
      </c>
      <c r="M3750" s="37">
        <f>VLOOKUP(Table2[[#This Row],[Home]],Table3[],2,FALSE)</f>
        <v>14</v>
      </c>
      <c r="N3750" s="37">
        <f>VLOOKUP(Table2[[#This Row],[Visitor]],Table4[],2,FALSE)</f>
        <v>12</v>
      </c>
      <c r="O3750" s="37">
        <f>VLOOKUP(Table2[[#This Row],[Home]],Table4[],2,FALSE)</f>
        <v>4</v>
      </c>
      <c r="P3750" s="37"/>
      <c r="Q3750" s="37"/>
    </row>
    <row r="3751" spans="1:17" ht="25.5" customHeight="1">
      <c r="A3751" s="61" t="s">
        <v>668</v>
      </c>
      <c r="B3751" s="11" t="s">
        <v>226</v>
      </c>
      <c r="C3751" s="62" t="s">
        <v>17</v>
      </c>
      <c r="D3751" s="62">
        <v>117</v>
      </c>
      <c r="E3751" s="62" t="s">
        <v>5</v>
      </c>
      <c r="F3751" s="62">
        <v>114</v>
      </c>
      <c r="G3751" s="62" t="s">
        <v>7</v>
      </c>
      <c r="H3751" s="62"/>
      <c r="I3751" s="30">
        <v>0</v>
      </c>
      <c r="J3751" s="37">
        <f>VLOOKUP(Table2[[#This Row],[Visitor]],Table1[],2,FALSE)</f>
        <v>17</v>
      </c>
      <c r="K3751" s="37">
        <f>VLOOKUP(Table2[[#This Row],[Home]],Table1[],2,FALSE)</f>
        <v>4</v>
      </c>
      <c r="L3751" s="37">
        <f>VLOOKUP(Table2[[#This Row],[Visitor]],Table3[],2,FALSE)</f>
        <v>15</v>
      </c>
      <c r="M3751" s="37">
        <f>VLOOKUP(Table2[[#This Row],[Home]],Table3[],2,FALSE)</f>
        <v>4</v>
      </c>
      <c r="N3751" s="37">
        <f>VLOOKUP(Table2[[#This Row],[Visitor]],Table4[],2,FALSE)</f>
        <v>18</v>
      </c>
      <c r="O3751" s="37">
        <f>VLOOKUP(Table2[[#This Row],[Home]],Table4[],2,FALSE)</f>
        <v>9</v>
      </c>
      <c r="P3751" s="37"/>
      <c r="Q3751" s="37"/>
    </row>
    <row r="3752" spans="1:17" ht="25.5" customHeight="1">
      <c r="A3752" s="61" t="s">
        <v>668</v>
      </c>
      <c r="B3752" s="11" t="s">
        <v>29</v>
      </c>
      <c r="C3752" s="62" t="s">
        <v>30</v>
      </c>
      <c r="D3752" s="62">
        <v>104</v>
      </c>
      <c r="E3752" s="62" t="s">
        <v>44</v>
      </c>
      <c r="F3752" s="62">
        <v>89</v>
      </c>
      <c r="G3752" s="62" t="s">
        <v>7</v>
      </c>
      <c r="H3752" s="62"/>
      <c r="I3752" s="30">
        <v>0</v>
      </c>
      <c r="J3752" s="37">
        <f>VLOOKUP(Table2[[#This Row],[Visitor]],Table1[],2,FALSE)</f>
        <v>18</v>
      </c>
      <c r="K3752" s="37">
        <f>VLOOKUP(Table2[[#This Row],[Home]],Table1[],2,FALSE)</f>
        <v>6</v>
      </c>
      <c r="L3752" s="37">
        <f>VLOOKUP(Table2[[#This Row],[Visitor]],Table3[],2,FALSE)</f>
        <v>14</v>
      </c>
      <c r="M3752" s="37">
        <f>VLOOKUP(Table2[[#This Row],[Home]],Table3[],2,FALSE)</f>
        <v>18</v>
      </c>
      <c r="N3752" s="37">
        <f>VLOOKUP(Table2[[#This Row],[Visitor]],Table4[],2,FALSE)</f>
        <v>4</v>
      </c>
      <c r="O3752" s="37">
        <f>VLOOKUP(Table2[[#This Row],[Home]],Table4[],2,FALSE)</f>
        <v>12</v>
      </c>
      <c r="P3752" s="37"/>
      <c r="Q3752" s="37"/>
    </row>
    <row r="3753" spans="1:17" ht="25.5" customHeight="1">
      <c r="A3753" s="61" t="s">
        <v>669</v>
      </c>
      <c r="B3753" s="11" t="s">
        <v>12</v>
      </c>
      <c r="C3753" s="62" t="s">
        <v>17</v>
      </c>
      <c r="D3753" s="62">
        <v>106</v>
      </c>
      <c r="E3753" s="62" t="s">
        <v>5</v>
      </c>
      <c r="F3753" s="62">
        <v>101</v>
      </c>
      <c r="G3753" s="62" t="s">
        <v>7</v>
      </c>
      <c r="H3753" s="62"/>
      <c r="I3753" s="30">
        <v>0</v>
      </c>
      <c r="J3753" s="37">
        <f>VLOOKUP(Table2[[#This Row],[Visitor]],Table1[],2,FALSE)</f>
        <v>17</v>
      </c>
      <c r="K3753" s="37">
        <f>VLOOKUP(Table2[[#This Row],[Home]],Table1[],2,FALSE)</f>
        <v>4</v>
      </c>
      <c r="L3753" s="37">
        <f>VLOOKUP(Table2[[#This Row],[Visitor]],Table3[],2,FALSE)</f>
        <v>15</v>
      </c>
      <c r="M3753" s="37">
        <f>VLOOKUP(Table2[[#This Row],[Home]],Table3[],2,FALSE)</f>
        <v>4</v>
      </c>
      <c r="N3753" s="37">
        <f>VLOOKUP(Table2[[#This Row],[Visitor]],Table4[],2,FALSE)</f>
        <v>18</v>
      </c>
      <c r="O3753" s="37">
        <f>VLOOKUP(Table2[[#This Row],[Home]],Table4[],2,FALSE)</f>
        <v>9</v>
      </c>
      <c r="P3753" s="37"/>
      <c r="Q3753" s="37"/>
    </row>
    <row r="3754" spans="1:17" ht="25.5" customHeight="1">
      <c r="A3754" s="61" t="s">
        <v>670</v>
      </c>
      <c r="B3754" s="11" t="s">
        <v>29</v>
      </c>
      <c r="C3754" s="62" t="s">
        <v>30</v>
      </c>
      <c r="D3754" s="62">
        <v>114</v>
      </c>
      <c r="E3754" s="62" t="s">
        <v>45</v>
      </c>
      <c r="F3754" s="62">
        <v>126</v>
      </c>
      <c r="G3754" s="62" t="s">
        <v>7</v>
      </c>
      <c r="H3754" s="62"/>
      <c r="I3754" s="30">
        <v>0</v>
      </c>
      <c r="J3754" s="37">
        <f>VLOOKUP(Table2[[#This Row],[Visitor]],Table1[],2,FALSE)</f>
        <v>18</v>
      </c>
      <c r="K3754" s="37">
        <f>VLOOKUP(Table2[[#This Row],[Home]],Table1[],2,FALSE)</f>
        <v>28</v>
      </c>
      <c r="L3754" s="37">
        <f>VLOOKUP(Table2[[#This Row],[Visitor]],Table3[],2,FALSE)</f>
        <v>14</v>
      </c>
      <c r="M3754" s="37">
        <f>VLOOKUP(Table2[[#This Row],[Home]],Table3[],2,FALSE)</f>
        <v>21</v>
      </c>
      <c r="N3754" s="37">
        <f>VLOOKUP(Table2[[#This Row],[Visitor]],Table4[],2,FALSE)</f>
        <v>4</v>
      </c>
      <c r="O3754" s="37">
        <f>VLOOKUP(Table2[[#This Row],[Home]],Table4[],2,FALSE)</f>
        <v>20</v>
      </c>
      <c r="P3754" s="37"/>
      <c r="Q3754" s="37"/>
    </row>
    <row r="3755" spans="1:17" ht="25.5" customHeight="1">
      <c r="A3755" s="61" t="s">
        <v>671</v>
      </c>
      <c r="B3755" s="11" t="s">
        <v>26</v>
      </c>
      <c r="C3755" s="62" t="s">
        <v>5</v>
      </c>
      <c r="D3755" s="62">
        <v>117</v>
      </c>
      <c r="E3755" s="62" t="s">
        <v>17</v>
      </c>
      <c r="F3755" s="62">
        <v>106</v>
      </c>
      <c r="G3755" s="62" t="s">
        <v>7</v>
      </c>
      <c r="H3755" s="62"/>
      <c r="I3755" s="30">
        <v>0</v>
      </c>
      <c r="J3755" s="37">
        <f>VLOOKUP(Table2[[#This Row],[Visitor]],Table1[],2,FALSE)</f>
        <v>4</v>
      </c>
      <c r="K3755" s="37">
        <f>VLOOKUP(Table2[[#This Row],[Home]],Table1[],2,FALSE)</f>
        <v>17</v>
      </c>
      <c r="L3755" s="37">
        <f>VLOOKUP(Table2[[#This Row],[Visitor]],Table3[],2,FALSE)</f>
        <v>4</v>
      </c>
      <c r="M3755" s="37">
        <f>VLOOKUP(Table2[[#This Row],[Home]],Table3[],2,FALSE)</f>
        <v>15</v>
      </c>
      <c r="N3755" s="37">
        <f>VLOOKUP(Table2[[#This Row],[Visitor]],Table4[],2,FALSE)</f>
        <v>9</v>
      </c>
      <c r="O3755" s="37">
        <f>VLOOKUP(Table2[[#This Row],[Home]],Table4[],2,FALSE)</f>
        <v>18</v>
      </c>
      <c r="P3755" s="37"/>
      <c r="Q3755" s="37"/>
    </row>
    <row r="3756" spans="1:17" ht="25.5" customHeight="1">
      <c r="A3756" s="61" t="s">
        <v>672</v>
      </c>
      <c r="B3756" s="11" t="s">
        <v>21</v>
      </c>
      <c r="C3756" s="62" t="s">
        <v>30</v>
      </c>
      <c r="D3756" s="62">
        <v>103</v>
      </c>
      <c r="E3756" s="62" t="s">
        <v>45</v>
      </c>
      <c r="F3756" s="62">
        <v>105</v>
      </c>
      <c r="G3756" s="62" t="s">
        <v>7</v>
      </c>
      <c r="H3756" s="62"/>
      <c r="I3756" s="30">
        <v>0</v>
      </c>
      <c r="J3756" s="37">
        <f>VLOOKUP(Table2[[#This Row],[Visitor]],Table1[],2,FALSE)</f>
        <v>18</v>
      </c>
      <c r="K3756" s="37">
        <f>VLOOKUP(Table2[[#This Row],[Home]],Table1[],2,FALSE)</f>
        <v>28</v>
      </c>
      <c r="L3756" s="37">
        <f>VLOOKUP(Table2[[#This Row],[Visitor]],Table3[],2,FALSE)</f>
        <v>14</v>
      </c>
      <c r="M3756" s="37">
        <f>VLOOKUP(Table2[[#This Row],[Home]],Table3[],2,FALSE)</f>
        <v>21</v>
      </c>
      <c r="N3756" s="37">
        <f>VLOOKUP(Table2[[#This Row],[Visitor]],Table4[],2,FALSE)</f>
        <v>4</v>
      </c>
      <c r="O3756" s="37">
        <f>VLOOKUP(Table2[[#This Row],[Home]],Table4[],2,FALSE)</f>
        <v>20</v>
      </c>
      <c r="P3756" s="37"/>
      <c r="Q3756" s="37"/>
    </row>
    <row r="3757" spans="1:17" ht="25.5" customHeight="1">
      <c r="A3757" s="61" t="s">
        <v>673</v>
      </c>
      <c r="B3757" s="11" t="s">
        <v>29</v>
      </c>
      <c r="C3757" s="62" t="s">
        <v>45</v>
      </c>
      <c r="D3757" s="62">
        <v>106</v>
      </c>
      <c r="E3757" s="62" t="s">
        <v>30</v>
      </c>
      <c r="F3757" s="62">
        <v>114</v>
      </c>
      <c r="G3757" s="62" t="s">
        <v>7</v>
      </c>
      <c r="H3757" s="62"/>
      <c r="I3757" s="30">
        <v>0</v>
      </c>
      <c r="J3757" s="37">
        <f>VLOOKUP(Table2[[#This Row],[Visitor]],Table1[],2,FALSE)</f>
        <v>28</v>
      </c>
      <c r="K3757" s="37">
        <f>VLOOKUP(Table2[[#This Row],[Home]],Table1[],2,FALSE)</f>
        <v>18</v>
      </c>
      <c r="L3757" s="37">
        <f>VLOOKUP(Table2[[#This Row],[Visitor]],Table3[],2,FALSE)</f>
        <v>21</v>
      </c>
      <c r="M3757" s="37">
        <f>VLOOKUP(Table2[[#This Row],[Home]],Table3[],2,FALSE)</f>
        <v>14</v>
      </c>
      <c r="N3757" s="37">
        <f>VLOOKUP(Table2[[#This Row],[Visitor]],Table4[],2,FALSE)</f>
        <v>20</v>
      </c>
      <c r="O3757" s="37">
        <f>VLOOKUP(Table2[[#This Row],[Home]],Table4[],2,FALSE)</f>
        <v>4</v>
      </c>
      <c r="P3757" s="37"/>
      <c r="Q3757" s="37"/>
    </row>
    <row r="3758" spans="1:17" ht="25.5" customHeight="1">
      <c r="A3758" s="61" t="s">
        <v>674</v>
      </c>
      <c r="B3758" s="11" t="s">
        <v>26</v>
      </c>
      <c r="C3758" s="62" t="s">
        <v>5</v>
      </c>
      <c r="D3758" s="62">
        <v>109</v>
      </c>
      <c r="E3758" s="62" t="s">
        <v>17</v>
      </c>
      <c r="F3758" s="62">
        <v>112</v>
      </c>
      <c r="G3758" s="62" t="s">
        <v>7</v>
      </c>
      <c r="H3758" s="62"/>
      <c r="I3758" s="30">
        <v>0</v>
      </c>
      <c r="J3758" s="37">
        <f>VLOOKUP(Table2[[#This Row],[Visitor]],Table1[],2,FALSE)</f>
        <v>4</v>
      </c>
      <c r="K3758" s="37">
        <f>VLOOKUP(Table2[[#This Row],[Home]],Table1[],2,FALSE)</f>
        <v>17</v>
      </c>
      <c r="L3758" s="37">
        <f>VLOOKUP(Table2[[#This Row],[Visitor]],Table3[],2,FALSE)</f>
        <v>4</v>
      </c>
      <c r="M3758" s="37">
        <f>VLOOKUP(Table2[[#This Row],[Home]],Table3[],2,FALSE)</f>
        <v>15</v>
      </c>
      <c r="N3758" s="37">
        <f>VLOOKUP(Table2[[#This Row],[Visitor]],Table4[],2,FALSE)</f>
        <v>9</v>
      </c>
      <c r="O3758" s="37">
        <f>VLOOKUP(Table2[[#This Row],[Home]],Table4[],2,FALSE)</f>
        <v>18</v>
      </c>
      <c r="P3758" s="37"/>
      <c r="Q3758" s="37"/>
    </row>
    <row r="3759" spans="1:17" ht="25.5" customHeight="1">
      <c r="A3759" s="61" t="s">
        <v>675</v>
      </c>
      <c r="B3759" s="11" t="s">
        <v>29</v>
      </c>
      <c r="C3759" s="62" t="s">
        <v>45</v>
      </c>
      <c r="D3759" s="62">
        <v>114</v>
      </c>
      <c r="E3759" s="62" t="s">
        <v>30</v>
      </c>
      <c r="F3759" s="62">
        <v>108</v>
      </c>
      <c r="G3759" s="62" t="s">
        <v>7</v>
      </c>
      <c r="H3759" s="62"/>
      <c r="I3759" s="30">
        <v>0</v>
      </c>
      <c r="J3759" s="37">
        <f>VLOOKUP(Table2[[#This Row],[Visitor]],Table1[],2,FALSE)</f>
        <v>28</v>
      </c>
      <c r="K3759" s="37">
        <f>VLOOKUP(Table2[[#This Row],[Home]],Table1[],2,FALSE)</f>
        <v>18</v>
      </c>
      <c r="L3759" s="37">
        <f>VLOOKUP(Table2[[#This Row],[Visitor]],Table3[],2,FALSE)</f>
        <v>21</v>
      </c>
      <c r="M3759" s="37">
        <f>VLOOKUP(Table2[[#This Row],[Home]],Table3[],2,FALSE)</f>
        <v>14</v>
      </c>
      <c r="N3759" s="37">
        <f>VLOOKUP(Table2[[#This Row],[Visitor]],Table4[],2,FALSE)</f>
        <v>20</v>
      </c>
      <c r="O3759" s="37">
        <f>VLOOKUP(Table2[[#This Row],[Home]],Table4[],2,FALSE)</f>
        <v>4</v>
      </c>
      <c r="P3759" s="37"/>
      <c r="Q3759" s="37"/>
    </row>
    <row r="3760" spans="1:17" ht="25.5" customHeight="1">
      <c r="A3760" s="61" t="s">
        <v>676</v>
      </c>
      <c r="B3760" s="11" t="s">
        <v>26</v>
      </c>
      <c r="C3760" s="62" t="s">
        <v>17</v>
      </c>
      <c r="D3760" s="62">
        <v>108</v>
      </c>
      <c r="E3760" s="62" t="s">
        <v>5</v>
      </c>
      <c r="F3760" s="62">
        <v>121</v>
      </c>
      <c r="G3760" s="62" t="s">
        <v>7</v>
      </c>
      <c r="H3760" s="62"/>
      <c r="I3760" s="30">
        <v>0</v>
      </c>
      <c r="J3760" s="37">
        <f>VLOOKUP(Table2[[#This Row],[Visitor]],Table1[],2,FALSE)</f>
        <v>17</v>
      </c>
      <c r="K3760" s="37">
        <f>VLOOKUP(Table2[[#This Row],[Home]],Table1[],2,FALSE)</f>
        <v>4</v>
      </c>
      <c r="L3760" s="37">
        <f>VLOOKUP(Table2[[#This Row],[Visitor]],Table3[],2,FALSE)</f>
        <v>15</v>
      </c>
      <c r="M3760" s="37">
        <f>VLOOKUP(Table2[[#This Row],[Home]],Table3[],2,FALSE)</f>
        <v>4</v>
      </c>
      <c r="N3760" s="37">
        <f>VLOOKUP(Table2[[#This Row],[Visitor]],Table4[],2,FALSE)</f>
        <v>18</v>
      </c>
      <c r="O3760" s="37">
        <f>VLOOKUP(Table2[[#This Row],[Home]],Table4[],2,FALSE)</f>
        <v>9</v>
      </c>
      <c r="P3760" s="37"/>
      <c r="Q3760" s="37"/>
    </row>
    <row r="3761" spans="1:17" ht="25.5" customHeight="1">
      <c r="A3761" s="61" t="s">
        <v>677</v>
      </c>
      <c r="B3761" s="11" t="s">
        <v>29</v>
      </c>
      <c r="C3761" s="62" t="s">
        <v>30</v>
      </c>
      <c r="D3761" s="62">
        <v>107</v>
      </c>
      <c r="E3761" s="62" t="s">
        <v>45</v>
      </c>
      <c r="F3761" s="62">
        <v>117</v>
      </c>
      <c r="G3761" s="62" t="s">
        <v>7</v>
      </c>
      <c r="H3761" s="62"/>
      <c r="I3761" s="30">
        <v>0</v>
      </c>
      <c r="J3761" s="37">
        <f>VLOOKUP(Table2[[#This Row],[Visitor]],Table1[],2,FALSE)</f>
        <v>18</v>
      </c>
      <c r="K3761" s="37">
        <f>VLOOKUP(Table2[[#This Row],[Home]],Table1[],2,FALSE)</f>
        <v>28</v>
      </c>
      <c r="L3761" s="37">
        <f>VLOOKUP(Table2[[#This Row],[Visitor]],Table3[],2,FALSE)</f>
        <v>14</v>
      </c>
      <c r="M3761" s="37">
        <f>VLOOKUP(Table2[[#This Row],[Home]],Table3[],2,FALSE)</f>
        <v>21</v>
      </c>
      <c r="N3761" s="37">
        <f>VLOOKUP(Table2[[#This Row],[Visitor]],Table4[],2,FALSE)</f>
        <v>4</v>
      </c>
      <c r="O3761" s="37">
        <f>VLOOKUP(Table2[[#This Row],[Home]],Table4[],2,FALSE)</f>
        <v>20</v>
      </c>
      <c r="P3761" s="37"/>
      <c r="Q3761" s="37"/>
    </row>
    <row r="3762" spans="1:17" ht="25.5" customHeight="1">
      <c r="A3762" s="61" t="s">
        <v>678</v>
      </c>
      <c r="B3762" s="11" t="s">
        <v>21</v>
      </c>
      <c r="C3762" s="62" t="s">
        <v>5</v>
      </c>
      <c r="D3762" s="62">
        <v>113</v>
      </c>
      <c r="E3762" s="62" t="s">
        <v>17</v>
      </c>
      <c r="F3762" s="62">
        <v>125</v>
      </c>
      <c r="G3762" s="62" t="s">
        <v>7</v>
      </c>
      <c r="H3762" s="62"/>
      <c r="I3762" s="30">
        <v>0</v>
      </c>
      <c r="J3762" s="37">
        <f>VLOOKUP(Table2[[#This Row],[Visitor]],Table1[],2,FALSE)</f>
        <v>4</v>
      </c>
      <c r="K3762" s="37">
        <f>VLOOKUP(Table2[[#This Row],[Home]],Table1[],2,FALSE)</f>
        <v>17</v>
      </c>
      <c r="L3762" s="37">
        <f>VLOOKUP(Table2[[#This Row],[Visitor]],Table3[],2,FALSE)</f>
        <v>4</v>
      </c>
      <c r="M3762" s="37">
        <f>VLOOKUP(Table2[[#This Row],[Home]],Table3[],2,FALSE)</f>
        <v>15</v>
      </c>
      <c r="N3762" s="37">
        <f>VLOOKUP(Table2[[#This Row],[Visitor]],Table4[],2,FALSE)</f>
        <v>9</v>
      </c>
      <c r="O3762" s="37">
        <f>VLOOKUP(Table2[[#This Row],[Home]],Table4[],2,FALSE)</f>
        <v>18</v>
      </c>
      <c r="P3762" s="37"/>
      <c r="Q3762" s="37"/>
    </row>
    <row r="3763" spans="1:17" ht="25.5" customHeight="1">
      <c r="A3763" s="61" t="s">
        <v>679</v>
      </c>
      <c r="B3763" s="11" t="s">
        <v>29</v>
      </c>
      <c r="C3763" s="62" t="s">
        <v>17</v>
      </c>
      <c r="D3763" s="62">
        <v>98</v>
      </c>
      <c r="E3763" s="62" t="s">
        <v>45</v>
      </c>
      <c r="F3763" s="62">
        <v>116</v>
      </c>
      <c r="G3763" s="62" t="s">
        <v>7</v>
      </c>
      <c r="H3763" s="62"/>
      <c r="I3763" s="30">
        <v>0</v>
      </c>
      <c r="J3763" s="37">
        <f>VLOOKUP(Table2[[#This Row],[Visitor]],Table1[],2,FALSE)</f>
        <v>17</v>
      </c>
      <c r="K3763" s="37">
        <f>VLOOKUP(Table2[[#This Row],[Home]],Table1[],2,FALSE)</f>
        <v>28</v>
      </c>
      <c r="L3763" s="37">
        <f>VLOOKUP(Table2[[#This Row],[Visitor]],Table3[],2,FALSE)</f>
        <v>15</v>
      </c>
      <c r="M3763" s="37">
        <f>VLOOKUP(Table2[[#This Row],[Home]],Table3[],2,FALSE)</f>
        <v>21</v>
      </c>
      <c r="N3763" s="37">
        <f>VLOOKUP(Table2[[#This Row],[Visitor]],Table4[],2,FALSE)</f>
        <v>18</v>
      </c>
      <c r="O3763" s="37">
        <f>VLOOKUP(Table2[[#This Row],[Home]],Table4[],2,FALSE)</f>
        <v>20</v>
      </c>
      <c r="P3763" s="37"/>
      <c r="Q3763" s="37"/>
    </row>
    <row r="3764" spans="1:17" ht="25.5" customHeight="1">
      <c r="A3764" s="63" t="s">
        <v>680</v>
      </c>
      <c r="B3764" s="11" t="s">
        <v>29</v>
      </c>
      <c r="C3764" s="64" t="s">
        <v>17</v>
      </c>
      <c r="D3764" s="64">
        <v>114</v>
      </c>
      <c r="E3764" s="64" t="s">
        <v>45</v>
      </c>
      <c r="F3764" s="64">
        <v>124</v>
      </c>
      <c r="G3764" s="64" t="s">
        <v>7</v>
      </c>
      <c r="H3764" s="64"/>
      <c r="I3764" s="30">
        <v>0</v>
      </c>
      <c r="J3764" s="37">
        <f>VLOOKUP(Table2[[#This Row],[Visitor]],Table1[],2,FALSE)</f>
        <v>17</v>
      </c>
      <c r="K3764" s="37">
        <f>VLOOKUP(Table2[[#This Row],[Home]],Table1[],2,FALSE)</f>
        <v>28</v>
      </c>
      <c r="L3764" s="37">
        <f>VLOOKUP(Table2[[#This Row],[Visitor]],Table3[],2,FALSE)</f>
        <v>15</v>
      </c>
      <c r="M3764" s="37">
        <f>VLOOKUP(Table2[[#This Row],[Home]],Table3[],2,FALSE)</f>
        <v>21</v>
      </c>
      <c r="N3764" s="37">
        <f>VLOOKUP(Table2[[#This Row],[Visitor]],Table4[],2,FALSE)</f>
        <v>18</v>
      </c>
      <c r="O3764" s="37">
        <f>VLOOKUP(Table2[[#This Row],[Home]],Table4[],2,FALSE)</f>
        <v>20</v>
      </c>
      <c r="P3764" s="37"/>
      <c r="Q3764" s="37"/>
    </row>
    <row r="3765" spans="1:17" ht="25.5" customHeight="1">
      <c r="A3765" s="63" t="s">
        <v>681</v>
      </c>
      <c r="B3765" s="11" t="s">
        <v>21</v>
      </c>
      <c r="C3765" s="64" t="s">
        <v>45</v>
      </c>
      <c r="D3765" s="64">
        <v>104</v>
      </c>
      <c r="E3765" s="64" t="s">
        <v>17</v>
      </c>
      <c r="F3765" s="64">
        <v>115</v>
      </c>
      <c r="G3765" s="64" t="s">
        <v>7</v>
      </c>
      <c r="H3765" s="64"/>
      <c r="I3765" s="30">
        <v>0</v>
      </c>
      <c r="J3765" s="37">
        <f>VLOOKUP(Table2[[#This Row],[Visitor]],Table1[],2,FALSE)</f>
        <v>28</v>
      </c>
      <c r="K3765" s="37">
        <f>VLOOKUP(Table2[[#This Row],[Home]],Table1[],2,FALSE)</f>
        <v>17</v>
      </c>
      <c r="L3765" s="37">
        <f>VLOOKUP(Table2[[#This Row],[Visitor]],Table3[],2,FALSE)</f>
        <v>21</v>
      </c>
      <c r="M3765" s="37">
        <f>VLOOKUP(Table2[[#This Row],[Home]],Table3[],2,FALSE)</f>
        <v>15</v>
      </c>
      <c r="N3765" s="37">
        <f>VLOOKUP(Table2[[#This Row],[Visitor]],Table4[],2,FALSE)</f>
        <v>20</v>
      </c>
      <c r="O3765" s="37">
        <f>VLOOKUP(Table2[[#This Row],[Home]],Table4[],2,FALSE)</f>
        <v>18</v>
      </c>
      <c r="P3765" s="37"/>
      <c r="Q3765" s="37"/>
    </row>
    <row r="3766" spans="1:17" ht="25.5" customHeight="1">
      <c r="A3766" s="63" t="s">
        <v>682</v>
      </c>
      <c r="B3766" s="11" t="s">
        <v>29</v>
      </c>
      <c r="C3766" s="64" t="s">
        <v>45</v>
      </c>
      <c r="D3766" s="64">
        <v>102</v>
      </c>
      <c r="E3766" s="64" t="s">
        <v>17</v>
      </c>
      <c r="F3766" s="64">
        <v>96</v>
      </c>
      <c r="G3766" s="64" t="s">
        <v>7</v>
      </c>
      <c r="H3766" s="64"/>
      <c r="I3766" s="30">
        <v>0</v>
      </c>
      <c r="J3766" s="37">
        <f>VLOOKUP(Table2[[#This Row],[Visitor]],Table1[],2,FALSE)</f>
        <v>28</v>
      </c>
      <c r="K3766" s="37">
        <f>VLOOKUP(Table2[[#This Row],[Home]],Table1[],2,FALSE)</f>
        <v>17</v>
      </c>
      <c r="L3766" s="37">
        <f>VLOOKUP(Table2[[#This Row],[Visitor]],Table3[],2,FALSE)</f>
        <v>21</v>
      </c>
      <c r="M3766" s="37">
        <f>VLOOKUP(Table2[[#This Row],[Home]],Table3[],2,FALSE)</f>
        <v>15</v>
      </c>
      <c r="N3766" s="37">
        <f>VLOOKUP(Table2[[#This Row],[Visitor]],Table4[],2,FALSE)</f>
        <v>20</v>
      </c>
      <c r="O3766" s="37">
        <f>VLOOKUP(Table2[[#This Row],[Home]],Table4[],2,FALSE)</f>
        <v>18</v>
      </c>
      <c r="P3766" s="37"/>
      <c r="Q3766" s="37"/>
    </row>
    <row r="3767" spans="1:17" ht="25.5" customHeight="1">
      <c r="A3767" s="63" t="s">
        <v>683</v>
      </c>
      <c r="B3767" s="11" t="s">
        <v>29</v>
      </c>
      <c r="C3767" s="64" t="s">
        <v>17</v>
      </c>
      <c r="D3767" s="64">
        <v>111</v>
      </c>
      <c r="E3767" s="64" t="s">
        <v>45</v>
      </c>
      <c r="F3767" s="64">
        <v>108</v>
      </c>
      <c r="G3767" s="64" t="s">
        <v>7</v>
      </c>
      <c r="H3767" s="64"/>
      <c r="I3767" s="30">
        <v>0</v>
      </c>
      <c r="J3767" s="37">
        <f>VLOOKUP(Table2[[#This Row],[Visitor]],Table1[],2,FALSE)</f>
        <v>17</v>
      </c>
      <c r="K3767" s="37">
        <f>VLOOKUP(Table2[[#This Row],[Home]],Table1[],2,FALSE)</f>
        <v>28</v>
      </c>
      <c r="L3767" s="37">
        <f>VLOOKUP(Table2[[#This Row],[Visitor]],Table3[],2,FALSE)</f>
        <v>15</v>
      </c>
      <c r="M3767" s="37">
        <f>VLOOKUP(Table2[[#This Row],[Home]],Table3[],2,FALSE)</f>
        <v>21</v>
      </c>
      <c r="N3767" s="37">
        <f>VLOOKUP(Table2[[#This Row],[Visitor]],Table4[],2,FALSE)</f>
        <v>18</v>
      </c>
      <c r="O3767" s="37">
        <f>VLOOKUP(Table2[[#This Row],[Home]],Table4[],2,FALSE)</f>
        <v>20</v>
      </c>
      <c r="P3767" s="37"/>
      <c r="Q3767" s="37"/>
    </row>
    <row r="3768" spans="1:17" ht="25.5" customHeight="1">
      <c r="A3768" s="63" t="s">
        <v>684</v>
      </c>
      <c r="B3768" s="11" t="s">
        <v>21</v>
      </c>
      <c r="C3768" s="64" t="s">
        <v>45</v>
      </c>
      <c r="D3768" s="64">
        <v>106</v>
      </c>
      <c r="E3768" s="64" t="s">
        <v>17</v>
      </c>
      <c r="F3768" s="64">
        <v>93</v>
      </c>
      <c r="G3768" s="64" t="s">
        <v>7</v>
      </c>
      <c r="H3768" s="64"/>
      <c r="I3768" s="30">
        <v>0</v>
      </c>
      <c r="J3768" s="37">
        <f>VLOOKUP(Table2[[#This Row],[Visitor]],Table1[],2,FALSE)</f>
        <v>28</v>
      </c>
      <c r="K3768" s="37">
        <f>VLOOKUP(Table2[[#This Row],[Home]],Table1[],2,FALSE)</f>
        <v>17</v>
      </c>
      <c r="L3768" s="37">
        <f>VLOOKUP(Table2[[#This Row],[Visitor]],Table3[],2,FALSE)</f>
        <v>21</v>
      </c>
      <c r="M3768" s="37">
        <f>VLOOKUP(Table2[[#This Row],[Home]],Table3[],2,FALSE)</f>
        <v>15</v>
      </c>
      <c r="N3768" s="37">
        <f>VLOOKUP(Table2[[#This Row],[Visitor]],Table4[],2,FALSE)</f>
        <v>20</v>
      </c>
      <c r="O3768" s="37">
        <f>VLOOKUP(Table2[[#This Row],[Home]],Table4[],2,FALSE)</f>
        <v>18</v>
      </c>
      <c r="P3768" s="37"/>
      <c r="Q3768" s="37"/>
    </row>
    <row r="3769" spans="1:17" ht="25.5" customHeight="1">
      <c r="A3769" s="12" t="s">
        <v>690</v>
      </c>
      <c r="B3769" s="35" t="s">
        <v>12</v>
      </c>
      <c r="C3769" s="36" t="s">
        <v>10</v>
      </c>
      <c r="D3769" s="36">
        <v>99</v>
      </c>
      <c r="E3769" s="36" t="s">
        <v>15</v>
      </c>
      <c r="F3769" s="36">
        <v>125</v>
      </c>
      <c r="G3769" s="36" t="s">
        <v>7</v>
      </c>
      <c r="H3769" s="36"/>
      <c r="I3769" s="13"/>
      <c r="J3769" s="38">
        <f>VLOOKUP(Table2[[#This Row],[Visitor]],Table1[],2,FALSE)</f>
        <v>1</v>
      </c>
      <c r="K3769" s="38">
        <f>VLOOKUP(Table2[[#This Row],[Home]],Table1[],2,FALSE)</f>
        <v>30</v>
      </c>
      <c r="L3769" s="38">
        <f>VLOOKUP(Table2[[#This Row],[Visitor]],Table3[],2,FALSE)</f>
        <v>3</v>
      </c>
      <c r="M3769" s="38">
        <f>VLOOKUP(Table2[[#This Row],[Home]],Table3[],2,FALSE)</f>
        <v>23</v>
      </c>
      <c r="N3769" s="38">
        <f>VLOOKUP(Table2[[#This Row],[Visitor]],Table4[],2,FALSE)</f>
        <v>3</v>
      </c>
      <c r="O3769" s="38">
        <f>VLOOKUP(Table2[[#This Row],[Home]],Table4[],2,FALSE)</f>
        <v>14</v>
      </c>
      <c r="P3769" s="37">
        <f>VLOOKUP(Table2[[#This Row],[Visitor]],Table5[],2,FALSE)</f>
        <v>30</v>
      </c>
      <c r="Q3769" s="37">
        <f>VLOOKUP(Table2[[#This Row],[Home]],Table5[],2,FALSE)</f>
        <v>14</v>
      </c>
    </row>
    <row r="3770" spans="1:17" ht="25.5" customHeight="1">
      <c r="A3770" s="67" t="s">
        <v>690</v>
      </c>
      <c r="B3770" s="11" t="s">
        <v>35</v>
      </c>
      <c r="C3770" s="68" t="s">
        <v>44</v>
      </c>
      <c r="D3770" s="68">
        <v>116</v>
      </c>
      <c r="E3770" s="68" t="s">
        <v>45</v>
      </c>
      <c r="F3770" s="68">
        <v>109</v>
      </c>
      <c r="G3770" s="68" t="s">
        <v>7</v>
      </c>
      <c r="H3770" s="68"/>
      <c r="I3770" s="30"/>
      <c r="J3770" s="37">
        <f>VLOOKUP(Table2[[#This Row],[Visitor]],Table1[],2,FALSE)</f>
        <v>6</v>
      </c>
      <c r="K3770" s="37">
        <f>VLOOKUP(Table2[[#This Row],[Home]],Table1[],2,FALSE)</f>
        <v>28</v>
      </c>
      <c r="L3770" s="37">
        <f>VLOOKUP(Table2[[#This Row],[Visitor]],Table3[],2,FALSE)</f>
        <v>18</v>
      </c>
      <c r="M3770" s="37">
        <f>VLOOKUP(Table2[[#This Row],[Home]],Table3[],2,FALSE)</f>
        <v>21</v>
      </c>
      <c r="N3770" s="37">
        <f>VLOOKUP(Table2[[#This Row],[Visitor]],Table4[],2,FALSE)</f>
        <v>12</v>
      </c>
      <c r="O3770" s="37">
        <f>VLOOKUP(Table2[[#This Row],[Home]],Table4[],2,FALSE)</f>
        <v>20</v>
      </c>
      <c r="P3770" s="37">
        <f>VLOOKUP(Table2[[#This Row],[Visitor]],Table5[],2,FALSE)</f>
        <v>4</v>
      </c>
      <c r="Q3770" s="37">
        <f>VLOOKUP(Table2[[#This Row],[Home]],Table5[],2,FALSE)</f>
        <v>3</v>
      </c>
    </row>
    <row r="3771" spans="1:17" ht="25.5" customHeight="1">
      <c r="A3771" s="67" t="s">
        <v>691</v>
      </c>
      <c r="B3771" s="11" t="s">
        <v>12</v>
      </c>
      <c r="C3771" s="68" t="s">
        <v>13</v>
      </c>
      <c r="D3771" s="68">
        <v>114</v>
      </c>
      <c r="E3771" s="68" t="s">
        <v>6</v>
      </c>
      <c r="F3771" s="68">
        <v>121</v>
      </c>
      <c r="G3771" s="68" t="s">
        <v>7</v>
      </c>
      <c r="H3771" s="68"/>
      <c r="I3771" s="30">
        <v>300</v>
      </c>
      <c r="J3771" s="37">
        <f>VLOOKUP(Table2[[#This Row],[Visitor]],Table1[],2,FALSE)</f>
        <v>20</v>
      </c>
      <c r="K3771" s="37">
        <f>VLOOKUP(Table2[[#This Row],[Home]],Table1[],2,FALSE)</f>
        <v>5</v>
      </c>
      <c r="L3771" s="37">
        <f>VLOOKUP(Table2[[#This Row],[Visitor]],Table3[],2,FALSE)</f>
        <v>20</v>
      </c>
      <c r="M3771" s="37">
        <f>VLOOKUP(Table2[[#This Row],[Home]],Table3[],2,FALSE)</f>
        <v>6</v>
      </c>
      <c r="N3771" s="37">
        <f>VLOOKUP(Table2[[#This Row],[Visitor]],Table4[],2,FALSE)</f>
        <v>17</v>
      </c>
      <c r="O3771" s="37">
        <f>VLOOKUP(Table2[[#This Row],[Home]],Table4[],2,FALSE)</f>
        <v>28</v>
      </c>
      <c r="P3771" s="37">
        <f>VLOOKUP(Table2[[#This Row],[Visitor]],Table5[],2,FALSE)</f>
        <v>23</v>
      </c>
      <c r="Q3771" s="37">
        <f>VLOOKUP(Table2[[#This Row],[Home]],Table5[],2,FALSE)</f>
        <v>28</v>
      </c>
    </row>
    <row r="3772" spans="1:17" ht="25.5" customHeight="1">
      <c r="A3772" s="67" t="s">
        <v>691</v>
      </c>
      <c r="B3772" s="11" t="s">
        <v>12</v>
      </c>
      <c r="C3772" s="68" t="s">
        <v>42</v>
      </c>
      <c r="D3772" s="68">
        <v>107</v>
      </c>
      <c r="E3772" s="68" t="s">
        <v>16</v>
      </c>
      <c r="F3772" s="68">
        <v>121</v>
      </c>
      <c r="G3772" s="68" t="s">
        <v>7</v>
      </c>
      <c r="H3772" s="68"/>
      <c r="I3772" s="30">
        <v>0</v>
      </c>
      <c r="J3772" s="37">
        <f>VLOOKUP(Table2[[#This Row],[Visitor]],Table1[],2,FALSE)</f>
        <v>25</v>
      </c>
      <c r="K3772" s="37">
        <f>VLOOKUP(Table2[[#This Row],[Home]],Table1[],2,FALSE)</f>
        <v>13</v>
      </c>
      <c r="L3772" s="37">
        <f>VLOOKUP(Table2[[#This Row],[Visitor]],Table3[],2,FALSE)</f>
        <v>22</v>
      </c>
      <c r="M3772" s="37">
        <f>VLOOKUP(Table2[[#This Row],[Home]],Table3[],2,FALSE)</f>
        <v>8</v>
      </c>
      <c r="N3772" s="37">
        <f>VLOOKUP(Table2[[#This Row],[Visitor]],Table4[],2,FALSE)</f>
        <v>30</v>
      </c>
      <c r="O3772" s="37">
        <f>VLOOKUP(Table2[[#This Row],[Home]],Table4[],2,FALSE)</f>
        <v>11</v>
      </c>
      <c r="P3772" s="37">
        <f>VLOOKUP(Table2[[#This Row],[Visitor]],Table5[],2,FALSE)</f>
        <v>25</v>
      </c>
      <c r="Q3772" s="37">
        <f>VLOOKUP(Table2[[#This Row],[Home]],Table5[],2,FALSE)</f>
        <v>7</v>
      </c>
    </row>
    <row r="3773" spans="1:17" ht="25.5" customHeight="1">
      <c r="A3773" s="67" t="s">
        <v>691</v>
      </c>
      <c r="B3773" s="11" t="s">
        <v>12</v>
      </c>
      <c r="C3773" s="68" t="s">
        <v>17</v>
      </c>
      <c r="D3773" s="68">
        <v>107</v>
      </c>
      <c r="E3773" s="68" t="s">
        <v>18</v>
      </c>
      <c r="F3773" s="68">
        <v>113</v>
      </c>
      <c r="G3773" s="68" t="s">
        <v>7</v>
      </c>
      <c r="H3773" s="68"/>
      <c r="I3773" s="30">
        <v>3396</v>
      </c>
      <c r="J3773" s="37">
        <f>VLOOKUP(Table2[[#This Row],[Visitor]],Table1[],2,FALSE)</f>
        <v>17</v>
      </c>
      <c r="K3773" s="37">
        <f>VLOOKUP(Table2[[#This Row],[Home]],Table1[],2,FALSE)</f>
        <v>26</v>
      </c>
      <c r="L3773" s="37">
        <f>VLOOKUP(Table2[[#This Row],[Visitor]],Table3[],2,FALSE)</f>
        <v>15</v>
      </c>
      <c r="M3773" s="37">
        <f>VLOOKUP(Table2[[#This Row],[Home]],Table3[],2,FALSE)</f>
        <v>26</v>
      </c>
      <c r="N3773" s="37">
        <f>VLOOKUP(Table2[[#This Row],[Visitor]],Table4[],2,FALSE)</f>
        <v>18</v>
      </c>
      <c r="O3773" s="37">
        <f>VLOOKUP(Table2[[#This Row],[Home]],Table4[],2,FALSE)</f>
        <v>15</v>
      </c>
      <c r="P3773" s="37">
        <f>VLOOKUP(Table2[[#This Row],[Visitor]],Table5[],2,FALSE)</f>
        <v>9</v>
      </c>
      <c r="Q3773" s="37">
        <f>VLOOKUP(Table2[[#This Row],[Home]],Table5[],2,FALSE)</f>
        <v>18</v>
      </c>
    </row>
    <row r="3774" spans="1:17" ht="25.5" customHeight="1">
      <c r="A3774" s="67" t="s">
        <v>691</v>
      </c>
      <c r="B3774" s="11" t="s">
        <v>12</v>
      </c>
      <c r="C3774" s="68" t="s">
        <v>20</v>
      </c>
      <c r="D3774" s="68">
        <v>107</v>
      </c>
      <c r="E3774" s="68" t="s">
        <v>19</v>
      </c>
      <c r="F3774" s="68">
        <v>113</v>
      </c>
      <c r="G3774" s="68" t="s">
        <v>7</v>
      </c>
      <c r="H3774" s="68"/>
      <c r="I3774" s="30">
        <v>0</v>
      </c>
      <c r="J3774" s="37">
        <f>VLOOKUP(Table2[[#This Row],[Visitor]],Table1[],2,FALSE)</f>
        <v>9</v>
      </c>
      <c r="K3774" s="37">
        <f>VLOOKUP(Table2[[#This Row],[Home]],Table1[],2,FALSE)</f>
        <v>27</v>
      </c>
      <c r="L3774" s="37">
        <f>VLOOKUP(Table2[[#This Row],[Visitor]],Table3[],2,FALSE)</f>
        <v>17</v>
      </c>
      <c r="M3774" s="37">
        <f>VLOOKUP(Table2[[#This Row],[Home]],Table3[],2,FALSE)</f>
        <v>5</v>
      </c>
      <c r="N3774" s="37">
        <f>VLOOKUP(Table2[[#This Row],[Visitor]],Table4[],2,FALSE)</f>
        <v>25</v>
      </c>
      <c r="O3774" s="37">
        <f>VLOOKUP(Table2[[#This Row],[Home]],Table4[],2,FALSE)</f>
        <v>7</v>
      </c>
      <c r="P3774" s="37">
        <f>VLOOKUP(Table2[[#This Row],[Visitor]],Table5[],2,FALSE)</f>
        <v>22</v>
      </c>
      <c r="Q3774" s="37">
        <f>VLOOKUP(Table2[[#This Row],[Home]],Table5[],2,FALSE)</f>
        <v>13</v>
      </c>
    </row>
    <row r="3775" spans="1:17" ht="25.5" customHeight="1">
      <c r="A3775" s="67" t="s">
        <v>691</v>
      </c>
      <c r="B3775" s="11" t="s">
        <v>21</v>
      </c>
      <c r="C3775" s="68" t="s">
        <v>24</v>
      </c>
      <c r="D3775" s="68">
        <v>113</v>
      </c>
      <c r="E3775" s="68" t="s">
        <v>41</v>
      </c>
      <c r="F3775" s="68">
        <v>99</v>
      </c>
      <c r="G3775" s="68" t="s">
        <v>7</v>
      </c>
      <c r="H3775" s="68"/>
      <c r="I3775" s="30">
        <v>3800</v>
      </c>
      <c r="J3775" s="37">
        <f>VLOOKUP(Table2[[#This Row],[Visitor]],Table1[],2,FALSE)</f>
        <v>21</v>
      </c>
      <c r="K3775" s="37">
        <f>VLOOKUP(Table2[[#This Row],[Home]],Table1[],2,FALSE)</f>
        <v>7</v>
      </c>
      <c r="L3775" s="37">
        <f>VLOOKUP(Table2[[#This Row],[Visitor]],Table3[],2,FALSE)</f>
        <v>9</v>
      </c>
      <c r="M3775" s="37">
        <f>VLOOKUP(Table2[[#This Row],[Home]],Table3[],2,FALSE)</f>
        <v>2</v>
      </c>
      <c r="N3775" s="37">
        <f>VLOOKUP(Table2[[#This Row],[Visitor]],Table4[],2,FALSE)</f>
        <v>24</v>
      </c>
      <c r="O3775" s="37">
        <f>VLOOKUP(Table2[[#This Row],[Home]],Table4[],2,FALSE)</f>
        <v>2</v>
      </c>
      <c r="P3775" s="37">
        <f>VLOOKUP(Table2[[#This Row],[Visitor]],Table5[],2,FALSE)</f>
        <v>21</v>
      </c>
      <c r="Q3775" s="37">
        <f>VLOOKUP(Table2[[#This Row],[Home]],Table5[],2,FALSE)</f>
        <v>2</v>
      </c>
    </row>
    <row r="3776" spans="1:17" ht="25.5" customHeight="1">
      <c r="A3776" s="67" t="s">
        <v>691</v>
      </c>
      <c r="B3776" s="11" t="s">
        <v>21</v>
      </c>
      <c r="C3776" s="68" t="s">
        <v>22</v>
      </c>
      <c r="D3776" s="68">
        <v>121</v>
      </c>
      <c r="E3776" s="68" t="s">
        <v>5</v>
      </c>
      <c r="F3776" s="68">
        <v>122</v>
      </c>
      <c r="G3776" s="68" t="s">
        <v>7</v>
      </c>
      <c r="H3776" s="68"/>
      <c r="I3776" s="30">
        <v>0</v>
      </c>
      <c r="J3776" s="37">
        <f>VLOOKUP(Table2[[#This Row],[Visitor]],Table1[],2,FALSE)</f>
        <v>14</v>
      </c>
      <c r="K3776" s="37">
        <f>VLOOKUP(Table2[[#This Row],[Home]],Table1[],2,FALSE)</f>
        <v>4</v>
      </c>
      <c r="L3776" s="37">
        <f>VLOOKUP(Table2[[#This Row],[Visitor]],Table3[],2,FALSE)</f>
        <v>16</v>
      </c>
      <c r="M3776" s="37">
        <f>VLOOKUP(Table2[[#This Row],[Home]],Table3[],2,FALSE)</f>
        <v>4</v>
      </c>
      <c r="N3776" s="37">
        <f>VLOOKUP(Table2[[#This Row],[Visitor]],Table4[],2,FALSE)</f>
        <v>1</v>
      </c>
      <c r="O3776" s="37">
        <f>VLOOKUP(Table2[[#This Row],[Home]],Table4[],2,FALSE)</f>
        <v>9</v>
      </c>
      <c r="P3776" s="37">
        <f>VLOOKUP(Table2[[#This Row],[Visitor]],Table5[],2,FALSE)</f>
        <v>1</v>
      </c>
      <c r="Q3776" s="37">
        <f>VLOOKUP(Table2[[#This Row],[Home]],Table5[],2,FALSE)</f>
        <v>5</v>
      </c>
    </row>
    <row r="3777" spans="1:17" ht="25.5" customHeight="1">
      <c r="A3777" s="67" t="s">
        <v>691</v>
      </c>
      <c r="B3777" s="11" t="s">
        <v>23</v>
      </c>
      <c r="C3777" s="68" t="s">
        <v>27</v>
      </c>
      <c r="D3777" s="68">
        <v>124</v>
      </c>
      <c r="E3777" s="68" t="s">
        <v>40</v>
      </c>
      <c r="F3777" s="68">
        <v>104</v>
      </c>
      <c r="G3777" s="68" t="s">
        <v>7</v>
      </c>
      <c r="H3777" s="68"/>
      <c r="I3777" s="30"/>
      <c r="J3777" s="37">
        <f>VLOOKUP(Table2[[#This Row],[Visitor]],Table1[],2,FALSE)</f>
        <v>11</v>
      </c>
      <c r="K3777" s="37">
        <f>VLOOKUP(Table2[[#This Row],[Home]],Table1[],2,FALSE)</f>
        <v>15</v>
      </c>
      <c r="L3777" s="37">
        <f>VLOOKUP(Table2[[#This Row],[Visitor]],Table3[],2,FALSE)</f>
        <v>27</v>
      </c>
      <c r="M3777" s="37">
        <f>VLOOKUP(Table2[[#This Row],[Home]],Table3[],2,FALSE)</f>
        <v>24</v>
      </c>
      <c r="N3777" s="37">
        <f>VLOOKUP(Table2[[#This Row],[Visitor]],Table4[],2,FALSE)</f>
        <v>26</v>
      </c>
      <c r="O3777" s="37">
        <f>VLOOKUP(Table2[[#This Row],[Home]],Table4[],2,FALSE)</f>
        <v>27</v>
      </c>
      <c r="P3777" s="37">
        <f>VLOOKUP(Table2[[#This Row],[Visitor]],Table5[],2,FALSE)</f>
        <v>26</v>
      </c>
      <c r="Q3777" s="37">
        <f>VLOOKUP(Table2[[#This Row],[Home]],Table5[],2,FALSE)</f>
        <v>24</v>
      </c>
    </row>
    <row r="3778" spans="1:17" ht="25.5" customHeight="1">
      <c r="A3778" s="67" t="s">
        <v>691</v>
      </c>
      <c r="B3778" s="11" t="s">
        <v>23</v>
      </c>
      <c r="C3778" s="68" t="s">
        <v>34</v>
      </c>
      <c r="D3778" s="68">
        <v>131</v>
      </c>
      <c r="E3778" s="68" t="s">
        <v>25</v>
      </c>
      <c r="F3778" s="68">
        <v>119</v>
      </c>
      <c r="G3778" s="68" t="s">
        <v>7</v>
      </c>
      <c r="H3778" s="68"/>
      <c r="I3778" s="30">
        <v>0</v>
      </c>
      <c r="J3778" s="37">
        <f>VLOOKUP(Table2[[#This Row],[Visitor]],Table1[],2,FALSE)</f>
        <v>2</v>
      </c>
      <c r="K3778" s="37">
        <f>VLOOKUP(Table2[[#This Row],[Home]],Table1[],2,FALSE)</f>
        <v>12</v>
      </c>
      <c r="L3778" s="37">
        <f>VLOOKUP(Table2[[#This Row],[Visitor]],Table3[],2,FALSE)</f>
        <v>13</v>
      </c>
      <c r="M3778" s="37">
        <f>VLOOKUP(Table2[[#This Row],[Home]],Table3[],2,FALSE)</f>
        <v>29</v>
      </c>
      <c r="N3778" s="37">
        <f>VLOOKUP(Table2[[#This Row],[Visitor]],Table4[],2,FALSE)</f>
        <v>13</v>
      </c>
      <c r="O3778" s="37">
        <f>VLOOKUP(Table2[[#This Row],[Home]],Table4[],2,FALSE)</f>
        <v>23</v>
      </c>
      <c r="P3778" s="37">
        <f>VLOOKUP(Table2[[#This Row],[Visitor]],Table5[],2,FALSE)</f>
        <v>19</v>
      </c>
      <c r="Q3778" s="37">
        <f>VLOOKUP(Table2[[#This Row],[Home]],Table5[],2,FALSE)</f>
        <v>16</v>
      </c>
    </row>
    <row r="3779" spans="1:17" ht="25.5" customHeight="1">
      <c r="A3779" s="67" t="s">
        <v>691</v>
      </c>
      <c r="B3779" s="11" t="s">
        <v>23</v>
      </c>
      <c r="C3779" s="68" t="s">
        <v>14</v>
      </c>
      <c r="D3779" s="68">
        <v>101</v>
      </c>
      <c r="E3779" s="68" t="s">
        <v>33</v>
      </c>
      <c r="F3779" s="68">
        <v>111</v>
      </c>
      <c r="G3779" s="68" t="s">
        <v>7</v>
      </c>
      <c r="H3779" s="68"/>
      <c r="I3779" s="30"/>
      <c r="J3779" s="37">
        <f>VLOOKUP(Table2[[#This Row],[Visitor]],Table1[],2,FALSE)</f>
        <v>19</v>
      </c>
      <c r="K3779" s="37">
        <f>VLOOKUP(Table2[[#This Row],[Home]],Table1[],2,FALSE)</f>
        <v>24</v>
      </c>
      <c r="L3779" s="37">
        <f>VLOOKUP(Table2[[#This Row],[Visitor]],Table3[],2,FALSE)</f>
        <v>19</v>
      </c>
      <c r="M3779" s="37">
        <f>VLOOKUP(Table2[[#This Row],[Home]],Table3[],2,FALSE)</f>
        <v>12</v>
      </c>
      <c r="N3779" s="37">
        <f>VLOOKUP(Table2[[#This Row],[Visitor]],Table4[],2,FALSE)</f>
        <v>16</v>
      </c>
      <c r="O3779" s="37">
        <f>VLOOKUP(Table2[[#This Row],[Home]],Table4[],2,FALSE)</f>
        <v>21</v>
      </c>
      <c r="P3779" s="37">
        <f>VLOOKUP(Table2[[#This Row],[Visitor]],Table5[],2,FALSE)</f>
        <v>27</v>
      </c>
      <c r="Q3779" s="37">
        <f>VLOOKUP(Table2[[#This Row],[Home]],Table5[],2,FALSE)</f>
        <v>29</v>
      </c>
    </row>
    <row r="3780" spans="1:17" ht="25.5" customHeight="1">
      <c r="A3780" s="67" t="s">
        <v>691</v>
      </c>
      <c r="B3780" s="11" t="s">
        <v>29</v>
      </c>
      <c r="C3780" s="68" t="s">
        <v>38</v>
      </c>
      <c r="D3780" s="68">
        <v>124</v>
      </c>
      <c r="E3780" s="68" t="s">
        <v>30</v>
      </c>
      <c r="F3780" s="68">
        <v>122</v>
      </c>
      <c r="G3780" s="68" t="s">
        <v>7</v>
      </c>
      <c r="H3780" s="68" t="s">
        <v>53</v>
      </c>
      <c r="I3780" s="30"/>
      <c r="J3780" s="37">
        <f>VLOOKUP(Table2[[#This Row],[Visitor]],Table1[],2,FALSE)</f>
        <v>23</v>
      </c>
      <c r="K3780" s="37">
        <f>VLOOKUP(Table2[[#This Row],[Home]],Table1[],2,FALSE)</f>
        <v>18</v>
      </c>
      <c r="L3780" s="37">
        <f>VLOOKUP(Table2[[#This Row],[Visitor]],Table3[],2,FALSE)</f>
        <v>25</v>
      </c>
      <c r="M3780" s="37">
        <f>VLOOKUP(Table2[[#This Row],[Home]],Table3[],2,FALSE)</f>
        <v>14</v>
      </c>
      <c r="N3780" s="37">
        <f>VLOOKUP(Table2[[#This Row],[Visitor]],Table4[],2,FALSE)</f>
        <v>19</v>
      </c>
      <c r="O3780" s="37">
        <f>VLOOKUP(Table2[[#This Row],[Home]],Table4[],2,FALSE)</f>
        <v>4</v>
      </c>
      <c r="P3780" s="37">
        <f>VLOOKUP(Table2[[#This Row],[Visitor]],Table5[],2,FALSE)</f>
        <v>20</v>
      </c>
      <c r="Q3780" s="37">
        <f>VLOOKUP(Table2[[#This Row],[Home]],Table5[],2,FALSE)</f>
        <v>6</v>
      </c>
    </row>
    <row r="3781" spans="1:17" ht="25.5" customHeight="1">
      <c r="A3781" s="67" t="s">
        <v>691</v>
      </c>
      <c r="B3781" s="11" t="s">
        <v>35</v>
      </c>
      <c r="C3781" s="68" t="s">
        <v>31</v>
      </c>
      <c r="D3781" s="68">
        <v>120</v>
      </c>
      <c r="E3781" s="68" t="s">
        <v>36</v>
      </c>
      <c r="F3781" s="68">
        <v>100</v>
      </c>
      <c r="G3781" s="68" t="s">
        <v>7</v>
      </c>
      <c r="H3781" s="68"/>
      <c r="I3781" s="30">
        <v>0</v>
      </c>
      <c r="J3781" s="37">
        <f>VLOOKUP(Table2[[#This Row],[Visitor]],Table1[],2,FALSE)</f>
        <v>8</v>
      </c>
      <c r="K3781" s="37">
        <f>VLOOKUP(Table2[[#This Row],[Home]],Table1[],2,FALSE)</f>
        <v>16</v>
      </c>
      <c r="L3781" s="37">
        <f>VLOOKUP(Table2[[#This Row],[Visitor]],Table3[],2,FALSE)</f>
        <v>11</v>
      </c>
      <c r="M3781" s="37">
        <f>VLOOKUP(Table2[[#This Row],[Home]],Table3[],2,FALSE)</f>
        <v>7</v>
      </c>
      <c r="N3781" s="37">
        <f>VLOOKUP(Table2[[#This Row],[Visitor]],Table4[],2,FALSE)</f>
        <v>8</v>
      </c>
      <c r="O3781" s="37">
        <f>VLOOKUP(Table2[[#This Row],[Home]],Table4[],2,FALSE)</f>
        <v>6</v>
      </c>
      <c r="P3781" s="37">
        <f>VLOOKUP(Table2[[#This Row],[Visitor]],Table5[],2,FALSE)</f>
        <v>11</v>
      </c>
      <c r="Q3781" s="37">
        <f>VLOOKUP(Table2[[#This Row],[Home]],Table5[],2,FALSE)</f>
        <v>15</v>
      </c>
    </row>
    <row r="3782" spans="1:17" ht="25.5" customHeight="1">
      <c r="A3782" s="67" t="s">
        <v>691</v>
      </c>
      <c r="B3782" s="11" t="s">
        <v>8</v>
      </c>
      <c r="C3782" s="68" t="s">
        <v>28</v>
      </c>
      <c r="D3782" s="68">
        <v>102</v>
      </c>
      <c r="E3782" s="68" t="s">
        <v>37</v>
      </c>
      <c r="F3782" s="68">
        <v>106</v>
      </c>
      <c r="G3782" s="68" t="s">
        <v>7</v>
      </c>
      <c r="H3782" s="68"/>
      <c r="I3782" s="30">
        <v>0</v>
      </c>
      <c r="J3782" s="37">
        <f>VLOOKUP(Table2[[#This Row],[Visitor]],Table1[],2,FALSE)</f>
        <v>22</v>
      </c>
      <c r="K3782" s="37">
        <f>VLOOKUP(Table2[[#This Row],[Home]],Table1[],2,FALSE)</f>
        <v>29</v>
      </c>
      <c r="L3782" s="37">
        <f>VLOOKUP(Table2[[#This Row],[Visitor]],Table3[],2,FALSE)</f>
        <v>28</v>
      </c>
      <c r="M3782" s="37">
        <f>VLOOKUP(Table2[[#This Row],[Home]],Table3[],2,FALSE)</f>
        <v>30</v>
      </c>
      <c r="N3782" s="37">
        <f>VLOOKUP(Table2[[#This Row],[Visitor]],Table4[],2,FALSE)</f>
        <v>22</v>
      </c>
      <c r="O3782" s="37">
        <f>VLOOKUP(Table2[[#This Row],[Home]],Table4[],2,FALSE)</f>
        <v>29</v>
      </c>
      <c r="P3782" s="37">
        <f>VLOOKUP(Table2[[#This Row],[Visitor]],Table5[],2,FALSE)</f>
        <v>12</v>
      </c>
      <c r="Q3782" s="37">
        <f>VLOOKUP(Table2[[#This Row],[Home]],Table5[],2,FALSE)</f>
        <v>17</v>
      </c>
    </row>
    <row r="3783" spans="1:17" ht="25.5" customHeight="1">
      <c r="A3783" s="67" t="s">
        <v>692</v>
      </c>
      <c r="B3783" s="11" t="s">
        <v>88</v>
      </c>
      <c r="C3783" s="68" t="s">
        <v>24</v>
      </c>
      <c r="D3783" s="68">
        <v>98</v>
      </c>
      <c r="E3783" s="68" t="s">
        <v>17</v>
      </c>
      <c r="F3783" s="68">
        <v>111</v>
      </c>
      <c r="G3783" s="68" t="s">
        <v>7</v>
      </c>
      <c r="H3783" s="68"/>
      <c r="I3783" s="30"/>
      <c r="J3783" s="37">
        <f>VLOOKUP(Table2[[#This Row],[Visitor]],Table1[],2,FALSE)</f>
        <v>21</v>
      </c>
      <c r="K3783" s="37">
        <f>VLOOKUP(Table2[[#This Row],[Home]],Table1[],2,FALSE)</f>
        <v>17</v>
      </c>
      <c r="L3783" s="37">
        <f>VLOOKUP(Table2[[#This Row],[Visitor]],Table3[],2,FALSE)</f>
        <v>9</v>
      </c>
      <c r="M3783" s="37">
        <f>VLOOKUP(Table2[[#This Row],[Home]],Table3[],2,FALSE)</f>
        <v>15</v>
      </c>
      <c r="N3783" s="37">
        <f>VLOOKUP(Table2[[#This Row],[Visitor]],Table4[],2,FALSE)</f>
        <v>24</v>
      </c>
      <c r="O3783" s="37">
        <f>VLOOKUP(Table2[[#This Row],[Home]],Table4[],2,FALSE)</f>
        <v>18</v>
      </c>
      <c r="P3783" s="37">
        <f>VLOOKUP(Table2[[#This Row],[Visitor]],Table5[],2,FALSE)</f>
        <v>21</v>
      </c>
      <c r="Q3783" s="37">
        <f>VLOOKUP(Table2[[#This Row],[Home]],Table5[],2,FALSE)</f>
        <v>9</v>
      </c>
    </row>
    <row r="3784" spans="1:17" ht="25.5" customHeight="1">
      <c r="A3784" s="67" t="s">
        <v>692</v>
      </c>
      <c r="B3784" s="11" t="s">
        <v>233</v>
      </c>
      <c r="C3784" s="68" t="s">
        <v>10</v>
      </c>
      <c r="D3784" s="68">
        <v>99</v>
      </c>
      <c r="E3784" s="68" t="s">
        <v>22</v>
      </c>
      <c r="F3784" s="68">
        <v>138</v>
      </c>
      <c r="G3784" s="68" t="s">
        <v>7</v>
      </c>
      <c r="H3784" s="68"/>
      <c r="I3784" s="30"/>
      <c r="J3784" s="37">
        <f>VLOOKUP(Table2[[#This Row],[Visitor]],Table1[],2,FALSE)</f>
        <v>1</v>
      </c>
      <c r="K3784" s="37">
        <f>VLOOKUP(Table2[[#This Row],[Home]],Table1[],2,FALSE)</f>
        <v>14</v>
      </c>
      <c r="L3784" s="37">
        <f>VLOOKUP(Table2[[#This Row],[Visitor]],Table3[],2,FALSE)</f>
        <v>3</v>
      </c>
      <c r="M3784" s="37">
        <f>VLOOKUP(Table2[[#This Row],[Home]],Table3[],2,FALSE)</f>
        <v>16</v>
      </c>
      <c r="N3784" s="37">
        <f>VLOOKUP(Table2[[#This Row],[Visitor]],Table4[],2,FALSE)</f>
        <v>3</v>
      </c>
      <c r="O3784" s="37">
        <f>VLOOKUP(Table2[[#This Row],[Home]],Table4[],2,FALSE)</f>
        <v>1</v>
      </c>
      <c r="P3784" s="37">
        <f>VLOOKUP(Table2[[#This Row],[Visitor]],Table5[],2,FALSE)</f>
        <v>30</v>
      </c>
      <c r="Q3784" s="37">
        <f>VLOOKUP(Table2[[#This Row],[Home]],Table5[],2,FALSE)</f>
        <v>1</v>
      </c>
    </row>
    <row r="3785" spans="1:17" ht="25.5" customHeight="1">
      <c r="A3785" s="67" t="s">
        <v>692</v>
      </c>
      <c r="B3785" s="11" t="s">
        <v>83</v>
      </c>
      <c r="C3785" s="68" t="s">
        <v>15</v>
      </c>
      <c r="D3785" s="68">
        <v>123</v>
      </c>
      <c r="E3785" s="68" t="s">
        <v>5</v>
      </c>
      <c r="F3785" s="68">
        <v>95</v>
      </c>
      <c r="G3785" s="68" t="s">
        <v>7</v>
      </c>
      <c r="H3785" s="68"/>
      <c r="I3785" s="30"/>
      <c r="J3785" s="37">
        <f>VLOOKUP(Table2[[#This Row],[Visitor]],Table1[],2,FALSE)</f>
        <v>30</v>
      </c>
      <c r="K3785" s="37">
        <f>VLOOKUP(Table2[[#This Row],[Home]],Table1[],2,FALSE)</f>
        <v>4</v>
      </c>
      <c r="L3785" s="37">
        <f>VLOOKUP(Table2[[#This Row],[Visitor]],Table3[],2,FALSE)</f>
        <v>23</v>
      </c>
      <c r="M3785" s="37">
        <f>VLOOKUP(Table2[[#This Row],[Home]],Table3[],2,FALSE)</f>
        <v>4</v>
      </c>
      <c r="N3785" s="37">
        <f>VLOOKUP(Table2[[#This Row],[Visitor]],Table4[],2,FALSE)</f>
        <v>14</v>
      </c>
      <c r="O3785" s="37">
        <f>VLOOKUP(Table2[[#This Row],[Home]],Table4[],2,FALSE)</f>
        <v>9</v>
      </c>
      <c r="P3785" s="37">
        <f>VLOOKUP(Table2[[#This Row],[Visitor]],Table5[],2,FALSE)</f>
        <v>14</v>
      </c>
      <c r="Q3785" s="37">
        <f>VLOOKUP(Table2[[#This Row],[Home]],Table5[],2,FALSE)</f>
        <v>5</v>
      </c>
    </row>
    <row r="3786" spans="1:17" ht="25.5" customHeight="1">
      <c r="A3786" s="67" t="s">
        <v>692</v>
      </c>
      <c r="B3786" s="11" t="s">
        <v>23</v>
      </c>
      <c r="C3786" s="68" t="s">
        <v>28</v>
      </c>
      <c r="D3786" s="68">
        <v>115</v>
      </c>
      <c r="E3786" s="68" t="s">
        <v>45</v>
      </c>
      <c r="F3786" s="68">
        <v>138</v>
      </c>
      <c r="G3786" s="68" t="s">
        <v>7</v>
      </c>
      <c r="H3786" s="68"/>
      <c r="I3786" s="30"/>
      <c r="J3786" s="37">
        <f>VLOOKUP(Table2[[#This Row],[Visitor]],Table1[],2,FALSE)</f>
        <v>22</v>
      </c>
      <c r="K3786" s="37">
        <f>VLOOKUP(Table2[[#This Row],[Home]],Table1[],2,FALSE)</f>
        <v>28</v>
      </c>
      <c r="L3786" s="37">
        <f>VLOOKUP(Table2[[#This Row],[Visitor]],Table3[],2,FALSE)</f>
        <v>28</v>
      </c>
      <c r="M3786" s="37">
        <f>VLOOKUP(Table2[[#This Row],[Home]],Table3[],2,FALSE)</f>
        <v>21</v>
      </c>
      <c r="N3786" s="37">
        <f>VLOOKUP(Table2[[#This Row],[Visitor]],Table4[],2,FALSE)</f>
        <v>22</v>
      </c>
      <c r="O3786" s="37">
        <f>VLOOKUP(Table2[[#This Row],[Home]],Table4[],2,FALSE)</f>
        <v>20</v>
      </c>
      <c r="P3786" s="37">
        <f>VLOOKUP(Table2[[#This Row],[Visitor]],Table5[],2,FALSE)</f>
        <v>12</v>
      </c>
      <c r="Q3786" s="37">
        <f>VLOOKUP(Table2[[#This Row],[Home]],Table5[],2,FALSE)</f>
        <v>3</v>
      </c>
    </row>
    <row r="3787" spans="1:17" ht="25.5" customHeight="1">
      <c r="A3787" s="67" t="s">
        <v>692</v>
      </c>
      <c r="B3787" s="11" t="s">
        <v>8</v>
      </c>
      <c r="C3787" s="68" t="s">
        <v>44</v>
      </c>
      <c r="D3787" s="68">
        <v>121</v>
      </c>
      <c r="E3787" s="68" t="s">
        <v>30</v>
      </c>
      <c r="F3787" s="68">
        <v>108</v>
      </c>
      <c r="G3787" s="68" t="s">
        <v>7</v>
      </c>
      <c r="H3787" s="68"/>
      <c r="I3787" s="30"/>
      <c r="J3787" s="37">
        <f>VLOOKUP(Table2[[#This Row],[Visitor]],Table1[],2,FALSE)</f>
        <v>6</v>
      </c>
      <c r="K3787" s="37">
        <f>VLOOKUP(Table2[[#This Row],[Home]],Table1[],2,FALSE)</f>
        <v>18</v>
      </c>
      <c r="L3787" s="37">
        <f>VLOOKUP(Table2[[#This Row],[Visitor]],Table3[],2,FALSE)</f>
        <v>18</v>
      </c>
      <c r="M3787" s="37">
        <f>VLOOKUP(Table2[[#This Row],[Home]],Table3[],2,FALSE)</f>
        <v>14</v>
      </c>
      <c r="N3787" s="37">
        <f>VLOOKUP(Table2[[#This Row],[Visitor]],Table4[],2,FALSE)</f>
        <v>12</v>
      </c>
      <c r="O3787" s="37">
        <f>VLOOKUP(Table2[[#This Row],[Home]],Table4[],2,FALSE)</f>
        <v>4</v>
      </c>
      <c r="P3787" s="37">
        <f>VLOOKUP(Table2[[#This Row],[Visitor]],Table5[],2,FALSE)</f>
        <v>4</v>
      </c>
      <c r="Q3787" s="37">
        <f>VLOOKUP(Table2[[#This Row],[Home]],Table5[],2,FALSE)</f>
        <v>6</v>
      </c>
    </row>
    <row r="3788" spans="1:17" ht="25.5" customHeight="1">
      <c r="A3788" s="67" t="s">
        <v>693</v>
      </c>
      <c r="B3788" s="11" t="s">
        <v>83</v>
      </c>
      <c r="C3788" s="68" t="s">
        <v>27</v>
      </c>
      <c r="D3788" s="68">
        <v>122</v>
      </c>
      <c r="E3788" s="68" t="s">
        <v>25</v>
      </c>
      <c r="F3788" s="68">
        <v>112</v>
      </c>
      <c r="G3788" s="68" t="s">
        <v>7</v>
      </c>
      <c r="H3788" s="68"/>
      <c r="I3788" s="30"/>
      <c r="J3788" s="37">
        <f>VLOOKUP(Table2[[#This Row],[Visitor]],Table1[],2,FALSE)</f>
        <v>11</v>
      </c>
      <c r="K3788" s="37">
        <f>VLOOKUP(Table2[[#This Row],[Home]],Table1[],2,FALSE)</f>
        <v>12</v>
      </c>
      <c r="L3788" s="37">
        <f>VLOOKUP(Table2[[#This Row],[Visitor]],Table3[],2,FALSE)</f>
        <v>27</v>
      </c>
      <c r="M3788" s="37">
        <f>VLOOKUP(Table2[[#This Row],[Home]],Table3[],2,FALSE)</f>
        <v>29</v>
      </c>
      <c r="N3788" s="37">
        <f>VLOOKUP(Table2[[#This Row],[Visitor]],Table4[],2,FALSE)</f>
        <v>26</v>
      </c>
      <c r="O3788" s="37">
        <f>VLOOKUP(Table2[[#This Row],[Home]],Table4[],2,FALSE)</f>
        <v>23</v>
      </c>
      <c r="P3788" s="37">
        <f>VLOOKUP(Table2[[#This Row],[Visitor]],Table5[],2,FALSE)</f>
        <v>26</v>
      </c>
      <c r="Q3788" s="37">
        <f>VLOOKUP(Table2[[#This Row],[Home]],Table5[],2,FALSE)</f>
        <v>16</v>
      </c>
    </row>
    <row r="3789" spans="1:17" ht="25.5" customHeight="1">
      <c r="A3789" s="67" t="s">
        <v>693</v>
      </c>
      <c r="B3789" s="11" t="s">
        <v>12</v>
      </c>
      <c r="C3789" s="68" t="s">
        <v>43</v>
      </c>
      <c r="D3789" s="68">
        <v>109</v>
      </c>
      <c r="E3789" s="68" t="s">
        <v>13</v>
      </c>
      <c r="F3789" s="68">
        <v>107</v>
      </c>
      <c r="G3789" s="68" t="s">
        <v>7</v>
      </c>
      <c r="H3789" s="68"/>
      <c r="I3789" s="30"/>
      <c r="J3789" s="37">
        <f>VLOOKUP(Table2[[#This Row],[Visitor]],Table1[],2,FALSE)</f>
        <v>10</v>
      </c>
      <c r="K3789" s="37">
        <f>VLOOKUP(Table2[[#This Row],[Home]],Table1[],2,FALSE)</f>
        <v>20</v>
      </c>
      <c r="L3789" s="37">
        <f>VLOOKUP(Table2[[#This Row],[Visitor]],Table3[],2,FALSE)</f>
        <v>10</v>
      </c>
      <c r="M3789" s="37">
        <f>VLOOKUP(Table2[[#This Row],[Home]],Table3[],2,FALSE)</f>
        <v>20</v>
      </c>
      <c r="N3789" s="37">
        <f>VLOOKUP(Table2[[#This Row],[Visitor]],Table4[],2,FALSE)</f>
        <v>10</v>
      </c>
      <c r="O3789" s="37">
        <f>VLOOKUP(Table2[[#This Row],[Home]],Table4[],2,FALSE)</f>
        <v>17</v>
      </c>
      <c r="P3789" s="37">
        <f>VLOOKUP(Table2[[#This Row],[Visitor]],Table5[],2,FALSE)</f>
        <v>10</v>
      </c>
      <c r="Q3789" s="37">
        <f>VLOOKUP(Table2[[#This Row],[Home]],Table5[],2,FALSE)</f>
        <v>23</v>
      </c>
    </row>
    <row r="3790" spans="1:17" ht="25.5" customHeight="1">
      <c r="A3790" s="67" t="s">
        <v>693</v>
      </c>
      <c r="B3790" s="11" t="s">
        <v>12</v>
      </c>
      <c r="C3790" s="68" t="s">
        <v>6</v>
      </c>
      <c r="D3790" s="68">
        <v>128</v>
      </c>
      <c r="E3790" s="68" t="s">
        <v>14</v>
      </c>
      <c r="F3790" s="68">
        <v>119</v>
      </c>
      <c r="G3790" s="68" t="s">
        <v>7</v>
      </c>
      <c r="H3790" s="68" t="s">
        <v>128</v>
      </c>
      <c r="I3790" s="30"/>
      <c r="J3790" s="37">
        <f>VLOOKUP(Table2[[#This Row],[Visitor]],Table1[],2,FALSE)</f>
        <v>5</v>
      </c>
      <c r="K3790" s="37">
        <f>VLOOKUP(Table2[[#This Row],[Home]],Table1[],2,FALSE)</f>
        <v>19</v>
      </c>
      <c r="L3790" s="37">
        <f>VLOOKUP(Table2[[#This Row],[Visitor]],Table3[],2,FALSE)</f>
        <v>6</v>
      </c>
      <c r="M3790" s="37">
        <f>VLOOKUP(Table2[[#This Row],[Home]],Table3[],2,FALSE)</f>
        <v>19</v>
      </c>
      <c r="N3790" s="37">
        <f>VLOOKUP(Table2[[#This Row],[Visitor]],Table4[],2,FALSE)</f>
        <v>28</v>
      </c>
      <c r="O3790" s="37">
        <f>VLOOKUP(Table2[[#This Row],[Home]],Table4[],2,FALSE)</f>
        <v>16</v>
      </c>
      <c r="P3790" s="37">
        <f>VLOOKUP(Table2[[#This Row],[Visitor]],Table5[],2,FALSE)</f>
        <v>28</v>
      </c>
      <c r="Q3790" s="37">
        <f>VLOOKUP(Table2[[#This Row],[Home]],Table5[],2,FALSE)</f>
        <v>27</v>
      </c>
    </row>
    <row r="3791" spans="1:17" ht="25.5" customHeight="1">
      <c r="A3791" s="67" t="s">
        <v>693</v>
      </c>
      <c r="B3791" s="11" t="s">
        <v>12</v>
      </c>
      <c r="C3791" s="68" t="s">
        <v>18</v>
      </c>
      <c r="D3791" s="68">
        <v>130</v>
      </c>
      <c r="E3791" s="68" t="s">
        <v>20</v>
      </c>
      <c r="F3791" s="68">
        <v>120</v>
      </c>
      <c r="G3791" s="68" t="s">
        <v>7</v>
      </c>
      <c r="H3791" s="68"/>
      <c r="I3791" s="30"/>
      <c r="J3791" s="37">
        <f>VLOOKUP(Table2[[#This Row],[Visitor]],Table1[],2,FALSE)</f>
        <v>26</v>
      </c>
      <c r="K3791" s="37">
        <f>VLOOKUP(Table2[[#This Row],[Home]],Table1[],2,FALSE)</f>
        <v>9</v>
      </c>
      <c r="L3791" s="37">
        <f>VLOOKUP(Table2[[#This Row],[Visitor]],Table3[],2,FALSE)</f>
        <v>26</v>
      </c>
      <c r="M3791" s="37">
        <f>VLOOKUP(Table2[[#This Row],[Home]],Table3[],2,FALSE)</f>
        <v>17</v>
      </c>
      <c r="N3791" s="37">
        <f>VLOOKUP(Table2[[#This Row],[Visitor]],Table4[],2,FALSE)</f>
        <v>15</v>
      </c>
      <c r="O3791" s="37">
        <f>VLOOKUP(Table2[[#This Row],[Home]],Table4[],2,FALSE)</f>
        <v>25</v>
      </c>
      <c r="P3791" s="37">
        <f>VLOOKUP(Table2[[#This Row],[Visitor]],Table5[],2,FALSE)</f>
        <v>18</v>
      </c>
      <c r="Q3791" s="37">
        <f>VLOOKUP(Table2[[#This Row],[Home]],Table5[],2,FALSE)</f>
        <v>22</v>
      </c>
    </row>
    <row r="3792" spans="1:17" ht="25.5" customHeight="1">
      <c r="A3792" s="67" t="s">
        <v>693</v>
      </c>
      <c r="B3792" s="11" t="s">
        <v>21</v>
      </c>
      <c r="C3792" s="68" t="s">
        <v>19</v>
      </c>
      <c r="D3792" s="68">
        <v>109</v>
      </c>
      <c r="E3792" s="68" t="s">
        <v>42</v>
      </c>
      <c r="F3792" s="68">
        <v>89</v>
      </c>
      <c r="G3792" s="68" t="s">
        <v>7</v>
      </c>
      <c r="H3792" s="68"/>
      <c r="I3792" s="30"/>
      <c r="J3792" s="37">
        <f>VLOOKUP(Table2[[#This Row],[Visitor]],Table1[],2,FALSE)</f>
        <v>27</v>
      </c>
      <c r="K3792" s="37">
        <f>VLOOKUP(Table2[[#This Row],[Home]],Table1[],2,FALSE)</f>
        <v>25</v>
      </c>
      <c r="L3792" s="37">
        <f>VLOOKUP(Table2[[#This Row],[Visitor]],Table3[],2,FALSE)</f>
        <v>5</v>
      </c>
      <c r="M3792" s="37">
        <f>VLOOKUP(Table2[[#This Row],[Home]],Table3[],2,FALSE)</f>
        <v>22</v>
      </c>
      <c r="N3792" s="37">
        <f>VLOOKUP(Table2[[#This Row],[Visitor]],Table4[],2,FALSE)</f>
        <v>7</v>
      </c>
      <c r="O3792" s="37">
        <f>VLOOKUP(Table2[[#This Row],[Home]],Table4[],2,FALSE)</f>
        <v>30</v>
      </c>
      <c r="P3792" s="37">
        <f>VLOOKUP(Table2[[#This Row],[Visitor]],Table5[],2,FALSE)</f>
        <v>13</v>
      </c>
      <c r="Q3792" s="37">
        <f>VLOOKUP(Table2[[#This Row],[Home]],Table5[],2,FALSE)</f>
        <v>25</v>
      </c>
    </row>
    <row r="3793" spans="1:17" ht="25.5" customHeight="1">
      <c r="A3793" s="67" t="s">
        <v>693</v>
      </c>
      <c r="B3793" s="11" t="s">
        <v>23</v>
      </c>
      <c r="C3793" s="68" t="s">
        <v>16</v>
      </c>
      <c r="D3793" s="68">
        <v>125</v>
      </c>
      <c r="E3793" s="68" t="s">
        <v>40</v>
      </c>
      <c r="F3793" s="68">
        <v>106</v>
      </c>
      <c r="G3793" s="68" t="s">
        <v>7</v>
      </c>
      <c r="H3793" s="68"/>
      <c r="I3793" s="30"/>
      <c r="J3793" s="37">
        <f>VLOOKUP(Table2[[#This Row],[Visitor]],Table1[],2,FALSE)</f>
        <v>13</v>
      </c>
      <c r="K3793" s="37">
        <f>VLOOKUP(Table2[[#This Row],[Home]],Table1[],2,FALSE)</f>
        <v>15</v>
      </c>
      <c r="L3793" s="37">
        <f>VLOOKUP(Table2[[#This Row],[Visitor]],Table3[],2,FALSE)</f>
        <v>8</v>
      </c>
      <c r="M3793" s="37">
        <f>VLOOKUP(Table2[[#This Row],[Home]],Table3[],2,FALSE)</f>
        <v>24</v>
      </c>
      <c r="N3793" s="37">
        <f>VLOOKUP(Table2[[#This Row],[Visitor]],Table4[],2,FALSE)</f>
        <v>11</v>
      </c>
      <c r="O3793" s="37">
        <f>VLOOKUP(Table2[[#This Row],[Home]],Table4[],2,FALSE)</f>
        <v>27</v>
      </c>
      <c r="P3793" s="37">
        <f>VLOOKUP(Table2[[#This Row],[Visitor]],Table5[],2,FALSE)</f>
        <v>7</v>
      </c>
      <c r="Q3793" s="37">
        <f>VLOOKUP(Table2[[#This Row],[Home]],Table5[],2,FALSE)</f>
        <v>24</v>
      </c>
    </row>
    <row r="3794" spans="1:17" ht="25.5" customHeight="1">
      <c r="A3794" s="67" t="s">
        <v>693</v>
      </c>
      <c r="B3794" s="11" t="s">
        <v>26</v>
      </c>
      <c r="C3794" s="68" t="s">
        <v>41</v>
      </c>
      <c r="D3794" s="68">
        <v>114</v>
      </c>
      <c r="E3794" s="68" t="s">
        <v>34</v>
      </c>
      <c r="F3794" s="68">
        <v>119</v>
      </c>
      <c r="G3794" s="68" t="s">
        <v>7</v>
      </c>
      <c r="H3794" s="68"/>
      <c r="I3794" s="30"/>
      <c r="J3794" s="37">
        <f>VLOOKUP(Table2[[#This Row],[Visitor]],Table1[],2,FALSE)</f>
        <v>7</v>
      </c>
      <c r="K3794" s="37">
        <f>VLOOKUP(Table2[[#This Row],[Home]],Table1[],2,FALSE)</f>
        <v>2</v>
      </c>
      <c r="L3794" s="37">
        <f>VLOOKUP(Table2[[#This Row],[Visitor]],Table3[],2,FALSE)</f>
        <v>2</v>
      </c>
      <c r="M3794" s="37">
        <f>VLOOKUP(Table2[[#This Row],[Home]],Table3[],2,FALSE)</f>
        <v>13</v>
      </c>
      <c r="N3794" s="37">
        <f>VLOOKUP(Table2[[#This Row],[Visitor]],Table4[],2,FALSE)</f>
        <v>2</v>
      </c>
      <c r="O3794" s="37">
        <f>VLOOKUP(Table2[[#This Row],[Home]],Table4[],2,FALSE)</f>
        <v>13</v>
      </c>
      <c r="P3794" s="37">
        <f>VLOOKUP(Table2[[#This Row],[Visitor]],Table5[],2,FALSE)</f>
        <v>2</v>
      </c>
      <c r="Q3794" s="37">
        <f>VLOOKUP(Table2[[#This Row],[Home]],Table5[],2,FALSE)</f>
        <v>19</v>
      </c>
    </row>
    <row r="3795" spans="1:17" ht="25.5" customHeight="1">
      <c r="A3795" s="67" t="s">
        <v>693</v>
      </c>
      <c r="B3795" s="11" t="s">
        <v>29</v>
      </c>
      <c r="C3795" s="68" t="s">
        <v>33</v>
      </c>
      <c r="D3795" s="68">
        <v>116</v>
      </c>
      <c r="E3795" s="68" t="s">
        <v>31</v>
      </c>
      <c r="F3795" s="68">
        <v>111</v>
      </c>
      <c r="G3795" s="68" t="s">
        <v>7</v>
      </c>
      <c r="H3795" s="68"/>
      <c r="I3795" s="30">
        <v>1932</v>
      </c>
      <c r="J3795" s="37">
        <f>VLOOKUP(Table2[[#This Row],[Visitor]],Table1[],2,FALSE)</f>
        <v>24</v>
      </c>
      <c r="K3795" s="37">
        <f>VLOOKUP(Table2[[#This Row],[Home]],Table1[],2,FALSE)</f>
        <v>8</v>
      </c>
      <c r="L3795" s="37">
        <f>VLOOKUP(Table2[[#This Row],[Visitor]],Table3[],2,FALSE)</f>
        <v>12</v>
      </c>
      <c r="M3795" s="37">
        <f>VLOOKUP(Table2[[#This Row],[Home]],Table3[],2,FALSE)</f>
        <v>11</v>
      </c>
      <c r="N3795" s="37">
        <f>VLOOKUP(Table2[[#This Row],[Visitor]],Table4[],2,FALSE)</f>
        <v>21</v>
      </c>
      <c r="O3795" s="37">
        <f>VLOOKUP(Table2[[#This Row],[Home]],Table4[],2,FALSE)</f>
        <v>8</v>
      </c>
      <c r="P3795" s="37">
        <f>VLOOKUP(Table2[[#This Row],[Visitor]],Table5[],2,FALSE)</f>
        <v>29</v>
      </c>
      <c r="Q3795" s="37">
        <f>VLOOKUP(Table2[[#This Row],[Home]],Table5[],2,FALSE)</f>
        <v>11</v>
      </c>
    </row>
    <row r="3796" spans="1:17" ht="25.5" customHeight="1">
      <c r="A3796" s="67" t="s">
        <v>693</v>
      </c>
      <c r="B3796" s="11" t="s">
        <v>35</v>
      </c>
      <c r="C3796" s="68" t="s">
        <v>9</v>
      </c>
      <c r="D3796" s="68">
        <v>126</v>
      </c>
      <c r="E3796" s="68" t="s">
        <v>36</v>
      </c>
      <c r="F3796" s="68">
        <v>128</v>
      </c>
      <c r="G3796" s="68" t="s">
        <v>7</v>
      </c>
      <c r="H3796" s="68" t="s">
        <v>53</v>
      </c>
      <c r="I3796" s="30"/>
      <c r="J3796" s="37">
        <f>VLOOKUP(Table2[[#This Row],[Visitor]],Table1[],2,FALSE)</f>
        <v>3</v>
      </c>
      <c r="K3796" s="37">
        <f>VLOOKUP(Table2[[#This Row],[Home]],Table1[],2,FALSE)</f>
        <v>16</v>
      </c>
      <c r="L3796" s="37">
        <f>VLOOKUP(Table2[[#This Row],[Visitor]],Table3[],2,FALSE)</f>
        <v>1</v>
      </c>
      <c r="M3796" s="37">
        <f>VLOOKUP(Table2[[#This Row],[Home]],Table3[],2,FALSE)</f>
        <v>7</v>
      </c>
      <c r="N3796" s="37">
        <f>VLOOKUP(Table2[[#This Row],[Visitor]],Table4[],2,FALSE)</f>
        <v>5</v>
      </c>
      <c r="O3796" s="37">
        <f>VLOOKUP(Table2[[#This Row],[Home]],Table4[],2,FALSE)</f>
        <v>6</v>
      </c>
      <c r="P3796" s="37">
        <f>VLOOKUP(Table2[[#This Row],[Visitor]],Table5[],2,FALSE)</f>
        <v>8</v>
      </c>
      <c r="Q3796" s="37">
        <f>VLOOKUP(Table2[[#This Row],[Home]],Table5[],2,FALSE)</f>
        <v>15</v>
      </c>
    </row>
    <row r="3797" spans="1:17" ht="25.5" customHeight="1">
      <c r="A3797" s="67" t="s">
        <v>693</v>
      </c>
      <c r="B3797" s="11" t="s">
        <v>35</v>
      </c>
      <c r="C3797" s="68" t="s">
        <v>37</v>
      </c>
      <c r="D3797" s="68">
        <v>103</v>
      </c>
      <c r="E3797" s="68" t="s">
        <v>38</v>
      </c>
      <c r="F3797" s="68">
        <v>106</v>
      </c>
      <c r="G3797" s="68" t="s">
        <v>7</v>
      </c>
      <c r="H3797" s="68"/>
      <c r="I3797" s="30"/>
      <c r="J3797" s="37">
        <f>VLOOKUP(Table2[[#This Row],[Visitor]],Table1[],2,FALSE)</f>
        <v>29</v>
      </c>
      <c r="K3797" s="37">
        <f>VLOOKUP(Table2[[#This Row],[Home]],Table1[],2,FALSE)</f>
        <v>23</v>
      </c>
      <c r="L3797" s="37">
        <f>VLOOKUP(Table2[[#This Row],[Visitor]],Table3[],2,FALSE)</f>
        <v>30</v>
      </c>
      <c r="M3797" s="37">
        <f>VLOOKUP(Table2[[#This Row],[Home]],Table3[],2,FALSE)</f>
        <v>25</v>
      </c>
      <c r="N3797" s="37">
        <f>VLOOKUP(Table2[[#This Row],[Visitor]],Table4[],2,FALSE)</f>
        <v>29</v>
      </c>
      <c r="O3797" s="37">
        <f>VLOOKUP(Table2[[#This Row],[Home]],Table4[],2,FALSE)</f>
        <v>19</v>
      </c>
      <c r="P3797" s="37">
        <f>VLOOKUP(Table2[[#This Row],[Visitor]],Table5[],2,FALSE)</f>
        <v>17</v>
      </c>
      <c r="Q3797" s="37">
        <f>VLOOKUP(Table2[[#This Row],[Home]],Table5[],2,FALSE)</f>
        <v>20</v>
      </c>
    </row>
    <row r="3798" spans="1:17" ht="25.5" customHeight="1">
      <c r="A3798" s="67" t="s">
        <v>694</v>
      </c>
      <c r="B3798" s="11" t="s">
        <v>49</v>
      </c>
      <c r="C3798" s="68" t="s">
        <v>28</v>
      </c>
      <c r="D3798" s="68">
        <v>124</v>
      </c>
      <c r="E3798" s="68" t="s">
        <v>44</v>
      </c>
      <c r="F3798" s="68">
        <v>73</v>
      </c>
      <c r="G3798" s="68" t="s">
        <v>7</v>
      </c>
      <c r="H3798" s="68"/>
      <c r="I3798" s="30"/>
      <c r="J3798" s="37">
        <f>VLOOKUP(Table2[[#This Row],[Visitor]],Table1[],2,FALSE)</f>
        <v>22</v>
      </c>
      <c r="K3798" s="37">
        <f>VLOOKUP(Table2[[#This Row],[Home]],Table1[],2,FALSE)</f>
        <v>6</v>
      </c>
      <c r="L3798" s="37">
        <f>VLOOKUP(Table2[[#This Row],[Visitor]],Table3[],2,FALSE)</f>
        <v>28</v>
      </c>
      <c r="M3798" s="37">
        <f>VLOOKUP(Table2[[#This Row],[Home]],Table3[],2,FALSE)</f>
        <v>18</v>
      </c>
      <c r="N3798" s="37">
        <f>VLOOKUP(Table2[[#This Row],[Visitor]],Table4[],2,FALSE)</f>
        <v>22</v>
      </c>
      <c r="O3798" s="37">
        <f>VLOOKUP(Table2[[#This Row],[Home]],Table4[],2,FALSE)</f>
        <v>12</v>
      </c>
      <c r="P3798" s="37">
        <f>VLOOKUP(Table2[[#This Row],[Visitor]],Table5[],2,FALSE)</f>
        <v>12</v>
      </c>
      <c r="Q3798" s="37">
        <f>VLOOKUP(Table2[[#This Row],[Home]],Table5[],2,FALSE)</f>
        <v>4</v>
      </c>
    </row>
    <row r="3799" spans="1:17" ht="25.5" customHeight="1">
      <c r="A3799" s="67" t="s">
        <v>694</v>
      </c>
      <c r="B3799" s="11" t="s">
        <v>12</v>
      </c>
      <c r="C3799" s="68" t="s">
        <v>34</v>
      </c>
      <c r="D3799" s="68">
        <v>95</v>
      </c>
      <c r="E3799" s="68" t="s">
        <v>24</v>
      </c>
      <c r="F3799" s="68">
        <v>98</v>
      </c>
      <c r="G3799" s="68" t="s">
        <v>7</v>
      </c>
      <c r="H3799" s="68"/>
      <c r="I3799" s="30">
        <v>750</v>
      </c>
      <c r="J3799" s="37">
        <f>VLOOKUP(Table2[[#This Row],[Visitor]],Table1[],2,FALSE)</f>
        <v>2</v>
      </c>
      <c r="K3799" s="37">
        <f>VLOOKUP(Table2[[#This Row],[Home]],Table1[],2,FALSE)</f>
        <v>21</v>
      </c>
      <c r="L3799" s="37">
        <f>VLOOKUP(Table2[[#This Row],[Visitor]],Table3[],2,FALSE)</f>
        <v>13</v>
      </c>
      <c r="M3799" s="37">
        <f>VLOOKUP(Table2[[#This Row],[Home]],Table3[],2,FALSE)</f>
        <v>9</v>
      </c>
      <c r="N3799" s="37">
        <f>VLOOKUP(Table2[[#This Row],[Visitor]],Table4[],2,FALSE)</f>
        <v>13</v>
      </c>
      <c r="O3799" s="37">
        <f>VLOOKUP(Table2[[#This Row],[Home]],Table4[],2,FALSE)</f>
        <v>24</v>
      </c>
      <c r="P3799" s="37">
        <f>VLOOKUP(Table2[[#This Row],[Visitor]],Table5[],2,FALSE)</f>
        <v>19</v>
      </c>
      <c r="Q3799" s="37">
        <f>VLOOKUP(Table2[[#This Row],[Home]],Table5[],2,FALSE)</f>
        <v>21</v>
      </c>
    </row>
    <row r="3800" spans="1:17" ht="25.5" customHeight="1">
      <c r="A3800" s="67" t="s">
        <v>694</v>
      </c>
      <c r="B3800" s="11" t="s">
        <v>12</v>
      </c>
      <c r="C3800" s="68" t="s">
        <v>18</v>
      </c>
      <c r="D3800" s="68">
        <v>120</v>
      </c>
      <c r="E3800" s="68" t="s">
        <v>20</v>
      </c>
      <c r="F3800" s="68">
        <v>113</v>
      </c>
      <c r="G3800" s="68" t="s">
        <v>7</v>
      </c>
      <c r="H3800" s="68"/>
      <c r="I3800" s="30"/>
      <c r="J3800" s="37">
        <f>VLOOKUP(Table2[[#This Row],[Visitor]],Table1[],2,FALSE)</f>
        <v>26</v>
      </c>
      <c r="K3800" s="37">
        <f>VLOOKUP(Table2[[#This Row],[Home]],Table1[],2,FALSE)</f>
        <v>9</v>
      </c>
      <c r="L3800" s="37">
        <f>VLOOKUP(Table2[[#This Row],[Visitor]],Table3[],2,FALSE)</f>
        <v>26</v>
      </c>
      <c r="M3800" s="37">
        <f>VLOOKUP(Table2[[#This Row],[Home]],Table3[],2,FALSE)</f>
        <v>17</v>
      </c>
      <c r="N3800" s="37">
        <f>VLOOKUP(Table2[[#This Row],[Visitor]],Table4[],2,FALSE)</f>
        <v>15</v>
      </c>
      <c r="O3800" s="37">
        <f>VLOOKUP(Table2[[#This Row],[Home]],Table4[],2,FALSE)</f>
        <v>25</v>
      </c>
      <c r="P3800" s="37">
        <f>VLOOKUP(Table2[[#This Row],[Visitor]],Table5[],2,FALSE)</f>
        <v>18</v>
      </c>
      <c r="Q3800" s="37">
        <f>VLOOKUP(Table2[[#This Row],[Home]],Table5[],2,FALSE)</f>
        <v>22</v>
      </c>
    </row>
    <row r="3801" spans="1:17" ht="25.5" customHeight="1">
      <c r="A3801" s="67" t="s">
        <v>694</v>
      </c>
      <c r="B3801" s="11" t="s">
        <v>12</v>
      </c>
      <c r="C3801" s="68" t="s">
        <v>15</v>
      </c>
      <c r="D3801" s="68">
        <v>104</v>
      </c>
      <c r="E3801" s="68" t="s">
        <v>13</v>
      </c>
      <c r="F3801" s="68">
        <v>106</v>
      </c>
      <c r="G3801" s="68" t="s">
        <v>7</v>
      </c>
      <c r="H3801" s="68"/>
      <c r="I3801" s="30"/>
      <c r="J3801" s="37">
        <f>VLOOKUP(Table2[[#This Row],[Visitor]],Table1[],2,FALSE)</f>
        <v>30</v>
      </c>
      <c r="K3801" s="37">
        <f>VLOOKUP(Table2[[#This Row],[Home]],Table1[],2,FALSE)</f>
        <v>20</v>
      </c>
      <c r="L3801" s="37">
        <f>VLOOKUP(Table2[[#This Row],[Visitor]],Table3[],2,FALSE)</f>
        <v>23</v>
      </c>
      <c r="M3801" s="37">
        <f>VLOOKUP(Table2[[#This Row],[Home]],Table3[],2,FALSE)</f>
        <v>20</v>
      </c>
      <c r="N3801" s="37">
        <f>VLOOKUP(Table2[[#This Row],[Visitor]],Table4[],2,FALSE)</f>
        <v>14</v>
      </c>
      <c r="O3801" s="37">
        <f>VLOOKUP(Table2[[#This Row],[Home]],Table4[],2,FALSE)</f>
        <v>17</v>
      </c>
      <c r="P3801" s="37">
        <f>VLOOKUP(Table2[[#This Row],[Visitor]],Table5[],2,FALSE)</f>
        <v>14</v>
      </c>
      <c r="Q3801" s="37">
        <f>VLOOKUP(Table2[[#This Row],[Home]],Table5[],2,FALSE)</f>
        <v>23</v>
      </c>
    </row>
    <row r="3802" spans="1:17" ht="25.5" customHeight="1">
      <c r="A3802" s="67" t="s">
        <v>694</v>
      </c>
      <c r="B3802" s="11" t="s">
        <v>21</v>
      </c>
      <c r="C3802" s="68" t="s">
        <v>19</v>
      </c>
      <c r="D3802" s="68">
        <v>94</v>
      </c>
      <c r="E3802" s="68" t="s">
        <v>6</v>
      </c>
      <c r="F3802" s="68">
        <v>118</v>
      </c>
      <c r="G3802" s="68" t="s">
        <v>7</v>
      </c>
      <c r="H3802" s="68"/>
      <c r="I3802" s="30">
        <v>300</v>
      </c>
      <c r="J3802" s="37">
        <f>VLOOKUP(Table2[[#This Row],[Visitor]],Table1[],2,FALSE)</f>
        <v>27</v>
      </c>
      <c r="K3802" s="37">
        <f>VLOOKUP(Table2[[#This Row],[Home]],Table1[],2,FALSE)</f>
        <v>5</v>
      </c>
      <c r="L3802" s="37">
        <f>VLOOKUP(Table2[[#This Row],[Visitor]],Table3[],2,FALSE)</f>
        <v>5</v>
      </c>
      <c r="M3802" s="37">
        <f>VLOOKUP(Table2[[#This Row],[Home]],Table3[],2,FALSE)</f>
        <v>6</v>
      </c>
      <c r="N3802" s="37">
        <f>VLOOKUP(Table2[[#This Row],[Visitor]],Table4[],2,FALSE)</f>
        <v>7</v>
      </c>
      <c r="O3802" s="37">
        <f>VLOOKUP(Table2[[#This Row],[Home]],Table4[],2,FALSE)</f>
        <v>28</v>
      </c>
      <c r="P3802" s="37">
        <f>VLOOKUP(Table2[[#This Row],[Visitor]],Table5[],2,FALSE)</f>
        <v>13</v>
      </c>
      <c r="Q3802" s="37">
        <f>VLOOKUP(Table2[[#This Row],[Home]],Table5[],2,FALSE)</f>
        <v>28</v>
      </c>
    </row>
    <row r="3803" spans="1:17" ht="25.5" customHeight="1">
      <c r="A3803" s="67" t="s">
        <v>694</v>
      </c>
      <c r="B3803" s="11" t="s">
        <v>21</v>
      </c>
      <c r="C3803" s="68" t="s">
        <v>22</v>
      </c>
      <c r="D3803" s="68">
        <v>110</v>
      </c>
      <c r="E3803" s="68" t="s">
        <v>42</v>
      </c>
      <c r="F3803" s="68">
        <v>130</v>
      </c>
      <c r="G3803" s="68" t="s">
        <v>7</v>
      </c>
      <c r="H3803" s="68"/>
      <c r="I3803" s="30"/>
      <c r="J3803" s="37">
        <f>VLOOKUP(Table2[[#This Row],[Visitor]],Table1[],2,FALSE)</f>
        <v>14</v>
      </c>
      <c r="K3803" s="37">
        <f>VLOOKUP(Table2[[#This Row],[Home]],Table1[],2,FALSE)</f>
        <v>25</v>
      </c>
      <c r="L3803" s="37">
        <f>VLOOKUP(Table2[[#This Row],[Visitor]],Table3[],2,FALSE)</f>
        <v>16</v>
      </c>
      <c r="M3803" s="37">
        <f>VLOOKUP(Table2[[#This Row],[Home]],Table3[],2,FALSE)</f>
        <v>22</v>
      </c>
      <c r="N3803" s="37">
        <f>VLOOKUP(Table2[[#This Row],[Visitor]],Table4[],2,FALSE)</f>
        <v>1</v>
      </c>
      <c r="O3803" s="37">
        <f>VLOOKUP(Table2[[#This Row],[Home]],Table4[],2,FALSE)</f>
        <v>30</v>
      </c>
      <c r="P3803" s="37">
        <f>VLOOKUP(Table2[[#This Row],[Visitor]],Table5[],2,FALSE)</f>
        <v>1</v>
      </c>
      <c r="Q3803" s="37">
        <f>VLOOKUP(Table2[[#This Row],[Home]],Table5[],2,FALSE)</f>
        <v>25</v>
      </c>
    </row>
    <row r="3804" spans="1:17" ht="25.5" customHeight="1">
      <c r="A3804" s="67" t="s">
        <v>694</v>
      </c>
      <c r="B3804" s="11" t="s">
        <v>23</v>
      </c>
      <c r="C3804" s="68" t="s">
        <v>5</v>
      </c>
      <c r="D3804" s="68">
        <v>107</v>
      </c>
      <c r="E3804" s="68" t="s">
        <v>16</v>
      </c>
      <c r="F3804" s="68">
        <v>108</v>
      </c>
      <c r="G3804" s="68" t="s">
        <v>7</v>
      </c>
      <c r="H3804" s="68"/>
      <c r="I3804" s="30"/>
      <c r="J3804" s="37">
        <f>VLOOKUP(Table2[[#This Row],[Visitor]],Table1[],2,FALSE)</f>
        <v>4</v>
      </c>
      <c r="K3804" s="37">
        <f>VLOOKUP(Table2[[#This Row],[Home]],Table1[],2,FALSE)</f>
        <v>13</v>
      </c>
      <c r="L3804" s="37">
        <f>VLOOKUP(Table2[[#This Row],[Visitor]],Table3[],2,FALSE)</f>
        <v>4</v>
      </c>
      <c r="M3804" s="37">
        <f>VLOOKUP(Table2[[#This Row],[Home]],Table3[],2,FALSE)</f>
        <v>8</v>
      </c>
      <c r="N3804" s="37">
        <f>VLOOKUP(Table2[[#This Row],[Visitor]],Table4[],2,FALSE)</f>
        <v>9</v>
      </c>
      <c r="O3804" s="37">
        <f>VLOOKUP(Table2[[#This Row],[Home]],Table4[],2,FALSE)</f>
        <v>11</v>
      </c>
      <c r="P3804" s="37">
        <f>VLOOKUP(Table2[[#This Row],[Visitor]],Table5[],2,FALSE)</f>
        <v>5</v>
      </c>
      <c r="Q3804" s="37">
        <f>VLOOKUP(Table2[[#This Row],[Home]],Table5[],2,FALSE)</f>
        <v>7</v>
      </c>
    </row>
    <row r="3805" spans="1:17" ht="25.5" customHeight="1">
      <c r="A3805" s="67" t="s">
        <v>694</v>
      </c>
      <c r="B3805" s="11" t="s">
        <v>23</v>
      </c>
      <c r="C3805" s="68" t="s">
        <v>10</v>
      </c>
      <c r="D3805" s="68">
        <v>129</v>
      </c>
      <c r="E3805" s="68" t="s">
        <v>40</v>
      </c>
      <c r="F3805" s="68">
        <v>128</v>
      </c>
      <c r="G3805" s="68" t="s">
        <v>7</v>
      </c>
      <c r="H3805" s="68"/>
      <c r="I3805" s="30"/>
      <c r="J3805" s="37">
        <f>VLOOKUP(Table2[[#This Row],[Visitor]],Table1[],2,FALSE)</f>
        <v>1</v>
      </c>
      <c r="K3805" s="37">
        <f>VLOOKUP(Table2[[#This Row],[Home]],Table1[],2,FALSE)</f>
        <v>15</v>
      </c>
      <c r="L3805" s="37">
        <f>VLOOKUP(Table2[[#This Row],[Visitor]],Table3[],2,FALSE)</f>
        <v>3</v>
      </c>
      <c r="M3805" s="37">
        <f>VLOOKUP(Table2[[#This Row],[Home]],Table3[],2,FALSE)</f>
        <v>24</v>
      </c>
      <c r="N3805" s="37">
        <f>VLOOKUP(Table2[[#This Row],[Visitor]],Table4[],2,FALSE)</f>
        <v>3</v>
      </c>
      <c r="O3805" s="37">
        <f>VLOOKUP(Table2[[#This Row],[Home]],Table4[],2,FALSE)</f>
        <v>27</v>
      </c>
      <c r="P3805" s="37">
        <f>VLOOKUP(Table2[[#This Row],[Visitor]],Table5[],2,FALSE)</f>
        <v>30</v>
      </c>
      <c r="Q3805" s="37">
        <f>VLOOKUP(Table2[[#This Row],[Home]],Table5[],2,FALSE)</f>
        <v>24</v>
      </c>
    </row>
    <row r="3806" spans="1:17" ht="25.5" customHeight="1">
      <c r="A3806" s="67" t="s">
        <v>694</v>
      </c>
      <c r="B3806" s="11" t="s">
        <v>29</v>
      </c>
      <c r="C3806" s="68" t="s">
        <v>37</v>
      </c>
      <c r="D3806" s="68">
        <v>116</v>
      </c>
      <c r="E3806" s="68" t="s">
        <v>38</v>
      </c>
      <c r="F3806" s="68">
        <v>100</v>
      </c>
      <c r="G3806" s="68" t="s">
        <v>7</v>
      </c>
      <c r="H3806" s="68"/>
      <c r="I3806" s="30"/>
      <c r="J3806" s="37">
        <f>VLOOKUP(Table2[[#This Row],[Visitor]],Table1[],2,FALSE)</f>
        <v>29</v>
      </c>
      <c r="K3806" s="37">
        <f>VLOOKUP(Table2[[#This Row],[Home]],Table1[],2,FALSE)</f>
        <v>23</v>
      </c>
      <c r="L3806" s="37">
        <f>VLOOKUP(Table2[[#This Row],[Visitor]],Table3[],2,FALSE)</f>
        <v>30</v>
      </c>
      <c r="M3806" s="37">
        <f>VLOOKUP(Table2[[#This Row],[Home]],Table3[],2,FALSE)</f>
        <v>25</v>
      </c>
      <c r="N3806" s="37">
        <f>VLOOKUP(Table2[[#This Row],[Visitor]],Table4[],2,FALSE)</f>
        <v>29</v>
      </c>
      <c r="O3806" s="37">
        <f>VLOOKUP(Table2[[#This Row],[Home]],Table4[],2,FALSE)</f>
        <v>19</v>
      </c>
      <c r="P3806" s="37">
        <f>VLOOKUP(Table2[[#This Row],[Visitor]],Table5[],2,FALSE)</f>
        <v>17</v>
      </c>
      <c r="Q3806" s="37">
        <f>VLOOKUP(Table2[[#This Row],[Home]],Table5[],2,FALSE)</f>
        <v>20</v>
      </c>
    </row>
    <row r="3807" spans="1:17" ht="25.5" customHeight="1">
      <c r="A3807" s="67" t="s">
        <v>694</v>
      </c>
      <c r="B3807" s="11" t="s">
        <v>35</v>
      </c>
      <c r="C3807" s="68" t="s">
        <v>33</v>
      </c>
      <c r="D3807" s="68">
        <v>91</v>
      </c>
      <c r="E3807" s="68" t="s">
        <v>45</v>
      </c>
      <c r="F3807" s="68">
        <v>127</v>
      </c>
      <c r="G3807" s="68" t="s">
        <v>7</v>
      </c>
      <c r="H3807" s="68"/>
      <c r="I3807" s="30"/>
      <c r="J3807" s="37">
        <f>VLOOKUP(Table2[[#This Row],[Visitor]],Table1[],2,FALSE)</f>
        <v>24</v>
      </c>
      <c r="K3807" s="37">
        <f>VLOOKUP(Table2[[#This Row],[Home]],Table1[],2,FALSE)</f>
        <v>28</v>
      </c>
      <c r="L3807" s="37">
        <f>VLOOKUP(Table2[[#This Row],[Visitor]],Table3[],2,FALSE)</f>
        <v>12</v>
      </c>
      <c r="M3807" s="37">
        <f>VLOOKUP(Table2[[#This Row],[Home]],Table3[],2,FALSE)</f>
        <v>21</v>
      </c>
      <c r="N3807" s="37">
        <f>VLOOKUP(Table2[[#This Row],[Visitor]],Table4[],2,FALSE)</f>
        <v>21</v>
      </c>
      <c r="O3807" s="37">
        <f>VLOOKUP(Table2[[#This Row],[Home]],Table4[],2,FALSE)</f>
        <v>20</v>
      </c>
      <c r="P3807" s="37">
        <f>VLOOKUP(Table2[[#This Row],[Visitor]],Table5[],2,FALSE)</f>
        <v>29</v>
      </c>
      <c r="Q3807" s="37">
        <f>VLOOKUP(Table2[[#This Row],[Home]],Table5[],2,FALSE)</f>
        <v>3</v>
      </c>
    </row>
    <row r="3808" spans="1:17" ht="25.5" customHeight="1">
      <c r="A3808" s="67" t="s">
        <v>695</v>
      </c>
      <c r="B3808" s="11" t="s">
        <v>21</v>
      </c>
      <c r="C3808" s="68" t="s">
        <v>25</v>
      </c>
      <c r="D3808" s="68">
        <v>116</v>
      </c>
      <c r="E3808" s="68" t="s">
        <v>15</v>
      </c>
      <c r="F3808" s="68">
        <v>111</v>
      </c>
      <c r="G3808" s="68" t="s">
        <v>7</v>
      </c>
      <c r="H3808" s="68" t="s">
        <v>53</v>
      </c>
      <c r="I3808" s="30"/>
      <c r="J3808" s="37">
        <f>VLOOKUP(Table2[[#This Row],[Visitor]],Table1[],2,FALSE)</f>
        <v>12</v>
      </c>
      <c r="K3808" s="37">
        <f>VLOOKUP(Table2[[#This Row],[Home]],Table1[],2,FALSE)</f>
        <v>30</v>
      </c>
      <c r="L3808" s="37">
        <f>VLOOKUP(Table2[[#This Row],[Visitor]],Table3[],2,FALSE)</f>
        <v>29</v>
      </c>
      <c r="M3808" s="37">
        <f>VLOOKUP(Table2[[#This Row],[Home]],Table3[],2,FALSE)</f>
        <v>23</v>
      </c>
      <c r="N3808" s="37">
        <f>VLOOKUP(Table2[[#This Row],[Visitor]],Table4[],2,FALSE)</f>
        <v>23</v>
      </c>
      <c r="O3808" s="37">
        <f>VLOOKUP(Table2[[#This Row],[Home]],Table4[],2,FALSE)</f>
        <v>14</v>
      </c>
      <c r="P3808" s="37">
        <f>VLOOKUP(Table2[[#This Row],[Visitor]],Table5[],2,FALSE)</f>
        <v>16</v>
      </c>
      <c r="Q3808" s="37">
        <f>VLOOKUP(Table2[[#This Row],[Home]],Table5[],2,FALSE)</f>
        <v>14</v>
      </c>
    </row>
    <row r="3809" spans="1:17" ht="25.5" customHeight="1">
      <c r="A3809" s="67" t="s">
        <v>695</v>
      </c>
      <c r="B3809" s="11" t="s">
        <v>21</v>
      </c>
      <c r="C3809" s="68" t="s">
        <v>14</v>
      </c>
      <c r="D3809" s="68">
        <v>120</v>
      </c>
      <c r="E3809" s="68" t="s">
        <v>27</v>
      </c>
      <c r="F3809" s="68">
        <v>128</v>
      </c>
      <c r="G3809" s="68" t="s">
        <v>7</v>
      </c>
      <c r="H3809" s="68"/>
      <c r="I3809" s="30"/>
      <c r="J3809" s="37">
        <f>VLOOKUP(Table2[[#This Row],[Visitor]],Table1[],2,FALSE)</f>
        <v>19</v>
      </c>
      <c r="K3809" s="37">
        <f>VLOOKUP(Table2[[#This Row],[Home]],Table1[],2,FALSE)</f>
        <v>11</v>
      </c>
      <c r="L3809" s="37">
        <f>VLOOKUP(Table2[[#This Row],[Visitor]],Table3[],2,FALSE)</f>
        <v>19</v>
      </c>
      <c r="M3809" s="37">
        <f>VLOOKUP(Table2[[#This Row],[Home]],Table3[],2,FALSE)</f>
        <v>27</v>
      </c>
      <c r="N3809" s="37">
        <f>VLOOKUP(Table2[[#This Row],[Visitor]],Table4[],2,FALSE)</f>
        <v>16</v>
      </c>
      <c r="O3809" s="37">
        <f>VLOOKUP(Table2[[#This Row],[Home]],Table4[],2,FALSE)</f>
        <v>26</v>
      </c>
      <c r="P3809" s="37">
        <f>VLOOKUP(Table2[[#This Row],[Visitor]],Table5[],2,FALSE)</f>
        <v>27</v>
      </c>
      <c r="Q3809" s="37">
        <f>VLOOKUP(Table2[[#This Row],[Home]],Table5[],2,FALSE)</f>
        <v>26</v>
      </c>
    </row>
    <row r="3810" spans="1:17" ht="25.5" customHeight="1">
      <c r="A3810" s="67" t="s">
        <v>695</v>
      </c>
      <c r="B3810" s="11" t="s">
        <v>23</v>
      </c>
      <c r="C3810" s="68" t="s">
        <v>31</v>
      </c>
      <c r="D3810" s="68">
        <v>110</v>
      </c>
      <c r="E3810" s="68" t="s">
        <v>43</v>
      </c>
      <c r="F3810" s="68">
        <v>109</v>
      </c>
      <c r="G3810" s="68" t="s">
        <v>7</v>
      </c>
      <c r="H3810" s="68"/>
      <c r="I3810" s="30"/>
      <c r="J3810" s="37">
        <f>VLOOKUP(Table2[[#This Row],[Visitor]],Table1[],2,FALSE)</f>
        <v>8</v>
      </c>
      <c r="K3810" s="37">
        <f>VLOOKUP(Table2[[#This Row],[Home]],Table1[],2,FALSE)</f>
        <v>10</v>
      </c>
      <c r="L3810" s="37">
        <f>VLOOKUP(Table2[[#This Row],[Visitor]],Table3[],2,FALSE)</f>
        <v>11</v>
      </c>
      <c r="M3810" s="37">
        <f>VLOOKUP(Table2[[#This Row],[Home]],Table3[],2,FALSE)</f>
        <v>10</v>
      </c>
      <c r="N3810" s="37">
        <f>VLOOKUP(Table2[[#This Row],[Visitor]],Table4[],2,FALSE)</f>
        <v>8</v>
      </c>
      <c r="O3810" s="37">
        <f>VLOOKUP(Table2[[#This Row],[Home]],Table4[],2,FALSE)</f>
        <v>10</v>
      </c>
      <c r="P3810" s="37">
        <f>VLOOKUP(Table2[[#This Row],[Visitor]],Table5[],2,FALSE)</f>
        <v>11</v>
      </c>
      <c r="Q3810" s="37">
        <f>VLOOKUP(Table2[[#This Row],[Home]],Table5[],2,FALSE)</f>
        <v>10</v>
      </c>
    </row>
    <row r="3811" spans="1:17" ht="25.5" customHeight="1">
      <c r="A3811" s="67" t="s">
        <v>695</v>
      </c>
      <c r="B3811" s="11" t="s">
        <v>29</v>
      </c>
      <c r="C3811" s="68" t="s">
        <v>9</v>
      </c>
      <c r="D3811" s="68">
        <v>111</v>
      </c>
      <c r="E3811" s="68" t="s">
        <v>30</v>
      </c>
      <c r="F3811" s="68">
        <v>124</v>
      </c>
      <c r="G3811" s="68" t="s">
        <v>7</v>
      </c>
      <c r="H3811" s="68"/>
      <c r="I3811" s="30"/>
      <c r="J3811" s="37">
        <f>VLOOKUP(Table2[[#This Row],[Visitor]],Table1[],2,FALSE)</f>
        <v>3</v>
      </c>
      <c r="K3811" s="37">
        <f>VLOOKUP(Table2[[#This Row],[Home]],Table1[],2,FALSE)</f>
        <v>18</v>
      </c>
      <c r="L3811" s="37">
        <f>VLOOKUP(Table2[[#This Row],[Visitor]],Table3[],2,FALSE)</f>
        <v>1</v>
      </c>
      <c r="M3811" s="37">
        <f>VLOOKUP(Table2[[#This Row],[Home]],Table3[],2,FALSE)</f>
        <v>14</v>
      </c>
      <c r="N3811" s="37">
        <f>VLOOKUP(Table2[[#This Row],[Visitor]],Table4[],2,FALSE)</f>
        <v>5</v>
      </c>
      <c r="O3811" s="37">
        <f>VLOOKUP(Table2[[#This Row],[Home]],Table4[],2,FALSE)</f>
        <v>4</v>
      </c>
      <c r="P3811" s="37">
        <f>VLOOKUP(Table2[[#This Row],[Visitor]],Table5[],2,FALSE)</f>
        <v>8</v>
      </c>
      <c r="Q3811" s="37">
        <f>VLOOKUP(Table2[[#This Row],[Home]],Table5[],2,FALSE)</f>
        <v>6</v>
      </c>
    </row>
    <row r="3812" spans="1:17" ht="25.5" customHeight="1">
      <c r="A3812" s="67" t="s">
        <v>695</v>
      </c>
      <c r="B3812" s="11" t="s">
        <v>35</v>
      </c>
      <c r="C3812" s="68" t="s">
        <v>36</v>
      </c>
      <c r="D3812" s="68">
        <v>115</v>
      </c>
      <c r="E3812" s="68" t="s">
        <v>45</v>
      </c>
      <c r="F3812" s="68">
        <v>107</v>
      </c>
      <c r="G3812" s="68" t="s">
        <v>7</v>
      </c>
      <c r="H3812" s="68"/>
      <c r="I3812" s="30"/>
      <c r="J3812" s="37">
        <f>VLOOKUP(Table2[[#This Row],[Visitor]],Table1[],2,FALSE)</f>
        <v>16</v>
      </c>
      <c r="K3812" s="37">
        <f>VLOOKUP(Table2[[#This Row],[Home]],Table1[],2,FALSE)</f>
        <v>28</v>
      </c>
      <c r="L3812" s="37">
        <f>VLOOKUP(Table2[[#This Row],[Visitor]],Table3[],2,FALSE)</f>
        <v>7</v>
      </c>
      <c r="M3812" s="37">
        <f>VLOOKUP(Table2[[#This Row],[Home]],Table3[],2,FALSE)</f>
        <v>21</v>
      </c>
      <c r="N3812" s="37">
        <f>VLOOKUP(Table2[[#This Row],[Visitor]],Table4[],2,FALSE)</f>
        <v>6</v>
      </c>
      <c r="O3812" s="37">
        <f>VLOOKUP(Table2[[#This Row],[Home]],Table4[],2,FALSE)</f>
        <v>20</v>
      </c>
      <c r="P3812" s="37">
        <f>VLOOKUP(Table2[[#This Row],[Visitor]],Table5[],2,FALSE)</f>
        <v>15</v>
      </c>
      <c r="Q3812" s="37">
        <f>VLOOKUP(Table2[[#This Row],[Home]],Table5[],2,FALSE)</f>
        <v>3</v>
      </c>
    </row>
    <row r="3813" spans="1:17" ht="25.5" customHeight="1">
      <c r="A3813" s="67" t="s">
        <v>696</v>
      </c>
      <c r="B3813" s="11" t="s">
        <v>12</v>
      </c>
      <c r="C3813" s="68" t="s">
        <v>42</v>
      </c>
      <c r="D3813" s="68">
        <v>95</v>
      </c>
      <c r="E3813" s="68" t="s">
        <v>6</v>
      </c>
      <c r="F3813" s="68">
        <v>86</v>
      </c>
      <c r="G3813" s="68" t="s">
        <v>7</v>
      </c>
      <c r="H3813" s="68"/>
      <c r="I3813" s="30">
        <v>300</v>
      </c>
      <c r="J3813" s="37">
        <f>VLOOKUP(Table2[[#This Row],[Visitor]],Table1[],2,FALSE)</f>
        <v>25</v>
      </c>
      <c r="K3813" s="37">
        <f>VLOOKUP(Table2[[#This Row],[Home]],Table1[],2,FALSE)</f>
        <v>5</v>
      </c>
      <c r="L3813" s="37">
        <f>VLOOKUP(Table2[[#This Row],[Visitor]],Table3[],2,FALSE)</f>
        <v>22</v>
      </c>
      <c r="M3813" s="37">
        <f>VLOOKUP(Table2[[#This Row],[Home]],Table3[],2,FALSE)</f>
        <v>6</v>
      </c>
      <c r="N3813" s="37">
        <f>VLOOKUP(Table2[[#This Row],[Visitor]],Table4[],2,FALSE)</f>
        <v>30</v>
      </c>
      <c r="O3813" s="37">
        <f>VLOOKUP(Table2[[#This Row],[Home]],Table4[],2,FALSE)</f>
        <v>28</v>
      </c>
      <c r="P3813" s="37">
        <f>VLOOKUP(Table2[[#This Row],[Visitor]],Table5[],2,FALSE)</f>
        <v>25</v>
      </c>
      <c r="Q3813" s="37">
        <f>VLOOKUP(Table2[[#This Row],[Home]],Table5[],2,FALSE)</f>
        <v>28</v>
      </c>
    </row>
    <row r="3814" spans="1:17" ht="25.5" customHeight="1">
      <c r="A3814" s="67" t="s">
        <v>696</v>
      </c>
      <c r="B3814" s="11" t="s">
        <v>12</v>
      </c>
      <c r="C3814" s="68" t="s">
        <v>10</v>
      </c>
      <c r="D3814" s="68">
        <v>116</v>
      </c>
      <c r="E3814" s="68" t="s">
        <v>14</v>
      </c>
      <c r="F3814" s="68">
        <v>106</v>
      </c>
      <c r="G3814" s="68" t="s">
        <v>7</v>
      </c>
      <c r="H3814" s="68"/>
      <c r="I3814" s="30"/>
      <c r="J3814" s="37">
        <f>VLOOKUP(Table2[[#This Row],[Visitor]],Table1[],2,FALSE)</f>
        <v>1</v>
      </c>
      <c r="K3814" s="37">
        <f>VLOOKUP(Table2[[#This Row],[Home]],Table1[],2,FALSE)</f>
        <v>19</v>
      </c>
      <c r="L3814" s="37">
        <f>VLOOKUP(Table2[[#This Row],[Visitor]],Table3[],2,FALSE)</f>
        <v>3</v>
      </c>
      <c r="M3814" s="37">
        <f>VLOOKUP(Table2[[#This Row],[Home]],Table3[],2,FALSE)</f>
        <v>19</v>
      </c>
      <c r="N3814" s="37">
        <f>VLOOKUP(Table2[[#This Row],[Visitor]],Table4[],2,FALSE)</f>
        <v>3</v>
      </c>
      <c r="O3814" s="37">
        <f>VLOOKUP(Table2[[#This Row],[Home]],Table4[],2,FALSE)</f>
        <v>16</v>
      </c>
      <c r="P3814" s="37">
        <f>VLOOKUP(Table2[[#This Row],[Visitor]],Table5[],2,FALSE)</f>
        <v>30</v>
      </c>
      <c r="Q3814" s="37">
        <f>VLOOKUP(Table2[[#This Row],[Home]],Table5[],2,FALSE)</f>
        <v>27</v>
      </c>
    </row>
    <row r="3815" spans="1:17" ht="25.5" customHeight="1">
      <c r="A3815" s="67" t="s">
        <v>696</v>
      </c>
      <c r="B3815" s="11" t="s">
        <v>12</v>
      </c>
      <c r="C3815" s="68" t="s">
        <v>5</v>
      </c>
      <c r="D3815" s="68">
        <v>116</v>
      </c>
      <c r="E3815" s="68" t="s">
        <v>16</v>
      </c>
      <c r="F3815" s="68">
        <v>111</v>
      </c>
      <c r="G3815" s="68" t="s">
        <v>7</v>
      </c>
      <c r="H3815" s="68"/>
      <c r="I3815" s="30"/>
      <c r="J3815" s="37">
        <f>VLOOKUP(Table2[[#This Row],[Visitor]],Table1[],2,FALSE)</f>
        <v>4</v>
      </c>
      <c r="K3815" s="37">
        <f>VLOOKUP(Table2[[#This Row],[Home]],Table1[],2,FALSE)</f>
        <v>13</v>
      </c>
      <c r="L3815" s="37">
        <f>VLOOKUP(Table2[[#This Row],[Visitor]],Table3[],2,FALSE)</f>
        <v>4</v>
      </c>
      <c r="M3815" s="37">
        <f>VLOOKUP(Table2[[#This Row],[Home]],Table3[],2,FALSE)</f>
        <v>8</v>
      </c>
      <c r="N3815" s="37">
        <f>VLOOKUP(Table2[[#This Row],[Visitor]],Table4[],2,FALSE)</f>
        <v>9</v>
      </c>
      <c r="O3815" s="37">
        <f>VLOOKUP(Table2[[#This Row],[Home]],Table4[],2,FALSE)</f>
        <v>11</v>
      </c>
      <c r="P3815" s="37">
        <f>VLOOKUP(Table2[[#This Row],[Visitor]],Table5[],2,FALSE)</f>
        <v>5</v>
      </c>
      <c r="Q3815" s="37">
        <f>VLOOKUP(Table2[[#This Row],[Home]],Table5[],2,FALSE)</f>
        <v>7</v>
      </c>
    </row>
    <row r="3816" spans="1:17" ht="25.5" customHeight="1">
      <c r="A3816" s="67" t="s">
        <v>696</v>
      </c>
      <c r="B3816" s="11" t="s">
        <v>12</v>
      </c>
      <c r="C3816" s="68" t="s">
        <v>40</v>
      </c>
      <c r="D3816" s="68">
        <v>115</v>
      </c>
      <c r="E3816" s="68" t="s">
        <v>20</v>
      </c>
      <c r="F3816" s="68">
        <v>107</v>
      </c>
      <c r="G3816" s="68" t="s">
        <v>7</v>
      </c>
      <c r="H3816" s="68"/>
      <c r="I3816" s="30"/>
      <c r="J3816" s="37">
        <f>VLOOKUP(Table2[[#This Row],[Visitor]],Table1[],2,FALSE)</f>
        <v>15</v>
      </c>
      <c r="K3816" s="37">
        <f>VLOOKUP(Table2[[#This Row],[Home]],Table1[],2,FALSE)</f>
        <v>9</v>
      </c>
      <c r="L3816" s="37">
        <f>VLOOKUP(Table2[[#This Row],[Visitor]],Table3[],2,FALSE)</f>
        <v>24</v>
      </c>
      <c r="M3816" s="37">
        <f>VLOOKUP(Table2[[#This Row],[Home]],Table3[],2,FALSE)</f>
        <v>17</v>
      </c>
      <c r="N3816" s="37">
        <f>VLOOKUP(Table2[[#This Row],[Visitor]],Table4[],2,FALSE)</f>
        <v>27</v>
      </c>
      <c r="O3816" s="37">
        <f>VLOOKUP(Table2[[#This Row],[Home]],Table4[],2,FALSE)</f>
        <v>25</v>
      </c>
      <c r="P3816" s="37">
        <f>VLOOKUP(Table2[[#This Row],[Visitor]],Table5[],2,FALSE)</f>
        <v>24</v>
      </c>
      <c r="Q3816" s="37">
        <f>VLOOKUP(Table2[[#This Row],[Home]],Table5[],2,FALSE)</f>
        <v>22</v>
      </c>
    </row>
    <row r="3817" spans="1:17" ht="25.5" customHeight="1">
      <c r="A3817" s="67" t="s">
        <v>696</v>
      </c>
      <c r="B3817" s="11" t="s">
        <v>12</v>
      </c>
      <c r="C3817" s="68" t="s">
        <v>41</v>
      </c>
      <c r="D3817" s="68">
        <v>93</v>
      </c>
      <c r="E3817" s="68" t="s">
        <v>19</v>
      </c>
      <c r="F3817" s="68">
        <v>100</v>
      </c>
      <c r="G3817" s="68" t="s">
        <v>7</v>
      </c>
      <c r="H3817" s="68"/>
      <c r="I3817" s="30">
        <v>0</v>
      </c>
      <c r="J3817" s="37">
        <f>VLOOKUP(Table2[[#This Row],[Visitor]],Table1[],2,FALSE)</f>
        <v>7</v>
      </c>
      <c r="K3817" s="37">
        <f>VLOOKUP(Table2[[#This Row],[Home]],Table1[],2,FALSE)</f>
        <v>27</v>
      </c>
      <c r="L3817" s="37">
        <f>VLOOKUP(Table2[[#This Row],[Visitor]],Table3[],2,FALSE)</f>
        <v>2</v>
      </c>
      <c r="M3817" s="37">
        <f>VLOOKUP(Table2[[#This Row],[Home]],Table3[],2,FALSE)</f>
        <v>5</v>
      </c>
      <c r="N3817" s="37">
        <f>VLOOKUP(Table2[[#This Row],[Visitor]],Table4[],2,FALSE)</f>
        <v>2</v>
      </c>
      <c r="O3817" s="37">
        <f>VLOOKUP(Table2[[#This Row],[Home]],Table4[],2,FALSE)</f>
        <v>7</v>
      </c>
      <c r="P3817" s="37">
        <f>VLOOKUP(Table2[[#This Row],[Visitor]],Table5[],2,FALSE)</f>
        <v>2</v>
      </c>
      <c r="Q3817" s="37">
        <f>VLOOKUP(Table2[[#This Row],[Home]],Table5[],2,FALSE)</f>
        <v>13</v>
      </c>
    </row>
    <row r="3818" spans="1:17" ht="25.5" customHeight="1">
      <c r="A3818" s="67" t="s">
        <v>696</v>
      </c>
      <c r="B3818" s="11" t="s">
        <v>21</v>
      </c>
      <c r="C3818" s="68" t="s">
        <v>22</v>
      </c>
      <c r="D3818" s="68">
        <v>144</v>
      </c>
      <c r="E3818" s="68" t="s">
        <v>17</v>
      </c>
      <c r="F3818" s="68">
        <v>97</v>
      </c>
      <c r="G3818" s="68" t="s">
        <v>7</v>
      </c>
      <c r="H3818" s="68"/>
      <c r="I3818" s="30"/>
      <c r="J3818" s="37">
        <f>VLOOKUP(Table2[[#This Row],[Visitor]],Table1[],2,FALSE)</f>
        <v>14</v>
      </c>
      <c r="K3818" s="37">
        <f>VLOOKUP(Table2[[#This Row],[Home]],Table1[],2,FALSE)</f>
        <v>17</v>
      </c>
      <c r="L3818" s="37">
        <f>VLOOKUP(Table2[[#This Row],[Visitor]],Table3[],2,FALSE)</f>
        <v>16</v>
      </c>
      <c r="M3818" s="37">
        <f>VLOOKUP(Table2[[#This Row],[Home]],Table3[],2,FALSE)</f>
        <v>15</v>
      </c>
      <c r="N3818" s="37">
        <f>VLOOKUP(Table2[[#This Row],[Visitor]],Table4[],2,FALSE)</f>
        <v>1</v>
      </c>
      <c r="O3818" s="37">
        <f>VLOOKUP(Table2[[#This Row],[Home]],Table4[],2,FALSE)</f>
        <v>18</v>
      </c>
      <c r="P3818" s="37">
        <f>VLOOKUP(Table2[[#This Row],[Visitor]],Table5[],2,FALSE)</f>
        <v>1</v>
      </c>
      <c r="Q3818" s="37">
        <f>VLOOKUP(Table2[[#This Row],[Home]],Table5[],2,FALSE)</f>
        <v>9</v>
      </c>
    </row>
    <row r="3819" spans="1:17" ht="25.5" customHeight="1">
      <c r="A3819" s="67" t="s">
        <v>696</v>
      </c>
      <c r="B3819" s="11" t="s">
        <v>23</v>
      </c>
      <c r="C3819" s="68" t="s">
        <v>18</v>
      </c>
      <c r="D3819" s="68">
        <v>118</v>
      </c>
      <c r="E3819" s="68" t="s">
        <v>43</v>
      </c>
      <c r="F3819" s="68">
        <v>107</v>
      </c>
      <c r="G3819" s="68" t="s">
        <v>7</v>
      </c>
      <c r="H3819" s="68"/>
      <c r="I3819" s="30"/>
      <c r="J3819" s="37">
        <f>VLOOKUP(Table2[[#This Row],[Visitor]],Table1[],2,FALSE)</f>
        <v>26</v>
      </c>
      <c r="K3819" s="37">
        <f>VLOOKUP(Table2[[#This Row],[Home]],Table1[],2,FALSE)</f>
        <v>10</v>
      </c>
      <c r="L3819" s="37">
        <f>VLOOKUP(Table2[[#This Row],[Visitor]],Table3[],2,FALSE)</f>
        <v>26</v>
      </c>
      <c r="M3819" s="37">
        <f>VLOOKUP(Table2[[#This Row],[Home]],Table3[],2,FALSE)</f>
        <v>10</v>
      </c>
      <c r="N3819" s="37">
        <f>VLOOKUP(Table2[[#This Row],[Visitor]],Table4[],2,FALSE)</f>
        <v>15</v>
      </c>
      <c r="O3819" s="37">
        <f>VLOOKUP(Table2[[#This Row],[Home]],Table4[],2,FALSE)</f>
        <v>10</v>
      </c>
      <c r="P3819" s="37">
        <f>VLOOKUP(Table2[[#This Row],[Visitor]],Table5[],2,FALSE)</f>
        <v>18</v>
      </c>
      <c r="Q3819" s="37">
        <f>VLOOKUP(Table2[[#This Row],[Home]],Table5[],2,FALSE)</f>
        <v>10</v>
      </c>
    </row>
    <row r="3820" spans="1:17" ht="25.5" customHeight="1">
      <c r="A3820" s="67" t="s">
        <v>696</v>
      </c>
      <c r="B3820" s="11" t="s">
        <v>35</v>
      </c>
      <c r="C3820" s="68" t="s">
        <v>24</v>
      </c>
      <c r="D3820" s="68">
        <v>86</v>
      </c>
      <c r="E3820" s="68" t="s">
        <v>37</v>
      </c>
      <c r="F3820" s="68">
        <v>111</v>
      </c>
      <c r="G3820" s="68" t="s">
        <v>7</v>
      </c>
      <c r="H3820" s="68"/>
      <c r="I3820" s="30"/>
      <c r="J3820" s="37">
        <f>VLOOKUP(Table2[[#This Row],[Visitor]],Table1[],2,FALSE)</f>
        <v>21</v>
      </c>
      <c r="K3820" s="37">
        <f>VLOOKUP(Table2[[#This Row],[Home]],Table1[],2,FALSE)</f>
        <v>29</v>
      </c>
      <c r="L3820" s="37">
        <f>VLOOKUP(Table2[[#This Row],[Visitor]],Table3[],2,FALSE)</f>
        <v>9</v>
      </c>
      <c r="M3820" s="37">
        <f>VLOOKUP(Table2[[#This Row],[Home]],Table3[],2,FALSE)</f>
        <v>30</v>
      </c>
      <c r="N3820" s="37">
        <f>VLOOKUP(Table2[[#This Row],[Visitor]],Table4[],2,FALSE)</f>
        <v>24</v>
      </c>
      <c r="O3820" s="37">
        <f>VLOOKUP(Table2[[#This Row],[Home]],Table4[],2,FALSE)</f>
        <v>29</v>
      </c>
      <c r="P3820" s="37">
        <f>VLOOKUP(Table2[[#This Row],[Visitor]],Table5[],2,FALSE)</f>
        <v>21</v>
      </c>
      <c r="Q3820" s="37">
        <f>VLOOKUP(Table2[[#This Row],[Home]],Table5[],2,FALSE)</f>
        <v>17</v>
      </c>
    </row>
    <row r="3821" spans="1:17" ht="25.5" customHeight="1">
      <c r="A3821" s="67" t="s">
        <v>696</v>
      </c>
      <c r="B3821" s="11" t="s">
        <v>35</v>
      </c>
      <c r="C3821" s="68" t="s">
        <v>30</v>
      </c>
      <c r="D3821" s="68">
        <v>115</v>
      </c>
      <c r="E3821" s="68" t="s">
        <v>38</v>
      </c>
      <c r="F3821" s="68">
        <v>125</v>
      </c>
      <c r="G3821" s="68" t="s">
        <v>7</v>
      </c>
      <c r="H3821" s="68"/>
      <c r="I3821" s="30"/>
      <c r="J3821" s="37">
        <f>VLOOKUP(Table2[[#This Row],[Visitor]],Table1[],2,FALSE)</f>
        <v>18</v>
      </c>
      <c r="K3821" s="37">
        <f>VLOOKUP(Table2[[#This Row],[Home]],Table1[],2,FALSE)</f>
        <v>23</v>
      </c>
      <c r="L3821" s="37">
        <f>VLOOKUP(Table2[[#This Row],[Visitor]],Table3[],2,FALSE)</f>
        <v>14</v>
      </c>
      <c r="M3821" s="37">
        <f>VLOOKUP(Table2[[#This Row],[Home]],Table3[],2,FALSE)</f>
        <v>25</v>
      </c>
      <c r="N3821" s="37">
        <f>VLOOKUP(Table2[[#This Row],[Visitor]],Table4[],2,FALSE)</f>
        <v>4</v>
      </c>
      <c r="O3821" s="37">
        <f>VLOOKUP(Table2[[#This Row],[Home]],Table4[],2,FALSE)</f>
        <v>19</v>
      </c>
      <c r="P3821" s="37">
        <f>VLOOKUP(Table2[[#This Row],[Visitor]],Table5[],2,FALSE)</f>
        <v>6</v>
      </c>
      <c r="Q3821" s="37">
        <f>VLOOKUP(Table2[[#This Row],[Home]],Table5[],2,FALSE)</f>
        <v>20</v>
      </c>
    </row>
    <row r="3822" spans="1:17" ht="25.5" customHeight="1">
      <c r="A3822" s="67" t="s">
        <v>696</v>
      </c>
      <c r="B3822" s="11" t="s">
        <v>35</v>
      </c>
      <c r="C3822" s="68" t="s">
        <v>33</v>
      </c>
      <c r="D3822" s="68">
        <v>101</v>
      </c>
      <c r="E3822" s="68" t="s">
        <v>44</v>
      </c>
      <c r="F3822" s="68">
        <v>124</v>
      </c>
      <c r="G3822" s="68" t="s">
        <v>7</v>
      </c>
      <c r="H3822" s="68"/>
      <c r="I3822" s="30"/>
      <c r="J3822" s="37">
        <f>VLOOKUP(Table2[[#This Row],[Visitor]],Table1[],2,FALSE)</f>
        <v>24</v>
      </c>
      <c r="K3822" s="37">
        <f>VLOOKUP(Table2[[#This Row],[Home]],Table1[],2,FALSE)</f>
        <v>6</v>
      </c>
      <c r="L3822" s="37">
        <f>VLOOKUP(Table2[[#This Row],[Visitor]],Table3[],2,FALSE)</f>
        <v>12</v>
      </c>
      <c r="M3822" s="37">
        <f>VLOOKUP(Table2[[#This Row],[Home]],Table3[],2,FALSE)</f>
        <v>18</v>
      </c>
      <c r="N3822" s="37">
        <f>VLOOKUP(Table2[[#This Row],[Visitor]],Table4[],2,FALSE)</f>
        <v>21</v>
      </c>
      <c r="O3822" s="37">
        <f>VLOOKUP(Table2[[#This Row],[Home]],Table4[],2,FALSE)</f>
        <v>12</v>
      </c>
      <c r="P3822" s="37">
        <f>VLOOKUP(Table2[[#This Row],[Visitor]],Table5[],2,FALSE)</f>
        <v>29</v>
      </c>
      <c r="Q3822" s="37">
        <f>VLOOKUP(Table2[[#This Row],[Home]],Table5[],2,FALSE)</f>
        <v>4</v>
      </c>
    </row>
    <row r="3823" spans="1:17" ht="25.5" customHeight="1">
      <c r="A3823" s="67" t="s">
        <v>697</v>
      </c>
      <c r="B3823" s="11" t="s">
        <v>21</v>
      </c>
      <c r="C3823" s="68" t="s">
        <v>22</v>
      </c>
      <c r="D3823" s="68">
        <v>108</v>
      </c>
      <c r="E3823" s="68" t="s">
        <v>17</v>
      </c>
      <c r="F3823" s="68">
        <v>119</v>
      </c>
      <c r="G3823" s="68" t="s">
        <v>7</v>
      </c>
      <c r="H3823" s="68"/>
      <c r="I3823" s="30"/>
      <c r="J3823" s="37">
        <f>VLOOKUP(Table2[[#This Row],[Visitor]],Table1[],2,FALSE)</f>
        <v>14</v>
      </c>
      <c r="K3823" s="37">
        <f>VLOOKUP(Table2[[#This Row],[Home]],Table1[],2,FALSE)</f>
        <v>17</v>
      </c>
      <c r="L3823" s="37">
        <f>VLOOKUP(Table2[[#This Row],[Visitor]],Table3[],2,FALSE)</f>
        <v>16</v>
      </c>
      <c r="M3823" s="37">
        <f>VLOOKUP(Table2[[#This Row],[Home]],Table3[],2,FALSE)</f>
        <v>15</v>
      </c>
      <c r="N3823" s="37">
        <f>VLOOKUP(Table2[[#This Row],[Visitor]],Table4[],2,FALSE)</f>
        <v>1</v>
      </c>
      <c r="O3823" s="37">
        <f>VLOOKUP(Table2[[#This Row],[Home]],Table4[],2,FALSE)</f>
        <v>18</v>
      </c>
      <c r="P3823" s="37">
        <f>VLOOKUP(Table2[[#This Row],[Visitor]],Table5[],2,FALSE)</f>
        <v>1</v>
      </c>
      <c r="Q3823" s="37">
        <f>VLOOKUP(Table2[[#This Row],[Home]],Table5[],2,FALSE)</f>
        <v>9</v>
      </c>
    </row>
    <row r="3824" spans="1:17" ht="25.5" customHeight="1">
      <c r="A3824" s="67" t="s">
        <v>697</v>
      </c>
      <c r="B3824" s="11" t="s">
        <v>21</v>
      </c>
      <c r="C3824" s="68" t="s">
        <v>27</v>
      </c>
      <c r="D3824" s="68">
        <v>141</v>
      </c>
      <c r="E3824" s="68" t="s">
        <v>15</v>
      </c>
      <c r="F3824" s="68">
        <v>145</v>
      </c>
      <c r="G3824" s="68" t="s">
        <v>7</v>
      </c>
      <c r="H3824" s="68"/>
      <c r="I3824" s="30"/>
      <c r="J3824" s="37">
        <f>VLOOKUP(Table2[[#This Row],[Visitor]],Table1[],2,FALSE)</f>
        <v>11</v>
      </c>
      <c r="K3824" s="37">
        <f>VLOOKUP(Table2[[#This Row],[Home]],Table1[],2,FALSE)</f>
        <v>30</v>
      </c>
      <c r="L3824" s="37">
        <f>VLOOKUP(Table2[[#This Row],[Visitor]],Table3[],2,FALSE)</f>
        <v>27</v>
      </c>
      <c r="M3824" s="37">
        <f>VLOOKUP(Table2[[#This Row],[Home]],Table3[],2,FALSE)</f>
        <v>23</v>
      </c>
      <c r="N3824" s="37">
        <f>VLOOKUP(Table2[[#This Row],[Visitor]],Table4[],2,FALSE)</f>
        <v>26</v>
      </c>
      <c r="O3824" s="37">
        <f>VLOOKUP(Table2[[#This Row],[Home]],Table4[],2,FALSE)</f>
        <v>14</v>
      </c>
      <c r="P3824" s="37">
        <f>VLOOKUP(Table2[[#This Row],[Visitor]],Table5[],2,FALSE)</f>
        <v>26</v>
      </c>
      <c r="Q3824" s="37">
        <f>VLOOKUP(Table2[[#This Row],[Home]],Table5[],2,FALSE)</f>
        <v>14</v>
      </c>
    </row>
    <row r="3825" spans="1:17" ht="25.5" customHeight="1">
      <c r="A3825" s="67" t="s">
        <v>697</v>
      </c>
      <c r="B3825" s="11" t="s">
        <v>21</v>
      </c>
      <c r="C3825" s="68" t="s">
        <v>25</v>
      </c>
      <c r="D3825" s="68">
        <v>107</v>
      </c>
      <c r="E3825" s="68" t="s">
        <v>5</v>
      </c>
      <c r="F3825" s="68">
        <v>126</v>
      </c>
      <c r="G3825" s="68" t="s">
        <v>7</v>
      </c>
      <c r="H3825" s="68"/>
      <c r="I3825" s="30"/>
      <c r="J3825" s="37">
        <f>VLOOKUP(Table2[[#This Row],[Visitor]],Table1[],2,FALSE)</f>
        <v>12</v>
      </c>
      <c r="K3825" s="37">
        <f>VLOOKUP(Table2[[#This Row],[Home]],Table1[],2,FALSE)</f>
        <v>4</v>
      </c>
      <c r="L3825" s="37">
        <f>VLOOKUP(Table2[[#This Row],[Visitor]],Table3[],2,FALSE)</f>
        <v>29</v>
      </c>
      <c r="M3825" s="37">
        <f>VLOOKUP(Table2[[#This Row],[Home]],Table3[],2,FALSE)</f>
        <v>4</v>
      </c>
      <c r="N3825" s="37">
        <f>VLOOKUP(Table2[[#This Row],[Visitor]],Table4[],2,FALSE)</f>
        <v>23</v>
      </c>
      <c r="O3825" s="37">
        <f>VLOOKUP(Table2[[#This Row],[Home]],Table4[],2,FALSE)</f>
        <v>9</v>
      </c>
      <c r="P3825" s="37">
        <f>VLOOKUP(Table2[[#This Row],[Visitor]],Table5[],2,FALSE)</f>
        <v>16</v>
      </c>
      <c r="Q3825" s="37">
        <f>VLOOKUP(Table2[[#This Row],[Home]],Table5[],2,FALSE)</f>
        <v>5</v>
      </c>
    </row>
    <row r="3826" spans="1:17" ht="25.5" customHeight="1">
      <c r="A3826" s="67" t="s">
        <v>697</v>
      </c>
      <c r="B3826" s="11" t="s">
        <v>26</v>
      </c>
      <c r="C3826" s="68" t="s">
        <v>13</v>
      </c>
      <c r="D3826" s="68">
        <v>118</v>
      </c>
      <c r="E3826" s="68" t="s">
        <v>28</v>
      </c>
      <c r="F3826" s="68">
        <v>99</v>
      </c>
      <c r="G3826" s="68" t="s">
        <v>7</v>
      </c>
      <c r="H3826" s="68"/>
      <c r="I3826" s="30"/>
      <c r="J3826" s="37">
        <f>VLOOKUP(Table2[[#This Row],[Visitor]],Table1[],2,FALSE)</f>
        <v>20</v>
      </c>
      <c r="K3826" s="37">
        <f>VLOOKUP(Table2[[#This Row],[Home]],Table1[],2,FALSE)</f>
        <v>22</v>
      </c>
      <c r="L3826" s="37">
        <f>VLOOKUP(Table2[[#This Row],[Visitor]],Table3[],2,FALSE)</f>
        <v>20</v>
      </c>
      <c r="M3826" s="37">
        <f>VLOOKUP(Table2[[#This Row],[Home]],Table3[],2,FALSE)</f>
        <v>28</v>
      </c>
      <c r="N3826" s="37">
        <f>VLOOKUP(Table2[[#This Row],[Visitor]],Table4[],2,FALSE)</f>
        <v>17</v>
      </c>
      <c r="O3826" s="37">
        <f>VLOOKUP(Table2[[#This Row],[Home]],Table4[],2,FALSE)</f>
        <v>22</v>
      </c>
      <c r="P3826" s="37">
        <f>VLOOKUP(Table2[[#This Row],[Visitor]],Table5[],2,FALSE)</f>
        <v>23</v>
      </c>
      <c r="Q3826" s="37">
        <f>VLOOKUP(Table2[[#This Row],[Home]],Table5[],2,FALSE)</f>
        <v>12</v>
      </c>
    </row>
    <row r="3827" spans="1:17" ht="25.5" customHeight="1">
      <c r="A3827" s="67" t="s">
        <v>697</v>
      </c>
      <c r="B3827" s="11" t="s">
        <v>26</v>
      </c>
      <c r="C3827" s="68" t="s">
        <v>45</v>
      </c>
      <c r="D3827" s="68">
        <v>121</v>
      </c>
      <c r="E3827" s="68" t="s">
        <v>34</v>
      </c>
      <c r="F3827" s="68">
        <v>107</v>
      </c>
      <c r="G3827" s="68" t="s">
        <v>7</v>
      </c>
      <c r="H3827" s="68"/>
      <c r="I3827" s="30"/>
      <c r="J3827" s="37">
        <f>VLOOKUP(Table2[[#This Row],[Visitor]],Table1[],2,FALSE)</f>
        <v>28</v>
      </c>
      <c r="K3827" s="37">
        <f>VLOOKUP(Table2[[#This Row],[Home]],Table1[],2,FALSE)</f>
        <v>2</v>
      </c>
      <c r="L3827" s="37">
        <f>VLOOKUP(Table2[[#This Row],[Visitor]],Table3[],2,FALSE)</f>
        <v>21</v>
      </c>
      <c r="M3827" s="37">
        <f>VLOOKUP(Table2[[#This Row],[Home]],Table3[],2,FALSE)</f>
        <v>13</v>
      </c>
      <c r="N3827" s="37">
        <f>VLOOKUP(Table2[[#This Row],[Visitor]],Table4[],2,FALSE)</f>
        <v>20</v>
      </c>
      <c r="O3827" s="37">
        <f>VLOOKUP(Table2[[#This Row],[Home]],Table4[],2,FALSE)</f>
        <v>13</v>
      </c>
      <c r="P3827" s="37">
        <f>VLOOKUP(Table2[[#This Row],[Visitor]],Table5[],2,FALSE)</f>
        <v>3</v>
      </c>
      <c r="Q3827" s="37">
        <f>VLOOKUP(Table2[[#This Row],[Home]],Table5[],2,FALSE)</f>
        <v>19</v>
      </c>
    </row>
    <row r="3828" spans="1:17" ht="25.5" customHeight="1">
      <c r="A3828" s="67" t="s">
        <v>697</v>
      </c>
      <c r="B3828" s="11" t="s">
        <v>35</v>
      </c>
      <c r="C3828" s="68" t="s">
        <v>36</v>
      </c>
      <c r="D3828" s="68">
        <v>105</v>
      </c>
      <c r="E3828" s="68" t="s">
        <v>44</v>
      </c>
      <c r="F3828" s="68">
        <v>128</v>
      </c>
      <c r="G3828" s="68" t="s">
        <v>7</v>
      </c>
      <c r="H3828" s="68"/>
      <c r="I3828" s="30"/>
      <c r="J3828" s="37">
        <f>VLOOKUP(Table2[[#This Row],[Visitor]],Table1[],2,FALSE)</f>
        <v>16</v>
      </c>
      <c r="K3828" s="37">
        <f>VLOOKUP(Table2[[#This Row],[Home]],Table1[],2,FALSE)</f>
        <v>6</v>
      </c>
      <c r="L3828" s="37">
        <f>VLOOKUP(Table2[[#This Row],[Visitor]],Table3[],2,FALSE)</f>
        <v>7</v>
      </c>
      <c r="M3828" s="37">
        <f>VLOOKUP(Table2[[#This Row],[Home]],Table3[],2,FALSE)</f>
        <v>18</v>
      </c>
      <c r="N3828" s="37">
        <f>VLOOKUP(Table2[[#This Row],[Visitor]],Table4[],2,FALSE)</f>
        <v>6</v>
      </c>
      <c r="O3828" s="37">
        <f>VLOOKUP(Table2[[#This Row],[Home]],Table4[],2,FALSE)</f>
        <v>12</v>
      </c>
      <c r="P3828" s="37">
        <f>VLOOKUP(Table2[[#This Row],[Visitor]],Table5[],2,FALSE)</f>
        <v>15</v>
      </c>
      <c r="Q3828" s="37">
        <f>VLOOKUP(Table2[[#This Row],[Home]],Table5[],2,FALSE)</f>
        <v>4</v>
      </c>
    </row>
    <row r="3829" spans="1:17" ht="25.5" customHeight="1">
      <c r="A3829" s="67" t="s">
        <v>698</v>
      </c>
      <c r="B3829" s="11" t="s">
        <v>67</v>
      </c>
      <c r="C3829" s="68" t="s">
        <v>6</v>
      </c>
      <c r="D3829" s="68">
        <v>99</v>
      </c>
      <c r="E3829" s="68" t="s">
        <v>16</v>
      </c>
      <c r="F3829" s="68">
        <v>119</v>
      </c>
      <c r="G3829" s="68" t="s">
        <v>7</v>
      </c>
      <c r="H3829" s="68"/>
      <c r="I3829" s="30"/>
      <c r="J3829" s="37">
        <f>VLOOKUP(Table2[[#This Row],[Visitor]],Table1[],2,FALSE)</f>
        <v>5</v>
      </c>
      <c r="K3829" s="37">
        <f>VLOOKUP(Table2[[#This Row],[Home]],Table1[],2,FALSE)</f>
        <v>13</v>
      </c>
      <c r="L3829" s="37">
        <f>VLOOKUP(Table2[[#This Row],[Visitor]],Table3[],2,FALSE)</f>
        <v>6</v>
      </c>
      <c r="M3829" s="37">
        <f>VLOOKUP(Table2[[#This Row],[Home]],Table3[],2,FALSE)</f>
        <v>8</v>
      </c>
      <c r="N3829" s="37">
        <f>VLOOKUP(Table2[[#This Row],[Visitor]],Table4[],2,FALSE)</f>
        <v>28</v>
      </c>
      <c r="O3829" s="37">
        <f>VLOOKUP(Table2[[#This Row],[Home]],Table4[],2,FALSE)</f>
        <v>11</v>
      </c>
      <c r="P3829" s="37">
        <f>VLOOKUP(Table2[[#This Row],[Visitor]],Table5[],2,FALSE)</f>
        <v>28</v>
      </c>
      <c r="Q3829" s="37">
        <f>VLOOKUP(Table2[[#This Row],[Home]],Table5[],2,FALSE)</f>
        <v>7</v>
      </c>
    </row>
    <row r="3830" spans="1:17" ht="25.5" customHeight="1">
      <c r="A3830" s="67" t="s">
        <v>698</v>
      </c>
      <c r="B3830" s="11" t="s">
        <v>83</v>
      </c>
      <c r="C3830" s="68" t="s">
        <v>40</v>
      </c>
      <c r="D3830" s="68">
        <v>133</v>
      </c>
      <c r="E3830" s="68" t="s">
        <v>20</v>
      </c>
      <c r="F3830" s="68">
        <v>130</v>
      </c>
      <c r="G3830" s="68" t="s">
        <v>7</v>
      </c>
      <c r="H3830" s="68"/>
      <c r="I3830" s="30"/>
      <c r="J3830" s="37">
        <f>VLOOKUP(Table2[[#This Row],[Visitor]],Table1[],2,FALSE)</f>
        <v>15</v>
      </c>
      <c r="K3830" s="37">
        <f>VLOOKUP(Table2[[#This Row],[Home]],Table1[],2,FALSE)</f>
        <v>9</v>
      </c>
      <c r="L3830" s="37">
        <f>VLOOKUP(Table2[[#This Row],[Visitor]],Table3[],2,FALSE)</f>
        <v>24</v>
      </c>
      <c r="M3830" s="37">
        <f>VLOOKUP(Table2[[#This Row],[Home]],Table3[],2,FALSE)</f>
        <v>17</v>
      </c>
      <c r="N3830" s="37">
        <f>VLOOKUP(Table2[[#This Row],[Visitor]],Table4[],2,FALSE)</f>
        <v>27</v>
      </c>
      <c r="O3830" s="37">
        <f>VLOOKUP(Table2[[#This Row],[Home]],Table4[],2,FALSE)</f>
        <v>25</v>
      </c>
      <c r="P3830" s="37">
        <f>VLOOKUP(Table2[[#This Row],[Visitor]],Table5[],2,FALSE)</f>
        <v>24</v>
      </c>
      <c r="Q3830" s="37">
        <f>VLOOKUP(Table2[[#This Row],[Home]],Table5[],2,FALSE)</f>
        <v>22</v>
      </c>
    </row>
    <row r="3831" spans="1:17" ht="25.5" customHeight="1">
      <c r="A3831" s="67" t="s">
        <v>698</v>
      </c>
      <c r="B3831" s="11" t="s">
        <v>226</v>
      </c>
      <c r="C3831" s="68" t="s">
        <v>19</v>
      </c>
      <c r="D3831" s="68">
        <v>116</v>
      </c>
      <c r="E3831" s="68" t="s">
        <v>18</v>
      </c>
      <c r="F3831" s="68">
        <v>92</v>
      </c>
      <c r="G3831" s="68" t="s">
        <v>7</v>
      </c>
      <c r="H3831" s="68"/>
      <c r="I3831" s="30">
        <v>3247</v>
      </c>
      <c r="J3831" s="37">
        <f>VLOOKUP(Table2[[#This Row],[Visitor]],Table1[],2,FALSE)</f>
        <v>27</v>
      </c>
      <c r="K3831" s="37">
        <f>VLOOKUP(Table2[[#This Row],[Home]],Table1[],2,FALSE)</f>
        <v>26</v>
      </c>
      <c r="L3831" s="37">
        <f>VLOOKUP(Table2[[#This Row],[Visitor]],Table3[],2,FALSE)</f>
        <v>5</v>
      </c>
      <c r="M3831" s="37">
        <f>VLOOKUP(Table2[[#This Row],[Home]],Table3[],2,FALSE)</f>
        <v>26</v>
      </c>
      <c r="N3831" s="37">
        <f>VLOOKUP(Table2[[#This Row],[Visitor]],Table4[],2,FALSE)</f>
        <v>7</v>
      </c>
      <c r="O3831" s="37">
        <f>VLOOKUP(Table2[[#This Row],[Home]],Table4[],2,FALSE)</f>
        <v>15</v>
      </c>
      <c r="P3831" s="37">
        <f>VLOOKUP(Table2[[#This Row],[Visitor]],Table5[],2,FALSE)</f>
        <v>13</v>
      </c>
      <c r="Q3831" s="37">
        <f>VLOOKUP(Table2[[#This Row],[Home]],Table5[],2,FALSE)</f>
        <v>18</v>
      </c>
    </row>
    <row r="3832" spans="1:17" ht="25.5" customHeight="1">
      <c r="A3832" s="67" t="s">
        <v>698</v>
      </c>
      <c r="B3832" s="11" t="s">
        <v>12</v>
      </c>
      <c r="C3832" s="68" t="s">
        <v>38</v>
      </c>
      <c r="D3832" s="68">
        <v>119</v>
      </c>
      <c r="E3832" s="68" t="s">
        <v>9</v>
      </c>
      <c r="F3832" s="68">
        <v>122</v>
      </c>
      <c r="G3832" s="68" t="s">
        <v>7</v>
      </c>
      <c r="H3832" s="68"/>
      <c r="I3832" s="30">
        <v>3247</v>
      </c>
      <c r="J3832" s="37">
        <f>VLOOKUP(Table2[[#This Row],[Visitor]],Table1[],2,FALSE)</f>
        <v>23</v>
      </c>
      <c r="K3832" s="37">
        <f>VLOOKUP(Table2[[#This Row],[Home]],Table1[],2,FALSE)</f>
        <v>3</v>
      </c>
      <c r="L3832" s="37">
        <f>VLOOKUP(Table2[[#This Row],[Visitor]],Table3[],2,FALSE)</f>
        <v>25</v>
      </c>
      <c r="M3832" s="37">
        <f>VLOOKUP(Table2[[#This Row],[Home]],Table3[],2,FALSE)</f>
        <v>1</v>
      </c>
      <c r="N3832" s="37">
        <f>VLOOKUP(Table2[[#This Row],[Visitor]],Table4[],2,FALSE)</f>
        <v>19</v>
      </c>
      <c r="O3832" s="37">
        <f>VLOOKUP(Table2[[#This Row],[Home]],Table4[],2,FALSE)</f>
        <v>5</v>
      </c>
      <c r="P3832" s="37">
        <f>VLOOKUP(Table2[[#This Row],[Visitor]],Table5[],2,FALSE)</f>
        <v>20</v>
      </c>
      <c r="Q3832" s="37">
        <f>VLOOKUP(Table2[[#This Row],[Home]],Table5[],2,FALSE)</f>
        <v>8</v>
      </c>
    </row>
    <row r="3833" spans="1:17" ht="25.5" customHeight="1">
      <c r="A3833" s="67" t="s">
        <v>698</v>
      </c>
      <c r="B3833" s="11" t="s">
        <v>21</v>
      </c>
      <c r="C3833" s="68" t="s">
        <v>42</v>
      </c>
      <c r="D3833" s="68">
        <v>83</v>
      </c>
      <c r="E3833" s="68" t="s">
        <v>41</v>
      </c>
      <c r="F3833" s="68">
        <v>100</v>
      </c>
      <c r="G3833" s="68" t="s">
        <v>7</v>
      </c>
      <c r="H3833" s="68"/>
      <c r="I3833" s="30">
        <v>3449</v>
      </c>
      <c r="J3833" s="37">
        <f>VLOOKUP(Table2[[#This Row],[Visitor]],Table1[],2,FALSE)</f>
        <v>25</v>
      </c>
      <c r="K3833" s="37">
        <f>VLOOKUP(Table2[[#This Row],[Home]],Table1[],2,FALSE)</f>
        <v>7</v>
      </c>
      <c r="L3833" s="37">
        <f>VLOOKUP(Table2[[#This Row],[Visitor]],Table3[],2,FALSE)</f>
        <v>22</v>
      </c>
      <c r="M3833" s="37">
        <f>VLOOKUP(Table2[[#This Row],[Home]],Table3[],2,FALSE)</f>
        <v>2</v>
      </c>
      <c r="N3833" s="37">
        <f>VLOOKUP(Table2[[#This Row],[Visitor]],Table4[],2,FALSE)</f>
        <v>30</v>
      </c>
      <c r="O3833" s="37">
        <f>VLOOKUP(Table2[[#This Row],[Home]],Table4[],2,FALSE)</f>
        <v>2</v>
      </c>
      <c r="P3833" s="37">
        <f>VLOOKUP(Table2[[#This Row],[Visitor]],Table5[],2,FALSE)</f>
        <v>25</v>
      </c>
      <c r="Q3833" s="37">
        <f>VLOOKUP(Table2[[#This Row],[Home]],Table5[],2,FALSE)</f>
        <v>2</v>
      </c>
    </row>
    <row r="3834" spans="1:17" ht="25.5" customHeight="1">
      <c r="A3834" s="67" t="s">
        <v>698</v>
      </c>
      <c r="B3834" s="11" t="s">
        <v>23</v>
      </c>
      <c r="C3834" s="68" t="s">
        <v>24</v>
      </c>
      <c r="D3834" s="68">
        <v>113</v>
      </c>
      <c r="E3834" s="68" t="s">
        <v>43</v>
      </c>
      <c r="F3834" s="68">
        <v>80</v>
      </c>
      <c r="G3834" s="68" t="s">
        <v>7</v>
      </c>
      <c r="H3834" s="68"/>
      <c r="I3834" s="30"/>
      <c r="J3834" s="37">
        <f>VLOOKUP(Table2[[#This Row],[Visitor]],Table1[],2,FALSE)</f>
        <v>21</v>
      </c>
      <c r="K3834" s="37">
        <f>VLOOKUP(Table2[[#This Row],[Home]],Table1[],2,FALSE)</f>
        <v>10</v>
      </c>
      <c r="L3834" s="37">
        <f>VLOOKUP(Table2[[#This Row],[Visitor]],Table3[],2,FALSE)</f>
        <v>9</v>
      </c>
      <c r="M3834" s="37">
        <f>VLOOKUP(Table2[[#This Row],[Home]],Table3[],2,FALSE)</f>
        <v>10</v>
      </c>
      <c r="N3834" s="37">
        <f>VLOOKUP(Table2[[#This Row],[Visitor]],Table4[],2,FALSE)</f>
        <v>24</v>
      </c>
      <c r="O3834" s="37">
        <f>VLOOKUP(Table2[[#This Row],[Home]],Table4[],2,FALSE)</f>
        <v>10</v>
      </c>
      <c r="P3834" s="37">
        <f>VLOOKUP(Table2[[#This Row],[Visitor]],Table5[],2,FALSE)</f>
        <v>21</v>
      </c>
      <c r="Q3834" s="37">
        <f>VLOOKUP(Table2[[#This Row],[Home]],Table5[],2,FALSE)</f>
        <v>10</v>
      </c>
    </row>
    <row r="3835" spans="1:17" ht="25.5" customHeight="1">
      <c r="A3835" s="67" t="s">
        <v>698</v>
      </c>
      <c r="B3835" s="11" t="s">
        <v>29</v>
      </c>
      <c r="C3835" s="68" t="s">
        <v>37</v>
      </c>
      <c r="D3835" s="68">
        <v>106</v>
      </c>
      <c r="E3835" s="68" t="s">
        <v>31</v>
      </c>
      <c r="F3835" s="68">
        <v>95</v>
      </c>
      <c r="G3835" s="68" t="s">
        <v>7</v>
      </c>
      <c r="H3835" s="68"/>
      <c r="I3835" s="30">
        <v>1932</v>
      </c>
      <c r="J3835" s="37">
        <f>VLOOKUP(Table2[[#This Row],[Visitor]],Table1[],2,FALSE)</f>
        <v>29</v>
      </c>
      <c r="K3835" s="37">
        <f>VLOOKUP(Table2[[#This Row],[Home]],Table1[],2,FALSE)</f>
        <v>8</v>
      </c>
      <c r="L3835" s="37">
        <f>VLOOKUP(Table2[[#This Row],[Visitor]],Table3[],2,FALSE)</f>
        <v>30</v>
      </c>
      <c r="M3835" s="37">
        <f>VLOOKUP(Table2[[#This Row],[Home]],Table3[],2,FALSE)</f>
        <v>11</v>
      </c>
      <c r="N3835" s="37">
        <f>VLOOKUP(Table2[[#This Row],[Visitor]],Table4[],2,FALSE)</f>
        <v>29</v>
      </c>
      <c r="O3835" s="37">
        <f>VLOOKUP(Table2[[#This Row],[Home]],Table4[],2,FALSE)</f>
        <v>8</v>
      </c>
      <c r="P3835" s="37">
        <f>VLOOKUP(Table2[[#This Row],[Visitor]],Table5[],2,FALSE)</f>
        <v>17</v>
      </c>
      <c r="Q3835" s="37">
        <f>VLOOKUP(Table2[[#This Row],[Home]],Table5[],2,FALSE)</f>
        <v>11</v>
      </c>
    </row>
    <row r="3836" spans="1:17" ht="25.5" customHeight="1">
      <c r="A3836" s="73" t="s">
        <v>699</v>
      </c>
      <c r="B3836" s="74" t="s">
        <v>12</v>
      </c>
      <c r="C3836" s="74" t="s">
        <v>25</v>
      </c>
      <c r="D3836" s="74">
        <v>108</v>
      </c>
      <c r="E3836" s="74" t="s">
        <v>13</v>
      </c>
      <c r="F3836" s="74">
        <v>93</v>
      </c>
      <c r="G3836" s="74" t="s">
        <v>7</v>
      </c>
      <c r="H3836" s="69"/>
      <c r="I3836" s="30">
        <v>0</v>
      </c>
      <c r="J3836" s="37">
        <f>VLOOKUP(Table2[[#This Row],[Visitor]],Table1[],2,FALSE)</f>
        <v>12</v>
      </c>
      <c r="K3836" s="37">
        <f>VLOOKUP(Table2[[#This Row],[Home]],Table1[],2,FALSE)</f>
        <v>20</v>
      </c>
      <c r="L3836" s="37">
        <f>VLOOKUP(Table2[[#This Row],[Visitor]],Table3[],2,FALSE)</f>
        <v>29</v>
      </c>
      <c r="M3836" s="37">
        <f>VLOOKUP(Table2[[#This Row],[Home]],Table3[],2,FALSE)</f>
        <v>20</v>
      </c>
      <c r="N3836" s="37">
        <f>VLOOKUP(Table2[[#This Row],[Visitor]],Table4[],2,FALSE)</f>
        <v>23</v>
      </c>
      <c r="O3836" s="37">
        <f>VLOOKUP(Table2[[#This Row],[Home]],Table4[],2,FALSE)</f>
        <v>17</v>
      </c>
      <c r="P3836" s="37">
        <f>VLOOKUP(Table2[[#This Row],[Visitor]],Table5[],2,FALSE)</f>
        <v>16</v>
      </c>
      <c r="Q3836" s="37">
        <f>VLOOKUP(Table2[[#This Row],[Home]],Table5[],2,FALSE)</f>
        <v>23</v>
      </c>
    </row>
    <row r="3837" spans="1:17" ht="25.5" customHeight="1">
      <c r="A3837" s="73" t="s">
        <v>699</v>
      </c>
      <c r="B3837" s="74" t="s">
        <v>12</v>
      </c>
      <c r="C3837" s="74" t="s">
        <v>17</v>
      </c>
      <c r="D3837" s="74">
        <v>83</v>
      </c>
      <c r="E3837" s="74" t="s">
        <v>28</v>
      </c>
      <c r="F3837" s="74">
        <v>93</v>
      </c>
      <c r="G3837" s="74" t="s">
        <v>7</v>
      </c>
      <c r="H3837" s="69"/>
      <c r="I3837" s="30">
        <v>0</v>
      </c>
      <c r="J3837" s="37">
        <f>VLOOKUP(Table2[[#This Row],[Visitor]],Table1[],2,FALSE)</f>
        <v>17</v>
      </c>
      <c r="K3837" s="37">
        <f>VLOOKUP(Table2[[#This Row],[Home]],Table1[],2,FALSE)</f>
        <v>22</v>
      </c>
      <c r="L3837" s="37">
        <f>VLOOKUP(Table2[[#This Row],[Visitor]],Table3[],2,FALSE)</f>
        <v>15</v>
      </c>
      <c r="M3837" s="37">
        <f>VLOOKUP(Table2[[#This Row],[Home]],Table3[],2,FALSE)</f>
        <v>28</v>
      </c>
      <c r="N3837" s="37">
        <f>VLOOKUP(Table2[[#This Row],[Visitor]],Table4[],2,FALSE)</f>
        <v>18</v>
      </c>
      <c r="O3837" s="37">
        <f>VLOOKUP(Table2[[#This Row],[Home]],Table4[],2,FALSE)</f>
        <v>22</v>
      </c>
      <c r="P3837" s="37">
        <f>VLOOKUP(Table2[[#This Row],[Visitor]],Table5[],2,FALSE)</f>
        <v>9</v>
      </c>
      <c r="Q3837" s="37">
        <f>VLOOKUP(Table2[[#This Row],[Home]],Table5[],2,FALSE)</f>
        <v>12</v>
      </c>
    </row>
    <row r="3838" spans="1:17" ht="25.5" customHeight="1">
      <c r="A3838" s="73" t="s">
        <v>699</v>
      </c>
      <c r="B3838" s="74" t="s">
        <v>12</v>
      </c>
      <c r="C3838" s="74" t="s">
        <v>5</v>
      </c>
      <c r="D3838" s="74">
        <v>93</v>
      </c>
      <c r="E3838" s="74" t="s">
        <v>14</v>
      </c>
      <c r="F3838" s="74">
        <v>96</v>
      </c>
      <c r="G3838" s="74" t="s">
        <v>7</v>
      </c>
      <c r="H3838" s="69"/>
      <c r="I3838" s="30">
        <v>0</v>
      </c>
      <c r="J3838" s="37">
        <f>VLOOKUP(Table2[[#This Row],[Visitor]],Table1[],2,FALSE)</f>
        <v>4</v>
      </c>
      <c r="K3838" s="37">
        <f>VLOOKUP(Table2[[#This Row],[Home]],Table1[],2,FALSE)</f>
        <v>19</v>
      </c>
      <c r="L3838" s="37">
        <f>VLOOKUP(Table2[[#This Row],[Visitor]],Table3[],2,FALSE)</f>
        <v>4</v>
      </c>
      <c r="M3838" s="37">
        <f>VLOOKUP(Table2[[#This Row],[Home]],Table3[],2,FALSE)</f>
        <v>19</v>
      </c>
      <c r="N3838" s="37">
        <f>VLOOKUP(Table2[[#This Row],[Visitor]],Table4[],2,FALSE)</f>
        <v>9</v>
      </c>
      <c r="O3838" s="37">
        <f>VLOOKUP(Table2[[#This Row],[Home]],Table4[],2,FALSE)</f>
        <v>16</v>
      </c>
      <c r="P3838" s="37">
        <f>VLOOKUP(Table2[[#This Row],[Visitor]],Table5[],2,FALSE)</f>
        <v>5</v>
      </c>
      <c r="Q3838" s="37">
        <f>VLOOKUP(Table2[[#This Row],[Home]],Table5[],2,FALSE)</f>
        <v>27</v>
      </c>
    </row>
    <row r="3839" spans="1:17" ht="25.5" customHeight="1">
      <c r="A3839" s="73" t="s">
        <v>699</v>
      </c>
      <c r="B3839" s="74" t="s">
        <v>21</v>
      </c>
      <c r="C3839" s="74" t="s">
        <v>27</v>
      </c>
      <c r="D3839" s="74">
        <v>114</v>
      </c>
      <c r="E3839" s="74" t="s">
        <v>15</v>
      </c>
      <c r="F3839" s="74">
        <v>96</v>
      </c>
      <c r="G3839" s="74" t="s">
        <v>7</v>
      </c>
      <c r="H3839" s="69"/>
      <c r="I3839" s="30">
        <v>0</v>
      </c>
      <c r="J3839" s="37">
        <f>VLOOKUP(Table2[[#This Row],[Visitor]],Table1[],2,FALSE)</f>
        <v>11</v>
      </c>
      <c r="K3839" s="37">
        <f>VLOOKUP(Table2[[#This Row],[Home]],Table1[],2,FALSE)</f>
        <v>30</v>
      </c>
      <c r="L3839" s="37">
        <f>VLOOKUP(Table2[[#This Row],[Visitor]],Table3[],2,FALSE)</f>
        <v>27</v>
      </c>
      <c r="M3839" s="37">
        <f>VLOOKUP(Table2[[#This Row],[Home]],Table3[],2,FALSE)</f>
        <v>23</v>
      </c>
      <c r="N3839" s="37">
        <f>VLOOKUP(Table2[[#This Row],[Visitor]],Table4[],2,FALSE)</f>
        <v>26</v>
      </c>
      <c r="O3839" s="37">
        <f>VLOOKUP(Table2[[#This Row],[Home]],Table4[],2,FALSE)</f>
        <v>14</v>
      </c>
      <c r="P3839" s="37">
        <f>VLOOKUP(Table2[[#This Row],[Visitor]],Table5[],2,FALSE)</f>
        <v>26</v>
      </c>
      <c r="Q3839" s="37">
        <f>VLOOKUP(Table2[[#This Row],[Home]],Table5[],2,FALSE)</f>
        <v>14</v>
      </c>
    </row>
    <row r="3840" spans="1:17" ht="25.5" customHeight="1">
      <c r="A3840" s="73" t="s">
        <v>699</v>
      </c>
      <c r="B3840" s="74" t="s">
        <v>23</v>
      </c>
      <c r="C3840" s="74" t="s">
        <v>40</v>
      </c>
      <c r="D3840" s="74">
        <v>96</v>
      </c>
      <c r="E3840" s="74" t="s">
        <v>22</v>
      </c>
      <c r="F3840" s="74">
        <v>126</v>
      </c>
      <c r="G3840" s="74" t="s">
        <v>7</v>
      </c>
      <c r="H3840" s="69"/>
      <c r="I3840" s="30">
        <v>0</v>
      </c>
      <c r="J3840" s="37">
        <f>VLOOKUP(Table2[[#This Row],[Visitor]],Table1[],2,FALSE)</f>
        <v>15</v>
      </c>
      <c r="K3840" s="37">
        <f>VLOOKUP(Table2[[#This Row],[Home]],Table1[],2,FALSE)</f>
        <v>14</v>
      </c>
      <c r="L3840" s="37">
        <f>VLOOKUP(Table2[[#This Row],[Visitor]],Table3[],2,FALSE)</f>
        <v>24</v>
      </c>
      <c r="M3840" s="37">
        <f>VLOOKUP(Table2[[#This Row],[Home]],Table3[],2,FALSE)</f>
        <v>16</v>
      </c>
      <c r="N3840" s="37">
        <f>VLOOKUP(Table2[[#This Row],[Visitor]],Table4[],2,FALSE)</f>
        <v>27</v>
      </c>
      <c r="O3840" s="37">
        <f>VLOOKUP(Table2[[#This Row],[Home]],Table4[],2,FALSE)</f>
        <v>1</v>
      </c>
      <c r="P3840" s="37">
        <f>VLOOKUP(Table2[[#This Row],[Visitor]],Table5[],2,FALSE)</f>
        <v>24</v>
      </c>
      <c r="Q3840" s="37">
        <f>VLOOKUP(Table2[[#This Row],[Home]],Table5[],2,FALSE)</f>
        <v>1</v>
      </c>
    </row>
    <row r="3841" spans="1:17" ht="25.5" customHeight="1">
      <c r="A3841" s="73" t="s">
        <v>699</v>
      </c>
      <c r="B3841" s="74" t="s">
        <v>23</v>
      </c>
      <c r="C3841" s="74" t="s">
        <v>20</v>
      </c>
      <c r="D3841" s="74">
        <v>130</v>
      </c>
      <c r="E3841" s="74" t="s">
        <v>33</v>
      </c>
      <c r="F3841" s="74">
        <v>109</v>
      </c>
      <c r="G3841" s="74" t="s">
        <v>7</v>
      </c>
      <c r="H3841" s="69"/>
      <c r="I3841" s="30">
        <v>0</v>
      </c>
      <c r="J3841" s="37">
        <f>VLOOKUP(Table2[[#This Row],[Visitor]],Table1[],2,FALSE)</f>
        <v>9</v>
      </c>
      <c r="K3841" s="37">
        <f>VLOOKUP(Table2[[#This Row],[Home]],Table1[],2,FALSE)</f>
        <v>24</v>
      </c>
      <c r="L3841" s="37">
        <f>VLOOKUP(Table2[[#This Row],[Visitor]],Table3[],2,FALSE)</f>
        <v>17</v>
      </c>
      <c r="M3841" s="37">
        <f>VLOOKUP(Table2[[#This Row],[Home]],Table3[],2,FALSE)</f>
        <v>12</v>
      </c>
      <c r="N3841" s="37">
        <f>VLOOKUP(Table2[[#This Row],[Visitor]],Table4[],2,FALSE)</f>
        <v>25</v>
      </c>
      <c r="O3841" s="37">
        <f>VLOOKUP(Table2[[#This Row],[Home]],Table4[],2,FALSE)</f>
        <v>21</v>
      </c>
      <c r="P3841" s="37">
        <f>VLOOKUP(Table2[[#This Row],[Visitor]],Table5[],2,FALSE)</f>
        <v>22</v>
      </c>
      <c r="Q3841" s="37">
        <f>VLOOKUP(Table2[[#This Row],[Home]],Table5[],2,FALSE)</f>
        <v>29</v>
      </c>
    </row>
    <row r="3842" spans="1:17" ht="25.5" customHeight="1">
      <c r="A3842" s="73" t="s">
        <v>699</v>
      </c>
      <c r="B3842" s="74" t="s">
        <v>23</v>
      </c>
      <c r="C3842" s="74" t="s">
        <v>45</v>
      </c>
      <c r="D3842" s="74">
        <v>109</v>
      </c>
      <c r="E3842" s="74" t="s">
        <v>34</v>
      </c>
      <c r="F3842" s="74">
        <v>103</v>
      </c>
      <c r="G3842" s="74" t="s">
        <v>7</v>
      </c>
      <c r="H3842" s="69"/>
      <c r="I3842" s="30">
        <v>0</v>
      </c>
      <c r="J3842" s="37">
        <f>VLOOKUP(Table2[[#This Row],[Visitor]],Table1[],2,FALSE)</f>
        <v>28</v>
      </c>
      <c r="K3842" s="37">
        <f>VLOOKUP(Table2[[#This Row],[Home]],Table1[],2,FALSE)</f>
        <v>2</v>
      </c>
      <c r="L3842" s="37">
        <f>VLOOKUP(Table2[[#This Row],[Visitor]],Table3[],2,FALSE)</f>
        <v>21</v>
      </c>
      <c r="M3842" s="37">
        <f>VLOOKUP(Table2[[#This Row],[Home]],Table3[],2,FALSE)</f>
        <v>13</v>
      </c>
      <c r="N3842" s="37">
        <f>VLOOKUP(Table2[[#This Row],[Visitor]],Table4[],2,FALSE)</f>
        <v>20</v>
      </c>
      <c r="O3842" s="37">
        <f>VLOOKUP(Table2[[#This Row],[Home]],Table4[],2,FALSE)</f>
        <v>13</v>
      </c>
      <c r="P3842" s="37">
        <f>VLOOKUP(Table2[[#This Row],[Visitor]],Table5[],2,FALSE)</f>
        <v>3</v>
      </c>
      <c r="Q3842" s="37">
        <f>VLOOKUP(Table2[[#This Row],[Home]],Table5[],2,FALSE)</f>
        <v>19</v>
      </c>
    </row>
    <row r="3843" spans="1:17" ht="25.5" customHeight="1">
      <c r="A3843" s="73" t="s">
        <v>699</v>
      </c>
      <c r="B3843" s="74" t="s">
        <v>29</v>
      </c>
      <c r="C3843" s="74" t="s">
        <v>37</v>
      </c>
      <c r="D3843" s="74">
        <v>106</v>
      </c>
      <c r="E3843" s="74" t="s">
        <v>30</v>
      </c>
      <c r="F3843" s="74">
        <v>103</v>
      </c>
      <c r="G3843" s="74" t="s">
        <v>7</v>
      </c>
      <c r="H3843" s="69"/>
      <c r="I3843" s="30">
        <v>0</v>
      </c>
      <c r="J3843" s="37">
        <f>VLOOKUP(Table2[[#This Row],[Visitor]],Table1[],2,FALSE)</f>
        <v>29</v>
      </c>
      <c r="K3843" s="37">
        <f>VLOOKUP(Table2[[#This Row],[Home]],Table1[],2,FALSE)</f>
        <v>18</v>
      </c>
      <c r="L3843" s="37">
        <f>VLOOKUP(Table2[[#This Row],[Visitor]],Table3[],2,FALSE)</f>
        <v>30</v>
      </c>
      <c r="M3843" s="37">
        <f>VLOOKUP(Table2[[#This Row],[Home]],Table3[],2,FALSE)</f>
        <v>14</v>
      </c>
      <c r="N3843" s="37">
        <f>VLOOKUP(Table2[[#This Row],[Visitor]],Table4[],2,FALSE)</f>
        <v>29</v>
      </c>
      <c r="O3843" s="37">
        <f>VLOOKUP(Table2[[#This Row],[Home]],Table4[],2,FALSE)</f>
        <v>4</v>
      </c>
      <c r="P3843" s="37">
        <f>VLOOKUP(Table2[[#This Row],[Visitor]],Table5[],2,FALSE)</f>
        <v>17</v>
      </c>
      <c r="Q3843" s="37">
        <f>VLOOKUP(Table2[[#This Row],[Home]],Table5[],2,FALSE)</f>
        <v>6</v>
      </c>
    </row>
    <row r="3844" spans="1:17" ht="25.5" customHeight="1">
      <c r="A3844" s="73" t="s">
        <v>699</v>
      </c>
      <c r="B3844" s="74" t="s">
        <v>29</v>
      </c>
      <c r="C3844" s="74" t="s">
        <v>44</v>
      </c>
      <c r="D3844" s="74">
        <v>100</v>
      </c>
      <c r="E3844" s="74" t="s">
        <v>31</v>
      </c>
      <c r="F3844" s="74">
        <v>106</v>
      </c>
      <c r="G3844" s="74" t="s">
        <v>7</v>
      </c>
      <c r="H3844" s="69"/>
      <c r="I3844" s="30">
        <v>1932</v>
      </c>
      <c r="J3844" s="37">
        <f>VLOOKUP(Table2[[#This Row],[Visitor]],Table1[],2,FALSE)</f>
        <v>6</v>
      </c>
      <c r="K3844" s="37">
        <f>VLOOKUP(Table2[[#This Row],[Home]],Table1[],2,FALSE)</f>
        <v>8</v>
      </c>
      <c r="L3844" s="37">
        <f>VLOOKUP(Table2[[#This Row],[Visitor]],Table3[],2,FALSE)</f>
        <v>18</v>
      </c>
      <c r="M3844" s="37">
        <f>VLOOKUP(Table2[[#This Row],[Home]],Table3[],2,FALSE)</f>
        <v>11</v>
      </c>
      <c r="N3844" s="37">
        <f>VLOOKUP(Table2[[#This Row],[Visitor]],Table4[],2,FALSE)</f>
        <v>12</v>
      </c>
      <c r="O3844" s="37">
        <f>VLOOKUP(Table2[[#This Row],[Home]],Table4[],2,FALSE)</f>
        <v>8</v>
      </c>
      <c r="P3844" s="37">
        <f>VLOOKUP(Table2[[#This Row],[Visitor]],Table5[],2,FALSE)</f>
        <v>4</v>
      </c>
      <c r="Q3844" s="37">
        <f>VLOOKUP(Table2[[#This Row],[Home]],Table5[],2,FALSE)</f>
        <v>11</v>
      </c>
    </row>
    <row r="3845" spans="1:17" ht="25.5" customHeight="1">
      <c r="A3845" s="73" t="s">
        <v>699</v>
      </c>
      <c r="B3845" s="74" t="s">
        <v>8</v>
      </c>
      <c r="C3845" s="74" t="s">
        <v>36</v>
      </c>
      <c r="D3845" s="74">
        <v>123</v>
      </c>
      <c r="E3845" s="74" t="s">
        <v>10</v>
      </c>
      <c r="F3845" s="74">
        <v>98</v>
      </c>
      <c r="G3845" s="74" t="s">
        <v>7</v>
      </c>
      <c r="H3845" s="69"/>
      <c r="I3845" s="30">
        <v>0</v>
      </c>
      <c r="J3845" s="37">
        <f>VLOOKUP(Table2[[#This Row],[Visitor]],Table1[],2,FALSE)</f>
        <v>16</v>
      </c>
      <c r="K3845" s="37">
        <f>VLOOKUP(Table2[[#This Row],[Home]],Table1[],2,FALSE)</f>
        <v>1</v>
      </c>
      <c r="L3845" s="37">
        <f>VLOOKUP(Table2[[#This Row],[Visitor]],Table3[],2,FALSE)</f>
        <v>7</v>
      </c>
      <c r="M3845" s="37">
        <f>VLOOKUP(Table2[[#This Row],[Home]],Table3[],2,FALSE)</f>
        <v>3</v>
      </c>
      <c r="N3845" s="37">
        <f>VLOOKUP(Table2[[#This Row],[Visitor]],Table4[],2,FALSE)</f>
        <v>6</v>
      </c>
      <c r="O3845" s="37">
        <f>VLOOKUP(Table2[[#This Row],[Home]],Table4[],2,FALSE)</f>
        <v>3</v>
      </c>
      <c r="P3845" s="37">
        <f>VLOOKUP(Table2[[#This Row],[Visitor]],Table5[],2,FALSE)</f>
        <v>15</v>
      </c>
      <c r="Q3845" s="37">
        <f>VLOOKUP(Table2[[#This Row],[Home]],Table5[],2,FALSE)</f>
        <v>30</v>
      </c>
    </row>
    <row r="3846" spans="1:17" ht="25.5" customHeight="1">
      <c r="A3846" s="73" t="s">
        <v>700</v>
      </c>
      <c r="B3846" s="74" t="s">
        <v>83</v>
      </c>
      <c r="C3846" s="74" t="s">
        <v>38</v>
      </c>
      <c r="D3846" s="74">
        <v>94</v>
      </c>
      <c r="E3846" s="74" t="s">
        <v>9</v>
      </c>
      <c r="F3846" s="74">
        <v>102</v>
      </c>
      <c r="G3846" s="74" t="s">
        <v>7</v>
      </c>
      <c r="H3846" s="69"/>
      <c r="I3846" s="30">
        <v>3065</v>
      </c>
      <c r="J3846" s="37">
        <f>VLOOKUP(Table2[[#This Row],[Visitor]],Table1[],2,FALSE)</f>
        <v>23</v>
      </c>
      <c r="K3846" s="37">
        <f>VLOOKUP(Table2[[#This Row],[Home]],Table1[],2,FALSE)</f>
        <v>3</v>
      </c>
      <c r="L3846" s="37">
        <f>VLOOKUP(Table2[[#This Row],[Visitor]],Table3[],2,FALSE)</f>
        <v>25</v>
      </c>
      <c r="M3846" s="37">
        <f>VLOOKUP(Table2[[#This Row],[Home]],Table3[],2,FALSE)</f>
        <v>1</v>
      </c>
      <c r="N3846" s="37">
        <f>VLOOKUP(Table2[[#This Row],[Visitor]],Table4[],2,FALSE)</f>
        <v>19</v>
      </c>
      <c r="O3846" s="37">
        <f>VLOOKUP(Table2[[#This Row],[Home]],Table4[],2,FALSE)</f>
        <v>5</v>
      </c>
      <c r="P3846" s="37">
        <f>VLOOKUP(Table2[[#This Row],[Visitor]],Table5[],2,FALSE)</f>
        <v>20</v>
      </c>
      <c r="Q3846" s="37">
        <f>VLOOKUP(Table2[[#This Row],[Home]],Table5[],2,FALSE)</f>
        <v>8</v>
      </c>
    </row>
    <row r="3847" spans="1:17" ht="25.5" customHeight="1">
      <c r="A3847" s="73" t="s">
        <v>700</v>
      </c>
      <c r="B3847" s="74" t="s">
        <v>12</v>
      </c>
      <c r="C3847" s="74" t="s">
        <v>42</v>
      </c>
      <c r="D3847" s="74">
        <v>106</v>
      </c>
      <c r="E3847" s="74" t="s">
        <v>16</v>
      </c>
      <c r="F3847" s="74">
        <v>102</v>
      </c>
      <c r="G3847" s="74" t="s">
        <v>7</v>
      </c>
      <c r="H3847" s="69"/>
      <c r="I3847" s="30">
        <v>0</v>
      </c>
      <c r="J3847" s="37">
        <f>VLOOKUP(Table2[[#This Row],[Visitor]],Table1[],2,FALSE)</f>
        <v>25</v>
      </c>
      <c r="K3847" s="37">
        <f>VLOOKUP(Table2[[#This Row],[Home]],Table1[],2,FALSE)</f>
        <v>13</v>
      </c>
      <c r="L3847" s="37">
        <f>VLOOKUP(Table2[[#This Row],[Visitor]],Table3[],2,FALSE)</f>
        <v>22</v>
      </c>
      <c r="M3847" s="37">
        <f>VLOOKUP(Table2[[#This Row],[Home]],Table3[],2,FALSE)</f>
        <v>8</v>
      </c>
      <c r="N3847" s="37">
        <f>VLOOKUP(Table2[[#This Row],[Visitor]],Table4[],2,FALSE)</f>
        <v>30</v>
      </c>
      <c r="O3847" s="37">
        <f>VLOOKUP(Table2[[#This Row],[Home]],Table4[],2,FALSE)</f>
        <v>11</v>
      </c>
      <c r="P3847" s="37">
        <f>VLOOKUP(Table2[[#This Row],[Visitor]],Table5[],2,FALSE)</f>
        <v>25</v>
      </c>
      <c r="Q3847" s="37">
        <f>VLOOKUP(Table2[[#This Row],[Home]],Table5[],2,FALSE)</f>
        <v>7</v>
      </c>
    </row>
    <row r="3848" spans="1:17" ht="25.5" customHeight="1">
      <c r="A3848" s="73" t="s">
        <v>700</v>
      </c>
      <c r="B3848" s="74" t="s">
        <v>12</v>
      </c>
      <c r="C3848" s="74" t="s">
        <v>43</v>
      </c>
      <c r="D3848" s="74">
        <v>108</v>
      </c>
      <c r="E3848" s="74" t="s">
        <v>18</v>
      </c>
      <c r="F3848" s="74">
        <v>99</v>
      </c>
      <c r="G3848" s="74" t="s">
        <v>7</v>
      </c>
      <c r="H3848" s="69"/>
      <c r="I3848" s="30">
        <v>3339</v>
      </c>
      <c r="J3848" s="37">
        <f>VLOOKUP(Table2[[#This Row],[Visitor]],Table1[],2,FALSE)</f>
        <v>10</v>
      </c>
      <c r="K3848" s="37">
        <f>VLOOKUP(Table2[[#This Row],[Home]],Table1[],2,FALSE)</f>
        <v>26</v>
      </c>
      <c r="L3848" s="37">
        <f>VLOOKUP(Table2[[#This Row],[Visitor]],Table3[],2,FALSE)</f>
        <v>10</v>
      </c>
      <c r="M3848" s="37">
        <f>VLOOKUP(Table2[[#This Row],[Home]],Table3[],2,FALSE)</f>
        <v>26</v>
      </c>
      <c r="N3848" s="37">
        <f>VLOOKUP(Table2[[#This Row],[Visitor]],Table4[],2,FALSE)</f>
        <v>10</v>
      </c>
      <c r="O3848" s="37">
        <f>VLOOKUP(Table2[[#This Row],[Home]],Table4[],2,FALSE)</f>
        <v>15</v>
      </c>
      <c r="P3848" s="37">
        <f>VLOOKUP(Table2[[#This Row],[Visitor]],Table5[],2,FALSE)</f>
        <v>10</v>
      </c>
      <c r="Q3848" s="37">
        <f>VLOOKUP(Table2[[#This Row],[Home]],Table5[],2,FALSE)</f>
        <v>18</v>
      </c>
    </row>
    <row r="3849" spans="1:17" ht="25.5" customHeight="1">
      <c r="A3849" s="73" t="s">
        <v>700</v>
      </c>
      <c r="B3849" s="74" t="s">
        <v>12</v>
      </c>
      <c r="C3849" s="74" t="s">
        <v>13</v>
      </c>
      <c r="D3849" s="74">
        <v>112</v>
      </c>
      <c r="E3849" s="74" t="s">
        <v>19</v>
      </c>
      <c r="F3849" s="74">
        <v>127</v>
      </c>
      <c r="G3849" s="74" t="s">
        <v>7</v>
      </c>
      <c r="H3849" s="69"/>
      <c r="I3849" s="30">
        <v>0</v>
      </c>
      <c r="J3849" s="37">
        <f>VLOOKUP(Table2[[#This Row],[Visitor]],Table1[],2,FALSE)</f>
        <v>20</v>
      </c>
      <c r="K3849" s="37">
        <f>VLOOKUP(Table2[[#This Row],[Home]],Table1[],2,FALSE)</f>
        <v>27</v>
      </c>
      <c r="L3849" s="37">
        <f>VLOOKUP(Table2[[#This Row],[Visitor]],Table3[],2,FALSE)</f>
        <v>20</v>
      </c>
      <c r="M3849" s="37">
        <f>VLOOKUP(Table2[[#This Row],[Home]],Table3[],2,FALSE)</f>
        <v>5</v>
      </c>
      <c r="N3849" s="37">
        <f>VLOOKUP(Table2[[#This Row],[Visitor]],Table4[],2,FALSE)</f>
        <v>17</v>
      </c>
      <c r="O3849" s="37">
        <f>VLOOKUP(Table2[[#This Row],[Home]],Table4[],2,FALSE)</f>
        <v>7</v>
      </c>
      <c r="P3849" s="37">
        <f>VLOOKUP(Table2[[#This Row],[Visitor]],Table5[],2,FALSE)</f>
        <v>23</v>
      </c>
      <c r="Q3849" s="37">
        <f>VLOOKUP(Table2[[#This Row],[Home]],Table5[],2,FALSE)</f>
        <v>13</v>
      </c>
    </row>
    <row r="3850" spans="1:17" ht="25.5" customHeight="1">
      <c r="A3850" s="73" t="s">
        <v>700</v>
      </c>
      <c r="B3850" s="74" t="s">
        <v>21</v>
      </c>
      <c r="C3850" s="74" t="s">
        <v>6</v>
      </c>
      <c r="D3850" s="74">
        <v>96</v>
      </c>
      <c r="E3850" s="74" t="s">
        <v>27</v>
      </c>
      <c r="F3850" s="74">
        <v>91</v>
      </c>
      <c r="G3850" s="74" t="s">
        <v>7</v>
      </c>
      <c r="H3850" s="69"/>
      <c r="I3850" s="30">
        <v>0</v>
      </c>
      <c r="J3850" s="37">
        <f>VLOOKUP(Table2[[#This Row],[Visitor]],Table1[],2,FALSE)</f>
        <v>5</v>
      </c>
      <c r="K3850" s="37">
        <f>VLOOKUP(Table2[[#This Row],[Home]],Table1[],2,FALSE)</f>
        <v>11</v>
      </c>
      <c r="L3850" s="37">
        <f>VLOOKUP(Table2[[#This Row],[Visitor]],Table3[],2,FALSE)</f>
        <v>6</v>
      </c>
      <c r="M3850" s="37">
        <f>VLOOKUP(Table2[[#This Row],[Home]],Table3[],2,FALSE)</f>
        <v>27</v>
      </c>
      <c r="N3850" s="37">
        <f>VLOOKUP(Table2[[#This Row],[Visitor]],Table4[],2,FALSE)</f>
        <v>28</v>
      </c>
      <c r="O3850" s="37">
        <f>VLOOKUP(Table2[[#This Row],[Home]],Table4[],2,FALSE)</f>
        <v>26</v>
      </c>
      <c r="P3850" s="37">
        <f>VLOOKUP(Table2[[#This Row],[Visitor]],Table5[],2,FALSE)</f>
        <v>28</v>
      </c>
      <c r="Q3850" s="37">
        <f>VLOOKUP(Table2[[#This Row],[Home]],Table5[],2,FALSE)</f>
        <v>26</v>
      </c>
    </row>
    <row r="3851" spans="1:17" ht="25.5" customHeight="1">
      <c r="A3851" s="73" t="s">
        <v>700</v>
      </c>
      <c r="B3851" s="74" t="s">
        <v>21</v>
      </c>
      <c r="C3851" s="74" t="s">
        <v>41</v>
      </c>
      <c r="D3851" s="74">
        <v>116</v>
      </c>
      <c r="E3851" s="74" t="s">
        <v>24</v>
      </c>
      <c r="F3851" s="74">
        <v>120</v>
      </c>
      <c r="G3851" s="74" t="s">
        <v>7</v>
      </c>
      <c r="H3851" s="69"/>
      <c r="I3851" s="30">
        <v>750</v>
      </c>
      <c r="J3851" s="37">
        <f>VLOOKUP(Table2[[#This Row],[Visitor]],Table1[],2,FALSE)</f>
        <v>7</v>
      </c>
      <c r="K3851" s="37">
        <f>VLOOKUP(Table2[[#This Row],[Home]],Table1[],2,FALSE)</f>
        <v>21</v>
      </c>
      <c r="L3851" s="37">
        <f>VLOOKUP(Table2[[#This Row],[Visitor]],Table3[],2,FALSE)</f>
        <v>2</v>
      </c>
      <c r="M3851" s="37">
        <f>VLOOKUP(Table2[[#This Row],[Home]],Table3[],2,FALSE)</f>
        <v>9</v>
      </c>
      <c r="N3851" s="37">
        <f>VLOOKUP(Table2[[#This Row],[Visitor]],Table4[],2,FALSE)</f>
        <v>2</v>
      </c>
      <c r="O3851" s="37">
        <f>VLOOKUP(Table2[[#This Row],[Home]],Table4[],2,FALSE)</f>
        <v>24</v>
      </c>
      <c r="P3851" s="37">
        <f>VLOOKUP(Table2[[#This Row],[Visitor]],Table5[],2,FALSE)</f>
        <v>2</v>
      </c>
      <c r="Q3851" s="37">
        <f>VLOOKUP(Table2[[#This Row],[Home]],Table5[],2,FALSE)</f>
        <v>21</v>
      </c>
    </row>
    <row r="3852" spans="1:17" ht="25.5" customHeight="1">
      <c r="A3852" s="73" t="s">
        <v>701</v>
      </c>
      <c r="B3852" s="74" t="s">
        <v>67</v>
      </c>
      <c r="C3852" s="74" t="s">
        <v>5</v>
      </c>
      <c r="D3852" s="74">
        <v>122</v>
      </c>
      <c r="E3852" s="74" t="s">
        <v>14</v>
      </c>
      <c r="F3852" s="74">
        <v>120</v>
      </c>
      <c r="G3852" s="74" t="s">
        <v>7</v>
      </c>
      <c r="H3852" s="69"/>
      <c r="I3852" s="30"/>
      <c r="J3852" s="37">
        <f>VLOOKUP(Table2[[#This Row],[Visitor]],Table1[],2,FALSE)</f>
        <v>4</v>
      </c>
      <c r="K3852" s="37">
        <f>VLOOKUP(Table2[[#This Row],[Home]],Table1[],2,FALSE)</f>
        <v>19</v>
      </c>
      <c r="L3852" s="37">
        <f>VLOOKUP(Table2[[#This Row],[Visitor]],Table3[],2,FALSE)</f>
        <v>4</v>
      </c>
      <c r="M3852" s="37">
        <f>VLOOKUP(Table2[[#This Row],[Home]],Table3[],2,FALSE)</f>
        <v>19</v>
      </c>
      <c r="N3852" s="37">
        <f>VLOOKUP(Table2[[#This Row],[Visitor]],Table4[],2,FALSE)</f>
        <v>9</v>
      </c>
      <c r="O3852" s="37">
        <f>VLOOKUP(Table2[[#This Row],[Home]],Table4[],2,FALSE)</f>
        <v>16</v>
      </c>
      <c r="P3852" s="37">
        <f>VLOOKUP(Table2[[#This Row],[Visitor]],Table5[],2,FALSE)</f>
        <v>5</v>
      </c>
      <c r="Q3852" s="37">
        <f>VLOOKUP(Table2[[#This Row],[Home]],Table5[],2,FALSE)</f>
        <v>27</v>
      </c>
    </row>
    <row r="3853" spans="1:17" ht="25.5" customHeight="1">
      <c r="A3853" s="73" t="s">
        <v>701</v>
      </c>
      <c r="B3853" s="74" t="s">
        <v>59</v>
      </c>
      <c r="C3853" s="74" t="s">
        <v>20</v>
      </c>
      <c r="D3853" s="74">
        <v>123</v>
      </c>
      <c r="E3853" s="74" t="s">
        <v>15</v>
      </c>
      <c r="F3853" s="74">
        <v>122</v>
      </c>
      <c r="G3853" s="74" t="s">
        <v>7</v>
      </c>
      <c r="H3853" s="69"/>
      <c r="I3853" s="30"/>
      <c r="J3853" s="37">
        <f>VLOOKUP(Table2[[#This Row],[Visitor]],Table1[],2,FALSE)</f>
        <v>9</v>
      </c>
      <c r="K3853" s="37">
        <f>VLOOKUP(Table2[[#This Row],[Home]],Table1[],2,FALSE)</f>
        <v>30</v>
      </c>
      <c r="L3853" s="37">
        <f>VLOOKUP(Table2[[#This Row],[Visitor]],Table3[],2,FALSE)</f>
        <v>17</v>
      </c>
      <c r="M3853" s="37">
        <f>VLOOKUP(Table2[[#This Row],[Home]],Table3[],2,FALSE)</f>
        <v>23</v>
      </c>
      <c r="N3853" s="37">
        <f>VLOOKUP(Table2[[#This Row],[Visitor]],Table4[],2,FALSE)</f>
        <v>25</v>
      </c>
      <c r="O3853" s="37">
        <f>VLOOKUP(Table2[[#This Row],[Home]],Table4[],2,FALSE)</f>
        <v>14</v>
      </c>
      <c r="P3853" s="37">
        <f>VLOOKUP(Table2[[#This Row],[Visitor]],Table5[],2,FALSE)</f>
        <v>22</v>
      </c>
      <c r="Q3853" s="37">
        <f>VLOOKUP(Table2[[#This Row],[Home]],Table5[],2,FALSE)</f>
        <v>14</v>
      </c>
    </row>
    <row r="3854" spans="1:17" ht="25.5" customHeight="1">
      <c r="A3854" s="73" t="s">
        <v>701</v>
      </c>
      <c r="B3854" s="74" t="s">
        <v>59</v>
      </c>
      <c r="C3854" s="74" t="s">
        <v>45</v>
      </c>
      <c r="D3854" s="74">
        <v>108</v>
      </c>
      <c r="E3854" s="74" t="s">
        <v>25</v>
      </c>
      <c r="F3854" s="74">
        <v>94</v>
      </c>
      <c r="G3854" s="74" t="s">
        <v>7</v>
      </c>
      <c r="H3854" s="69"/>
      <c r="I3854" s="30"/>
      <c r="J3854" s="37">
        <f>VLOOKUP(Table2[[#This Row],[Visitor]],Table1[],2,FALSE)</f>
        <v>28</v>
      </c>
      <c r="K3854" s="37">
        <f>VLOOKUP(Table2[[#This Row],[Home]],Table1[],2,FALSE)</f>
        <v>12</v>
      </c>
      <c r="L3854" s="37">
        <f>VLOOKUP(Table2[[#This Row],[Visitor]],Table3[],2,FALSE)</f>
        <v>21</v>
      </c>
      <c r="M3854" s="37">
        <f>VLOOKUP(Table2[[#This Row],[Home]],Table3[],2,FALSE)</f>
        <v>29</v>
      </c>
      <c r="N3854" s="37">
        <f>VLOOKUP(Table2[[#This Row],[Visitor]],Table4[],2,FALSE)</f>
        <v>20</v>
      </c>
      <c r="O3854" s="37">
        <f>VLOOKUP(Table2[[#This Row],[Home]],Table4[],2,FALSE)</f>
        <v>23</v>
      </c>
      <c r="P3854" s="37">
        <f>VLOOKUP(Table2[[#This Row],[Visitor]],Table5[],2,FALSE)</f>
        <v>3</v>
      </c>
      <c r="Q3854" s="37">
        <f>VLOOKUP(Table2[[#This Row],[Home]],Table5[],2,FALSE)</f>
        <v>16</v>
      </c>
    </row>
    <row r="3855" spans="1:17" ht="25.5" customHeight="1">
      <c r="A3855" s="73" t="s">
        <v>701</v>
      </c>
      <c r="B3855" s="74" t="s">
        <v>12</v>
      </c>
      <c r="C3855" s="74" t="s">
        <v>30</v>
      </c>
      <c r="D3855" s="74">
        <v>124</v>
      </c>
      <c r="E3855" s="74" t="s">
        <v>33</v>
      </c>
      <c r="F3855" s="74">
        <v>109</v>
      </c>
      <c r="G3855" s="74" t="s">
        <v>7</v>
      </c>
      <c r="H3855" s="69"/>
      <c r="I3855" s="30"/>
      <c r="J3855" s="37">
        <f>VLOOKUP(Table2[[#This Row],[Visitor]],Table1[],2,FALSE)</f>
        <v>18</v>
      </c>
      <c r="K3855" s="37">
        <f>VLOOKUP(Table2[[#This Row],[Home]],Table1[],2,FALSE)</f>
        <v>24</v>
      </c>
      <c r="L3855" s="37">
        <f>VLOOKUP(Table2[[#This Row],[Visitor]],Table3[],2,FALSE)</f>
        <v>14</v>
      </c>
      <c r="M3855" s="37">
        <f>VLOOKUP(Table2[[#This Row],[Home]],Table3[],2,FALSE)</f>
        <v>12</v>
      </c>
      <c r="N3855" s="37">
        <f>VLOOKUP(Table2[[#This Row],[Visitor]],Table4[],2,FALSE)</f>
        <v>4</v>
      </c>
      <c r="O3855" s="37">
        <f>VLOOKUP(Table2[[#This Row],[Home]],Table4[],2,FALSE)</f>
        <v>21</v>
      </c>
      <c r="P3855" s="37">
        <f>VLOOKUP(Table2[[#This Row],[Visitor]],Table5[],2,FALSE)</f>
        <v>6</v>
      </c>
      <c r="Q3855" s="37">
        <f>VLOOKUP(Table2[[#This Row],[Home]],Table5[],2,FALSE)</f>
        <v>29</v>
      </c>
    </row>
    <row r="3856" spans="1:17" ht="25.5" customHeight="1">
      <c r="A3856" s="73" t="s">
        <v>701</v>
      </c>
      <c r="B3856" s="74" t="s">
        <v>12</v>
      </c>
      <c r="C3856" s="74" t="s">
        <v>31</v>
      </c>
      <c r="D3856" s="74">
        <v>130</v>
      </c>
      <c r="E3856" s="74" t="s">
        <v>34</v>
      </c>
      <c r="F3856" s="74">
        <v>109</v>
      </c>
      <c r="G3856" s="74" t="s">
        <v>7</v>
      </c>
      <c r="H3856" s="69"/>
      <c r="I3856" s="30"/>
      <c r="J3856" s="37">
        <f>VLOOKUP(Table2[[#This Row],[Visitor]],Table1[],2,FALSE)</f>
        <v>8</v>
      </c>
      <c r="K3856" s="37">
        <f>VLOOKUP(Table2[[#This Row],[Home]],Table1[],2,FALSE)</f>
        <v>2</v>
      </c>
      <c r="L3856" s="37">
        <f>VLOOKUP(Table2[[#This Row],[Visitor]],Table3[],2,FALSE)</f>
        <v>11</v>
      </c>
      <c r="M3856" s="37">
        <f>VLOOKUP(Table2[[#This Row],[Home]],Table3[],2,FALSE)</f>
        <v>13</v>
      </c>
      <c r="N3856" s="37">
        <f>VLOOKUP(Table2[[#This Row],[Visitor]],Table4[],2,FALSE)</f>
        <v>8</v>
      </c>
      <c r="O3856" s="37">
        <f>VLOOKUP(Table2[[#This Row],[Home]],Table4[],2,FALSE)</f>
        <v>13</v>
      </c>
      <c r="P3856" s="37">
        <f>VLOOKUP(Table2[[#This Row],[Visitor]],Table5[],2,FALSE)</f>
        <v>11</v>
      </c>
      <c r="Q3856" s="37">
        <f>VLOOKUP(Table2[[#This Row],[Home]],Table5[],2,FALSE)</f>
        <v>19</v>
      </c>
    </row>
    <row r="3857" spans="1:17" ht="25.5" customHeight="1">
      <c r="A3857" s="73" t="s">
        <v>701</v>
      </c>
      <c r="B3857" s="74" t="s">
        <v>23</v>
      </c>
      <c r="C3857" s="74" t="s">
        <v>28</v>
      </c>
      <c r="D3857" s="74">
        <v>108</v>
      </c>
      <c r="E3857" s="74" t="s">
        <v>40</v>
      </c>
      <c r="F3857" s="74">
        <v>118</v>
      </c>
      <c r="G3857" s="74" t="s">
        <v>7</v>
      </c>
      <c r="H3857" s="69"/>
      <c r="I3857" s="30"/>
      <c r="J3857" s="37">
        <f>VLOOKUP(Table2[[#This Row],[Visitor]],Table1[],2,FALSE)</f>
        <v>22</v>
      </c>
      <c r="K3857" s="37">
        <f>VLOOKUP(Table2[[#This Row],[Home]],Table1[],2,FALSE)</f>
        <v>15</v>
      </c>
      <c r="L3857" s="37">
        <f>VLOOKUP(Table2[[#This Row],[Visitor]],Table3[],2,FALSE)</f>
        <v>28</v>
      </c>
      <c r="M3857" s="37">
        <f>VLOOKUP(Table2[[#This Row],[Home]],Table3[],2,FALSE)</f>
        <v>24</v>
      </c>
      <c r="N3857" s="37">
        <f>VLOOKUP(Table2[[#This Row],[Visitor]],Table4[],2,FALSE)</f>
        <v>22</v>
      </c>
      <c r="O3857" s="37">
        <f>VLOOKUP(Table2[[#This Row],[Home]],Table4[],2,FALSE)</f>
        <v>27</v>
      </c>
      <c r="P3857" s="37">
        <f>VLOOKUP(Table2[[#This Row],[Visitor]],Table5[],2,FALSE)</f>
        <v>12</v>
      </c>
      <c r="Q3857" s="37">
        <f>VLOOKUP(Table2[[#This Row],[Home]],Table5[],2,FALSE)</f>
        <v>24</v>
      </c>
    </row>
    <row r="3858" spans="1:17" ht="25.5" customHeight="1">
      <c r="A3858" s="73" t="s">
        <v>701</v>
      </c>
      <c r="B3858" s="74" t="s">
        <v>23</v>
      </c>
      <c r="C3858" s="74" t="s">
        <v>44</v>
      </c>
      <c r="D3858" s="74">
        <v>112</v>
      </c>
      <c r="E3858" s="74" t="s">
        <v>37</v>
      </c>
      <c r="F3858" s="74">
        <v>107</v>
      </c>
      <c r="G3858" s="74" t="s">
        <v>7</v>
      </c>
      <c r="H3858" s="69"/>
      <c r="I3858" s="30"/>
      <c r="J3858" s="37">
        <f>VLOOKUP(Table2[[#This Row],[Visitor]],Table1[],2,FALSE)</f>
        <v>6</v>
      </c>
      <c r="K3858" s="37">
        <f>VLOOKUP(Table2[[#This Row],[Home]],Table1[],2,FALSE)</f>
        <v>29</v>
      </c>
      <c r="L3858" s="37">
        <f>VLOOKUP(Table2[[#This Row],[Visitor]],Table3[],2,FALSE)</f>
        <v>18</v>
      </c>
      <c r="M3858" s="37">
        <f>VLOOKUP(Table2[[#This Row],[Home]],Table3[],2,FALSE)</f>
        <v>30</v>
      </c>
      <c r="N3858" s="37">
        <f>VLOOKUP(Table2[[#This Row],[Visitor]],Table4[],2,FALSE)</f>
        <v>12</v>
      </c>
      <c r="O3858" s="37">
        <f>VLOOKUP(Table2[[#This Row],[Home]],Table4[],2,FALSE)</f>
        <v>29</v>
      </c>
      <c r="P3858" s="37">
        <f>VLOOKUP(Table2[[#This Row],[Visitor]],Table5[],2,FALSE)</f>
        <v>4</v>
      </c>
      <c r="Q3858" s="37">
        <f>VLOOKUP(Table2[[#This Row],[Home]],Table5[],2,FALSE)</f>
        <v>17</v>
      </c>
    </row>
    <row r="3859" spans="1:17" ht="25.5" customHeight="1">
      <c r="A3859" s="73" t="s">
        <v>701</v>
      </c>
      <c r="B3859" s="74" t="s">
        <v>26</v>
      </c>
      <c r="C3859" s="74" t="s">
        <v>36</v>
      </c>
      <c r="D3859" s="74">
        <v>122</v>
      </c>
      <c r="E3859" s="74" t="s">
        <v>10</v>
      </c>
      <c r="F3859" s="74">
        <v>137</v>
      </c>
      <c r="G3859" s="74" t="s">
        <v>7</v>
      </c>
      <c r="H3859" s="69"/>
      <c r="I3859" s="30"/>
      <c r="J3859" s="37">
        <f>VLOOKUP(Table2[[#This Row],[Visitor]],Table1[],2,FALSE)</f>
        <v>16</v>
      </c>
      <c r="K3859" s="37">
        <f>VLOOKUP(Table2[[#This Row],[Home]],Table1[],2,FALSE)</f>
        <v>1</v>
      </c>
      <c r="L3859" s="37">
        <f>VLOOKUP(Table2[[#This Row],[Visitor]],Table3[],2,FALSE)</f>
        <v>7</v>
      </c>
      <c r="M3859" s="37">
        <f>VLOOKUP(Table2[[#This Row],[Home]],Table3[],2,FALSE)</f>
        <v>3</v>
      </c>
      <c r="N3859" s="37">
        <f>VLOOKUP(Table2[[#This Row],[Visitor]],Table4[],2,FALSE)</f>
        <v>6</v>
      </c>
      <c r="O3859" s="37">
        <f>VLOOKUP(Table2[[#This Row],[Home]],Table4[],2,FALSE)</f>
        <v>3</v>
      </c>
      <c r="P3859" s="37">
        <f>VLOOKUP(Table2[[#This Row],[Visitor]],Table5[],2,FALSE)</f>
        <v>15</v>
      </c>
      <c r="Q3859" s="37">
        <f>VLOOKUP(Table2[[#This Row],[Home]],Table5[],2,FALSE)</f>
        <v>30</v>
      </c>
    </row>
    <row r="3860" spans="1:17" ht="25.5" customHeight="1">
      <c r="A3860" s="73" t="s">
        <v>702</v>
      </c>
      <c r="B3860" s="74" t="s">
        <v>12</v>
      </c>
      <c r="C3860" s="74" t="s">
        <v>6</v>
      </c>
      <c r="D3860" s="74">
        <v>83</v>
      </c>
      <c r="E3860" s="74" t="s">
        <v>18</v>
      </c>
      <c r="F3860" s="74">
        <v>103</v>
      </c>
      <c r="G3860" s="74" t="s">
        <v>7</v>
      </c>
      <c r="H3860" s="69"/>
      <c r="I3860" s="30">
        <v>2726</v>
      </c>
      <c r="J3860" s="37">
        <f>VLOOKUP(Table2[[#This Row],[Visitor]],Table1[],2,FALSE)</f>
        <v>5</v>
      </c>
      <c r="K3860" s="37">
        <f>VLOOKUP(Table2[[#This Row],[Home]],Table1[],2,FALSE)</f>
        <v>26</v>
      </c>
      <c r="L3860" s="37">
        <f>VLOOKUP(Table2[[#This Row],[Visitor]],Table3[],2,FALSE)</f>
        <v>6</v>
      </c>
      <c r="M3860" s="37">
        <f>VLOOKUP(Table2[[#This Row],[Home]],Table3[],2,FALSE)</f>
        <v>26</v>
      </c>
      <c r="N3860" s="37">
        <f>VLOOKUP(Table2[[#This Row],[Visitor]],Table4[],2,FALSE)</f>
        <v>28</v>
      </c>
      <c r="O3860" s="37">
        <f>VLOOKUP(Table2[[#This Row],[Home]],Table4[],2,FALSE)</f>
        <v>15</v>
      </c>
      <c r="P3860" s="37">
        <f>VLOOKUP(Table2[[#This Row],[Visitor]],Table5[],2,FALSE)</f>
        <v>28</v>
      </c>
      <c r="Q3860" s="37">
        <f>VLOOKUP(Table2[[#This Row],[Home]],Table5[],2,FALSE)</f>
        <v>18</v>
      </c>
    </row>
    <row r="3861" spans="1:17" ht="25.5" customHeight="1">
      <c r="A3861" s="73" t="s">
        <v>702</v>
      </c>
      <c r="B3861" s="74" t="s">
        <v>12</v>
      </c>
      <c r="C3861" s="74" t="s">
        <v>13</v>
      </c>
      <c r="D3861" s="74">
        <v>101</v>
      </c>
      <c r="E3861" s="74" t="s">
        <v>19</v>
      </c>
      <c r="F3861" s="74">
        <v>118</v>
      </c>
      <c r="G3861" s="74" t="s">
        <v>7</v>
      </c>
      <c r="H3861" s="69"/>
      <c r="I3861" s="30"/>
      <c r="J3861" s="37">
        <f>VLOOKUP(Table2[[#This Row],[Visitor]],Table1[],2,FALSE)</f>
        <v>20</v>
      </c>
      <c r="K3861" s="37">
        <f>VLOOKUP(Table2[[#This Row],[Home]],Table1[],2,FALSE)</f>
        <v>27</v>
      </c>
      <c r="L3861" s="37">
        <f>VLOOKUP(Table2[[#This Row],[Visitor]],Table3[],2,FALSE)</f>
        <v>20</v>
      </c>
      <c r="M3861" s="37">
        <f>VLOOKUP(Table2[[#This Row],[Home]],Table3[],2,FALSE)</f>
        <v>5</v>
      </c>
      <c r="N3861" s="37">
        <f>VLOOKUP(Table2[[#This Row],[Visitor]],Table4[],2,FALSE)</f>
        <v>17</v>
      </c>
      <c r="O3861" s="37">
        <f>VLOOKUP(Table2[[#This Row],[Home]],Table4[],2,FALSE)</f>
        <v>7</v>
      </c>
      <c r="P3861" s="37">
        <f>VLOOKUP(Table2[[#This Row],[Visitor]],Table5[],2,FALSE)</f>
        <v>23</v>
      </c>
      <c r="Q3861" s="37">
        <f>VLOOKUP(Table2[[#This Row],[Home]],Table5[],2,FALSE)</f>
        <v>13</v>
      </c>
    </row>
    <row r="3862" spans="1:17" ht="25.5" customHeight="1">
      <c r="A3862" s="73" t="s">
        <v>702</v>
      </c>
      <c r="B3862" s="74" t="s">
        <v>21</v>
      </c>
      <c r="C3862" s="74" t="s">
        <v>42</v>
      </c>
      <c r="D3862" s="74">
        <v>113</v>
      </c>
      <c r="E3862" s="74" t="s">
        <v>27</v>
      </c>
      <c r="F3862" s="74">
        <v>108</v>
      </c>
      <c r="G3862" s="74" t="s">
        <v>7</v>
      </c>
      <c r="H3862" s="69"/>
      <c r="I3862" s="30"/>
      <c r="J3862" s="37">
        <f>VLOOKUP(Table2[[#This Row],[Visitor]],Table1[],2,FALSE)</f>
        <v>25</v>
      </c>
      <c r="K3862" s="37">
        <f>VLOOKUP(Table2[[#This Row],[Home]],Table1[],2,FALSE)</f>
        <v>11</v>
      </c>
      <c r="L3862" s="37">
        <f>VLOOKUP(Table2[[#This Row],[Visitor]],Table3[],2,FALSE)</f>
        <v>22</v>
      </c>
      <c r="M3862" s="37">
        <f>VLOOKUP(Table2[[#This Row],[Home]],Table3[],2,FALSE)</f>
        <v>27</v>
      </c>
      <c r="N3862" s="37">
        <f>VLOOKUP(Table2[[#This Row],[Visitor]],Table4[],2,FALSE)</f>
        <v>30</v>
      </c>
      <c r="O3862" s="37">
        <f>VLOOKUP(Table2[[#This Row],[Home]],Table4[],2,FALSE)</f>
        <v>26</v>
      </c>
      <c r="P3862" s="37">
        <f>VLOOKUP(Table2[[#This Row],[Visitor]],Table5[],2,FALSE)</f>
        <v>25</v>
      </c>
      <c r="Q3862" s="37">
        <f>VLOOKUP(Table2[[#This Row],[Home]],Table5[],2,FALSE)</f>
        <v>26</v>
      </c>
    </row>
    <row r="3863" spans="1:17" ht="25.5" customHeight="1">
      <c r="A3863" s="73" t="s">
        <v>702</v>
      </c>
      <c r="B3863" s="74" t="s">
        <v>21</v>
      </c>
      <c r="C3863" s="74" t="s">
        <v>43</v>
      </c>
      <c r="D3863" s="74">
        <v>90</v>
      </c>
      <c r="E3863" s="74" t="s">
        <v>17</v>
      </c>
      <c r="F3863" s="74">
        <v>118</v>
      </c>
      <c r="G3863" s="74" t="s">
        <v>7</v>
      </c>
      <c r="H3863" s="69"/>
      <c r="I3863" s="30"/>
      <c r="J3863" s="37">
        <f>VLOOKUP(Table2[[#This Row],[Visitor]],Table1[],2,FALSE)</f>
        <v>10</v>
      </c>
      <c r="K3863" s="37">
        <f>VLOOKUP(Table2[[#This Row],[Home]],Table1[],2,FALSE)</f>
        <v>17</v>
      </c>
      <c r="L3863" s="37">
        <f>VLOOKUP(Table2[[#This Row],[Visitor]],Table3[],2,FALSE)</f>
        <v>10</v>
      </c>
      <c r="M3863" s="37">
        <f>VLOOKUP(Table2[[#This Row],[Home]],Table3[],2,FALSE)</f>
        <v>15</v>
      </c>
      <c r="N3863" s="37">
        <f>VLOOKUP(Table2[[#This Row],[Visitor]],Table4[],2,FALSE)</f>
        <v>10</v>
      </c>
      <c r="O3863" s="37">
        <f>VLOOKUP(Table2[[#This Row],[Home]],Table4[],2,FALSE)</f>
        <v>18</v>
      </c>
      <c r="P3863" s="37">
        <f>VLOOKUP(Table2[[#This Row],[Visitor]],Table5[],2,FALSE)</f>
        <v>10</v>
      </c>
      <c r="Q3863" s="37">
        <f>VLOOKUP(Table2[[#This Row],[Home]],Table5[],2,FALSE)</f>
        <v>9</v>
      </c>
    </row>
    <row r="3864" spans="1:17" ht="25.5" customHeight="1">
      <c r="A3864" s="73" t="s">
        <v>702</v>
      </c>
      <c r="B3864" s="74" t="s">
        <v>21</v>
      </c>
      <c r="C3864" s="74" t="s">
        <v>5</v>
      </c>
      <c r="D3864" s="74">
        <v>126</v>
      </c>
      <c r="E3864" s="74" t="s">
        <v>41</v>
      </c>
      <c r="F3864" s="74">
        <v>114</v>
      </c>
      <c r="G3864" s="74" t="s">
        <v>7</v>
      </c>
      <c r="H3864" s="69"/>
      <c r="I3864" s="30">
        <v>3740</v>
      </c>
      <c r="J3864" s="37">
        <f>VLOOKUP(Table2[[#This Row],[Visitor]],Table1[],2,FALSE)</f>
        <v>4</v>
      </c>
      <c r="K3864" s="37">
        <f>VLOOKUP(Table2[[#This Row],[Home]],Table1[],2,FALSE)</f>
        <v>7</v>
      </c>
      <c r="L3864" s="37">
        <f>VLOOKUP(Table2[[#This Row],[Visitor]],Table3[],2,FALSE)</f>
        <v>4</v>
      </c>
      <c r="M3864" s="37">
        <f>VLOOKUP(Table2[[#This Row],[Home]],Table3[],2,FALSE)</f>
        <v>2</v>
      </c>
      <c r="N3864" s="37">
        <f>VLOOKUP(Table2[[#This Row],[Visitor]],Table4[],2,FALSE)</f>
        <v>9</v>
      </c>
      <c r="O3864" s="37">
        <f>VLOOKUP(Table2[[#This Row],[Home]],Table4[],2,FALSE)</f>
        <v>2</v>
      </c>
      <c r="P3864" s="37">
        <f>VLOOKUP(Table2[[#This Row],[Visitor]],Table5[],2,FALSE)</f>
        <v>5</v>
      </c>
      <c r="Q3864" s="37">
        <f>VLOOKUP(Table2[[#This Row],[Home]],Table5[],2,FALSE)</f>
        <v>2</v>
      </c>
    </row>
    <row r="3865" spans="1:17" ht="25.5" customHeight="1">
      <c r="A3865" s="73" t="s">
        <v>702</v>
      </c>
      <c r="B3865" s="74" t="s">
        <v>23</v>
      </c>
      <c r="C3865" s="74" t="s">
        <v>28</v>
      </c>
      <c r="D3865" s="74">
        <v>113</v>
      </c>
      <c r="E3865" s="74" t="s">
        <v>9</v>
      </c>
      <c r="F3865" s="74">
        <v>100</v>
      </c>
      <c r="G3865" s="74" t="s">
        <v>7</v>
      </c>
      <c r="H3865" s="69"/>
      <c r="I3865" s="30">
        <v>3070</v>
      </c>
      <c r="J3865" s="37">
        <f>VLOOKUP(Table2[[#This Row],[Visitor]],Table1[],2,FALSE)</f>
        <v>22</v>
      </c>
      <c r="K3865" s="37">
        <f>VLOOKUP(Table2[[#This Row],[Home]],Table1[],2,FALSE)</f>
        <v>3</v>
      </c>
      <c r="L3865" s="37">
        <f>VLOOKUP(Table2[[#This Row],[Visitor]],Table3[],2,FALSE)</f>
        <v>28</v>
      </c>
      <c r="M3865" s="37">
        <f>VLOOKUP(Table2[[#This Row],[Home]],Table3[],2,FALSE)</f>
        <v>1</v>
      </c>
      <c r="N3865" s="37">
        <f>VLOOKUP(Table2[[#This Row],[Visitor]],Table4[],2,FALSE)</f>
        <v>22</v>
      </c>
      <c r="O3865" s="37">
        <f>VLOOKUP(Table2[[#This Row],[Home]],Table4[],2,FALSE)</f>
        <v>5</v>
      </c>
      <c r="P3865" s="37">
        <f>VLOOKUP(Table2[[#This Row],[Visitor]],Table5[],2,FALSE)</f>
        <v>12</v>
      </c>
      <c r="Q3865" s="37">
        <f>VLOOKUP(Table2[[#This Row],[Home]],Table5[],2,FALSE)</f>
        <v>8</v>
      </c>
    </row>
    <row r="3866" spans="1:17" ht="25.5" customHeight="1">
      <c r="A3866" s="73" t="s">
        <v>702</v>
      </c>
      <c r="B3866" s="74" t="s">
        <v>23</v>
      </c>
      <c r="C3866" s="74" t="s">
        <v>14</v>
      </c>
      <c r="D3866" s="74">
        <v>115</v>
      </c>
      <c r="E3866" s="74" t="s">
        <v>22</v>
      </c>
      <c r="F3866" s="74">
        <v>125</v>
      </c>
      <c r="G3866" s="74" t="s">
        <v>7</v>
      </c>
      <c r="H3866" s="69"/>
      <c r="I3866" s="30"/>
      <c r="J3866" s="37">
        <f>VLOOKUP(Table2[[#This Row],[Visitor]],Table1[],2,FALSE)</f>
        <v>19</v>
      </c>
      <c r="K3866" s="37">
        <f>VLOOKUP(Table2[[#This Row],[Home]],Table1[],2,FALSE)</f>
        <v>14</v>
      </c>
      <c r="L3866" s="37">
        <f>VLOOKUP(Table2[[#This Row],[Visitor]],Table3[],2,FALSE)</f>
        <v>19</v>
      </c>
      <c r="M3866" s="37">
        <f>VLOOKUP(Table2[[#This Row],[Home]],Table3[],2,FALSE)</f>
        <v>16</v>
      </c>
      <c r="N3866" s="37">
        <f>VLOOKUP(Table2[[#This Row],[Visitor]],Table4[],2,FALSE)</f>
        <v>16</v>
      </c>
      <c r="O3866" s="37">
        <f>VLOOKUP(Table2[[#This Row],[Home]],Table4[],2,FALSE)</f>
        <v>1</v>
      </c>
      <c r="P3866" s="37">
        <f>VLOOKUP(Table2[[#This Row],[Visitor]],Table5[],2,FALSE)</f>
        <v>27</v>
      </c>
      <c r="Q3866" s="37">
        <f>VLOOKUP(Table2[[#This Row],[Home]],Table5[],2,FALSE)</f>
        <v>1</v>
      </c>
    </row>
    <row r="3867" spans="1:17" ht="25.5" customHeight="1">
      <c r="A3867" s="73" t="s">
        <v>702</v>
      </c>
      <c r="B3867" s="74" t="s">
        <v>23</v>
      </c>
      <c r="C3867" s="74" t="s">
        <v>16</v>
      </c>
      <c r="D3867" s="74">
        <v>118</v>
      </c>
      <c r="E3867" s="74" t="s">
        <v>24</v>
      </c>
      <c r="F3867" s="74">
        <v>116</v>
      </c>
      <c r="G3867" s="74" t="s">
        <v>7</v>
      </c>
      <c r="H3867" s="69" t="s">
        <v>53</v>
      </c>
      <c r="I3867" s="30">
        <v>750</v>
      </c>
      <c r="J3867" s="37">
        <f>VLOOKUP(Table2[[#This Row],[Visitor]],Table1[],2,FALSE)</f>
        <v>13</v>
      </c>
      <c r="K3867" s="37">
        <f>VLOOKUP(Table2[[#This Row],[Home]],Table1[],2,FALSE)</f>
        <v>21</v>
      </c>
      <c r="L3867" s="37">
        <f>VLOOKUP(Table2[[#This Row],[Visitor]],Table3[],2,FALSE)</f>
        <v>8</v>
      </c>
      <c r="M3867" s="37">
        <f>VLOOKUP(Table2[[#This Row],[Home]],Table3[],2,FALSE)</f>
        <v>9</v>
      </c>
      <c r="N3867" s="37">
        <f>VLOOKUP(Table2[[#This Row],[Visitor]],Table4[],2,FALSE)</f>
        <v>11</v>
      </c>
      <c r="O3867" s="37">
        <f>VLOOKUP(Table2[[#This Row],[Home]],Table4[],2,FALSE)</f>
        <v>24</v>
      </c>
      <c r="P3867" s="37">
        <f>VLOOKUP(Table2[[#This Row],[Visitor]],Table5[],2,FALSE)</f>
        <v>7</v>
      </c>
      <c r="Q3867" s="37">
        <f>VLOOKUP(Table2[[#This Row],[Home]],Table5[],2,FALSE)</f>
        <v>21</v>
      </c>
    </row>
    <row r="3868" spans="1:17" ht="25.5" customHeight="1">
      <c r="A3868" s="73" t="s">
        <v>702</v>
      </c>
      <c r="B3868" s="74" t="s">
        <v>35</v>
      </c>
      <c r="C3868" s="74" t="s">
        <v>38</v>
      </c>
      <c r="D3868" s="74">
        <v>106</v>
      </c>
      <c r="E3868" s="74" t="s">
        <v>10</v>
      </c>
      <c r="F3868" s="74">
        <v>137</v>
      </c>
      <c r="G3868" s="74" t="s">
        <v>7</v>
      </c>
      <c r="H3868" s="69"/>
      <c r="I3868" s="30"/>
      <c r="J3868" s="37">
        <f>VLOOKUP(Table2[[#This Row],[Visitor]],Table1[],2,FALSE)</f>
        <v>23</v>
      </c>
      <c r="K3868" s="37">
        <f>VLOOKUP(Table2[[#This Row],[Home]],Table1[],2,FALSE)</f>
        <v>1</v>
      </c>
      <c r="L3868" s="37">
        <f>VLOOKUP(Table2[[#This Row],[Visitor]],Table3[],2,FALSE)</f>
        <v>25</v>
      </c>
      <c r="M3868" s="37">
        <f>VLOOKUP(Table2[[#This Row],[Home]],Table3[],2,FALSE)</f>
        <v>3</v>
      </c>
      <c r="N3868" s="37">
        <f>VLOOKUP(Table2[[#This Row],[Visitor]],Table4[],2,FALSE)</f>
        <v>19</v>
      </c>
      <c r="O3868" s="37">
        <f>VLOOKUP(Table2[[#This Row],[Home]],Table4[],2,FALSE)</f>
        <v>3</v>
      </c>
      <c r="P3868" s="37">
        <f>VLOOKUP(Table2[[#This Row],[Visitor]],Table5[],2,FALSE)</f>
        <v>20</v>
      </c>
      <c r="Q3868" s="37">
        <f>VLOOKUP(Table2[[#This Row],[Home]],Table5[],2,FALSE)</f>
        <v>30</v>
      </c>
    </row>
    <row r="3869" spans="1:17" ht="25.5" customHeight="1">
      <c r="A3869" s="73" t="s">
        <v>703</v>
      </c>
      <c r="B3869" s="74" t="s">
        <v>21</v>
      </c>
      <c r="C3869" s="74" t="s">
        <v>31</v>
      </c>
      <c r="D3869" s="74">
        <v>96</v>
      </c>
      <c r="E3869" s="74" t="s">
        <v>15</v>
      </c>
      <c r="F3869" s="74">
        <v>130</v>
      </c>
      <c r="G3869" s="74" t="s">
        <v>7</v>
      </c>
      <c r="H3869" s="69"/>
      <c r="I3869" s="30"/>
      <c r="J3869" s="37">
        <f>VLOOKUP(Table2[[#This Row],[Visitor]],Table1[],2,FALSE)</f>
        <v>8</v>
      </c>
      <c r="K3869" s="37">
        <f>VLOOKUP(Table2[[#This Row],[Home]],Table1[],2,FALSE)</f>
        <v>30</v>
      </c>
      <c r="L3869" s="37">
        <f>VLOOKUP(Table2[[#This Row],[Visitor]],Table3[],2,FALSE)</f>
        <v>11</v>
      </c>
      <c r="M3869" s="37">
        <f>VLOOKUP(Table2[[#This Row],[Home]],Table3[],2,FALSE)</f>
        <v>23</v>
      </c>
      <c r="N3869" s="37">
        <f>VLOOKUP(Table2[[#This Row],[Visitor]],Table4[],2,FALSE)</f>
        <v>8</v>
      </c>
      <c r="O3869" s="37">
        <f>VLOOKUP(Table2[[#This Row],[Home]],Table4[],2,FALSE)</f>
        <v>14</v>
      </c>
      <c r="P3869" s="37">
        <f>VLOOKUP(Table2[[#This Row],[Visitor]],Table5[],2,FALSE)</f>
        <v>11</v>
      </c>
      <c r="Q3869" s="37">
        <f>VLOOKUP(Table2[[#This Row],[Home]],Table5[],2,FALSE)</f>
        <v>14</v>
      </c>
    </row>
    <row r="3870" spans="1:17" ht="25.5" customHeight="1">
      <c r="A3870" s="73" t="s">
        <v>703</v>
      </c>
      <c r="B3870" s="74" t="s">
        <v>23</v>
      </c>
      <c r="C3870" s="74" t="s">
        <v>45</v>
      </c>
      <c r="D3870" s="74">
        <v>94</v>
      </c>
      <c r="E3870" s="74" t="s">
        <v>25</v>
      </c>
      <c r="F3870" s="74">
        <v>92</v>
      </c>
      <c r="G3870" s="74" t="s">
        <v>7</v>
      </c>
      <c r="H3870" s="69"/>
      <c r="I3870" s="30"/>
      <c r="J3870" s="37">
        <f>VLOOKUP(Table2[[#This Row],[Visitor]],Table1[],2,FALSE)</f>
        <v>28</v>
      </c>
      <c r="K3870" s="37">
        <f>VLOOKUP(Table2[[#This Row],[Home]],Table1[],2,FALSE)</f>
        <v>12</v>
      </c>
      <c r="L3870" s="37">
        <f>VLOOKUP(Table2[[#This Row],[Visitor]],Table3[],2,FALSE)</f>
        <v>21</v>
      </c>
      <c r="M3870" s="37">
        <f>VLOOKUP(Table2[[#This Row],[Home]],Table3[],2,FALSE)</f>
        <v>29</v>
      </c>
      <c r="N3870" s="37">
        <f>VLOOKUP(Table2[[#This Row],[Visitor]],Table4[],2,FALSE)</f>
        <v>20</v>
      </c>
      <c r="O3870" s="37">
        <f>VLOOKUP(Table2[[#This Row],[Home]],Table4[],2,FALSE)</f>
        <v>23</v>
      </c>
      <c r="P3870" s="37">
        <f>VLOOKUP(Table2[[#This Row],[Visitor]],Table5[],2,FALSE)</f>
        <v>3</v>
      </c>
      <c r="Q3870" s="37">
        <f>VLOOKUP(Table2[[#This Row],[Home]],Table5[],2,FALSE)</f>
        <v>16</v>
      </c>
    </row>
    <row r="3871" spans="1:17" ht="25.5" customHeight="1">
      <c r="A3871" s="73" t="s">
        <v>703</v>
      </c>
      <c r="B3871" s="74" t="s">
        <v>29</v>
      </c>
      <c r="C3871" s="74" t="s">
        <v>33</v>
      </c>
      <c r="D3871" s="74">
        <v>116</v>
      </c>
      <c r="E3871" s="74" t="s">
        <v>30</v>
      </c>
      <c r="F3871" s="74">
        <v>123</v>
      </c>
      <c r="G3871" s="74" t="s">
        <v>7</v>
      </c>
      <c r="H3871" s="69"/>
      <c r="I3871" s="30">
        <v>0</v>
      </c>
      <c r="J3871" s="37">
        <f>VLOOKUP(Table2[[#This Row],[Visitor]],Table1[],2,FALSE)</f>
        <v>24</v>
      </c>
      <c r="K3871" s="37">
        <f>VLOOKUP(Table2[[#This Row],[Home]],Table1[],2,FALSE)</f>
        <v>18</v>
      </c>
      <c r="L3871" s="37">
        <f>VLOOKUP(Table2[[#This Row],[Visitor]],Table3[],2,FALSE)</f>
        <v>12</v>
      </c>
      <c r="M3871" s="37">
        <f>VLOOKUP(Table2[[#This Row],[Home]],Table3[],2,FALSE)</f>
        <v>14</v>
      </c>
      <c r="N3871" s="37">
        <f>VLOOKUP(Table2[[#This Row],[Visitor]],Table4[],2,FALSE)</f>
        <v>21</v>
      </c>
      <c r="O3871" s="37">
        <f>VLOOKUP(Table2[[#This Row],[Home]],Table4[],2,FALSE)</f>
        <v>4</v>
      </c>
      <c r="P3871" s="37">
        <f>VLOOKUP(Table2[[#This Row],[Visitor]],Table5[],2,FALSE)</f>
        <v>29</v>
      </c>
      <c r="Q3871" s="37">
        <f>VLOOKUP(Table2[[#This Row],[Home]],Table5[],2,FALSE)</f>
        <v>6</v>
      </c>
    </row>
    <row r="3872" spans="1:17" ht="25.5" customHeight="1">
      <c r="A3872" s="73" t="s">
        <v>703</v>
      </c>
      <c r="B3872" s="74" t="s">
        <v>35</v>
      </c>
      <c r="C3872" s="74" t="s">
        <v>34</v>
      </c>
      <c r="D3872" s="74">
        <v>116</v>
      </c>
      <c r="E3872" s="74" t="s">
        <v>44</v>
      </c>
      <c r="F3872" s="74">
        <v>113</v>
      </c>
      <c r="G3872" s="74" t="s">
        <v>7</v>
      </c>
      <c r="H3872" s="69"/>
      <c r="I3872" s="30"/>
      <c r="J3872" s="37">
        <f>VLOOKUP(Table2[[#This Row],[Visitor]],Table1[],2,FALSE)</f>
        <v>2</v>
      </c>
      <c r="K3872" s="37">
        <f>VLOOKUP(Table2[[#This Row],[Home]],Table1[],2,FALSE)</f>
        <v>6</v>
      </c>
      <c r="L3872" s="37">
        <f>VLOOKUP(Table2[[#This Row],[Visitor]],Table3[],2,FALSE)</f>
        <v>13</v>
      </c>
      <c r="M3872" s="37">
        <f>VLOOKUP(Table2[[#This Row],[Home]],Table3[],2,FALSE)</f>
        <v>18</v>
      </c>
      <c r="N3872" s="37">
        <f>VLOOKUP(Table2[[#This Row],[Visitor]],Table4[],2,FALSE)</f>
        <v>13</v>
      </c>
      <c r="O3872" s="37">
        <f>VLOOKUP(Table2[[#This Row],[Home]],Table4[],2,FALSE)</f>
        <v>12</v>
      </c>
      <c r="P3872" s="37">
        <f>VLOOKUP(Table2[[#This Row],[Visitor]],Table5[],2,FALSE)</f>
        <v>19</v>
      </c>
      <c r="Q3872" s="37">
        <f>VLOOKUP(Table2[[#This Row],[Home]],Table5[],2,FALSE)</f>
        <v>4</v>
      </c>
    </row>
    <row r="3873" spans="1:17" ht="25.5" customHeight="1">
      <c r="A3873" s="73" t="s">
        <v>703</v>
      </c>
      <c r="B3873" s="74" t="s">
        <v>8</v>
      </c>
      <c r="C3873" s="74" t="s">
        <v>40</v>
      </c>
      <c r="D3873" s="74">
        <v>111</v>
      </c>
      <c r="E3873" s="74" t="s">
        <v>36</v>
      </c>
      <c r="F3873" s="74">
        <v>108</v>
      </c>
      <c r="G3873" s="74" t="s">
        <v>7</v>
      </c>
      <c r="H3873" s="69"/>
      <c r="I3873" s="30"/>
      <c r="J3873" s="37">
        <f>VLOOKUP(Table2[[#This Row],[Visitor]],Table1[],2,FALSE)</f>
        <v>15</v>
      </c>
      <c r="K3873" s="37">
        <f>VLOOKUP(Table2[[#This Row],[Home]],Table1[],2,FALSE)</f>
        <v>16</v>
      </c>
      <c r="L3873" s="37">
        <f>VLOOKUP(Table2[[#This Row],[Visitor]],Table3[],2,FALSE)</f>
        <v>24</v>
      </c>
      <c r="M3873" s="37">
        <f>VLOOKUP(Table2[[#This Row],[Home]],Table3[],2,FALSE)</f>
        <v>7</v>
      </c>
      <c r="N3873" s="37">
        <f>VLOOKUP(Table2[[#This Row],[Visitor]],Table4[],2,FALSE)</f>
        <v>27</v>
      </c>
      <c r="O3873" s="37">
        <f>VLOOKUP(Table2[[#This Row],[Home]],Table4[],2,FALSE)</f>
        <v>6</v>
      </c>
      <c r="P3873" s="37">
        <f>VLOOKUP(Table2[[#This Row],[Visitor]],Table5[],2,FALSE)</f>
        <v>24</v>
      </c>
      <c r="Q3873" s="37">
        <f>VLOOKUP(Table2[[#This Row],[Home]],Table5[],2,FALSE)</f>
        <v>15</v>
      </c>
    </row>
    <row r="3874" spans="1:17" ht="25.5" customHeight="1">
      <c r="A3874" s="73" t="s">
        <v>704</v>
      </c>
      <c r="B3874" s="74" t="s">
        <v>12</v>
      </c>
      <c r="C3874" s="74" t="s">
        <v>9</v>
      </c>
      <c r="D3874" s="74">
        <v>107</v>
      </c>
      <c r="E3874" s="74" t="s">
        <v>16</v>
      </c>
      <c r="F3874" s="74">
        <v>114</v>
      </c>
      <c r="G3874" s="74" t="s">
        <v>7</v>
      </c>
      <c r="H3874" s="69"/>
      <c r="I3874" s="30"/>
      <c r="J3874" s="37">
        <f>VLOOKUP(Table2[[#This Row],[Visitor]],Table1[],2,FALSE)</f>
        <v>3</v>
      </c>
      <c r="K3874" s="37">
        <f>VLOOKUP(Table2[[#This Row],[Home]],Table1[],2,FALSE)</f>
        <v>13</v>
      </c>
      <c r="L3874" s="37">
        <f>VLOOKUP(Table2[[#This Row],[Visitor]],Table3[],2,FALSE)</f>
        <v>1</v>
      </c>
      <c r="M3874" s="37">
        <f>VLOOKUP(Table2[[#This Row],[Home]],Table3[],2,FALSE)</f>
        <v>8</v>
      </c>
      <c r="N3874" s="37">
        <f>VLOOKUP(Table2[[#This Row],[Visitor]],Table4[],2,FALSE)</f>
        <v>5</v>
      </c>
      <c r="O3874" s="37">
        <f>VLOOKUP(Table2[[#This Row],[Home]],Table4[],2,FALSE)</f>
        <v>11</v>
      </c>
      <c r="P3874" s="37">
        <f>VLOOKUP(Table2[[#This Row],[Visitor]],Table5[],2,FALSE)</f>
        <v>8</v>
      </c>
      <c r="Q3874" s="37">
        <f>VLOOKUP(Table2[[#This Row],[Home]],Table5[],2,FALSE)</f>
        <v>7</v>
      </c>
    </row>
    <row r="3875" spans="1:17" ht="25.5" customHeight="1">
      <c r="A3875" s="73" t="s">
        <v>704</v>
      </c>
      <c r="B3875" s="74" t="s">
        <v>12</v>
      </c>
      <c r="C3875" s="74" t="s">
        <v>6</v>
      </c>
      <c r="D3875" s="74">
        <v>94</v>
      </c>
      <c r="E3875" s="74" t="s">
        <v>18</v>
      </c>
      <c r="F3875" s="74">
        <v>105</v>
      </c>
      <c r="G3875" s="74" t="s">
        <v>7</v>
      </c>
      <c r="H3875" s="69"/>
      <c r="I3875" s="30">
        <v>2948</v>
      </c>
      <c r="J3875" s="37">
        <f>VLOOKUP(Table2[[#This Row],[Visitor]],Table1[],2,FALSE)</f>
        <v>5</v>
      </c>
      <c r="K3875" s="37">
        <f>VLOOKUP(Table2[[#This Row],[Home]],Table1[],2,FALSE)</f>
        <v>26</v>
      </c>
      <c r="L3875" s="37">
        <f>VLOOKUP(Table2[[#This Row],[Visitor]],Table3[],2,FALSE)</f>
        <v>6</v>
      </c>
      <c r="M3875" s="37">
        <f>VLOOKUP(Table2[[#This Row],[Home]],Table3[],2,FALSE)</f>
        <v>26</v>
      </c>
      <c r="N3875" s="37">
        <f>VLOOKUP(Table2[[#This Row],[Visitor]],Table4[],2,FALSE)</f>
        <v>28</v>
      </c>
      <c r="O3875" s="37">
        <f>VLOOKUP(Table2[[#This Row],[Home]],Table4[],2,FALSE)</f>
        <v>15</v>
      </c>
      <c r="P3875" s="37">
        <f>VLOOKUP(Table2[[#This Row],[Visitor]],Table5[],2,FALSE)</f>
        <v>28</v>
      </c>
      <c r="Q3875" s="37">
        <f>VLOOKUP(Table2[[#This Row],[Home]],Table5[],2,FALSE)</f>
        <v>18</v>
      </c>
    </row>
    <row r="3876" spans="1:17" ht="25.5" customHeight="1">
      <c r="A3876" s="73" t="s">
        <v>704</v>
      </c>
      <c r="B3876" s="74" t="s">
        <v>12</v>
      </c>
      <c r="C3876" s="74" t="s">
        <v>20</v>
      </c>
      <c r="D3876" s="74">
        <v>136</v>
      </c>
      <c r="E3876" s="74" t="s">
        <v>19</v>
      </c>
      <c r="F3876" s="74">
        <v>141</v>
      </c>
      <c r="G3876" s="74" t="s">
        <v>7</v>
      </c>
      <c r="H3876" s="69"/>
      <c r="I3876" s="30"/>
      <c r="J3876" s="37">
        <f>VLOOKUP(Table2[[#This Row],[Visitor]],Table1[],2,FALSE)</f>
        <v>9</v>
      </c>
      <c r="K3876" s="37">
        <f>VLOOKUP(Table2[[#This Row],[Home]],Table1[],2,FALSE)</f>
        <v>27</v>
      </c>
      <c r="L3876" s="37">
        <f>VLOOKUP(Table2[[#This Row],[Visitor]],Table3[],2,FALSE)</f>
        <v>17</v>
      </c>
      <c r="M3876" s="37">
        <f>VLOOKUP(Table2[[#This Row],[Home]],Table3[],2,FALSE)</f>
        <v>5</v>
      </c>
      <c r="N3876" s="37">
        <f>VLOOKUP(Table2[[#This Row],[Visitor]],Table4[],2,FALSE)</f>
        <v>25</v>
      </c>
      <c r="O3876" s="37">
        <f>VLOOKUP(Table2[[#This Row],[Home]],Table4[],2,FALSE)</f>
        <v>7</v>
      </c>
      <c r="P3876" s="37">
        <f>VLOOKUP(Table2[[#This Row],[Visitor]],Table5[],2,FALSE)</f>
        <v>22</v>
      </c>
      <c r="Q3876" s="37">
        <f>VLOOKUP(Table2[[#This Row],[Home]],Table5[],2,FALSE)</f>
        <v>13</v>
      </c>
    </row>
    <row r="3877" spans="1:17" ht="25.5" customHeight="1">
      <c r="A3877" s="73" t="s">
        <v>704</v>
      </c>
      <c r="B3877" s="74" t="s">
        <v>21</v>
      </c>
      <c r="C3877" s="74" t="s">
        <v>13</v>
      </c>
      <c r="D3877" s="74">
        <v>102</v>
      </c>
      <c r="E3877" s="74" t="s">
        <v>27</v>
      </c>
      <c r="F3877" s="74">
        <v>94</v>
      </c>
      <c r="G3877" s="74" t="s">
        <v>7</v>
      </c>
      <c r="H3877" s="69"/>
      <c r="I3877" s="30"/>
      <c r="J3877" s="37">
        <f>VLOOKUP(Table2[[#This Row],[Visitor]],Table1[],2,FALSE)</f>
        <v>20</v>
      </c>
      <c r="K3877" s="37">
        <f>VLOOKUP(Table2[[#This Row],[Home]],Table1[],2,FALSE)</f>
        <v>11</v>
      </c>
      <c r="L3877" s="37">
        <f>VLOOKUP(Table2[[#This Row],[Visitor]],Table3[],2,FALSE)</f>
        <v>20</v>
      </c>
      <c r="M3877" s="37">
        <f>VLOOKUP(Table2[[#This Row],[Home]],Table3[],2,FALSE)</f>
        <v>27</v>
      </c>
      <c r="N3877" s="37">
        <f>VLOOKUP(Table2[[#This Row],[Visitor]],Table4[],2,FALSE)</f>
        <v>17</v>
      </c>
      <c r="O3877" s="37">
        <f>VLOOKUP(Table2[[#This Row],[Home]],Table4[],2,FALSE)</f>
        <v>26</v>
      </c>
      <c r="P3877" s="37">
        <f>VLOOKUP(Table2[[#This Row],[Visitor]],Table5[],2,FALSE)</f>
        <v>23</v>
      </c>
      <c r="Q3877" s="37">
        <f>VLOOKUP(Table2[[#This Row],[Home]],Table5[],2,FALSE)</f>
        <v>26</v>
      </c>
    </row>
    <row r="3878" spans="1:17" ht="25.5" customHeight="1">
      <c r="A3878" s="73" t="s">
        <v>704</v>
      </c>
      <c r="B3878" s="74" t="s">
        <v>21</v>
      </c>
      <c r="C3878" s="74" t="s">
        <v>5</v>
      </c>
      <c r="D3878" s="74">
        <v>107</v>
      </c>
      <c r="E3878" s="74" t="s">
        <v>17</v>
      </c>
      <c r="F3878" s="74">
        <v>105</v>
      </c>
      <c r="G3878" s="74" t="s">
        <v>7</v>
      </c>
      <c r="H3878" s="69"/>
      <c r="I3878" s="30"/>
      <c r="J3878" s="37">
        <f>VLOOKUP(Table2[[#This Row],[Visitor]],Table1[],2,FALSE)</f>
        <v>4</v>
      </c>
      <c r="K3878" s="37">
        <f>VLOOKUP(Table2[[#This Row],[Home]],Table1[],2,FALSE)</f>
        <v>17</v>
      </c>
      <c r="L3878" s="37">
        <f>VLOOKUP(Table2[[#This Row],[Visitor]],Table3[],2,FALSE)</f>
        <v>4</v>
      </c>
      <c r="M3878" s="37">
        <f>VLOOKUP(Table2[[#This Row],[Home]],Table3[],2,FALSE)</f>
        <v>15</v>
      </c>
      <c r="N3878" s="37">
        <f>VLOOKUP(Table2[[#This Row],[Visitor]],Table4[],2,FALSE)</f>
        <v>9</v>
      </c>
      <c r="O3878" s="37">
        <f>VLOOKUP(Table2[[#This Row],[Home]],Table4[],2,FALSE)</f>
        <v>18</v>
      </c>
      <c r="P3878" s="37">
        <f>VLOOKUP(Table2[[#This Row],[Visitor]],Table5[],2,FALSE)</f>
        <v>5</v>
      </c>
      <c r="Q3878" s="37">
        <f>VLOOKUP(Table2[[#This Row],[Home]],Table5[],2,FALSE)</f>
        <v>9</v>
      </c>
    </row>
    <row r="3879" spans="1:17" ht="25.5" customHeight="1">
      <c r="A3879" s="73" t="s">
        <v>704</v>
      </c>
      <c r="B3879" s="74" t="s">
        <v>21</v>
      </c>
      <c r="C3879" s="74" t="s">
        <v>31</v>
      </c>
      <c r="D3879" s="74">
        <v>100</v>
      </c>
      <c r="E3879" s="74" t="s">
        <v>42</v>
      </c>
      <c r="F3879" s="74">
        <v>112</v>
      </c>
      <c r="G3879" s="74" t="s">
        <v>7</v>
      </c>
      <c r="H3879" s="69"/>
      <c r="I3879" s="30"/>
      <c r="J3879" s="37">
        <f>VLOOKUP(Table2[[#This Row],[Visitor]],Table1[],2,FALSE)</f>
        <v>8</v>
      </c>
      <c r="K3879" s="37">
        <f>VLOOKUP(Table2[[#This Row],[Home]],Table1[],2,FALSE)</f>
        <v>25</v>
      </c>
      <c r="L3879" s="37">
        <f>VLOOKUP(Table2[[#This Row],[Visitor]],Table3[],2,FALSE)</f>
        <v>11</v>
      </c>
      <c r="M3879" s="37">
        <f>VLOOKUP(Table2[[#This Row],[Home]],Table3[],2,FALSE)</f>
        <v>22</v>
      </c>
      <c r="N3879" s="37">
        <f>VLOOKUP(Table2[[#This Row],[Visitor]],Table4[],2,FALSE)</f>
        <v>8</v>
      </c>
      <c r="O3879" s="37">
        <f>VLOOKUP(Table2[[#This Row],[Home]],Table4[],2,FALSE)</f>
        <v>30</v>
      </c>
      <c r="P3879" s="37">
        <f>VLOOKUP(Table2[[#This Row],[Visitor]],Table5[],2,FALSE)</f>
        <v>11</v>
      </c>
      <c r="Q3879" s="37">
        <f>VLOOKUP(Table2[[#This Row],[Home]],Table5[],2,FALSE)</f>
        <v>25</v>
      </c>
    </row>
    <row r="3880" spans="1:17" ht="25.5" customHeight="1">
      <c r="A3880" s="73" t="s">
        <v>704</v>
      </c>
      <c r="B3880" s="74" t="s">
        <v>23</v>
      </c>
      <c r="C3880" s="74" t="s">
        <v>14</v>
      </c>
      <c r="D3880" s="74">
        <v>115</v>
      </c>
      <c r="E3880" s="74" t="s">
        <v>22</v>
      </c>
      <c r="F3880" s="74">
        <v>130</v>
      </c>
      <c r="G3880" s="74" t="s">
        <v>7</v>
      </c>
      <c r="H3880" s="69"/>
      <c r="I3880" s="30"/>
      <c r="J3880" s="37">
        <f>VLOOKUP(Table2[[#This Row],[Visitor]],Table1[],2,FALSE)</f>
        <v>19</v>
      </c>
      <c r="K3880" s="37">
        <f>VLOOKUP(Table2[[#This Row],[Home]],Table1[],2,FALSE)</f>
        <v>14</v>
      </c>
      <c r="L3880" s="37">
        <f>VLOOKUP(Table2[[#This Row],[Visitor]],Table3[],2,FALSE)</f>
        <v>19</v>
      </c>
      <c r="M3880" s="37">
        <f>VLOOKUP(Table2[[#This Row],[Home]],Table3[],2,FALSE)</f>
        <v>16</v>
      </c>
      <c r="N3880" s="37">
        <f>VLOOKUP(Table2[[#This Row],[Visitor]],Table4[],2,FALSE)</f>
        <v>16</v>
      </c>
      <c r="O3880" s="37">
        <f>VLOOKUP(Table2[[#This Row],[Home]],Table4[],2,FALSE)</f>
        <v>1</v>
      </c>
      <c r="P3880" s="37">
        <f>VLOOKUP(Table2[[#This Row],[Visitor]],Table5[],2,FALSE)</f>
        <v>27</v>
      </c>
      <c r="Q3880" s="37">
        <f>VLOOKUP(Table2[[#This Row],[Home]],Table5[],2,FALSE)</f>
        <v>1</v>
      </c>
    </row>
    <row r="3881" spans="1:17" ht="25.5" customHeight="1">
      <c r="A3881" s="73" t="s">
        <v>704</v>
      </c>
      <c r="B3881" s="74" t="s">
        <v>23</v>
      </c>
      <c r="C3881" s="74" t="s">
        <v>43</v>
      </c>
      <c r="D3881" s="74">
        <v>111</v>
      </c>
      <c r="E3881" s="74" t="s">
        <v>24</v>
      </c>
      <c r="F3881" s="74">
        <v>110</v>
      </c>
      <c r="G3881" s="74" t="s">
        <v>7</v>
      </c>
      <c r="H3881" s="69"/>
      <c r="I3881" s="30">
        <v>750</v>
      </c>
      <c r="J3881" s="37">
        <f>VLOOKUP(Table2[[#This Row],[Visitor]],Table1[],2,FALSE)</f>
        <v>10</v>
      </c>
      <c r="K3881" s="37">
        <f>VLOOKUP(Table2[[#This Row],[Home]],Table1[],2,FALSE)</f>
        <v>21</v>
      </c>
      <c r="L3881" s="37">
        <f>VLOOKUP(Table2[[#This Row],[Visitor]],Table3[],2,FALSE)</f>
        <v>10</v>
      </c>
      <c r="M3881" s="37">
        <f>VLOOKUP(Table2[[#This Row],[Home]],Table3[],2,FALSE)</f>
        <v>9</v>
      </c>
      <c r="N3881" s="37">
        <f>VLOOKUP(Table2[[#This Row],[Visitor]],Table4[],2,FALSE)</f>
        <v>10</v>
      </c>
      <c r="O3881" s="37">
        <f>VLOOKUP(Table2[[#This Row],[Home]],Table4[],2,FALSE)</f>
        <v>24</v>
      </c>
      <c r="P3881" s="37">
        <f>VLOOKUP(Table2[[#This Row],[Visitor]],Table5[],2,FALSE)</f>
        <v>10</v>
      </c>
      <c r="Q3881" s="37">
        <f>VLOOKUP(Table2[[#This Row],[Home]],Table5[],2,FALSE)</f>
        <v>21</v>
      </c>
    </row>
    <row r="3882" spans="1:17" ht="25.5" customHeight="1">
      <c r="A3882" s="73" t="s">
        <v>704</v>
      </c>
      <c r="B3882" s="74" t="s">
        <v>29</v>
      </c>
      <c r="C3882" s="74" t="s">
        <v>41</v>
      </c>
      <c r="D3882" s="74">
        <v>115</v>
      </c>
      <c r="E3882" s="74" t="s">
        <v>37</v>
      </c>
      <c r="F3882" s="74">
        <v>123</v>
      </c>
      <c r="G3882" s="74" t="s">
        <v>7</v>
      </c>
      <c r="H3882" s="69"/>
      <c r="I3882" s="30"/>
      <c r="J3882" s="37">
        <f>VLOOKUP(Table2[[#This Row],[Visitor]],Table1[],2,FALSE)</f>
        <v>7</v>
      </c>
      <c r="K3882" s="37">
        <f>VLOOKUP(Table2[[#This Row],[Home]],Table1[],2,FALSE)</f>
        <v>29</v>
      </c>
      <c r="L3882" s="37">
        <f>VLOOKUP(Table2[[#This Row],[Visitor]],Table3[],2,FALSE)</f>
        <v>2</v>
      </c>
      <c r="M3882" s="37">
        <f>VLOOKUP(Table2[[#This Row],[Home]],Table3[],2,FALSE)</f>
        <v>30</v>
      </c>
      <c r="N3882" s="37">
        <f>VLOOKUP(Table2[[#This Row],[Visitor]],Table4[],2,FALSE)</f>
        <v>2</v>
      </c>
      <c r="O3882" s="37">
        <f>VLOOKUP(Table2[[#This Row],[Home]],Table4[],2,FALSE)</f>
        <v>29</v>
      </c>
      <c r="P3882" s="37">
        <f>VLOOKUP(Table2[[#This Row],[Visitor]],Table5[],2,FALSE)</f>
        <v>2</v>
      </c>
      <c r="Q3882" s="37">
        <f>VLOOKUP(Table2[[#This Row],[Home]],Table5[],2,FALSE)</f>
        <v>17</v>
      </c>
    </row>
    <row r="3883" spans="1:17" ht="25.5" customHeight="1">
      <c r="A3883" s="73" t="s">
        <v>704</v>
      </c>
      <c r="B3883" s="74" t="s">
        <v>35</v>
      </c>
      <c r="C3883" s="74" t="s">
        <v>44</v>
      </c>
      <c r="D3883" s="74">
        <v>108</v>
      </c>
      <c r="E3883" s="74" t="s">
        <v>10</v>
      </c>
      <c r="F3883" s="74">
        <v>101</v>
      </c>
      <c r="G3883" s="74" t="s">
        <v>7</v>
      </c>
      <c r="H3883" s="69"/>
      <c r="I3883" s="30"/>
      <c r="J3883" s="37">
        <f>VLOOKUP(Table2[[#This Row],[Visitor]],Table1[],2,FALSE)</f>
        <v>6</v>
      </c>
      <c r="K3883" s="37">
        <f>VLOOKUP(Table2[[#This Row],[Home]],Table1[],2,FALSE)</f>
        <v>1</v>
      </c>
      <c r="L3883" s="37">
        <f>VLOOKUP(Table2[[#This Row],[Visitor]],Table3[],2,FALSE)</f>
        <v>18</v>
      </c>
      <c r="M3883" s="37">
        <f>VLOOKUP(Table2[[#This Row],[Home]],Table3[],2,FALSE)</f>
        <v>3</v>
      </c>
      <c r="N3883" s="37">
        <f>VLOOKUP(Table2[[#This Row],[Visitor]],Table4[],2,FALSE)</f>
        <v>12</v>
      </c>
      <c r="O3883" s="37">
        <f>VLOOKUP(Table2[[#This Row],[Home]],Table4[],2,FALSE)</f>
        <v>3</v>
      </c>
      <c r="P3883" s="37">
        <f>VLOOKUP(Table2[[#This Row],[Visitor]],Table5[],2,FALSE)</f>
        <v>4</v>
      </c>
      <c r="Q3883" s="37">
        <f>VLOOKUP(Table2[[#This Row],[Home]],Table5[],2,FALSE)</f>
        <v>30</v>
      </c>
    </row>
    <row r="3884" spans="1:17" ht="25.5" customHeight="1">
      <c r="A3884" s="73" t="s">
        <v>704</v>
      </c>
      <c r="B3884" s="74" t="s">
        <v>35</v>
      </c>
      <c r="C3884" s="74" t="s">
        <v>40</v>
      </c>
      <c r="D3884" s="74">
        <v>124</v>
      </c>
      <c r="E3884" s="74" t="s">
        <v>38</v>
      </c>
      <c r="F3884" s="74">
        <v>128</v>
      </c>
      <c r="G3884" s="74" t="s">
        <v>7</v>
      </c>
      <c r="H3884" s="69"/>
      <c r="I3884" s="30"/>
      <c r="J3884" s="37">
        <f>VLOOKUP(Table2[[#This Row],[Visitor]],Table1[],2,FALSE)</f>
        <v>15</v>
      </c>
      <c r="K3884" s="37">
        <f>VLOOKUP(Table2[[#This Row],[Home]],Table1[],2,FALSE)</f>
        <v>23</v>
      </c>
      <c r="L3884" s="37">
        <f>VLOOKUP(Table2[[#This Row],[Visitor]],Table3[],2,FALSE)</f>
        <v>24</v>
      </c>
      <c r="M3884" s="37">
        <f>VLOOKUP(Table2[[#This Row],[Home]],Table3[],2,FALSE)</f>
        <v>25</v>
      </c>
      <c r="N3884" s="37">
        <f>VLOOKUP(Table2[[#This Row],[Visitor]],Table4[],2,FALSE)</f>
        <v>27</v>
      </c>
      <c r="O3884" s="37">
        <f>VLOOKUP(Table2[[#This Row],[Home]],Table4[],2,FALSE)</f>
        <v>19</v>
      </c>
      <c r="P3884" s="37">
        <f>VLOOKUP(Table2[[#This Row],[Visitor]],Table5[],2,FALSE)</f>
        <v>24</v>
      </c>
      <c r="Q3884" s="37">
        <f>VLOOKUP(Table2[[#This Row],[Home]],Table5[],2,FALSE)</f>
        <v>20</v>
      </c>
    </row>
    <row r="3885" spans="1:17" ht="25.5" customHeight="1">
      <c r="A3885" s="73" t="s">
        <v>705</v>
      </c>
      <c r="B3885" s="74" t="s">
        <v>21</v>
      </c>
      <c r="C3885" s="74" t="s">
        <v>19</v>
      </c>
      <c r="D3885" s="74">
        <v>109</v>
      </c>
      <c r="E3885" s="74" t="s">
        <v>15</v>
      </c>
      <c r="F3885" s="74">
        <v>122</v>
      </c>
      <c r="G3885" s="74" t="s">
        <v>7</v>
      </c>
      <c r="H3885" s="69"/>
      <c r="I3885" s="30"/>
      <c r="J3885" s="37">
        <f>VLOOKUP(Table2[[#This Row],[Visitor]],Table1[],2,FALSE)</f>
        <v>27</v>
      </c>
      <c r="K3885" s="37">
        <f>VLOOKUP(Table2[[#This Row],[Home]],Table1[],2,FALSE)</f>
        <v>30</v>
      </c>
      <c r="L3885" s="37">
        <f>VLOOKUP(Table2[[#This Row],[Visitor]],Table3[],2,FALSE)</f>
        <v>5</v>
      </c>
      <c r="M3885" s="37">
        <f>VLOOKUP(Table2[[#This Row],[Home]],Table3[],2,FALSE)</f>
        <v>23</v>
      </c>
      <c r="N3885" s="37">
        <f>VLOOKUP(Table2[[#This Row],[Visitor]],Table4[],2,FALSE)</f>
        <v>7</v>
      </c>
      <c r="O3885" s="37">
        <f>VLOOKUP(Table2[[#This Row],[Home]],Table4[],2,FALSE)</f>
        <v>14</v>
      </c>
      <c r="P3885" s="37">
        <f>VLOOKUP(Table2[[#This Row],[Visitor]],Table5[],2,FALSE)</f>
        <v>13</v>
      </c>
      <c r="Q3885" s="37">
        <f>VLOOKUP(Table2[[#This Row],[Home]],Table5[],2,FALSE)</f>
        <v>14</v>
      </c>
    </row>
    <row r="3886" spans="1:17" ht="25.5" customHeight="1">
      <c r="A3886" s="73" t="s">
        <v>705</v>
      </c>
      <c r="B3886" s="74" t="s">
        <v>23</v>
      </c>
      <c r="C3886" s="74" t="s">
        <v>6</v>
      </c>
      <c r="D3886" s="74">
        <v>94</v>
      </c>
      <c r="E3886" s="74" t="s">
        <v>25</v>
      </c>
      <c r="F3886" s="74">
        <v>90</v>
      </c>
      <c r="G3886" s="74" t="s">
        <v>7</v>
      </c>
      <c r="H3886" s="69"/>
      <c r="I3886" s="30"/>
      <c r="J3886" s="37">
        <f>VLOOKUP(Table2[[#This Row],[Visitor]],Table1[],2,FALSE)</f>
        <v>5</v>
      </c>
      <c r="K3886" s="37">
        <f>VLOOKUP(Table2[[#This Row],[Home]],Table1[],2,FALSE)</f>
        <v>12</v>
      </c>
      <c r="L3886" s="37">
        <f>VLOOKUP(Table2[[#This Row],[Visitor]],Table3[],2,FALSE)</f>
        <v>6</v>
      </c>
      <c r="M3886" s="37">
        <f>VLOOKUP(Table2[[#This Row],[Home]],Table3[],2,FALSE)</f>
        <v>29</v>
      </c>
      <c r="N3886" s="37">
        <f>VLOOKUP(Table2[[#This Row],[Visitor]],Table4[],2,FALSE)</f>
        <v>28</v>
      </c>
      <c r="O3886" s="37">
        <f>VLOOKUP(Table2[[#This Row],[Home]],Table4[],2,FALSE)</f>
        <v>23</v>
      </c>
      <c r="P3886" s="37">
        <f>VLOOKUP(Table2[[#This Row],[Visitor]],Table5[],2,FALSE)</f>
        <v>28</v>
      </c>
      <c r="Q3886" s="37">
        <f>VLOOKUP(Table2[[#This Row],[Home]],Table5[],2,FALSE)</f>
        <v>16</v>
      </c>
    </row>
    <row r="3887" spans="1:17" ht="25.5" customHeight="1">
      <c r="A3887" s="73" t="s">
        <v>705</v>
      </c>
      <c r="B3887" s="74" t="s">
        <v>35</v>
      </c>
      <c r="C3887" s="74" t="s">
        <v>28</v>
      </c>
      <c r="D3887" s="74">
        <v>124</v>
      </c>
      <c r="E3887" s="74" t="s">
        <v>30</v>
      </c>
      <c r="F3887" s="74">
        <v>117</v>
      </c>
      <c r="G3887" s="74" t="s">
        <v>7</v>
      </c>
      <c r="H3887" s="69" t="s">
        <v>53</v>
      </c>
      <c r="I3887" s="30"/>
      <c r="J3887" s="37">
        <f>VLOOKUP(Table2[[#This Row],[Visitor]],Table1[],2,FALSE)</f>
        <v>22</v>
      </c>
      <c r="K3887" s="37">
        <f>VLOOKUP(Table2[[#This Row],[Home]],Table1[],2,FALSE)</f>
        <v>18</v>
      </c>
      <c r="L3887" s="37">
        <f>VLOOKUP(Table2[[#This Row],[Visitor]],Table3[],2,FALSE)</f>
        <v>28</v>
      </c>
      <c r="M3887" s="37">
        <f>VLOOKUP(Table2[[#This Row],[Home]],Table3[],2,FALSE)</f>
        <v>14</v>
      </c>
      <c r="N3887" s="37">
        <f>VLOOKUP(Table2[[#This Row],[Visitor]],Table4[],2,FALSE)</f>
        <v>22</v>
      </c>
      <c r="O3887" s="37">
        <f>VLOOKUP(Table2[[#This Row],[Home]],Table4[],2,FALSE)</f>
        <v>4</v>
      </c>
      <c r="P3887" s="37">
        <f>VLOOKUP(Table2[[#This Row],[Visitor]],Table5[],2,FALSE)</f>
        <v>12</v>
      </c>
      <c r="Q3887" s="37">
        <f>VLOOKUP(Table2[[#This Row],[Home]],Table5[],2,FALSE)</f>
        <v>6</v>
      </c>
    </row>
    <row r="3888" spans="1:17" ht="25.5" customHeight="1">
      <c r="A3888" s="73" t="s">
        <v>705</v>
      </c>
      <c r="B3888" s="74" t="s">
        <v>35</v>
      </c>
      <c r="C3888" s="74" t="s">
        <v>34</v>
      </c>
      <c r="D3888" s="74">
        <v>118</v>
      </c>
      <c r="E3888" s="74" t="s">
        <v>45</v>
      </c>
      <c r="F3888" s="74">
        <v>109</v>
      </c>
      <c r="G3888" s="74" t="s">
        <v>7</v>
      </c>
      <c r="H3888" s="69"/>
      <c r="I3888" s="30">
        <v>0</v>
      </c>
      <c r="J3888" s="37">
        <f>VLOOKUP(Table2[[#This Row],[Visitor]],Table1[],2,FALSE)</f>
        <v>2</v>
      </c>
      <c r="K3888" s="37">
        <f>VLOOKUP(Table2[[#This Row],[Home]],Table1[],2,FALSE)</f>
        <v>28</v>
      </c>
      <c r="L3888" s="37">
        <f>VLOOKUP(Table2[[#This Row],[Visitor]],Table3[],2,FALSE)</f>
        <v>13</v>
      </c>
      <c r="M3888" s="37">
        <f>VLOOKUP(Table2[[#This Row],[Home]],Table3[],2,FALSE)</f>
        <v>21</v>
      </c>
      <c r="N3888" s="37">
        <f>VLOOKUP(Table2[[#This Row],[Visitor]],Table4[],2,FALSE)</f>
        <v>13</v>
      </c>
      <c r="O3888" s="37">
        <f>VLOOKUP(Table2[[#This Row],[Home]],Table4[],2,FALSE)</f>
        <v>20</v>
      </c>
      <c r="P3888" s="37">
        <f>VLOOKUP(Table2[[#This Row],[Visitor]],Table5[],2,FALSE)</f>
        <v>19</v>
      </c>
      <c r="Q3888" s="37">
        <f>VLOOKUP(Table2[[#This Row],[Home]],Table5[],2,FALSE)</f>
        <v>3</v>
      </c>
    </row>
    <row r="3889" spans="1:17" ht="25.5" customHeight="1">
      <c r="A3889" s="73" t="s">
        <v>705</v>
      </c>
      <c r="B3889" s="74" t="s">
        <v>35</v>
      </c>
      <c r="C3889" s="74" t="s">
        <v>33</v>
      </c>
      <c r="D3889" s="74">
        <v>117</v>
      </c>
      <c r="E3889" s="74" t="s">
        <v>36</v>
      </c>
      <c r="F3889" s="74">
        <v>135</v>
      </c>
      <c r="G3889" s="74" t="s">
        <v>7</v>
      </c>
      <c r="H3889" s="69"/>
      <c r="I3889" s="30"/>
      <c r="J3889" s="37">
        <f>VLOOKUP(Table2[[#This Row],[Visitor]],Table1[],2,FALSE)</f>
        <v>24</v>
      </c>
      <c r="K3889" s="37">
        <f>VLOOKUP(Table2[[#This Row],[Home]],Table1[],2,FALSE)</f>
        <v>16</v>
      </c>
      <c r="L3889" s="37">
        <f>VLOOKUP(Table2[[#This Row],[Visitor]],Table3[],2,FALSE)</f>
        <v>12</v>
      </c>
      <c r="M3889" s="37">
        <f>VLOOKUP(Table2[[#This Row],[Home]],Table3[],2,FALSE)</f>
        <v>7</v>
      </c>
      <c r="N3889" s="37">
        <f>VLOOKUP(Table2[[#This Row],[Visitor]],Table4[],2,FALSE)</f>
        <v>21</v>
      </c>
      <c r="O3889" s="37">
        <f>VLOOKUP(Table2[[#This Row],[Home]],Table4[],2,FALSE)</f>
        <v>6</v>
      </c>
      <c r="P3889" s="37">
        <f>VLOOKUP(Table2[[#This Row],[Visitor]],Table5[],2,FALSE)</f>
        <v>29</v>
      </c>
      <c r="Q3889" s="37">
        <f>VLOOKUP(Table2[[#This Row],[Home]],Table5[],2,FALSE)</f>
        <v>15</v>
      </c>
    </row>
    <row r="3890" spans="1:17" ht="25.5" customHeight="1">
      <c r="A3890" s="73" t="s">
        <v>706</v>
      </c>
      <c r="B3890" s="74" t="s">
        <v>12</v>
      </c>
      <c r="C3890" s="74" t="s">
        <v>37</v>
      </c>
      <c r="D3890" s="74">
        <v>105</v>
      </c>
      <c r="E3890" s="74" t="s">
        <v>14</v>
      </c>
      <c r="F3890" s="74">
        <v>110</v>
      </c>
      <c r="G3890" s="74" t="s">
        <v>7</v>
      </c>
      <c r="H3890" s="69" t="s">
        <v>53</v>
      </c>
      <c r="I3890" s="30"/>
      <c r="J3890" s="37">
        <f>VLOOKUP(Table2[[#This Row],[Visitor]],Table1[],2,FALSE)</f>
        <v>29</v>
      </c>
      <c r="K3890" s="37">
        <f>VLOOKUP(Table2[[#This Row],[Home]],Table1[],2,FALSE)</f>
        <v>19</v>
      </c>
      <c r="L3890" s="37">
        <f>VLOOKUP(Table2[[#This Row],[Visitor]],Table3[],2,FALSE)</f>
        <v>30</v>
      </c>
      <c r="M3890" s="37">
        <f>VLOOKUP(Table2[[#This Row],[Home]],Table3[],2,FALSE)</f>
        <v>19</v>
      </c>
      <c r="N3890" s="37">
        <f>VLOOKUP(Table2[[#This Row],[Visitor]],Table4[],2,FALSE)</f>
        <v>29</v>
      </c>
      <c r="O3890" s="37">
        <f>VLOOKUP(Table2[[#This Row],[Home]],Table4[],2,FALSE)</f>
        <v>16</v>
      </c>
      <c r="P3890" s="37">
        <f>VLOOKUP(Table2[[#This Row],[Visitor]],Table5[],2,FALSE)</f>
        <v>17</v>
      </c>
      <c r="Q3890" s="37">
        <f>VLOOKUP(Table2[[#This Row],[Home]],Table5[],2,FALSE)</f>
        <v>27</v>
      </c>
    </row>
    <row r="3891" spans="1:17" ht="25.5" customHeight="1">
      <c r="A3891" s="73" t="s">
        <v>706</v>
      </c>
      <c r="B3891" s="74" t="s">
        <v>21</v>
      </c>
      <c r="C3891" s="74" t="s">
        <v>20</v>
      </c>
      <c r="D3891" s="74">
        <v>107</v>
      </c>
      <c r="E3891" s="74" t="s">
        <v>5</v>
      </c>
      <c r="F3891" s="74">
        <v>116</v>
      </c>
      <c r="G3891" s="74" t="s">
        <v>7</v>
      </c>
      <c r="H3891" s="69"/>
      <c r="I3891" s="30"/>
      <c r="J3891" s="37">
        <f>VLOOKUP(Table2[[#This Row],[Visitor]],Table1[],2,FALSE)</f>
        <v>9</v>
      </c>
      <c r="K3891" s="37">
        <f>VLOOKUP(Table2[[#This Row],[Home]],Table1[],2,FALSE)</f>
        <v>4</v>
      </c>
      <c r="L3891" s="37">
        <f>VLOOKUP(Table2[[#This Row],[Visitor]],Table3[],2,FALSE)</f>
        <v>17</v>
      </c>
      <c r="M3891" s="37">
        <f>VLOOKUP(Table2[[#This Row],[Home]],Table3[],2,FALSE)</f>
        <v>4</v>
      </c>
      <c r="N3891" s="37">
        <f>VLOOKUP(Table2[[#This Row],[Visitor]],Table4[],2,FALSE)</f>
        <v>25</v>
      </c>
      <c r="O3891" s="37">
        <f>VLOOKUP(Table2[[#This Row],[Home]],Table4[],2,FALSE)</f>
        <v>9</v>
      </c>
      <c r="P3891" s="37">
        <f>VLOOKUP(Table2[[#This Row],[Visitor]],Table5[],2,FALSE)</f>
        <v>22</v>
      </c>
      <c r="Q3891" s="37">
        <f>VLOOKUP(Table2[[#This Row],[Home]],Table5[],2,FALSE)</f>
        <v>5</v>
      </c>
    </row>
    <row r="3892" spans="1:17" ht="25.5" customHeight="1">
      <c r="A3892" s="73" t="s">
        <v>706</v>
      </c>
      <c r="B3892" s="74" t="s">
        <v>21</v>
      </c>
      <c r="C3892" s="74" t="s">
        <v>13</v>
      </c>
      <c r="D3892" s="74">
        <v>118</v>
      </c>
      <c r="E3892" s="74" t="s">
        <v>24</v>
      </c>
      <c r="F3892" s="74">
        <v>110</v>
      </c>
      <c r="G3892" s="74" t="s">
        <v>7</v>
      </c>
      <c r="H3892" s="69"/>
      <c r="I3892" s="30">
        <v>750</v>
      </c>
      <c r="J3892" s="37">
        <f>VLOOKUP(Table2[[#This Row],[Visitor]],Table1[],2,FALSE)</f>
        <v>20</v>
      </c>
      <c r="K3892" s="37">
        <f>VLOOKUP(Table2[[#This Row],[Home]],Table1[],2,FALSE)</f>
        <v>21</v>
      </c>
      <c r="L3892" s="37">
        <f>VLOOKUP(Table2[[#This Row],[Visitor]],Table3[],2,FALSE)</f>
        <v>20</v>
      </c>
      <c r="M3892" s="37">
        <f>VLOOKUP(Table2[[#This Row],[Home]],Table3[],2,FALSE)</f>
        <v>9</v>
      </c>
      <c r="N3892" s="37">
        <f>VLOOKUP(Table2[[#This Row],[Visitor]],Table4[],2,FALSE)</f>
        <v>17</v>
      </c>
      <c r="O3892" s="37">
        <f>VLOOKUP(Table2[[#This Row],[Home]],Table4[],2,FALSE)</f>
        <v>24</v>
      </c>
      <c r="P3892" s="37">
        <f>VLOOKUP(Table2[[#This Row],[Visitor]],Table5[],2,FALSE)</f>
        <v>23</v>
      </c>
      <c r="Q3892" s="37">
        <f>VLOOKUP(Table2[[#This Row],[Home]],Table5[],2,FALSE)</f>
        <v>21</v>
      </c>
    </row>
    <row r="3893" spans="1:17" ht="25.5" customHeight="1">
      <c r="A3893" s="73" t="s">
        <v>706</v>
      </c>
      <c r="B3893" s="74" t="s">
        <v>21</v>
      </c>
      <c r="C3893" s="74" t="s">
        <v>43</v>
      </c>
      <c r="D3893" s="74">
        <v>101</v>
      </c>
      <c r="E3893" s="74" t="s">
        <v>42</v>
      </c>
      <c r="F3893" s="74">
        <v>89</v>
      </c>
      <c r="G3893" s="74" t="s">
        <v>7</v>
      </c>
      <c r="H3893" s="69"/>
      <c r="I3893" s="30"/>
      <c r="J3893" s="37">
        <f>VLOOKUP(Table2[[#This Row],[Visitor]],Table1[],2,FALSE)</f>
        <v>10</v>
      </c>
      <c r="K3893" s="37">
        <f>VLOOKUP(Table2[[#This Row],[Home]],Table1[],2,FALSE)</f>
        <v>25</v>
      </c>
      <c r="L3893" s="37">
        <f>VLOOKUP(Table2[[#This Row],[Visitor]],Table3[],2,FALSE)</f>
        <v>10</v>
      </c>
      <c r="M3893" s="37">
        <f>VLOOKUP(Table2[[#This Row],[Home]],Table3[],2,FALSE)</f>
        <v>22</v>
      </c>
      <c r="N3893" s="37">
        <f>VLOOKUP(Table2[[#This Row],[Visitor]],Table4[],2,FALSE)</f>
        <v>10</v>
      </c>
      <c r="O3893" s="37">
        <f>VLOOKUP(Table2[[#This Row],[Home]],Table4[],2,FALSE)</f>
        <v>30</v>
      </c>
      <c r="P3893" s="37">
        <f>VLOOKUP(Table2[[#This Row],[Visitor]],Table5[],2,FALSE)</f>
        <v>10</v>
      </c>
      <c r="Q3893" s="37">
        <f>VLOOKUP(Table2[[#This Row],[Home]],Table5[],2,FALSE)</f>
        <v>25</v>
      </c>
    </row>
    <row r="3894" spans="1:17" ht="25.5" customHeight="1">
      <c r="A3894" s="73" t="s">
        <v>706</v>
      </c>
      <c r="B3894" s="74" t="s">
        <v>23</v>
      </c>
      <c r="C3894" s="74" t="s">
        <v>18</v>
      </c>
      <c r="D3894" s="74">
        <v>90</v>
      </c>
      <c r="E3894" s="74" t="s">
        <v>9</v>
      </c>
      <c r="F3894" s="74">
        <v>132</v>
      </c>
      <c r="G3894" s="74" t="s">
        <v>7</v>
      </c>
      <c r="H3894" s="69"/>
      <c r="I3894" s="30">
        <v>3039</v>
      </c>
      <c r="J3894" s="37">
        <f>VLOOKUP(Table2[[#This Row],[Visitor]],Table1[],2,FALSE)</f>
        <v>26</v>
      </c>
      <c r="K3894" s="37">
        <f>VLOOKUP(Table2[[#This Row],[Home]],Table1[],2,FALSE)</f>
        <v>3</v>
      </c>
      <c r="L3894" s="37">
        <f>VLOOKUP(Table2[[#This Row],[Visitor]],Table3[],2,FALSE)</f>
        <v>26</v>
      </c>
      <c r="M3894" s="37">
        <f>VLOOKUP(Table2[[#This Row],[Home]],Table3[],2,FALSE)</f>
        <v>1</v>
      </c>
      <c r="N3894" s="37">
        <f>VLOOKUP(Table2[[#This Row],[Visitor]],Table4[],2,FALSE)</f>
        <v>15</v>
      </c>
      <c r="O3894" s="37">
        <f>VLOOKUP(Table2[[#This Row],[Home]],Table4[],2,FALSE)</f>
        <v>5</v>
      </c>
      <c r="P3894" s="37">
        <f>VLOOKUP(Table2[[#This Row],[Visitor]],Table5[],2,FALSE)</f>
        <v>18</v>
      </c>
      <c r="Q3894" s="37">
        <f>VLOOKUP(Table2[[#This Row],[Home]],Table5[],2,FALSE)</f>
        <v>8</v>
      </c>
    </row>
    <row r="3895" spans="1:17" ht="25.5" customHeight="1">
      <c r="A3895" s="73" t="s">
        <v>706</v>
      </c>
      <c r="B3895" s="74" t="s">
        <v>23</v>
      </c>
      <c r="C3895" s="74" t="s">
        <v>15</v>
      </c>
      <c r="D3895" s="74">
        <v>110</v>
      </c>
      <c r="E3895" s="74" t="s">
        <v>25</v>
      </c>
      <c r="F3895" s="74">
        <v>115</v>
      </c>
      <c r="G3895" s="74" t="s">
        <v>7</v>
      </c>
      <c r="H3895" s="69"/>
      <c r="I3895" s="30">
        <v>0</v>
      </c>
      <c r="J3895" s="37">
        <f>VLOOKUP(Table2[[#This Row],[Visitor]],Table1[],2,FALSE)</f>
        <v>30</v>
      </c>
      <c r="K3895" s="37">
        <f>VLOOKUP(Table2[[#This Row],[Home]],Table1[],2,FALSE)</f>
        <v>12</v>
      </c>
      <c r="L3895" s="37">
        <f>VLOOKUP(Table2[[#This Row],[Visitor]],Table3[],2,FALSE)</f>
        <v>23</v>
      </c>
      <c r="M3895" s="37">
        <f>VLOOKUP(Table2[[#This Row],[Home]],Table3[],2,FALSE)</f>
        <v>29</v>
      </c>
      <c r="N3895" s="37">
        <f>VLOOKUP(Table2[[#This Row],[Visitor]],Table4[],2,FALSE)</f>
        <v>14</v>
      </c>
      <c r="O3895" s="37">
        <f>VLOOKUP(Table2[[#This Row],[Home]],Table4[],2,FALSE)</f>
        <v>23</v>
      </c>
      <c r="P3895" s="37">
        <f>VLOOKUP(Table2[[#This Row],[Visitor]],Table5[],2,FALSE)</f>
        <v>14</v>
      </c>
      <c r="Q3895" s="37">
        <f>VLOOKUP(Table2[[#This Row],[Home]],Table5[],2,FALSE)</f>
        <v>16</v>
      </c>
    </row>
    <row r="3896" spans="1:17" ht="25.5" customHeight="1">
      <c r="A3896" s="73" t="s">
        <v>706</v>
      </c>
      <c r="B3896" s="74" t="s">
        <v>23</v>
      </c>
      <c r="C3896" s="74" t="s">
        <v>31</v>
      </c>
      <c r="D3896" s="74">
        <v>131</v>
      </c>
      <c r="E3896" s="74" t="s">
        <v>22</v>
      </c>
      <c r="F3896" s="74">
        <v>118</v>
      </c>
      <c r="G3896" s="74" t="s">
        <v>7</v>
      </c>
      <c r="H3896" s="69"/>
      <c r="I3896" s="30"/>
      <c r="J3896" s="37">
        <f>VLOOKUP(Table2[[#This Row],[Visitor]],Table1[],2,FALSE)</f>
        <v>8</v>
      </c>
      <c r="K3896" s="37">
        <f>VLOOKUP(Table2[[#This Row],[Home]],Table1[],2,FALSE)</f>
        <v>14</v>
      </c>
      <c r="L3896" s="37">
        <f>VLOOKUP(Table2[[#This Row],[Visitor]],Table3[],2,FALSE)</f>
        <v>11</v>
      </c>
      <c r="M3896" s="37">
        <f>VLOOKUP(Table2[[#This Row],[Home]],Table3[],2,FALSE)</f>
        <v>16</v>
      </c>
      <c r="N3896" s="37">
        <f>VLOOKUP(Table2[[#This Row],[Visitor]],Table4[],2,FALSE)</f>
        <v>8</v>
      </c>
      <c r="O3896" s="37">
        <f>VLOOKUP(Table2[[#This Row],[Home]],Table4[],2,FALSE)</f>
        <v>1</v>
      </c>
      <c r="P3896" s="37">
        <f>VLOOKUP(Table2[[#This Row],[Visitor]],Table5[],2,FALSE)</f>
        <v>11</v>
      </c>
      <c r="Q3896" s="37">
        <f>VLOOKUP(Table2[[#This Row],[Home]],Table5[],2,FALSE)</f>
        <v>1</v>
      </c>
    </row>
    <row r="3897" spans="1:17" ht="25.5" customHeight="1">
      <c r="A3897" s="73" t="s">
        <v>706</v>
      </c>
      <c r="B3897" s="74" t="s">
        <v>35</v>
      </c>
      <c r="C3897" s="74" t="s">
        <v>44</v>
      </c>
      <c r="D3897" s="74">
        <v>105</v>
      </c>
      <c r="E3897" s="74" t="s">
        <v>10</v>
      </c>
      <c r="F3897" s="74">
        <v>115</v>
      </c>
      <c r="G3897" s="74" t="s">
        <v>7</v>
      </c>
      <c r="H3897" s="69"/>
      <c r="I3897" s="30"/>
      <c r="J3897" s="37">
        <f>VLOOKUP(Table2[[#This Row],[Visitor]],Table1[],2,FALSE)</f>
        <v>6</v>
      </c>
      <c r="K3897" s="37">
        <f>VLOOKUP(Table2[[#This Row],[Home]],Table1[],2,FALSE)</f>
        <v>1</v>
      </c>
      <c r="L3897" s="37">
        <f>VLOOKUP(Table2[[#This Row],[Visitor]],Table3[],2,FALSE)</f>
        <v>18</v>
      </c>
      <c r="M3897" s="37">
        <f>VLOOKUP(Table2[[#This Row],[Home]],Table3[],2,FALSE)</f>
        <v>3</v>
      </c>
      <c r="N3897" s="37">
        <f>VLOOKUP(Table2[[#This Row],[Visitor]],Table4[],2,FALSE)</f>
        <v>12</v>
      </c>
      <c r="O3897" s="37">
        <f>VLOOKUP(Table2[[#This Row],[Home]],Table4[],2,FALSE)</f>
        <v>3</v>
      </c>
      <c r="P3897" s="37">
        <f>VLOOKUP(Table2[[#This Row],[Visitor]],Table5[],2,FALSE)</f>
        <v>4</v>
      </c>
      <c r="Q3897" s="37">
        <f>VLOOKUP(Table2[[#This Row],[Home]],Table5[],2,FALSE)</f>
        <v>30</v>
      </c>
    </row>
    <row r="3898" spans="1:17" ht="25.5" customHeight="1">
      <c r="A3898" s="73" t="s">
        <v>706</v>
      </c>
      <c r="B3898" s="74" t="s">
        <v>35</v>
      </c>
      <c r="C3898" s="74" t="s">
        <v>40</v>
      </c>
      <c r="D3898" s="74">
        <v>115</v>
      </c>
      <c r="E3898" s="74" t="s">
        <v>45</v>
      </c>
      <c r="F3898" s="74">
        <v>117</v>
      </c>
      <c r="G3898" s="74" t="s">
        <v>7</v>
      </c>
      <c r="H3898" s="69"/>
      <c r="I3898" s="30"/>
      <c r="J3898" s="37">
        <f>VLOOKUP(Table2[[#This Row],[Visitor]],Table1[],2,FALSE)</f>
        <v>15</v>
      </c>
      <c r="K3898" s="37">
        <f>VLOOKUP(Table2[[#This Row],[Home]],Table1[],2,FALSE)</f>
        <v>28</v>
      </c>
      <c r="L3898" s="37">
        <f>VLOOKUP(Table2[[#This Row],[Visitor]],Table3[],2,FALSE)</f>
        <v>24</v>
      </c>
      <c r="M3898" s="37">
        <f>VLOOKUP(Table2[[#This Row],[Home]],Table3[],2,FALSE)</f>
        <v>21</v>
      </c>
      <c r="N3898" s="37">
        <f>VLOOKUP(Table2[[#This Row],[Visitor]],Table4[],2,FALSE)</f>
        <v>27</v>
      </c>
      <c r="O3898" s="37">
        <f>VLOOKUP(Table2[[#This Row],[Home]],Table4[],2,FALSE)</f>
        <v>20</v>
      </c>
      <c r="P3898" s="37">
        <f>VLOOKUP(Table2[[#This Row],[Visitor]],Table5[],2,FALSE)</f>
        <v>24</v>
      </c>
      <c r="Q3898" s="37">
        <f>VLOOKUP(Table2[[#This Row],[Home]],Table5[],2,FALSE)</f>
        <v>3</v>
      </c>
    </row>
    <row r="3899" spans="1:17" ht="25.5" customHeight="1">
      <c r="A3899" s="73" t="s">
        <v>706</v>
      </c>
      <c r="B3899" s="74" t="s">
        <v>35</v>
      </c>
      <c r="C3899" s="74" t="s">
        <v>41</v>
      </c>
      <c r="D3899" s="74">
        <v>144</v>
      </c>
      <c r="E3899" s="74" t="s">
        <v>38</v>
      </c>
      <c r="F3899" s="74">
        <v>123</v>
      </c>
      <c r="G3899" s="74" t="s">
        <v>7</v>
      </c>
      <c r="H3899" s="69"/>
      <c r="I3899" s="30"/>
      <c r="J3899" s="37">
        <f>VLOOKUP(Table2[[#This Row],[Visitor]],Table1[],2,FALSE)</f>
        <v>7</v>
      </c>
      <c r="K3899" s="37">
        <f>VLOOKUP(Table2[[#This Row],[Home]],Table1[],2,FALSE)</f>
        <v>23</v>
      </c>
      <c r="L3899" s="37">
        <f>VLOOKUP(Table2[[#This Row],[Visitor]],Table3[],2,FALSE)</f>
        <v>2</v>
      </c>
      <c r="M3899" s="37">
        <f>VLOOKUP(Table2[[#This Row],[Home]],Table3[],2,FALSE)</f>
        <v>25</v>
      </c>
      <c r="N3899" s="37">
        <f>VLOOKUP(Table2[[#This Row],[Visitor]],Table4[],2,FALSE)</f>
        <v>2</v>
      </c>
      <c r="O3899" s="37">
        <f>VLOOKUP(Table2[[#This Row],[Home]],Table4[],2,FALSE)</f>
        <v>19</v>
      </c>
      <c r="P3899" s="37">
        <f>VLOOKUP(Table2[[#This Row],[Visitor]],Table5[],2,FALSE)</f>
        <v>2</v>
      </c>
      <c r="Q3899" s="37">
        <f>VLOOKUP(Table2[[#This Row],[Home]],Table5[],2,FALSE)</f>
        <v>20</v>
      </c>
    </row>
    <row r="3900" spans="1:17" ht="25.5" customHeight="1">
      <c r="A3900" s="73" t="s">
        <v>707</v>
      </c>
      <c r="B3900" s="74" t="s">
        <v>67</v>
      </c>
      <c r="C3900" s="74" t="s">
        <v>30</v>
      </c>
      <c r="D3900" s="74">
        <v>115</v>
      </c>
      <c r="E3900" s="74" t="s">
        <v>19</v>
      </c>
      <c r="F3900" s="74">
        <v>103</v>
      </c>
      <c r="G3900" s="74" t="s">
        <v>7</v>
      </c>
      <c r="H3900" s="69"/>
      <c r="I3900" s="30"/>
      <c r="J3900" s="37">
        <f>VLOOKUP(Table2[[#This Row],[Visitor]],Table1[],2,FALSE)</f>
        <v>18</v>
      </c>
      <c r="K3900" s="37">
        <f>VLOOKUP(Table2[[#This Row],[Home]],Table1[],2,FALSE)</f>
        <v>27</v>
      </c>
      <c r="L3900" s="37">
        <f>VLOOKUP(Table2[[#This Row],[Visitor]],Table3[],2,FALSE)</f>
        <v>14</v>
      </c>
      <c r="M3900" s="37">
        <f>VLOOKUP(Table2[[#This Row],[Home]],Table3[],2,FALSE)</f>
        <v>5</v>
      </c>
      <c r="N3900" s="37">
        <f>VLOOKUP(Table2[[#This Row],[Visitor]],Table4[],2,FALSE)</f>
        <v>4</v>
      </c>
      <c r="O3900" s="37">
        <f>VLOOKUP(Table2[[#This Row],[Home]],Table4[],2,FALSE)</f>
        <v>7</v>
      </c>
      <c r="P3900" s="37">
        <f>VLOOKUP(Table2[[#This Row],[Visitor]],Table5[],2,FALSE)</f>
        <v>6</v>
      </c>
      <c r="Q3900" s="37">
        <f>VLOOKUP(Table2[[#This Row],[Home]],Table5[],2,FALSE)</f>
        <v>13</v>
      </c>
    </row>
    <row r="3901" spans="1:17" ht="25.5" customHeight="1">
      <c r="A3901" s="73" t="s">
        <v>707</v>
      </c>
      <c r="B3901" s="74" t="s">
        <v>12</v>
      </c>
      <c r="C3901" s="74" t="s">
        <v>27</v>
      </c>
      <c r="D3901" s="74">
        <v>105</v>
      </c>
      <c r="E3901" s="74" t="s">
        <v>13</v>
      </c>
      <c r="F3901" s="74">
        <v>113</v>
      </c>
      <c r="G3901" s="74" t="s">
        <v>7</v>
      </c>
      <c r="H3901" s="69"/>
      <c r="I3901" s="30"/>
      <c r="J3901" s="37">
        <f>VLOOKUP(Table2[[#This Row],[Visitor]],Table1[],2,FALSE)</f>
        <v>11</v>
      </c>
      <c r="K3901" s="37">
        <f>VLOOKUP(Table2[[#This Row],[Home]],Table1[],2,FALSE)</f>
        <v>20</v>
      </c>
      <c r="L3901" s="37">
        <f>VLOOKUP(Table2[[#This Row],[Visitor]],Table3[],2,FALSE)</f>
        <v>27</v>
      </c>
      <c r="M3901" s="37">
        <f>VLOOKUP(Table2[[#This Row],[Home]],Table3[],2,FALSE)</f>
        <v>20</v>
      </c>
      <c r="N3901" s="37">
        <f>VLOOKUP(Table2[[#This Row],[Visitor]],Table4[],2,FALSE)</f>
        <v>26</v>
      </c>
      <c r="O3901" s="37">
        <f>VLOOKUP(Table2[[#This Row],[Home]],Table4[],2,FALSE)</f>
        <v>17</v>
      </c>
      <c r="P3901" s="37">
        <f>VLOOKUP(Table2[[#This Row],[Visitor]],Table5[],2,FALSE)</f>
        <v>26</v>
      </c>
      <c r="Q3901" s="37">
        <f>VLOOKUP(Table2[[#This Row],[Home]],Table5[],2,FALSE)</f>
        <v>23</v>
      </c>
    </row>
    <row r="3902" spans="1:17" ht="25.5" customHeight="1">
      <c r="A3902" s="73" t="s">
        <v>707</v>
      </c>
      <c r="B3902" s="74" t="s">
        <v>12</v>
      </c>
      <c r="C3902" s="74" t="s">
        <v>37</v>
      </c>
      <c r="D3902" s="74">
        <v>125</v>
      </c>
      <c r="E3902" s="74" t="s">
        <v>16</v>
      </c>
      <c r="F3902" s="74">
        <v>117</v>
      </c>
      <c r="G3902" s="74" t="s">
        <v>7</v>
      </c>
      <c r="H3902" s="69"/>
      <c r="I3902" s="30"/>
      <c r="J3902" s="37">
        <f>VLOOKUP(Table2[[#This Row],[Visitor]],Table1[],2,FALSE)</f>
        <v>29</v>
      </c>
      <c r="K3902" s="37">
        <f>VLOOKUP(Table2[[#This Row],[Home]],Table1[],2,FALSE)</f>
        <v>13</v>
      </c>
      <c r="L3902" s="37">
        <f>VLOOKUP(Table2[[#This Row],[Visitor]],Table3[],2,FALSE)</f>
        <v>30</v>
      </c>
      <c r="M3902" s="37">
        <f>VLOOKUP(Table2[[#This Row],[Home]],Table3[],2,FALSE)</f>
        <v>8</v>
      </c>
      <c r="N3902" s="37">
        <f>VLOOKUP(Table2[[#This Row],[Visitor]],Table4[],2,FALSE)</f>
        <v>29</v>
      </c>
      <c r="O3902" s="37">
        <f>VLOOKUP(Table2[[#This Row],[Home]],Table4[],2,FALSE)</f>
        <v>11</v>
      </c>
      <c r="P3902" s="37">
        <f>VLOOKUP(Table2[[#This Row],[Visitor]],Table5[],2,FALSE)</f>
        <v>17</v>
      </c>
      <c r="Q3902" s="37">
        <f>VLOOKUP(Table2[[#This Row],[Home]],Table5[],2,FALSE)</f>
        <v>7</v>
      </c>
    </row>
    <row r="3903" spans="1:17" ht="25.5" customHeight="1">
      <c r="A3903" s="73" t="s">
        <v>707</v>
      </c>
      <c r="B3903" s="74" t="s">
        <v>12</v>
      </c>
      <c r="C3903" s="74" t="s">
        <v>17</v>
      </c>
      <c r="D3903" s="74">
        <v>128</v>
      </c>
      <c r="E3903" s="74" t="s">
        <v>20</v>
      </c>
      <c r="F3903" s="74">
        <v>124</v>
      </c>
      <c r="G3903" s="74" t="s">
        <v>7</v>
      </c>
      <c r="H3903" s="69"/>
      <c r="I3903" s="30">
        <v>0</v>
      </c>
      <c r="J3903" s="37">
        <f>VLOOKUP(Table2[[#This Row],[Visitor]],Table1[],2,FALSE)</f>
        <v>17</v>
      </c>
      <c r="K3903" s="37">
        <f>VLOOKUP(Table2[[#This Row],[Home]],Table1[],2,FALSE)</f>
        <v>9</v>
      </c>
      <c r="L3903" s="37">
        <f>VLOOKUP(Table2[[#This Row],[Visitor]],Table3[],2,FALSE)</f>
        <v>15</v>
      </c>
      <c r="M3903" s="37">
        <f>VLOOKUP(Table2[[#This Row],[Home]],Table3[],2,FALSE)</f>
        <v>17</v>
      </c>
      <c r="N3903" s="37">
        <f>VLOOKUP(Table2[[#This Row],[Visitor]],Table4[],2,FALSE)</f>
        <v>18</v>
      </c>
      <c r="O3903" s="37">
        <f>VLOOKUP(Table2[[#This Row],[Home]],Table4[],2,FALSE)</f>
        <v>25</v>
      </c>
      <c r="P3903" s="37">
        <f>VLOOKUP(Table2[[#This Row],[Visitor]],Table5[],2,FALSE)</f>
        <v>9</v>
      </c>
      <c r="Q3903" s="37">
        <f>VLOOKUP(Table2[[#This Row],[Home]],Table5[],2,FALSE)</f>
        <v>22</v>
      </c>
    </row>
    <row r="3904" spans="1:17" ht="25.5" customHeight="1">
      <c r="A3904" s="73" t="s">
        <v>707</v>
      </c>
      <c r="B3904" s="74" t="s">
        <v>23</v>
      </c>
      <c r="C3904" s="74" t="s">
        <v>6</v>
      </c>
      <c r="D3904" s="74">
        <v>90</v>
      </c>
      <c r="E3904" s="74" t="s">
        <v>22</v>
      </c>
      <c r="F3904" s="74">
        <v>100</v>
      </c>
      <c r="G3904" s="74" t="s">
        <v>7</v>
      </c>
      <c r="H3904" s="69"/>
      <c r="I3904" s="30"/>
      <c r="J3904" s="37">
        <f>VLOOKUP(Table2[[#This Row],[Visitor]],Table1[],2,FALSE)</f>
        <v>5</v>
      </c>
      <c r="K3904" s="37">
        <f>VLOOKUP(Table2[[#This Row],[Home]],Table1[],2,FALSE)</f>
        <v>14</v>
      </c>
      <c r="L3904" s="37">
        <f>VLOOKUP(Table2[[#This Row],[Visitor]],Table3[],2,FALSE)</f>
        <v>6</v>
      </c>
      <c r="M3904" s="37">
        <f>VLOOKUP(Table2[[#This Row],[Home]],Table3[],2,FALSE)</f>
        <v>16</v>
      </c>
      <c r="N3904" s="37">
        <f>VLOOKUP(Table2[[#This Row],[Visitor]],Table4[],2,FALSE)</f>
        <v>28</v>
      </c>
      <c r="O3904" s="37">
        <f>VLOOKUP(Table2[[#This Row],[Home]],Table4[],2,FALSE)</f>
        <v>1</v>
      </c>
      <c r="P3904" s="37">
        <f>VLOOKUP(Table2[[#This Row],[Visitor]],Table5[],2,FALSE)</f>
        <v>28</v>
      </c>
      <c r="Q3904" s="37">
        <f>VLOOKUP(Table2[[#This Row],[Home]],Table5[],2,FALSE)</f>
        <v>1</v>
      </c>
    </row>
    <row r="3905" spans="1:17" ht="25.5" customHeight="1">
      <c r="A3905" s="73" t="s">
        <v>707</v>
      </c>
      <c r="B3905" s="74" t="s">
        <v>23</v>
      </c>
      <c r="C3905" s="74" t="s">
        <v>34</v>
      </c>
      <c r="D3905" s="74">
        <v>125</v>
      </c>
      <c r="E3905" s="74" t="s">
        <v>33</v>
      </c>
      <c r="F3905" s="74">
        <v>122</v>
      </c>
      <c r="G3905" s="74" t="s">
        <v>7</v>
      </c>
      <c r="H3905" s="69" t="s">
        <v>53</v>
      </c>
      <c r="I3905" s="30"/>
      <c r="J3905" s="37">
        <f>VLOOKUP(Table2[[#This Row],[Visitor]],Table1[],2,FALSE)</f>
        <v>2</v>
      </c>
      <c r="K3905" s="37">
        <f>VLOOKUP(Table2[[#This Row],[Home]],Table1[],2,FALSE)</f>
        <v>24</v>
      </c>
      <c r="L3905" s="37">
        <f>VLOOKUP(Table2[[#This Row],[Visitor]],Table3[],2,FALSE)</f>
        <v>13</v>
      </c>
      <c r="M3905" s="37">
        <f>VLOOKUP(Table2[[#This Row],[Home]],Table3[],2,FALSE)</f>
        <v>12</v>
      </c>
      <c r="N3905" s="37">
        <f>VLOOKUP(Table2[[#This Row],[Visitor]],Table4[],2,FALSE)</f>
        <v>13</v>
      </c>
      <c r="O3905" s="37">
        <f>VLOOKUP(Table2[[#This Row],[Home]],Table4[],2,FALSE)</f>
        <v>21</v>
      </c>
      <c r="P3905" s="37">
        <f>VLOOKUP(Table2[[#This Row],[Visitor]],Table5[],2,FALSE)</f>
        <v>19</v>
      </c>
      <c r="Q3905" s="37">
        <f>VLOOKUP(Table2[[#This Row],[Home]],Table5[],2,FALSE)</f>
        <v>29</v>
      </c>
    </row>
    <row r="3906" spans="1:17" ht="25.5" customHeight="1">
      <c r="A3906" s="73" t="s">
        <v>707</v>
      </c>
      <c r="B3906" s="74" t="s">
        <v>26</v>
      </c>
      <c r="C3906" s="74" t="s">
        <v>18</v>
      </c>
      <c r="D3906" s="74">
        <v>98</v>
      </c>
      <c r="E3906" s="74" t="s">
        <v>28</v>
      </c>
      <c r="F3906" s="74">
        <v>112</v>
      </c>
      <c r="G3906" s="74" t="s">
        <v>7</v>
      </c>
      <c r="H3906" s="69"/>
      <c r="I3906" s="30"/>
      <c r="J3906" s="37">
        <f>VLOOKUP(Table2[[#This Row],[Visitor]],Table1[],2,FALSE)</f>
        <v>26</v>
      </c>
      <c r="K3906" s="37">
        <f>VLOOKUP(Table2[[#This Row],[Home]],Table1[],2,FALSE)</f>
        <v>22</v>
      </c>
      <c r="L3906" s="37">
        <f>VLOOKUP(Table2[[#This Row],[Visitor]],Table3[],2,FALSE)</f>
        <v>26</v>
      </c>
      <c r="M3906" s="37">
        <f>VLOOKUP(Table2[[#This Row],[Home]],Table3[],2,FALSE)</f>
        <v>28</v>
      </c>
      <c r="N3906" s="37">
        <f>VLOOKUP(Table2[[#This Row],[Visitor]],Table4[],2,FALSE)</f>
        <v>15</v>
      </c>
      <c r="O3906" s="37">
        <f>VLOOKUP(Table2[[#This Row],[Home]],Table4[],2,FALSE)</f>
        <v>22</v>
      </c>
      <c r="P3906" s="37">
        <f>VLOOKUP(Table2[[#This Row],[Visitor]],Table5[],2,FALSE)</f>
        <v>18</v>
      </c>
      <c r="Q3906" s="37">
        <f>VLOOKUP(Table2[[#This Row],[Home]],Table5[],2,FALSE)</f>
        <v>12</v>
      </c>
    </row>
    <row r="3907" spans="1:17" ht="25.5" customHeight="1">
      <c r="A3907" s="73" t="s">
        <v>707</v>
      </c>
      <c r="B3907" s="74" t="s">
        <v>35</v>
      </c>
      <c r="C3907" s="74" t="s">
        <v>36</v>
      </c>
      <c r="D3907" s="74">
        <v>125</v>
      </c>
      <c r="E3907" s="74" t="s">
        <v>38</v>
      </c>
      <c r="F3907" s="74">
        <v>99</v>
      </c>
      <c r="G3907" s="74" t="s">
        <v>7</v>
      </c>
      <c r="H3907" s="69"/>
      <c r="I3907" s="30"/>
      <c r="J3907" s="37">
        <f>VLOOKUP(Table2[[#This Row],[Visitor]],Table1[],2,FALSE)</f>
        <v>16</v>
      </c>
      <c r="K3907" s="37">
        <f>VLOOKUP(Table2[[#This Row],[Home]],Table1[],2,FALSE)</f>
        <v>23</v>
      </c>
      <c r="L3907" s="37">
        <f>VLOOKUP(Table2[[#This Row],[Visitor]],Table3[],2,FALSE)</f>
        <v>7</v>
      </c>
      <c r="M3907" s="37">
        <f>VLOOKUP(Table2[[#This Row],[Home]],Table3[],2,FALSE)</f>
        <v>25</v>
      </c>
      <c r="N3907" s="37">
        <f>VLOOKUP(Table2[[#This Row],[Visitor]],Table4[],2,FALSE)</f>
        <v>6</v>
      </c>
      <c r="O3907" s="37">
        <f>VLOOKUP(Table2[[#This Row],[Home]],Table4[],2,FALSE)</f>
        <v>19</v>
      </c>
      <c r="P3907" s="37">
        <f>VLOOKUP(Table2[[#This Row],[Visitor]],Table5[],2,FALSE)</f>
        <v>15</v>
      </c>
      <c r="Q3907" s="37">
        <f>VLOOKUP(Table2[[#This Row],[Home]],Table5[],2,FALSE)</f>
        <v>20</v>
      </c>
    </row>
    <row r="3908" spans="1:17" ht="25.5" customHeight="1">
      <c r="A3908" s="73" t="s">
        <v>708</v>
      </c>
      <c r="B3908" s="74" t="s">
        <v>67</v>
      </c>
      <c r="C3908" s="74" t="s">
        <v>31</v>
      </c>
      <c r="D3908" s="74">
        <v>96</v>
      </c>
      <c r="E3908" s="74" t="s">
        <v>14</v>
      </c>
      <c r="F3908" s="74">
        <v>86</v>
      </c>
      <c r="G3908" s="74" t="s">
        <v>7</v>
      </c>
      <c r="H3908" s="69"/>
      <c r="I3908" s="30">
        <v>0</v>
      </c>
      <c r="J3908" s="37">
        <f>VLOOKUP(Table2[[#This Row],[Visitor]],Table1[],2,FALSE)</f>
        <v>8</v>
      </c>
      <c r="K3908" s="37">
        <f>VLOOKUP(Table2[[#This Row],[Home]],Table1[],2,FALSE)</f>
        <v>19</v>
      </c>
      <c r="L3908" s="37">
        <f>VLOOKUP(Table2[[#This Row],[Visitor]],Table3[],2,FALSE)</f>
        <v>11</v>
      </c>
      <c r="M3908" s="37">
        <f>VLOOKUP(Table2[[#This Row],[Home]],Table3[],2,FALSE)</f>
        <v>19</v>
      </c>
      <c r="N3908" s="37">
        <f>VLOOKUP(Table2[[#This Row],[Visitor]],Table4[],2,FALSE)</f>
        <v>8</v>
      </c>
      <c r="O3908" s="37">
        <f>VLOOKUP(Table2[[#This Row],[Home]],Table4[],2,FALSE)</f>
        <v>16</v>
      </c>
      <c r="P3908" s="37">
        <f>VLOOKUP(Table2[[#This Row],[Visitor]],Table5[],2,FALSE)</f>
        <v>11</v>
      </c>
      <c r="Q3908" s="37">
        <f>VLOOKUP(Table2[[#This Row],[Home]],Table5[],2,FALSE)</f>
        <v>27</v>
      </c>
    </row>
    <row r="3909" spans="1:17" ht="25.5" customHeight="1">
      <c r="A3909" s="73" t="s">
        <v>708</v>
      </c>
      <c r="B3909" s="74" t="s">
        <v>75</v>
      </c>
      <c r="C3909" s="74" t="s">
        <v>40</v>
      </c>
      <c r="D3909" s="74">
        <v>127</v>
      </c>
      <c r="E3909" s="74" t="s">
        <v>44</v>
      </c>
      <c r="F3909" s="74">
        <v>130</v>
      </c>
      <c r="G3909" s="74" t="s">
        <v>7</v>
      </c>
      <c r="H3909" s="69"/>
      <c r="I3909" s="30"/>
      <c r="J3909" s="37">
        <f>VLOOKUP(Table2[[#This Row],[Visitor]],Table1[],2,FALSE)</f>
        <v>15</v>
      </c>
      <c r="K3909" s="37">
        <f>VLOOKUP(Table2[[#This Row],[Home]],Table1[],2,FALSE)</f>
        <v>6</v>
      </c>
      <c r="L3909" s="37">
        <f>VLOOKUP(Table2[[#This Row],[Visitor]],Table3[],2,FALSE)</f>
        <v>24</v>
      </c>
      <c r="M3909" s="37">
        <f>VLOOKUP(Table2[[#This Row],[Home]],Table3[],2,FALSE)</f>
        <v>18</v>
      </c>
      <c r="N3909" s="37">
        <f>VLOOKUP(Table2[[#This Row],[Visitor]],Table4[],2,FALSE)</f>
        <v>27</v>
      </c>
      <c r="O3909" s="37">
        <f>VLOOKUP(Table2[[#This Row],[Home]],Table4[],2,FALSE)</f>
        <v>12</v>
      </c>
      <c r="P3909" s="37">
        <f>VLOOKUP(Table2[[#This Row],[Visitor]],Table5[],2,FALSE)</f>
        <v>24</v>
      </c>
      <c r="Q3909" s="37">
        <f>VLOOKUP(Table2[[#This Row],[Home]],Table5[],2,FALSE)</f>
        <v>4</v>
      </c>
    </row>
    <row r="3910" spans="1:17" ht="25.5" customHeight="1">
      <c r="A3910" s="73" t="s">
        <v>708</v>
      </c>
      <c r="B3910" s="74" t="s">
        <v>59</v>
      </c>
      <c r="C3910" s="74" t="s">
        <v>43</v>
      </c>
      <c r="D3910" s="74">
        <v>129</v>
      </c>
      <c r="E3910" s="74" t="s">
        <v>15</v>
      </c>
      <c r="F3910" s="74">
        <v>116</v>
      </c>
      <c r="G3910" s="74" t="s">
        <v>7</v>
      </c>
      <c r="H3910" s="69"/>
      <c r="I3910" s="30"/>
      <c r="J3910" s="37">
        <f>VLOOKUP(Table2[[#This Row],[Visitor]],Table1[],2,FALSE)</f>
        <v>10</v>
      </c>
      <c r="K3910" s="37">
        <f>VLOOKUP(Table2[[#This Row],[Home]],Table1[],2,FALSE)</f>
        <v>30</v>
      </c>
      <c r="L3910" s="37">
        <f>VLOOKUP(Table2[[#This Row],[Visitor]],Table3[],2,FALSE)</f>
        <v>10</v>
      </c>
      <c r="M3910" s="37">
        <f>VLOOKUP(Table2[[#This Row],[Home]],Table3[],2,FALSE)</f>
        <v>23</v>
      </c>
      <c r="N3910" s="37">
        <f>VLOOKUP(Table2[[#This Row],[Visitor]],Table4[],2,FALSE)</f>
        <v>10</v>
      </c>
      <c r="O3910" s="37">
        <f>VLOOKUP(Table2[[#This Row],[Home]],Table4[],2,FALSE)</f>
        <v>14</v>
      </c>
      <c r="P3910" s="37">
        <f>VLOOKUP(Table2[[#This Row],[Visitor]],Table5[],2,FALSE)</f>
        <v>10</v>
      </c>
      <c r="Q3910" s="37">
        <f>VLOOKUP(Table2[[#This Row],[Home]],Table5[],2,FALSE)</f>
        <v>14</v>
      </c>
    </row>
    <row r="3911" spans="1:17" ht="25.5" customHeight="1">
      <c r="A3911" s="73" t="s">
        <v>708</v>
      </c>
      <c r="B3911" s="74" t="s">
        <v>59</v>
      </c>
      <c r="C3911" s="74" t="s">
        <v>30</v>
      </c>
      <c r="D3911" s="74">
        <v>114</v>
      </c>
      <c r="E3911" s="74" t="s">
        <v>42</v>
      </c>
      <c r="F3911" s="74">
        <v>89</v>
      </c>
      <c r="G3911" s="74" t="s">
        <v>7</v>
      </c>
      <c r="H3911" s="69"/>
      <c r="I3911" s="30"/>
      <c r="J3911" s="37">
        <f>VLOOKUP(Table2[[#This Row],[Visitor]],Table1[],2,FALSE)</f>
        <v>18</v>
      </c>
      <c r="K3911" s="37">
        <f>VLOOKUP(Table2[[#This Row],[Home]],Table1[],2,FALSE)</f>
        <v>25</v>
      </c>
      <c r="L3911" s="37">
        <f>VLOOKUP(Table2[[#This Row],[Visitor]],Table3[],2,FALSE)</f>
        <v>14</v>
      </c>
      <c r="M3911" s="37">
        <f>VLOOKUP(Table2[[#This Row],[Home]],Table3[],2,FALSE)</f>
        <v>22</v>
      </c>
      <c r="N3911" s="37">
        <f>VLOOKUP(Table2[[#This Row],[Visitor]],Table4[],2,FALSE)</f>
        <v>4</v>
      </c>
      <c r="O3911" s="37">
        <f>VLOOKUP(Table2[[#This Row],[Home]],Table4[],2,FALSE)</f>
        <v>30</v>
      </c>
      <c r="P3911" s="37">
        <f>VLOOKUP(Table2[[#This Row],[Visitor]],Table5[],2,FALSE)</f>
        <v>6</v>
      </c>
      <c r="Q3911" s="37">
        <f>VLOOKUP(Table2[[#This Row],[Home]],Table5[],2,FALSE)</f>
        <v>25</v>
      </c>
    </row>
    <row r="3912" spans="1:17" ht="25.5" customHeight="1">
      <c r="A3912" s="73" t="s">
        <v>708</v>
      </c>
      <c r="B3912" s="74" t="s">
        <v>12</v>
      </c>
      <c r="C3912" s="74" t="s">
        <v>45</v>
      </c>
      <c r="D3912" s="74">
        <v>120</v>
      </c>
      <c r="E3912" s="74" t="s">
        <v>9</v>
      </c>
      <c r="F3912" s="74">
        <v>102</v>
      </c>
      <c r="G3912" s="74" t="s">
        <v>7</v>
      </c>
      <c r="H3912" s="69"/>
      <c r="I3912" s="30">
        <v>3327</v>
      </c>
      <c r="J3912" s="37">
        <f>VLOOKUP(Table2[[#This Row],[Visitor]],Table1[],2,FALSE)</f>
        <v>28</v>
      </c>
      <c r="K3912" s="37">
        <f>VLOOKUP(Table2[[#This Row],[Home]],Table1[],2,FALSE)</f>
        <v>3</v>
      </c>
      <c r="L3912" s="37">
        <f>VLOOKUP(Table2[[#This Row],[Visitor]],Table3[],2,FALSE)</f>
        <v>21</v>
      </c>
      <c r="M3912" s="37">
        <f>VLOOKUP(Table2[[#This Row],[Home]],Table3[],2,FALSE)</f>
        <v>1</v>
      </c>
      <c r="N3912" s="37">
        <f>VLOOKUP(Table2[[#This Row],[Visitor]],Table4[],2,FALSE)</f>
        <v>20</v>
      </c>
      <c r="O3912" s="37">
        <f>VLOOKUP(Table2[[#This Row],[Home]],Table4[],2,FALSE)</f>
        <v>5</v>
      </c>
      <c r="P3912" s="37">
        <f>VLOOKUP(Table2[[#This Row],[Visitor]],Table5[],2,FALSE)</f>
        <v>3</v>
      </c>
      <c r="Q3912" s="37">
        <f>VLOOKUP(Table2[[#This Row],[Home]],Table5[],2,FALSE)</f>
        <v>8</v>
      </c>
    </row>
    <row r="3913" spans="1:17" ht="25.5" customHeight="1">
      <c r="A3913" s="73" t="s">
        <v>708</v>
      </c>
      <c r="B3913" s="74" t="s">
        <v>23</v>
      </c>
      <c r="C3913" s="74" t="s">
        <v>34</v>
      </c>
      <c r="D3913" s="74">
        <v>88</v>
      </c>
      <c r="E3913" s="74" t="s">
        <v>33</v>
      </c>
      <c r="F3913" s="74">
        <v>96</v>
      </c>
      <c r="G3913" s="74" t="s">
        <v>7</v>
      </c>
      <c r="H3913" s="69"/>
      <c r="I3913" s="30"/>
      <c r="J3913" s="37">
        <f>VLOOKUP(Table2[[#This Row],[Visitor]],Table1[],2,FALSE)</f>
        <v>2</v>
      </c>
      <c r="K3913" s="37">
        <f>VLOOKUP(Table2[[#This Row],[Home]],Table1[],2,FALSE)</f>
        <v>24</v>
      </c>
      <c r="L3913" s="37">
        <f>VLOOKUP(Table2[[#This Row],[Visitor]],Table3[],2,FALSE)</f>
        <v>13</v>
      </c>
      <c r="M3913" s="37">
        <f>VLOOKUP(Table2[[#This Row],[Home]],Table3[],2,FALSE)</f>
        <v>12</v>
      </c>
      <c r="N3913" s="37">
        <f>VLOOKUP(Table2[[#This Row],[Visitor]],Table4[],2,FALSE)</f>
        <v>13</v>
      </c>
      <c r="O3913" s="37">
        <f>VLOOKUP(Table2[[#This Row],[Home]],Table4[],2,FALSE)</f>
        <v>21</v>
      </c>
      <c r="P3913" s="37">
        <f>VLOOKUP(Table2[[#This Row],[Visitor]],Table5[],2,FALSE)</f>
        <v>19</v>
      </c>
      <c r="Q3913" s="37">
        <f>VLOOKUP(Table2[[#This Row],[Home]],Table5[],2,FALSE)</f>
        <v>29</v>
      </c>
    </row>
    <row r="3914" spans="1:17" ht="25.5" customHeight="1">
      <c r="A3914" s="73" t="s">
        <v>708</v>
      </c>
      <c r="B3914" s="74" t="s">
        <v>26</v>
      </c>
      <c r="C3914" s="74" t="s">
        <v>41</v>
      </c>
      <c r="D3914" s="74">
        <v>105</v>
      </c>
      <c r="E3914" s="74" t="s">
        <v>10</v>
      </c>
      <c r="F3914" s="74">
        <v>106</v>
      </c>
      <c r="G3914" s="74" t="s">
        <v>7</v>
      </c>
      <c r="H3914" s="69"/>
      <c r="I3914" s="30"/>
      <c r="J3914" s="37">
        <f>VLOOKUP(Table2[[#This Row],[Visitor]],Table1[],2,FALSE)</f>
        <v>7</v>
      </c>
      <c r="K3914" s="37">
        <f>VLOOKUP(Table2[[#This Row],[Home]],Table1[],2,FALSE)</f>
        <v>1</v>
      </c>
      <c r="L3914" s="37">
        <f>VLOOKUP(Table2[[#This Row],[Visitor]],Table3[],2,FALSE)</f>
        <v>2</v>
      </c>
      <c r="M3914" s="37">
        <f>VLOOKUP(Table2[[#This Row],[Home]],Table3[],2,FALSE)</f>
        <v>3</v>
      </c>
      <c r="N3914" s="37">
        <f>VLOOKUP(Table2[[#This Row],[Visitor]],Table4[],2,FALSE)</f>
        <v>2</v>
      </c>
      <c r="O3914" s="37">
        <f>VLOOKUP(Table2[[#This Row],[Home]],Table4[],2,FALSE)</f>
        <v>3</v>
      </c>
      <c r="P3914" s="37">
        <f>VLOOKUP(Table2[[#This Row],[Visitor]],Table5[],2,FALSE)</f>
        <v>2</v>
      </c>
      <c r="Q3914" s="37">
        <f>VLOOKUP(Table2[[#This Row],[Home]],Table5[],2,FALSE)</f>
        <v>30</v>
      </c>
    </row>
    <row r="3915" spans="1:17" ht="25.5" customHeight="1">
      <c r="A3915" s="73" t="s">
        <v>709</v>
      </c>
      <c r="B3915" s="74" t="s">
        <v>12</v>
      </c>
      <c r="C3915" s="74" t="s">
        <v>42</v>
      </c>
      <c r="D3915" s="74">
        <v>88</v>
      </c>
      <c r="E3915" s="74" t="s">
        <v>13</v>
      </c>
      <c r="F3915" s="74">
        <v>109</v>
      </c>
      <c r="G3915" s="74" t="s">
        <v>7</v>
      </c>
      <c r="H3915" s="69"/>
      <c r="I3915" s="30"/>
      <c r="J3915" s="37">
        <f>VLOOKUP(Table2[[#This Row],[Visitor]],Table1[],2,FALSE)</f>
        <v>25</v>
      </c>
      <c r="K3915" s="37">
        <f>VLOOKUP(Table2[[#This Row],[Home]],Table1[],2,FALSE)</f>
        <v>20</v>
      </c>
      <c r="L3915" s="37">
        <f>VLOOKUP(Table2[[#This Row],[Visitor]],Table3[],2,FALSE)</f>
        <v>22</v>
      </c>
      <c r="M3915" s="37">
        <f>VLOOKUP(Table2[[#This Row],[Home]],Table3[],2,FALSE)</f>
        <v>20</v>
      </c>
      <c r="N3915" s="37">
        <f>VLOOKUP(Table2[[#This Row],[Visitor]],Table4[],2,FALSE)</f>
        <v>30</v>
      </c>
      <c r="O3915" s="37">
        <f>VLOOKUP(Table2[[#This Row],[Home]],Table4[],2,FALSE)</f>
        <v>17</v>
      </c>
      <c r="P3915" s="37">
        <f>VLOOKUP(Table2[[#This Row],[Visitor]],Table5[],2,FALSE)</f>
        <v>25</v>
      </c>
      <c r="Q3915" s="37">
        <f>VLOOKUP(Table2[[#This Row],[Home]],Table5[],2,FALSE)</f>
        <v>23</v>
      </c>
    </row>
    <row r="3916" spans="1:17" ht="25.5" customHeight="1">
      <c r="A3916" s="73" t="s">
        <v>709</v>
      </c>
      <c r="B3916" s="74" t="s">
        <v>12</v>
      </c>
      <c r="C3916" s="74" t="s">
        <v>25</v>
      </c>
      <c r="D3916" s="74">
        <v>101</v>
      </c>
      <c r="E3916" s="74" t="s">
        <v>6</v>
      </c>
      <c r="F3916" s="74">
        <v>91</v>
      </c>
      <c r="G3916" s="74" t="s">
        <v>7</v>
      </c>
      <c r="H3916" s="69"/>
      <c r="I3916" s="30">
        <v>1944</v>
      </c>
      <c r="J3916" s="37">
        <f>VLOOKUP(Table2[[#This Row],[Visitor]],Table1[],2,FALSE)</f>
        <v>12</v>
      </c>
      <c r="K3916" s="37">
        <f>VLOOKUP(Table2[[#This Row],[Home]],Table1[],2,FALSE)</f>
        <v>5</v>
      </c>
      <c r="L3916" s="37">
        <f>VLOOKUP(Table2[[#This Row],[Visitor]],Table3[],2,FALSE)</f>
        <v>29</v>
      </c>
      <c r="M3916" s="37">
        <f>VLOOKUP(Table2[[#This Row],[Home]],Table3[],2,FALSE)</f>
        <v>6</v>
      </c>
      <c r="N3916" s="37">
        <f>VLOOKUP(Table2[[#This Row],[Visitor]],Table4[],2,FALSE)</f>
        <v>23</v>
      </c>
      <c r="O3916" s="37">
        <f>VLOOKUP(Table2[[#This Row],[Home]],Table4[],2,FALSE)</f>
        <v>28</v>
      </c>
      <c r="P3916" s="37">
        <f>VLOOKUP(Table2[[#This Row],[Visitor]],Table5[],2,FALSE)</f>
        <v>16</v>
      </c>
      <c r="Q3916" s="37">
        <f>VLOOKUP(Table2[[#This Row],[Home]],Table5[],2,FALSE)</f>
        <v>28</v>
      </c>
    </row>
    <row r="3917" spans="1:17" ht="25.5" customHeight="1">
      <c r="A3917" s="73" t="s">
        <v>709</v>
      </c>
      <c r="B3917" s="74" t="s">
        <v>12</v>
      </c>
      <c r="C3917" s="74" t="s">
        <v>22</v>
      </c>
      <c r="D3917" s="74">
        <v>121</v>
      </c>
      <c r="E3917" s="74" t="s">
        <v>18</v>
      </c>
      <c r="F3917" s="74">
        <v>99</v>
      </c>
      <c r="G3917" s="74" t="s">
        <v>7</v>
      </c>
      <c r="H3917" s="69"/>
      <c r="I3917" s="30">
        <v>3248</v>
      </c>
      <c r="J3917" s="37">
        <f>VLOOKUP(Table2[[#This Row],[Visitor]],Table1[],2,FALSE)</f>
        <v>14</v>
      </c>
      <c r="K3917" s="37">
        <f>VLOOKUP(Table2[[#This Row],[Home]],Table1[],2,FALSE)</f>
        <v>26</v>
      </c>
      <c r="L3917" s="37">
        <f>VLOOKUP(Table2[[#This Row],[Visitor]],Table3[],2,FALSE)</f>
        <v>16</v>
      </c>
      <c r="M3917" s="37">
        <f>VLOOKUP(Table2[[#This Row],[Home]],Table3[],2,FALSE)</f>
        <v>26</v>
      </c>
      <c r="N3917" s="37">
        <f>VLOOKUP(Table2[[#This Row],[Visitor]],Table4[],2,FALSE)</f>
        <v>1</v>
      </c>
      <c r="O3917" s="37">
        <f>VLOOKUP(Table2[[#This Row],[Home]],Table4[],2,FALSE)</f>
        <v>15</v>
      </c>
      <c r="P3917" s="37">
        <f>VLOOKUP(Table2[[#This Row],[Visitor]],Table5[],2,FALSE)</f>
        <v>1</v>
      </c>
      <c r="Q3917" s="37">
        <f>VLOOKUP(Table2[[#This Row],[Home]],Table5[],2,FALSE)</f>
        <v>18</v>
      </c>
    </row>
    <row r="3918" spans="1:17" ht="25.5" customHeight="1">
      <c r="A3918" s="73" t="s">
        <v>709</v>
      </c>
      <c r="B3918" s="74" t="s">
        <v>12</v>
      </c>
      <c r="C3918" s="74" t="s">
        <v>37</v>
      </c>
      <c r="D3918" s="74">
        <v>107</v>
      </c>
      <c r="E3918" s="74" t="s">
        <v>20</v>
      </c>
      <c r="F3918" s="74">
        <v>128</v>
      </c>
      <c r="G3918" s="74" t="s">
        <v>7</v>
      </c>
      <c r="H3918" s="69"/>
      <c r="I3918" s="30"/>
      <c r="J3918" s="37">
        <f>VLOOKUP(Table2[[#This Row],[Visitor]],Table1[],2,FALSE)</f>
        <v>29</v>
      </c>
      <c r="K3918" s="37">
        <f>VLOOKUP(Table2[[#This Row],[Home]],Table1[],2,FALSE)</f>
        <v>9</v>
      </c>
      <c r="L3918" s="37">
        <f>VLOOKUP(Table2[[#This Row],[Visitor]],Table3[],2,FALSE)</f>
        <v>30</v>
      </c>
      <c r="M3918" s="37">
        <f>VLOOKUP(Table2[[#This Row],[Home]],Table3[],2,FALSE)</f>
        <v>17</v>
      </c>
      <c r="N3918" s="37">
        <f>VLOOKUP(Table2[[#This Row],[Visitor]],Table4[],2,FALSE)</f>
        <v>29</v>
      </c>
      <c r="O3918" s="37">
        <f>VLOOKUP(Table2[[#This Row],[Home]],Table4[],2,FALSE)</f>
        <v>25</v>
      </c>
      <c r="P3918" s="37">
        <f>VLOOKUP(Table2[[#This Row],[Visitor]],Table5[],2,FALSE)</f>
        <v>17</v>
      </c>
      <c r="Q3918" s="37">
        <f>VLOOKUP(Table2[[#This Row],[Home]],Table5[],2,FALSE)</f>
        <v>22</v>
      </c>
    </row>
    <row r="3919" spans="1:17" ht="25.5" customHeight="1">
      <c r="A3919" s="73" t="s">
        <v>709</v>
      </c>
      <c r="B3919" s="74" t="s">
        <v>21</v>
      </c>
      <c r="C3919" s="74" t="s">
        <v>19</v>
      </c>
      <c r="D3919" s="74">
        <v>94</v>
      </c>
      <c r="E3919" s="74" t="s">
        <v>27</v>
      </c>
      <c r="F3919" s="74">
        <v>112</v>
      </c>
      <c r="G3919" s="74" t="s">
        <v>7</v>
      </c>
      <c r="H3919" s="69"/>
      <c r="I3919" s="30"/>
      <c r="J3919" s="37">
        <f>VLOOKUP(Table2[[#This Row],[Visitor]],Table1[],2,FALSE)</f>
        <v>27</v>
      </c>
      <c r="K3919" s="37">
        <f>VLOOKUP(Table2[[#This Row],[Home]],Table1[],2,FALSE)</f>
        <v>11</v>
      </c>
      <c r="L3919" s="37">
        <f>VLOOKUP(Table2[[#This Row],[Visitor]],Table3[],2,FALSE)</f>
        <v>5</v>
      </c>
      <c r="M3919" s="37">
        <f>VLOOKUP(Table2[[#This Row],[Home]],Table3[],2,FALSE)</f>
        <v>27</v>
      </c>
      <c r="N3919" s="37">
        <f>VLOOKUP(Table2[[#This Row],[Visitor]],Table4[],2,FALSE)</f>
        <v>7</v>
      </c>
      <c r="O3919" s="37">
        <f>VLOOKUP(Table2[[#This Row],[Home]],Table4[],2,FALSE)</f>
        <v>26</v>
      </c>
      <c r="P3919" s="37">
        <f>VLOOKUP(Table2[[#This Row],[Visitor]],Table5[],2,FALSE)</f>
        <v>13</v>
      </c>
      <c r="Q3919" s="37">
        <f>VLOOKUP(Table2[[#This Row],[Home]],Table5[],2,FALSE)</f>
        <v>26</v>
      </c>
    </row>
    <row r="3920" spans="1:17" ht="25.5" customHeight="1">
      <c r="A3920" s="73" t="s">
        <v>709</v>
      </c>
      <c r="B3920" s="74" t="s">
        <v>35</v>
      </c>
      <c r="C3920" s="74" t="s">
        <v>41</v>
      </c>
      <c r="D3920" s="74">
        <v>111</v>
      </c>
      <c r="E3920" s="74" t="s">
        <v>36</v>
      </c>
      <c r="F3920" s="74">
        <v>112</v>
      </c>
      <c r="G3920" s="74" t="s">
        <v>7</v>
      </c>
      <c r="H3920" s="69"/>
      <c r="I3920" s="30"/>
      <c r="J3920" s="37">
        <f>VLOOKUP(Table2[[#This Row],[Visitor]],Table1[],2,FALSE)</f>
        <v>7</v>
      </c>
      <c r="K3920" s="37">
        <f>VLOOKUP(Table2[[#This Row],[Home]],Table1[],2,FALSE)</f>
        <v>16</v>
      </c>
      <c r="L3920" s="37">
        <f>VLOOKUP(Table2[[#This Row],[Visitor]],Table3[],2,FALSE)</f>
        <v>2</v>
      </c>
      <c r="M3920" s="37">
        <f>VLOOKUP(Table2[[#This Row],[Home]],Table3[],2,FALSE)</f>
        <v>7</v>
      </c>
      <c r="N3920" s="37">
        <f>VLOOKUP(Table2[[#This Row],[Visitor]],Table4[],2,FALSE)</f>
        <v>2</v>
      </c>
      <c r="O3920" s="37">
        <f>VLOOKUP(Table2[[#This Row],[Home]],Table4[],2,FALSE)</f>
        <v>6</v>
      </c>
      <c r="P3920" s="37">
        <f>VLOOKUP(Table2[[#This Row],[Visitor]],Table5[],2,FALSE)</f>
        <v>2</v>
      </c>
      <c r="Q3920" s="37">
        <f>VLOOKUP(Table2[[#This Row],[Home]],Table5[],2,FALSE)</f>
        <v>15</v>
      </c>
    </row>
    <row r="3921" spans="1:17" ht="25.5" customHeight="1">
      <c r="A3921" s="73" t="s">
        <v>709</v>
      </c>
      <c r="B3921" s="74" t="s">
        <v>35</v>
      </c>
      <c r="C3921" s="74" t="s">
        <v>16</v>
      </c>
      <c r="D3921" s="74">
        <v>122</v>
      </c>
      <c r="E3921" s="74" t="s">
        <v>38</v>
      </c>
      <c r="F3921" s="74">
        <v>127</v>
      </c>
      <c r="G3921" s="74" t="s">
        <v>7</v>
      </c>
      <c r="H3921" s="69"/>
      <c r="I3921" s="30"/>
      <c r="J3921" s="37">
        <f>VLOOKUP(Table2[[#This Row],[Visitor]],Table1[],2,FALSE)</f>
        <v>13</v>
      </c>
      <c r="K3921" s="37">
        <f>VLOOKUP(Table2[[#This Row],[Home]],Table1[],2,FALSE)</f>
        <v>23</v>
      </c>
      <c r="L3921" s="37">
        <f>VLOOKUP(Table2[[#This Row],[Visitor]],Table3[],2,FALSE)</f>
        <v>8</v>
      </c>
      <c r="M3921" s="37">
        <f>VLOOKUP(Table2[[#This Row],[Home]],Table3[],2,FALSE)</f>
        <v>25</v>
      </c>
      <c r="N3921" s="37">
        <f>VLOOKUP(Table2[[#This Row],[Visitor]],Table4[],2,FALSE)</f>
        <v>11</v>
      </c>
      <c r="O3921" s="37">
        <f>VLOOKUP(Table2[[#This Row],[Home]],Table4[],2,FALSE)</f>
        <v>19</v>
      </c>
      <c r="P3921" s="37">
        <f>VLOOKUP(Table2[[#This Row],[Visitor]],Table5[],2,FALSE)</f>
        <v>7</v>
      </c>
      <c r="Q3921" s="37">
        <f>VLOOKUP(Table2[[#This Row],[Home]],Table5[],2,FALSE)</f>
        <v>20</v>
      </c>
    </row>
    <row r="3922" spans="1:17" ht="25.5" customHeight="1">
      <c r="A3922" s="73" t="s">
        <v>710</v>
      </c>
      <c r="B3922" s="74" t="s">
        <v>12</v>
      </c>
      <c r="C3922" s="74" t="s">
        <v>17</v>
      </c>
      <c r="D3922" s="74">
        <v>134</v>
      </c>
      <c r="E3922" s="74" t="s">
        <v>19</v>
      </c>
      <c r="F3922" s="74">
        <v>137</v>
      </c>
      <c r="G3922" s="74" t="s">
        <v>7</v>
      </c>
      <c r="H3922" s="69" t="s">
        <v>53</v>
      </c>
      <c r="I3922" s="30"/>
      <c r="J3922" s="37">
        <f>VLOOKUP(Table2[[#This Row],[Visitor]],Table1[],2,FALSE)</f>
        <v>17</v>
      </c>
      <c r="K3922" s="37">
        <f>VLOOKUP(Table2[[#This Row],[Home]],Table1[],2,FALSE)</f>
        <v>27</v>
      </c>
      <c r="L3922" s="37">
        <f>VLOOKUP(Table2[[#This Row],[Visitor]],Table3[],2,FALSE)</f>
        <v>15</v>
      </c>
      <c r="M3922" s="37">
        <f>VLOOKUP(Table2[[#This Row],[Home]],Table3[],2,FALSE)</f>
        <v>5</v>
      </c>
      <c r="N3922" s="37">
        <f>VLOOKUP(Table2[[#This Row],[Visitor]],Table4[],2,FALSE)</f>
        <v>18</v>
      </c>
      <c r="O3922" s="37">
        <f>VLOOKUP(Table2[[#This Row],[Home]],Table4[],2,FALSE)</f>
        <v>7</v>
      </c>
      <c r="P3922" s="37">
        <f>VLOOKUP(Table2[[#This Row],[Visitor]],Table5[],2,FALSE)</f>
        <v>9</v>
      </c>
      <c r="Q3922" s="37">
        <f>VLOOKUP(Table2[[#This Row],[Home]],Table5[],2,FALSE)</f>
        <v>13</v>
      </c>
    </row>
    <row r="3923" spans="1:17" ht="25.5" customHeight="1">
      <c r="A3923" s="73" t="s">
        <v>710</v>
      </c>
      <c r="B3923" s="74" t="s">
        <v>21</v>
      </c>
      <c r="C3923" s="74" t="s">
        <v>30</v>
      </c>
      <c r="D3923" s="74">
        <v>116</v>
      </c>
      <c r="E3923" s="74" t="s">
        <v>15</v>
      </c>
      <c r="F3923" s="74">
        <v>122</v>
      </c>
      <c r="G3923" s="74" t="s">
        <v>7</v>
      </c>
      <c r="H3923" s="69"/>
      <c r="I3923" s="30"/>
      <c r="J3923" s="37">
        <f>VLOOKUP(Table2[[#This Row],[Visitor]],Table1[],2,FALSE)</f>
        <v>18</v>
      </c>
      <c r="K3923" s="37">
        <f>VLOOKUP(Table2[[#This Row],[Home]],Table1[],2,FALSE)</f>
        <v>30</v>
      </c>
      <c r="L3923" s="37">
        <f>VLOOKUP(Table2[[#This Row],[Visitor]],Table3[],2,FALSE)</f>
        <v>14</v>
      </c>
      <c r="M3923" s="37">
        <f>VLOOKUP(Table2[[#This Row],[Home]],Table3[],2,FALSE)</f>
        <v>23</v>
      </c>
      <c r="N3923" s="37">
        <f>VLOOKUP(Table2[[#This Row],[Visitor]],Table4[],2,FALSE)</f>
        <v>4</v>
      </c>
      <c r="O3923" s="37">
        <f>VLOOKUP(Table2[[#This Row],[Home]],Table4[],2,FALSE)</f>
        <v>14</v>
      </c>
      <c r="P3923" s="37">
        <f>VLOOKUP(Table2[[#This Row],[Visitor]],Table5[],2,FALSE)</f>
        <v>6</v>
      </c>
      <c r="Q3923" s="37">
        <f>VLOOKUP(Table2[[#This Row],[Home]],Table5[],2,FALSE)</f>
        <v>14</v>
      </c>
    </row>
    <row r="3924" spans="1:17" ht="25.5" customHeight="1">
      <c r="A3924" s="73" t="s">
        <v>710</v>
      </c>
      <c r="B3924" s="74" t="s">
        <v>21</v>
      </c>
      <c r="C3924" s="74" t="s">
        <v>31</v>
      </c>
      <c r="D3924" s="74">
        <v>117</v>
      </c>
      <c r="E3924" s="74" t="s">
        <v>6</v>
      </c>
      <c r="F3924" s="74">
        <v>87</v>
      </c>
      <c r="G3924" s="74" t="s">
        <v>7</v>
      </c>
      <c r="H3924" s="69"/>
      <c r="I3924" s="30">
        <v>1944</v>
      </c>
      <c r="J3924" s="37">
        <f>VLOOKUP(Table2[[#This Row],[Visitor]],Table1[],2,FALSE)</f>
        <v>8</v>
      </c>
      <c r="K3924" s="37">
        <f>VLOOKUP(Table2[[#This Row],[Home]],Table1[],2,FALSE)</f>
        <v>5</v>
      </c>
      <c r="L3924" s="37">
        <f>VLOOKUP(Table2[[#This Row],[Visitor]],Table3[],2,FALSE)</f>
        <v>11</v>
      </c>
      <c r="M3924" s="37">
        <f>VLOOKUP(Table2[[#This Row],[Home]],Table3[],2,FALSE)</f>
        <v>6</v>
      </c>
      <c r="N3924" s="37">
        <f>VLOOKUP(Table2[[#This Row],[Visitor]],Table4[],2,FALSE)</f>
        <v>8</v>
      </c>
      <c r="O3924" s="37">
        <f>VLOOKUP(Table2[[#This Row],[Home]],Table4[],2,FALSE)</f>
        <v>28</v>
      </c>
      <c r="P3924" s="37">
        <f>VLOOKUP(Table2[[#This Row],[Visitor]],Table5[],2,FALSE)</f>
        <v>11</v>
      </c>
      <c r="Q3924" s="37">
        <f>VLOOKUP(Table2[[#This Row],[Home]],Table5[],2,FALSE)</f>
        <v>28</v>
      </c>
    </row>
    <row r="3925" spans="1:17" ht="25.5" customHeight="1">
      <c r="A3925" s="73" t="s">
        <v>710</v>
      </c>
      <c r="B3925" s="74" t="s">
        <v>23</v>
      </c>
      <c r="C3925" s="74" t="s">
        <v>45</v>
      </c>
      <c r="D3925" s="74">
        <v>117</v>
      </c>
      <c r="E3925" s="74" t="s">
        <v>9</v>
      </c>
      <c r="F3925" s="74">
        <v>100</v>
      </c>
      <c r="G3925" s="74" t="s">
        <v>7</v>
      </c>
      <c r="H3925" s="69"/>
      <c r="I3925" s="30">
        <v>3221</v>
      </c>
      <c r="J3925" s="37">
        <f>VLOOKUP(Table2[[#This Row],[Visitor]],Table1[],2,FALSE)</f>
        <v>28</v>
      </c>
      <c r="K3925" s="37">
        <f>VLOOKUP(Table2[[#This Row],[Home]],Table1[],2,FALSE)</f>
        <v>3</v>
      </c>
      <c r="L3925" s="37">
        <f>VLOOKUP(Table2[[#This Row],[Visitor]],Table3[],2,FALSE)</f>
        <v>21</v>
      </c>
      <c r="M3925" s="37">
        <f>VLOOKUP(Table2[[#This Row],[Home]],Table3[],2,FALSE)</f>
        <v>1</v>
      </c>
      <c r="N3925" s="37">
        <f>VLOOKUP(Table2[[#This Row],[Visitor]],Table4[],2,FALSE)</f>
        <v>20</v>
      </c>
      <c r="O3925" s="37">
        <f>VLOOKUP(Table2[[#This Row],[Home]],Table4[],2,FALSE)</f>
        <v>5</v>
      </c>
      <c r="P3925" s="37">
        <f>VLOOKUP(Table2[[#This Row],[Visitor]],Table5[],2,FALSE)</f>
        <v>3</v>
      </c>
      <c r="Q3925" s="37">
        <f>VLOOKUP(Table2[[#This Row],[Home]],Table5[],2,FALSE)</f>
        <v>8</v>
      </c>
    </row>
    <row r="3926" spans="1:17" ht="25.5" customHeight="1">
      <c r="A3926" s="73" t="s">
        <v>710</v>
      </c>
      <c r="B3926" s="74" t="s">
        <v>23</v>
      </c>
      <c r="C3926" s="74" t="s">
        <v>34</v>
      </c>
      <c r="D3926" s="74">
        <v>112</v>
      </c>
      <c r="E3926" s="74" t="s">
        <v>43</v>
      </c>
      <c r="F3926" s="74">
        <v>102</v>
      </c>
      <c r="G3926" s="74" t="s">
        <v>7</v>
      </c>
      <c r="H3926" s="69"/>
      <c r="I3926" s="30"/>
      <c r="J3926" s="37">
        <f>VLOOKUP(Table2[[#This Row],[Visitor]],Table1[],2,FALSE)</f>
        <v>2</v>
      </c>
      <c r="K3926" s="37">
        <f>VLOOKUP(Table2[[#This Row],[Home]],Table1[],2,FALSE)</f>
        <v>10</v>
      </c>
      <c r="L3926" s="37">
        <f>VLOOKUP(Table2[[#This Row],[Visitor]],Table3[],2,FALSE)</f>
        <v>13</v>
      </c>
      <c r="M3926" s="37">
        <f>VLOOKUP(Table2[[#This Row],[Home]],Table3[],2,FALSE)</f>
        <v>10</v>
      </c>
      <c r="N3926" s="37">
        <f>VLOOKUP(Table2[[#This Row],[Visitor]],Table4[],2,FALSE)</f>
        <v>13</v>
      </c>
      <c r="O3926" s="37">
        <f>VLOOKUP(Table2[[#This Row],[Home]],Table4[],2,FALSE)</f>
        <v>10</v>
      </c>
      <c r="P3926" s="37">
        <f>VLOOKUP(Table2[[#This Row],[Visitor]],Table5[],2,FALSE)</f>
        <v>19</v>
      </c>
      <c r="Q3926" s="37">
        <f>VLOOKUP(Table2[[#This Row],[Home]],Table5[],2,FALSE)</f>
        <v>10</v>
      </c>
    </row>
    <row r="3927" spans="1:17" ht="25.5" customHeight="1">
      <c r="A3927" s="73" t="s">
        <v>710</v>
      </c>
      <c r="B3927" s="74" t="s">
        <v>8</v>
      </c>
      <c r="C3927" s="74" t="s">
        <v>16</v>
      </c>
      <c r="D3927" s="74">
        <v>104</v>
      </c>
      <c r="E3927" s="74" t="s">
        <v>10</v>
      </c>
      <c r="F3927" s="74">
        <v>95</v>
      </c>
      <c r="G3927" s="74" t="s">
        <v>7</v>
      </c>
      <c r="H3927" s="69"/>
      <c r="I3927" s="30"/>
      <c r="J3927" s="37">
        <f>VLOOKUP(Table2[[#This Row],[Visitor]],Table1[],2,FALSE)</f>
        <v>13</v>
      </c>
      <c r="K3927" s="37">
        <f>VLOOKUP(Table2[[#This Row],[Home]],Table1[],2,FALSE)</f>
        <v>1</v>
      </c>
      <c r="L3927" s="37">
        <f>VLOOKUP(Table2[[#This Row],[Visitor]],Table3[],2,FALSE)</f>
        <v>8</v>
      </c>
      <c r="M3927" s="37">
        <f>VLOOKUP(Table2[[#This Row],[Home]],Table3[],2,FALSE)</f>
        <v>3</v>
      </c>
      <c r="N3927" s="37">
        <f>VLOOKUP(Table2[[#This Row],[Visitor]],Table4[],2,FALSE)</f>
        <v>11</v>
      </c>
      <c r="O3927" s="37">
        <f>VLOOKUP(Table2[[#This Row],[Home]],Table4[],2,FALSE)</f>
        <v>3</v>
      </c>
      <c r="P3927" s="37">
        <f>VLOOKUP(Table2[[#This Row],[Visitor]],Table5[],2,FALSE)</f>
        <v>7</v>
      </c>
      <c r="Q3927" s="37">
        <f>VLOOKUP(Table2[[#This Row],[Home]],Table5[],2,FALSE)</f>
        <v>30</v>
      </c>
    </row>
    <row r="3928" spans="1:17" ht="25.5" customHeight="1">
      <c r="A3928" s="73" t="s">
        <v>711</v>
      </c>
      <c r="B3928" s="74" t="s">
        <v>12</v>
      </c>
      <c r="C3928" s="74" t="s">
        <v>28</v>
      </c>
      <c r="D3928" s="74">
        <v>104</v>
      </c>
      <c r="E3928" s="74" t="s">
        <v>13</v>
      </c>
      <c r="F3928" s="74">
        <v>93</v>
      </c>
      <c r="G3928" s="74" t="s">
        <v>7</v>
      </c>
      <c r="H3928" s="69"/>
      <c r="I3928" s="30">
        <v>0</v>
      </c>
      <c r="J3928" s="37">
        <f>VLOOKUP(Table2[[#This Row],[Visitor]],Table1[],2,FALSE)</f>
        <v>22</v>
      </c>
      <c r="K3928" s="37">
        <f>VLOOKUP(Table2[[#This Row],[Home]],Table1[],2,FALSE)</f>
        <v>20</v>
      </c>
      <c r="L3928" s="37">
        <f>VLOOKUP(Table2[[#This Row],[Visitor]],Table3[],2,FALSE)</f>
        <v>28</v>
      </c>
      <c r="M3928" s="37">
        <f>VLOOKUP(Table2[[#This Row],[Home]],Table3[],2,FALSE)</f>
        <v>20</v>
      </c>
      <c r="N3928" s="37">
        <f>VLOOKUP(Table2[[#This Row],[Visitor]],Table4[],2,FALSE)</f>
        <v>22</v>
      </c>
      <c r="O3928" s="37">
        <f>VLOOKUP(Table2[[#This Row],[Home]],Table4[],2,FALSE)</f>
        <v>17</v>
      </c>
      <c r="P3928" s="37">
        <f>VLOOKUP(Table2[[#This Row],[Visitor]],Table5[],2,FALSE)</f>
        <v>12</v>
      </c>
      <c r="Q3928" s="37">
        <f>VLOOKUP(Table2[[#This Row],[Home]],Table5[],2,FALSE)</f>
        <v>23</v>
      </c>
    </row>
    <row r="3929" spans="1:17" ht="25.5" customHeight="1">
      <c r="A3929" s="73" t="s">
        <v>711</v>
      </c>
      <c r="B3929" s="74" t="s">
        <v>12</v>
      </c>
      <c r="C3929" s="74" t="s">
        <v>22</v>
      </c>
      <c r="D3929" s="74">
        <v>110</v>
      </c>
      <c r="E3929" s="74" t="s">
        <v>14</v>
      </c>
      <c r="F3929" s="74">
        <v>101</v>
      </c>
      <c r="G3929" s="74" t="s">
        <v>7</v>
      </c>
      <c r="H3929" s="69"/>
      <c r="I3929" s="30">
        <v>0</v>
      </c>
      <c r="J3929" s="37">
        <f>VLOOKUP(Table2[[#This Row],[Visitor]],Table1[],2,FALSE)</f>
        <v>14</v>
      </c>
      <c r="K3929" s="37">
        <f>VLOOKUP(Table2[[#This Row],[Home]],Table1[],2,FALSE)</f>
        <v>19</v>
      </c>
      <c r="L3929" s="37">
        <f>VLOOKUP(Table2[[#This Row],[Visitor]],Table3[],2,FALSE)</f>
        <v>16</v>
      </c>
      <c r="M3929" s="37">
        <f>VLOOKUP(Table2[[#This Row],[Home]],Table3[],2,FALSE)</f>
        <v>19</v>
      </c>
      <c r="N3929" s="37">
        <f>VLOOKUP(Table2[[#This Row],[Visitor]],Table4[],2,FALSE)</f>
        <v>1</v>
      </c>
      <c r="O3929" s="37">
        <f>VLOOKUP(Table2[[#This Row],[Home]],Table4[],2,FALSE)</f>
        <v>16</v>
      </c>
      <c r="P3929" s="37">
        <f>VLOOKUP(Table2[[#This Row],[Visitor]],Table5[],2,FALSE)</f>
        <v>1</v>
      </c>
      <c r="Q3929" s="37">
        <f>VLOOKUP(Table2[[#This Row],[Home]],Table5[],2,FALSE)</f>
        <v>27</v>
      </c>
    </row>
    <row r="3930" spans="1:17" ht="25.5" customHeight="1">
      <c r="A3930" s="73" t="s">
        <v>711</v>
      </c>
      <c r="B3930" s="74" t="s">
        <v>21</v>
      </c>
      <c r="C3930" s="74" t="s">
        <v>15</v>
      </c>
      <c r="D3930" s="74">
        <v>116</v>
      </c>
      <c r="E3930" s="74" t="s">
        <v>42</v>
      </c>
      <c r="F3930" s="74">
        <v>109</v>
      </c>
      <c r="G3930" s="74" t="s">
        <v>7</v>
      </c>
      <c r="H3930" s="69"/>
      <c r="I3930" s="30">
        <v>0</v>
      </c>
      <c r="J3930" s="37">
        <f>VLOOKUP(Table2[[#This Row],[Visitor]],Table1[],2,FALSE)</f>
        <v>30</v>
      </c>
      <c r="K3930" s="37">
        <f>VLOOKUP(Table2[[#This Row],[Home]],Table1[],2,FALSE)</f>
        <v>25</v>
      </c>
      <c r="L3930" s="37">
        <f>VLOOKUP(Table2[[#This Row],[Visitor]],Table3[],2,FALSE)</f>
        <v>23</v>
      </c>
      <c r="M3930" s="37">
        <f>VLOOKUP(Table2[[#This Row],[Home]],Table3[],2,FALSE)</f>
        <v>22</v>
      </c>
      <c r="N3930" s="37">
        <f>VLOOKUP(Table2[[#This Row],[Visitor]],Table4[],2,FALSE)</f>
        <v>14</v>
      </c>
      <c r="O3930" s="37">
        <f>VLOOKUP(Table2[[#This Row],[Home]],Table4[],2,FALSE)</f>
        <v>30</v>
      </c>
      <c r="P3930" s="37">
        <f>VLOOKUP(Table2[[#This Row],[Visitor]],Table5[],2,FALSE)</f>
        <v>14</v>
      </c>
      <c r="Q3930" s="37">
        <f>VLOOKUP(Table2[[#This Row],[Home]],Table5[],2,FALSE)</f>
        <v>25</v>
      </c>
    </row>
    <row r="3931" spans="1:17" ht="25.5" customHeight="1">
      <c r="A3931" s="73" t="s">
        <v>711</v>
      </c>
      <c r="B3931" s="74" t="s">
        <v>23</v>
      </c>
      <c r="C3931" s="74" t="s">
        <v>25</v>
      </c>
      <c r="D3931" s="74">
        <v>118</v>
      </c>
      <c r="E3931" s="74" t="s">
        <v>33</v>
      </c>
      <c r="F3931" s="74">
        <v>107</v>
      </c>
      <c r="G3931" s="74" t="s">
        <v>7</v>
      </c>
      <c r="H3931" s="69"/>
      <c r="I3931" s="30">
        <v>0</v>
      </c>
      <c r="J3931" s="37">
        <f>VLOOKUP(Table2[[#This Row],[Visitor]],Table1[],2,FALSE)</f>
        <v>12</v>
      </c>
      <c r="K3931" s="37">
        <f>VLOOKUP(Table2[[#This Row],[Home]],Table1[],2,FALSE)</f>
        <v>24</v>
      </c>
      <c r="L3931" s="37">
        <f>VLOOKUP(Table2[[#This Row],[Visitor]],Table3[],2,FALSE)</f>
        <v>29</v>
      </c>
      <c r="M3931" s="37">
        <f>VLOOKUP(Table2[[#This Row],[Home]],Table3[],2,FALSE)</f>
        <v>12</v>
      </c>
      <c r="N3931" s="37">
        <f>VLOOKUP(Table2[[#This Row],[Visitor]],Table4[],2,FALSE)</f>
        <v>23</v>
      </c>
      <c r="O3931" s="37">
        <f>VLOOKUP(Table2[[#This Row],[Home]],Table4[],2,FALSE)</f>
        <v>21</v>
      </c>
      <c r="P3931" s="37">
        <f>VLOOKUP(Table2[[#This Row],[Visitor]],Table5[],2,FALSE)</f>
        <v>16</v>
      </c>
      <c r="Q3931" s="37">
        <f>VLOOKUP(Table2[[#This Row],[Home]],Table5[],2,FALSE)</f>
        <v>29</v>
      </c>
    </row>
    <row r="3932" spans="1:17" ht="25.5" customHeight="1">
      <c r="A3932" s="73" t="s">
        <v>711</v>
      </c>
      <c r="B3932" s="74" t="s">
        <v>23</v>
      </c>
      <c r="C3932" s="74" t="s">
        <v>45</v>
      </c>
      <c r="D3932" s="74">
        <v>128</v>
      </c>
      <c r="E3932" s="74" t="s">
        <v>43</v>
      </c>
      <c r="F3932" s="74">
        <v>99</v>
      </c>
      <c r="G3932" s="74" t="s">
        <v>7</v>
      </c>
      <c r="H3932" s="69"/>
      <c r="I3932" s="30">
        <v>0</v>
      </c>
      <c r="J3932" s="37">
        <f>VLOOKUP(Table2[[#This Row],[Visitor]],Table1[],2,FALSE)</f>
        <v>28</v>
      </c>
      <c r="K3932" s="37">
        <f>VLOOKUP(Table2[[#This Row],[Home]],Table1[],2,FALSE)</f>
        <v>10</v>
      </c>
      <c r="L3932" s="37">
        <f>VLOOKUP(Table2[[#This Row],[Visitor]],Table3[],2,FALSE)</f>
        <v>21</v>
      </c>
      <c r="M3932" s="37">
        <f>VLOOKUP(Table2[[#This Row],[Home]],Table3[],2,FALSE)</f>
        <v>10</v>
      </c>
      <c r="N3932" s="37">
        <f>VLOOKUP(Table2[[#This Row],[Visitor]],Table4[],2,FALSE)</f>
        <v>20</v>
      </c>
      <c r="O3932" s="37">
        <f>VLOOKUP(Table2[[#This Row],[Home]],Table4[],2,FALSE)</f>
        <v>10</v>
      </c>
      <c r="P3932" s="37">
        <f>VLOOKUP(Table2[[#This Row],[Visitor]],Table5[],2,FALSE)</f>
        <v>3</v>
      </c>
      <c r="Q3932" s="37">
        <f>VLOOKUP(Table2[[#This Row],[Home]],Table5[],2,FALSE)</f>
        <v>10</v>
      </c>
    </row>
    <row r="3933" spans="1:17" ht="25.5" customHeight="1">
      <c r="A3933" s="73" t="s">
        <v>711</v>
      </c>
      <c r="B3933" s="74" t="s">
        <v>35</v>
      </c>
      <c r="C3933" s="74" t="s">
        <v>24</v>
      </c>
      <c r="D3933" s="74">
        <v>106</v>
      </c>
      <c r="E3933" s="74" t="s">
        <v>44</v>
      </c>
      <c r="F3933" s="74">
        <v>111</v>
      </c>
      <c r="G3933" s="74" t="s">
        <v>7</v>
      </c>
      <c r="H3933" s="69"/>
      <c r="I3933" s="30">
        <v>0</v>
      </c>
      <c r="J3933" s="37">
        <f>VLOOKUP(Table2[[#This Row],[Visitor]],Table1[],2,FALSE)</f>
        <v>21</v>
      </c>
      <c r="K3933" s="37">
        <f>VLOOKUP(Table2[[#This Row],[Home]],Table1[],2,FALSE)</f>
        <v>6</v>
      </c>
      <c r="L3933" s="37">
        <f>VLOOKUP(Table2[[#This Row],[Visitor]],Table3[],2,FALSE)</f>
        <v>9</v>
      </c>
      <c r="M3933" s="37">
        <f>VLOOKUP(Table2[[#This Row],[Home]],Table3[],2,FALSE)</f>
        <v>18</v>
      </c>
      <c r="N3933" s="37">
        <f>VLOOKUP(Table2[[#This Row],[Visitor]],Table4[],2,FALSE)</f>
        <v>24</v>
      </c>
      <c r="O3933" s="37">
        <f>VLOOKUP(Table2[[#This Row],[Home]],Table4[],2,FALSE)</f>
        <v>12</v>
      </c>
      <c r="P3933" s="37">
        <f>VLOOKUP(Table2[[#This Row],[Visitor]],Table5[],2,FALSE)</f>
        <v>21</v>
      </c>
      <c r="Q3933" s="37">
        <f>VLOOKUP(Table2[[#This Row],[Home]],Table5[],2,FALSE)</f>
        <v>4</v>
      </c>
    </row>
    <row r="3934" spans="1:17" ht="25.5" customHeight="1">
      <c r="A3934" s="73" t="s">
        <v>711</v>
      </c>
      <c r="B3934" s="74" t="s">
        <v>35</v>
      </c>
      <c r="C3934" s="74" t="s">
        <v>36</v>
      </c>
      <c r="D3934" s="74">
        <v>132</v>
      </c>
      <c r="E3934" s="74" t="s">
        <v>38</v>
      </c>
      <c r="F3934" s="74">
        <v>126</v>
      </c>
      <c r="G3934" s="74" t="s">
        <v>7</v>
      </c>
      <c r="H3934" s="69"/>
      <c r="I3934" s="30">
        <v>0</v>
      </c>
      <c r="J3934" s="37">
        <f>VLOOKUP(Table2[[#This Row],[Visitor]],Table1[],2,FALSE)</f>
        <v>16</v>
      </c>
      <c r="K3934" s="37">
        <f>VLOOKUP(Table2[[#This Row],[Home]],Table1[],2,FALSE)</f>
        <v>23</v>
      </c>
      <c r="L3934" s="37">
        <f>VLOOKUP(Table2[[#This Row],[Visitor]],Table3[],2,FALSE)</f>
        <v>7</v>
      </c>
      <c r="M3934" s="37">
        <f>VLOOKUP(Table2[[#This Row],[Home]],Table3[],2,FALSE)</f>
        <v>25</v>
      </c>
      <c r="N3934" s="37">
        <f>VLOOKUP(Table2[[#This Row],[Visitor]],Table4[],2,FALSE)</f>
        <v>6</v>
      </c>
      <c r="O3934" s="37">
        <f>VLOOKUP(Table2[[#This Row],[Home]],Table4[],2,FALSE)</f>
        <v>19</v>
      </c>
      <c r="P3934" s="37">
        <f>VLOOKUP(Table2[[#This Row],[Visitor]],Table5[],2,FALSE)</f>
        <v>15</v>
      </c>
      <c r="Q3934" s="37">
        <f>VLOOKUP(Table2[[#This Row],[Home]],Table5[],2,FALSE)</f>
        <v>20</v>
      </c>
    </row>
    <row r="3935" spans="1:17" ht="25.5" customHeight="1">
      <c r="A3935" s="73" t="s">
        <v>712</v>
      </c>
      <c r="B3935" s="74" t="s">
        <v>12</v>
      </c>
      <c r="C3935" s="74" t="s">
        <v>17</v>
      </c>
      <c r="D3935" s="74">
        <v>108</v>
      </c>
      <c r="E3935" s="74" t="s">
        <v>19</v>
      </c>
      <c r="F3935" s="74">
        <v>125</v>
      </c>
      <c r="G3935" s="74" t="s">
        <v>7</v>
      </c>
      <c r="H3935" s="69"/>
      <c r="I3935" s="30"/>
      <c r="J3935" s="37">
        <f>VLOOKUP(Table2[[#This Row],[Visitor]],Table1[],2,FALSE)</f>
        <v>17</v>
      </c>
      <c r="K3935" s="37">
        <f>VLOOKUP(Table2[[#This Row],[Home]],Table1[],2,FALSE)</f>
        <v>27</v>
      </c>
      <c r="L3935" s="37">
        <f>VLOOKUP(Table2[[#This Row],[Visitor]],Table3[],2,FALSE)</f>
        <v>15</v>
      </c>
      <c r="M3935" s="37">
        <f>VLOOKUP(Table2[[#This Row],[Home]],Table3[],2,FALSE)</f>
        <v>5</v>
      </c>
      <c r="N3935" s="37">
        <f>VLOOKUP(Table2[[#This Row],[Visitor]],Table4[],2,FALSE)</f>
        <v>18</v>
      </c>
      <c r="O3935" s="37">
        <f>VLOOKUP(Table2[[#This Row],[Home]],Table4[],2,FALSE)</f>
        <v>7</v>
      </c>
      <c r="P3935" s="37">
        <f>VLOOKUP(Table2[[#This Row],[Visitor]],Table5[],2,FALSE)</f>
        <v>9</v>
      </c>
      <c r="Q3935" s="37">
        <f>VLOOKUP(Table2[[#This Row],[Home]],Table5[],2,FALSE)</f>
        <v>13</v>
      </c>
    </row>
    <row r="3936" spans="1:17" ht="25.5" customHeight="1">
      <c r="A3936" s="73" t="s">
        <v>712</v>
      </c>
      <c r="B3936" s="74" t="s">
        <v>21</v>
      </c>
      <c r="C3936" s="74" t="s">
        <v>9</v>
      </c>
      <c r="D3936" s="74">
        <v>109</v>
      </c>
      <c r="E3936" s="74" t="s">
        <v>34</v>
      </c>
      <c r="F3936" s="74">
        <v>105</v>
      </c>
      <c r="G3936" s="74" t="s">
        <v>7</v>
      </c>
      <c r="H3936" s="69"/>
      <c r="I3936" s="30"/>
      <c r="J3936" s="37">
        <f>VLOOKUP(Table2[[#This Row],[Visitor]],Table1[],2,FALSE)</f>
        <v>3</v>
      </c>
      <c r="K3936" s="37">
        <f>VLOOKUP(Table2[[#This Row],[Home]],Table1[],2,FALSE)</f>
        <v>2</v>
      </c>
      <c r="L3936" s="37">
        <f>VLOOKUP(Table2[[#This Row],[Visitor]],Table3[],2,FALSE)</f>
        <v>1</v>
      </c>
      <c r="M3936" s="37">
        <f>VLOOKUP(Table2[[#This Row],[Home]],Table3[],2,FALSE)</f>
        <v>13</v>
      </c>
      <c r="N3936" s="37">
        <f>VLOOKUP(Table2[[#This Row],[Visitor]],Table4[],2,FALSE)</f>
        <v>5</v>
      </c>
      <c r="O3936" s="37">
        <f>VLOOKUP(Table2[[#This Row],[Home]],Table4[],2,FALSE)</f>
        <v>13</v>
      </c>
      <c r="P3936" s="37">
        <f>VLOOKUP(Table2[[#This Row],[Visitor]],Table5[],2,FALSE)</f>
        <v>8</v>
      </c>
      <c r="Q3936" s="37">
        <f>VLOOKUP(Table2[[#This Row],[Home]],Table5[],2,FALSE)</f>
        <v>19</v>
      </c>
    </row>
    <row r="3937" spans="1:17" ht="25.5" customHeight="1">
      <c r="A3937" s="73" t="s">
        <v>712</v>
      </c>
      <c r="B3937" s="74" t="s">
        <v>21</v>
      </c>
      <c r="C3937" s="74" t="s">
        <v>13</v>
      </c>
      <c r="D3937" s="74">
        <v>108</v>
      </c>
      <c r="E3937" s="74" t="s">
        <v>41</v>
      </c>
      <c r="F3937" s="74">
        <v>111</v>
      </c>
      <c r="G3937" s="74" t="s">
        <v>7</v>
      </c>
      <c r="H3937" s="69"/>
      <c r="I3937" s="30"/>
      <c r="J3937" s="37">
        <f>VLOOKUP(Table2[[#This Row],[Visitor]],Table1[],2,FALSE)</f>
        <v>20</v>
      </c>
      <c r="K3937" s="37">
        <f>VLOOKUP(Table2[[#This Row],[Home]],Table1[],2,FALSE)</f>
        <v>7</v>
      </c>
      <c r="L3937" s="37">
        <f>VLOOKUP(Table2[[#This Row],[Visitor]],Table3[],2,FALSE)</f>
        <v>20</v>
      </c>
      <c r="M3937" s="37">
        <f>VLOOKUP(Table2[[#This Row],[Home]],Table3[],2,FALSE)</f>
        <v>2</v>
      </c>
      <c r="N3937" s="37">
        <f>VLOOKUP(Table2[[#This Row],[Visitor]],Table4[],2,FALSE)</f>
        <v>17</v>
      </c>
      <c r="O3937" s="37">
        <f>VLOOKUP(Table2[[#This Row],[Home]],Table4[],2,FALSE)</f>
        <v>2</v>
      </c>
      <c r="P3937" s="37">
        <f>VLOOKUP(Table2[[#This Row],[Visitor]],Table5[],2,FALSE)</f>
        <v>23</v>
      </c>
      <c r="Q3937" s="37">
        <f>VLOOKUP(Table2[[#This Row],[Home]],Table5[],2,FALSE)</f>
        <v>2</v>
      </c>
    </row>
    <row r="3938" spans="1:17" ht="25.5" customHeight="1">
      <c r="A3938" s="73" t="s">
        <v>712</v>
      </c>
      <c r="B3938" s="74" t="s">
        <v>35</v>
      </c>
      <c r="C3938" s="74" t="s">
        <v>10</v>
      </c>
      <c r="D3938" s="74">
        <v>104</v>
      </c>
      <c r="E3938" s="74" t="s">
        <v>30</v>
      </c>
      <c r="F3938" s="74">
        <v>114</v>
      </c>
      <c r="G3938" s="74" t="s">
        <v>7</v>
      </c>
      <c r="H3938" s="69"/>
      <c r="I3938" s="30"/>
      <c r="J3938" s="37">
        <f>VLOOKUP(Table2[[#This Row],[Visitor]],Table1[],2,FALSE)</f>
        <v>1</v>
      </c>
      <c r="K3938" s="37">
        <f>VLOOKUP(Table2[[#This Row],[Home]],Table1[],2,FALSE)</f>
        <v>18</v>
      </c>
      <c r="L3938" s="37">
        <f>VLOOKUP(Table2[[#This Row],[Visitor]],Table3[],2,FALSE)</f>
        <v>3</v>
      </c>
      <c r="M3938" s="37">
        <f>VLOOKUP(Table2[[#This Row],[Home]],Table3[],2,FALSE)</f>
        <v>14</v>
      </c>
      <c r="N3938" s="37">
        <f>VLOOKUP(Table2[[#This Row],[Visitor]],Table4[],2,FALSE)</f>
        <v>3</v>
      </c>
      <c r="O3938" s="37">
        <f>VLOOKUP(Table2[[#This Row],[Home]],Table4[],2,FALSE)</f>
        <v>4</v>
      </c>
      <c r="P3938" s="37">
        <f>VLOOKUP(Table2[[#This Row],[Visitor]],Table5[],2,FALSE)</f>
        <v>30</v>
      </c>
      <c r="Q3938" s="37">
        <f>VLOOKUP(Table2[[#This Row],[Home]],Table5[],2,FALSE)</f>
        <v>6</v>
      </c>
    </row>
    <row r="3939" spans="1:17" ht="25.5" customHeight="1">
      <c r="A3939" s="73" t="s">
        <v>712</v>
      </c>
      <c r="B3939" s="74" t="s">
        <v>35</v>
      </c>
      <c r="C3939" s="74" t="s">
        <v>16</v>
      </c>
      <c r="D3939" s="74">
        <v>111</v>
      </c>
      <c r="E3939" s="74" t="s">
        <v>36</v>
      </c>
      <c r="F3939" s="74">
        <v>87</v>
      </c>
      <c r="G3939" s="74" t="s">
        <v>7</v>
      </c>
      <c r="H3939" s="69"/>
      <c r="I3939" s="30"/>
      <c r="J3939" s="37">
        <f>VLOOKUP(Table2[[#This Row],[Visitor]],Table1[],2,FALSE)</f>
        <v>13</v>
      </c>
      <c r="K3939" s="37">
        <f>VLOOKUP(Table2[[#This Row],[Home]],Table1[],2,FALSE)</f>
        <v>16</v>
      </c>
      <c r="L3939" s="37">
        <f>VLOOKUP(Table2[[#This Row],[Visitor]],Table3[],2,FALSE)</f>
        <v>8</v>
      </c>
      <c r="M3939" s="37">
        <f>VLOOKUP(Table2[[#This Row],[Home]],Table3[],2,FALSE)</f>
        <v>7</v>
      </c>
      <c r="N3939" s="37">
        <f>VLOOKUP(Table2[[#This Row],[Visitor]],Table4[],2,FALSE)</f>
        <v>11</v>
      </c>
      <c r="O3939" s="37">
        <f>VLOOKUP(Table2[[#This Row],[Home]],Table4[],2,FALSE)</f>
        <v>6</v>
      </c>
      <c r="P3939" s="37">
        <f>VLOOKUP(Table2[[#This Row],[Visitor]],Table5[],2,FALSE)</f>
        <v>7</v>
      </c>
      <c r="Q3939" s="37">
        <f>VLOOKUP(Table2[[#This Row],[Home]],Table5[],2,FALSE)</f>
        <v>15</v>
      </c>
    </row>
    <row r="3940" spans="1:17" ht="25.5" customHeight="1">
      <c r="A3940" s="73" t="s">
        <v>713</v>
      </c>
      <c r="B3940" s="74" t="s">
        <v>21</v>
      </c>
      <c r="C3940" s="74" t="s">
        <v>18</v>
      </c>
      <c r="D3940" s="74">
        <v>97</v>
      </c>
      <c r="E3940" s="74" t="s">
        <v>5</v>
      </c>
      <c r="F3940" s="74">
        <v>124</v>
      </c>
      <c r="G3940" s="74" t="s">
        <v>7</v>
      </c>
      <c r="H3940" s="69"/>
      <c r="I3940" s="30"/>
      <c r="J3940" s="37">
        <f>VLOOKUP(Table2[[#This Row],[Visitor]],Table1[],2,FALSE)</f>
        <v>26</v>
      </c>
      <c r="K3940" s="37">
        <f>VLOOKUP(Table2[[#This Row],[Home]],Table1[],2,FALSE)</f>
        <v>4</v>
      </c>
      <c r="L3940" s="37">
        <f>VLOOKUP(Table2[[#This Row],[Visitor]],Table3[],2,FALSE)</f>
        <v>26</v>
      </c>
      <c r="M3940" s="37">
        <f>VLOOKUP(Table2[[#This Row],[Home]],Table3[],2,FALSE)</f>
        <v>4</v>
      </c>
      <c r="N3940" s="37">
        <f>VLOOKUP(Table2[[#This Row],[Visitor]],Table4[],2,FALSE)</f>
        <v>15</v>
      </c>
      <c r="O3940" s="37">
        <f>VLOOKUP(Table2[[#This Row],[Home]],Table4[],2,FALSE)</f>
        <v>9</v>
      </c>
      <c r="P3940" s="37">
        <f>VLOOKUP(Table2[[#This Row],[Visitor]],Table5[],2,FALSE)</f>
        <v>18</v>
      </c>
      <c r="Q3940" s="37">
        <f>VLOOKUP(Table2[[#This Row],[Home]],Table5[],2,FALSE)</f>
        <v>5</v>
      </c>
    </row>
    <row r="3941" spans="1:17" ht="25.5" customHeight="1">
      <c r="A3941" s="73" t="s">
        <v>713</v>
      </c>
      <c r="B3941" s="74" t="s">
        <v>21</v>
      </c>
      <c r="C3941" s="74" t="s">
        <v>42</v>
      </c>
      <c r="D3941" s="74">
        <v>103</v>
      </c>
      <c r="E3941" s="74" t="s">
        <v>6</v>
      </c>
      <c r="F3941" s="74">
        <v>106</v>
      </c>
      <c r="G3941" s="74" t="s">
        <v>7</v>
      </c>
      <c r="H3941" s="69"/>
      <c r="I3941" s="30">
        <v>1944</v>
      </c>
      <c r="J3941" s="37">
        <f>VLOOKUP(Table2[[#This Row],[Visitor]],Table1[],2,FALSE)</f>
        <v>25</v>
      </c>
      <c r="K3941" s="37">
        <f>VLOOKUP(Table2[[#This Row],[Home]],Table1[],2,FALSE)</f>
        <v>5</v>
      </c>
      <c r="L3941" s="37">
        <f>VLOOKUP(Table2[[#This Row],[Visitor]],Table3[],2,FALSE)</f>
        <v>22</v>
      </c>
      <c r="M3941" s="37">
        <f>VLOOKUP(Table2[[#This Row],[Home]],Table3[],2,FALSE)</f>
        <v>6</v>
      </c>
      <c r="N3941" s="37">
        <f>VLOOKUP(Table2[[#This Row],[Visitor]],Table4[],2,FALSE)</f>
        <v>30</v>
      </c>
      <c r="O3941" s="37">
        <f>VLOOKUP(Table2[[#This Row],[Home]],Table4[],2,FALSE)</f>
        <v>28</v>
      </c>
      <c r="P3941" s="37">
        <f>VLOOKUP(Table2[[#This Row],[Visitor]],Table5[],2,FALSE)</f>
        <v>25</v>
      </c>
      <c r="Q3941" s="37">
        <f>VLOOKUP(Table2[[#This Row],[Home]],Table5[],2,FALSE)</f>
        <v>28</v>
      </c>
    </row>
    <row r="3942" spans="1:17" ht="25.5" customHeight="1">
      <c r="A3942" s="73" t="s">
        <v>713</v>
      </c>
      <c r="B3942" s="74" t="s">
        <v>21</v>
      </c>
      <c r="C3942" s="74" t="s">
        <v>28</v>
      </c>
      <c r="D3942" s="74">
        <v>109</v>
      </c>
      <c r="E3942" s="74" t="s">
        <v>22</v>
      </c>
      <c r="F3942" s="74">
        <v>112</v>
      </c>
      <c r="G3942" s="74" t="s">
        <v>7</v>
      </c>
      <c r="H3942" s="69"/>
      <c r="I3942" s="30"/>
      <c r="J3942" s="37">
        <f>VLOOKUP(Table2[[#This Row],[Visitor]],Table1[],2,FALSE)</f>
        <v>22</v>
      </c>
      <c r="K3942" s="37">
        <f>VLOOKUP(Table2[[#This Row],[Home]],Table1[],2,FALSE)</f>
        <v>14</v>
      </c>
      <c r="L3942" s="37">
        <f>VLOOKUP(Table2[[#This Row],[Visitor]],Table3[],2,FALSE)</f>
        <v>28</v>
      </c>
      <c r="M3942" s="37">
        <f>VLOOKUP(Table2[[#This Row],[Home]],Table3[],2,FALSE)</f>
        <v>16</v>
      </c>
      <c r="N3942" s="37">
        <f>VLOOKUP(Table2[[#This Row],[Visitor]],Table4[],2,FALSE)</f>
        <v>22</v>
      </c>
      <c r="O3942" s="37">
        <f>VLOOKUP(Table2[[#This Row],[Home]],Table4[],2,FALSE)</f>
        <v>1</v>
      </c>
      <c r="P3942" s="37">
        <f>VLOOKUP(Table2[[#This Row],[Visitor]],Table5[],2,FALSE)</f>
        <v>12</v>
      </c>
      <c r="Q3942" s="37">
        <f>VLOOKUP(Table2[[#This Row],[Home]],Table5[],2,FALSE)</f>
        <v>1</v>
      </c>
    </row>
    <row r="3943" spans="1:17" ht="25.5" customHeight="1">
      <c r="A3943" s="73" t="s">
        <v>713</v>
      </c>
      <c r="B3943" s="74" t="s">
        <v>23</v>
      </c>
      <c r="C3943" s="74" t="s">
        <v>40</v>
      </c>
      <c r="D3943" s="74">
        <v>125</v>
      </c>
      <c r="E3943" s="74" t="s">
        <v>43</v>
      </c>
      <c r="F3943" s="74">
        <v>127</v>
      </c>
      <c r="G3943" s="74" t="s">
        <v>7</v>
      </c>
      <c r="H3943" s="69" t="s">
        <v>53</v>
      </c>
      <c r="I3943" s="30"/>
      <c r="J3943" s="37">
        <f>VLOOKUP(Table2[[#This Row],[Visitor]],Table1[],2,FALSE)</f>
        <v>15</v>
      </c>
      <c r="K3943" s="37">
        <f>VLOOKUP(Table2[[#This Row],[Home]],Table1[],2,FALSE)</f>
        <v>10</v>
      </c>
      <c r="L3943" s="37">
        <f>VLOOKUP(Table2[[#This Row],[Visitor]],Table3[],2,FALSE)</f>
        <v>24</v>
      </c>
      <c r="M3943" s="37">
        <f>VLOOKUP(Table2[[#This Row],[Home]],Table3[],2,FALSE)</f>
        <v>10</v>
      </c>
      <c r="N3943" s="37">
        <f>VLOOKUP(Table2[[#This Row],[Visitor]],Table4[],2,FALSE)</f>
        <v>27</v>
      </c>
      <c r="O3943" s="37">
        <f>VLOOKUP(Table2[[#This Row],[Home]],Table4[],2,FALSE)</f>
        <v>10</v>
      </c>
      <c r="P3943" s="37">
        <f>VLOOKUP(Table2[[#This Row],[Visitor]],Table5[],2,FALSE)</f>
        <v>24</v>
      </c>
      <c r="Q3943" s="37">
        <f>VLOOKUP(Table2[[#This Row],[Home]],Table5[],2,FALSE)</f>
        <v>10</v>
      </c>
    </row>
    <row r="3944" spans="1:17" ht="25.5" customHeight="1">
      <c r="A3944" s="73" t="s">
        <v>713</v>
      </c>
      <c r="B3944" s="74" t="s">
        <v>29</v>
      </c>
      <c r="C3944" s="74" t="s">
        <v>27</v>
      </c>
      <c r="D3944" s="74">
        <v>92</v>
      </c>
      <c r="E3944" s="74" t="s">
        <v>31</v>
      </c>
      <c r="F3944" s="74">
        <v>116</v>
      </c>
      <c r="G3944" s="74" t="s">
        <v>7</v>
      </c>
      <c r="H3944" s="69"/>
      <c r="I3944" s="30">
        <v>1932</v>
      </c>
      <c r="J3944" s="37">
        <f>VLOOKUP(Table2[[#This Row],[Visitor]],Table1[],2,FALSE)</f>
        <v>11</v>
      </c>
      <c r="K3944" s="37">
        <f>VLOOKUP(Table2[[#This Row],[Home]],Table1[],2,FALSE)</f>
        <v>8</v>
      </c>
      <c r="L3944" s="37">
        <f>VLOOKUP(Table2[[#This Row],[Visitor]],Table3[],2,FALSE)</f>
        <v>27</v>
      </c>
      <c r="M3944" s="37">
        <f>VLOOKUP(Table2[[#This Row],[Home]],Table3[],2,FALSE)</f>
        <v>11</v>
      </c>
      <c r="N3944" s="37">
        <f>VLOOKUP(Table2[[#This Row],[Visitor]],Table4[],2,FALSE)</f>
        <v>26</v>
      </c>
      <c r="O3944" s="37">
        <f>VLOOKUP(Table2[[#This Row],[Home]],Table4[],2,FALSE)</f>
        <v>8</v>
      </c>
      <c r="P3944" s="37">
        <f>VLOOKUP(Table2[[#This Row],[Visitor]],Table5[],2,FALSE)</f>
        <v>26</v>
      </c>
      <c r="Q3944" s="37">
        <f>VLOOKUP(Table2[[#This Row],[Home]],Table5[],2,FALSE)</f>
        <v>11</v>
      </c>
    </row>
    <row r="3945" spans="1:17" ht="25.5" customHeight="1">
      <c r="A3945" s="73" t="s">
        <v>713</v>
      </c>
      <c r="B3945" s="74" t="s">
        <v>35</v>
      </c>
      <c r="C3945" s="74" t="s">
        <v>24</v>
      </c>
      <c r="D3945" s="74">
        <v>95</v>
      </c>
      <c r="E3945" s="74" t="s">
        <v>45</v>
      </c>
      <c r="F3945" s="74">
        <v>112</v>
      </c>
      <c r="G3945" s="74" t="s">
        <v>7</v>
      </c>
      <c r="H3945" s="69"/>
      <c r="I3945" s="30"/>
      <c r="J3945" s="37">
        <f>VLOOKUP(Table2[[#This Row],[Visitor]],Table1[],2,FALSE)</f>
        <v>21</v>
      </c>
      <c r="K3945" s="37">
        <f>VLOOKUP(Table2[[#This Row],[Home]],Table1[],2,FALSE)</f>
        <v>28</v>
      </c>
      <c r="L3945" s="37">
        <f>VLOOKUP(Table2[[#This Row],[Visitor]],Table3[],2,FALSE)</f>
        <v>9</v>
      </c>
      <c r="M3945" s="37">
        <f>VLOOKUP(Table2[[#This Row],[Home]],Table3[],2,FALSE)</f>
        <v>21</v>
      </c>
      <c r="N3945" s="37">
        <f>VLOOKUP(Table2[[#This Row],[Visitor]],Table4[],2,FALSE)</f>
        <v>24</v>
      </c>
      <c r="O3945" s="37">
        <f>VLOOKUP(Table2[[#This Row],[Home]],Table4[],2,FALSE)</f>
        <v>20</v>
      </c>
      <c r="P3945" s="37">
        <f>VLOOKUP(Table2[[#This Row],[Visitor]],Table5[],2,FALSE)</f>
        <v>21</v>
      </c>
      <c r="Q3945" s="37">
        <f>VLOOKUP(Table2[[#This Row],[Home]],Table5[],2,FALSE)</f>
        <v>3</v>
      </c>
    </row>
    <row r="3946" spans="1:17" ht="25.5" customHeight="1">
      <c r="A3946" s="73" t="s">
        <v>713</v>
      </c>
      <c r="B3946" s="74" t="s">
        <v>35</v>
      </c>
      <c r="C3946" s="74" t="s">
        <v>44</v>
      </c>
      <c r="D3946" s="74">
        <v>138</v>
      </c>
      <c r="E3946" s="74" t="s">
        <v>38</v>
      </c>
      <c r="F3946" s="74">
        <v>100</v>
      </c>
      <c r="G3946" s="74" t="s">
        <v>7</v>
      </c>
      <c r="H3946" s="69"/>
      <c r="I3946" s="30"/>
      <c r="J3946" s="37">
        <f>VLOOKUP(Table2[[#This Row],[Visitor]],Table1[],2,FALSE)</f>
        <v>6</v>
      </c>
      <c r="K3946" s="37">
        <f>VLOOKUP(Table2[[#This Row],[Home]],Table1[],2,FALSE)</f>
        <v>23</v>
      </c>
      <c r="L3946" s="37">
        <f>VLOOKUP(Table2[[#This Row],[Visitor]],Table3[],2,FALSE)</f>
        <v>18</v>
      </c>
      <c r="M3946" s="37">
        <f>VLOOKUP(Table2[[#This Row],[Home]],Table3[],2,FALSE)</f>
        <v>25</v>
      </c>
      <c r="N3946" s="37">
        <f>VLOOKUP(Table2[[#This Row],[Visitor]],Table4[],2,FALSE)</f>
        <v>12</v>
      </c>
      <c r="O3946" s="37">
        <f>VLOOKUP(Table2[[#This Row],[Home]],Table4[],2,FALSE)</f>
        <v>19</v>
      </c>
      <c r="P3946" s="37">
        <f>VLOOKUP(Table2[[#This Row],[Visitor]],Table5[],2,FALSE)</f>
        <v>4</v>
      </c>
      <c r="Q3946" s="37">
        <f>VLOOKUP(Table2[[#This Row],[Home]],Table5[],2,FALSE)</f>
        <v>20</v>
      </c>
    </row>
    <row r="3947" spans="1:17" ht="25.5" customHeight="1">
      <c r="A3947" s="73" t="s">
        <v>714</v>
      </c>
      <c r="B3947" s="74" t="s">
        <v>83</v>
      </c>
      <c r="C3947" s="74" t="s">
        <v>9</v>
      </c>
      <c r="D3947" s="74">
        <v>91</v>
      </c>
      <c r="E3947" s="74" t="s">
        <v>34</v>
      </c>
      <c r="F3947" s="74">
        <v>103</v>
      </c>
      <c r="G3947" s="74" t="s">
        <v>7</v>
      </c>
      <c r="H3947" s="69"/>
      <c r="I3947" s="30"/>
      <c r="J3947" s="37">
        <f>VLOOKUP(Table2[[#This Row],[Visitor]],Table1[],2,FALSE)</f>
        <v>3</v>
      </c>
      <c r="K3947" s="37">
        <f>VLOOKUP(Table2[[#This Row],[Home]],Table1[],2,FALSE)</f>
        <v>2</v>
      </c>
      <c r="L3947" s="37">
        <f>VLOOKUP(Table2[[#This Row],[Visitor]],Table3[],2,FALSE)</f>
        <v>1</v>
      </c>
      <c r="M3947" s="37">
        <f>VLOOKUP(Table2[[#This Row],[Home]],Table3[],2,FALSE)</f>
        <v>13</v>
      </c>
      <c r="N3947" s="37">
        <f>VLOOKUP(Table2[[#This Row],[Visitor]],Table4[],2,FALSE)</f>
        <v>5</v>
      </c>
      <c r="O3947" s="37">
        <f>VLOOKUP(Table2[[#This Row],[Home]],Table4[],2,FALSE)</f>
        <v>13</v>
      </c>
      <c r="P3947" s="37">
        <f>VLOOKUP(Table2[[#This Row],[Visitor]],Table5[],2,FALSE)</f>
        <v>8</v>
      </c>
      <c r="Q3947" s="37">
        <f>VLOOKUP(Table2[[#This Row],[Home]],Table5[],2,FALSE)</f>
        <v>19</v>
      </c>
    </row>
    <row r="3948" spans="1:17" ht="25.5" customHeight="1">
      <c r="A3948" s="73" t="s">
        <v>714</v>
      </c>
      <c r="B3948" s="74" t="s">
        <v>59</v>
      </c>
      <c r="C3948" s="74" t="s">
        <v>18</v>
      </c>
      <c r="D3948" s="74">
        <v>115</v>
      </c>
      <c r="E3948" s="74" t="s">
        <v>15</v>
      </c>
      <c r="F3948" s="74">
        <v>122</v>
      </c>
      <c r="G3948" s="74" t="s">
        <v>7</v>
      </c>
      <c r="H3948" s="69"/>
      <c r="I3948" s="30"/>
      <c r="J3948" s="37">
        <f>VLOOKUP(Table2[[#This Row],[Visitor]],Table1[],2,FALSE)</f>
        <v>26</v>
      </c>
      <c r="K3948" s="37">
        <f>VLOOKUP(Table2[[#This Row],[Home]],Table1[],2,FALSE)</f>
        <v>30</v>
      </c>
      <c r="L3948" s="37">
        <f>VLOOKUP(Table2[[#This Row],[Visitor]],Table3[],2,FALSE)</f>
        <v>26</v>
      </c>
      <c r="M3948" s="37">
        <f>VLOOKUP(Table2[[#This Row],[Home]],Table3[],2,FALSE)</f>
        <v>23</v>
      </c>
      <c r="N3948" s="37">
        <f>VLOOKUP(Table2[[#This Row],[Visitor]],Table4[],2,FALSE)</f>
        <v>15</v>
      </c>
      <c r="O3948" s="37">
        <f>VLOOKUP(Table2[[#This Row],[Home]],Table4[],2,FALSE)</f>
        <v>14</v>
      </c>
      <c r="P3948" s="37">
        <f>VLOOKUP(Table2[[#This Row],[Visitor]],Table5[],2,FALSE)</f>
        <v>18</v>
      </c>
      <c r="Q3948" s="37">
        <f>VLOOKUP(Table2[[#This Row],[Home]],Table5[],2,FALSE)</f>
        <v>14</v>
      </c>
    </row>
    <row r="3949" spans="1:17" ht="25.5" customHeight="1">
      <c r="A3949" s="73" t="s">
        <v>714</v>
      </c>
      <c r="B3949" s="74" t="s">
        <v>21</v>
      </c>
      <c r="C3949" s="74" t="s">
        <v>13</v>
      </c>
      <c r="D3949" s="74">
        <v>113</v>
      </c>
      <c r="E3949" s="74" t="s">
        <v>41</v>
      </c>
      <c r="F3949" s="74">
        <v>116</v>
      </c>
      <c r="G3949" s="74" t="s">
        <v>7</v>
      </c>
      <c r="H3949" s="69"/>
      <c r="I3949" s="30"/>
      <c r="J3949" s="37">
        <f>VLOOKUP(Table2[[#This Row],[Visitor]],Table1[],2,FALSE)</f>
        <v>20</v>
      </c>
      <c r="K3949" s="37">
        <f>VLOOKUP(Table2[[#This Row],[Home]],Table1[],2,FALSE)</f>
        <v>7</v>
      </c>
      <c r="L3949" s="37">
        <f>VLOOKUP(Table2[[#This Row],[Visitor]],Table3[],2,FALSE)</f>
        <v>20</v>
      </c>
      <c r="M3949" s="37">
        <f>VLOOKUP(Table2[[#This Row],[Home]],Table3[],2,FALSE)</f>
        <v>2</v>
      </c>
      <c r="N3949" s="37">
        <f>VLOOKUP(Table2[[#This Row],[Visitor]],Table4[],2,FALSE)</f>
        <v>17</v>
      </c>
      <c r="O3949" s="37">
        <f>VLOOKUP(Table2[[#This Row],[Home]],Table4[],2,FALSE)</f>
        <v>2</v>
      </c>
      <c r="P3949" s="37">
        <f>VLOOKUP(Table2[[#This Row],[Visitor]],Table5[],2,FALSE)</f>
        <v>23</v>
      </c>
      <c r="Q3949" s="37">
        <f>VLOOKUP(Table2[[#This Row],[Home]],Table5[],2,FALSE)</f>
        <v>2</v>
      </c>
    </row>
    <row r="3950" spans="1:17" ht="25.5" customHeight="1">
      <c r="A3950" s="73" t="s">
        <v>714</v>
      </c>
      <c r="B3950" s="74" t="s">
        <v>23</v>
      </c>
      <c r="C3950" s="74" t="s">
        <v>19</v>
      </c>
      <c r="D3950" s="74">
        <v>104</v>
      </c>
      <c r="E3950" s="74" t="s">
        <v>25</v>
      </c>
      <c r="F3950" s="74">
        <v>106</v>
      </c>
      <c r="G3950" s="74" t="s">
        <v>7</v>
      </c>
      <c r="H3950" s="69"/>
      <c r="I3950" s="30">
        <v>206</v>
      </c>
      <c r="J3950" s="37">
        <f>VLOOKUP(Table2[[#This Row],[Visitor]],Table1[],2,FALSE)</f>
        <v>27</v>
      </c>
      <c r="K3950" s="37">
        <f>VLOOKUP(Table2[[#This Row],[Home]],Table1[],2,FALSE)</f>
        <v>12</v>
      </c>
      <c r="L3950" s="37">
        <f>VLOOKUP(Table2[[#This Row],[Visitor]],Table3[],2,FALSE)</f>
        <v>5</v>
      </c>
      <c r="M3950" s="37">
        <f>VLOOKUP(Table2[[#This Row],[Home]],Table3[],2,FALSE)</f>
        <v>29</v>
      </c>
      <c r="N3950" s="37">
        <f>VLOOKUP(Table2[[#This Row],[Visitor]],Table4[],2,FALSE)</f>
        <v>7</v>
      </c>
      <c r="O3950" s="37">
        <f>VLOOKUP(Table2[[#This Row],[Home]],Table4[],2,FALSE)</f>
        <v>23</v>
      </c>
      <c r="P3950" s="37">
        <f>VLOOKUP(Table2[[#This Row],[Visitor]],Table5[],2,FALSE)</f>
        <v>13</v>
      </c>
      <c r="Q3950" s="37">
        <f>VLOOKUP(Table2[[#This Row],[Home]],Table5[],2,FALSE)</f>
        <v>16</v>
      </c>
    </row>
    <row r="3951" spans="1:17" ht="25.5" customHeight="1">
      <c r="A3951" s="73" t="s">
        <v>714</v>
      </c>
      <c r="B3951" s="74" t="s">
        <v>23</v>
      </c>
      <c r="C3951" s="74" t="s">
        <v>14</v>
      </c>
      <c r="D3951" s="74">
        <v>120</v>
      </c>
      <c r="E3951" s="74" t="s">
        <v>17</v>
      </c>
      <c r="F3951" s="74">
        <v>100</v>
      </c>
      <c r="G3951" s="74" t="s">
        <v>7</v>
      </c>
      <c r="H3951" s="69"/>
      <c r="I3951" s="30"/>
      <c r="J3951" s="37">
        <f>VLOOKUP(Table2[[#This Row],[Visitor]],Table1[],2,FALSE)</f>
        <v>19</v>
      </c>
      <c r="K3951" s="37">
        <f>VLOOKUP(Table2[[#This Row],[Home]],Table1[],2,FALSE)</f>
        <v>17</v>
      </c>
      <c r="L3951" s="37">
        <f>VLOOKUP(Table2[[#This Row],[Visitor]],Table3[],2,FALSE)</f>
        <v>19</v>
      </c>
      <c r="M3951" s="37">
        <f>VLOOKUP(Table2[[#This Row],[Home]],Table3[],2,FALSE)</f>
        <v>15</v>
      </c>
      <c r="N3951" s="37">
        <f>VLOOKUP(Table2[[#This Row],[Visitor]],Table4[],2,FALSE)</f>
        <v>16</v>
      </c>
      <c r="O3951" s="37">
        <f>VLOOKUP(Table2[[#This Row],[Home]],Table4[],2,FALSE)</f>
        <v>18</v>
      </c>
      <c r="P3951" s="37">
        <f>VLOOKUP(Table2[[#This Row],[Visitor]],Table5[],2,FALSE)</f>
        <v>27</v>
      </c>
      <c r="Q3951" s="37">
        <f>VLOOKUP(Table2[[#This Row],[Home]],Table5[],2,FALSE)</f>
        <v>9</v>
      </c>
    </row>
    <row r="3952" spans="1:17" ht="25.5" customHeight="1">
      <c r="A3952" s="73" t="s">
        <v>714</v>
      </c>
      <c r="B3952" s="74" t="s">
        <v>35</v>
      </c>
      <c r="C3952" s="74" t="s">
        <v>27</v>
      </c>
      <c r="D3952" s="74">
        <v>106</v>
      </c>
      <c r="E3952" s="74" t="s">
        <v>36</v>
      </c>
      <c r="F3952" s="74">
        <v>112</v>
      </c>
      <c r="G3952" s="74" t="s">
        <v>7</v>
      </c>
      <c r="H3952" s="69"/>
      <c r="I3952" s="30"/>
      <c r="J3952" s="37">
        <f>VLOOKUP(Table2[[#This Row],[Visitor]],Table1[],2,FALSE)</f>
        <v>11</v>
      </c>
      <c r="K3952" s="37">
        <f>VLOOKUP(Table2[[#This Row],[Home]],Table1[],2,FALSE)</f>
        <v>16</v>
      </c>
      <c r="L3952" s="37">
        <f>VLOOKUP(Table2[[#This Row],[Visitor]],Table3[],2,FALSE)</f>
        <v>27</v>
      </c>
      <c r="M3952" s="37">
        <f>VLOOKUP(Table2[[#This Row],[Home]],Table3[],2,FALSE)</f>
        <v>7</v>
      </c>
      <c r="N3952" s="37">
        <f>VLOOKUP(Table2[[#This Row],[Visitor]],Table4[],2,FALSE)</f>
        <v>26</v>
      </c>
      <c r="O3952" s="37">
        <f>VLOOKUP(Table2[[#This Row],[Home]],Table4[],2,FALSE)</f>
        <v>6</v>
      </c>
      <c r="P3952" s="37">
        <f>VLOOKUP(Table2[[#This Row],[Visitor]],Table5[],2,FALSE)</f>
        <v>26</v>
      </c>
      <c r="Q3952" s="37">
        <f>VLOOKUP(Table2[[#This Row],[Home]],Table5[],2,FALSE)</f>
        <v>15</v>
      </c>
    </row>
    <row r="3953" spans="1:17" ht="25.5" customHeight="1">
      <c r="A3953" s="73" t="s">
        <v>715</v>
      </c>
      <c r="B3953" s="74" t="s">
        <v>97</v>
      </c>
      <c r="C3953" s="74" t="s">
        <v>42</v>
      </c>
      <c r="D3953" s="74">
        <v>105</v>
      </c>
      <c r="E3953" s="74" t="s">
        <v>5</v>
      </c>
      <c r="F3953" s="74">
        <v>75</v>
      </c>
      <c r="G3953" s="74" t="s">
        <v>7</v>
      </c>
      <c r="H3953" s="69"/>
      <c r="I3953" s="30"/>
      <c r="J3953" s="37">
        <f>VLOOKUP(Table2[[#This Row],[Visitor]],Table1[],2,FALSE)</f>
        <v>25</v>
      </c>
      <c r="K3953" s="37">
        <f>VLOOKUP(Table2[[#This Row],[Home]],Table1[],2,FALSE)</f>
        <v>4</v>
      </c>
      <c r="L3953" s="37">
        <f>VLOOKUP(Table2[[#This Row],[Visitor]],Table3[],2,FALSE)</f>
        <v>22</v>
      </c>
      <c r="M3953" s="37">
        <f>VLOOKUP(Table2[[#This Row],[Home]],Table3[],2,FALSE)</f>
        <v>4</v>
      </c>
      <c r="N3953" s="37">
        <f>VLOOKUP(Table2[[#This Row],[Visitor]],Table4[],2,FALSE)</f>
        <v>30</v>
      </c>
      <c r="O3953" s="37">
        <f>VLOOKUP(Table2[[#This Row],[Home]],Table4[],2,FALSE)</f>
        <v>9</v>
      </c>
      <c r="P3953" s="37">
        <f>VLOOKUP(Table2[[#This Row],[Visitor]],Table5[],2,FALSE)</f>
        <v>25</v>
      </c>
      <c r="Q3953" s="37">
        <f>VLOOKUP(Table2[[#This Row],[Home]],Table5[],2,FALSE)</f>
        <v>5</v>
      </c>
    </row>
    <row r="3954" spans="1:17" ht="25.5" customHeight="1">
      <c r="A3954" s="73" t="s">
        <v>715</v>
      </c>
      <c r="B3954" s="74" t="s">
        <v>67</v>
      </c>
      <c r="C3954" s="74" t="s">
        <v>40</v>
      </c>
      <c r="D3954" s="74">
        <v>117</v>
      </c>
      <c r="E3954" s="74" t="s">
        <v>28</v>
      </c>
      <c r="F3954" s="74">
        <v>101</v>
      </c>
      <c r="G3954" s="74" t="s">
        <v>7</v>
      </c>
      <c r="H3954" s="69"/>
      <c r="I3954" s="30"/>
      <c r="J3954" s="37">
        <f>VLOOKUP(Table2[[#This Row],[Visitor]],Table1[],2,FALSE)</f>
        <v>15</v>
      </c>
      <c r="K3954" s="37">
        <f>VLOOKUP(Table2[[#This Row],[Home]],Table1[],2,FALSE)</f>
        <v>22</v>
      </c>
      <c r="L3954" s="37">
        <f>VLOOKUP(Table2[[#This Row],[Visitor]],Table3[],2,FALSE)</f>
        <v>24</v>
      </c>
      <c r="M3954" s="37">
        <f>VLOOKUP(Table2[[#This Row],[Home]],Table3[],2,FALSE)</f>
        <v>28</v>
      </c>
      <c r="N3954" s="37">
        <f>VLOOKUP(Table2[[#This Row],[Visitor]],Table4[],2,FALSE)</f>
        <v>27</v>
      </c>
      <c r="O3954" s="37">
        <f>VLOOKUP(Table2[[#This Row],[Home]],Table4[],2,FALSE)</f>
        <v>22</v>
      </c>
      <c r="P3954" s="37">
        <f>VLOOKUP(Table2[[#This Row],[Visitor]],Table5[],2,FALSE)</f>
        <v>24</v>
      </c>
      <c r="Q3954" s="37">
        <f>VLOOKUP(Table2[[#This Row],[Home]],Table5[],2,FALSE)</f>
        <v>12</v>
      </c>
    </row>
    <row r="3955" spans="1:17" ht="25.5" customHeight="1">
      <c r="A3955" s="73" t="s">
        <v>715</v>
      </c>
      <c r="B3955" s="74" t="s">
        <v>23</v>
      </c>
      <c r="C3955" s="74" t="s">
        <v>31</v>
      </c>
      <c r="D3955" s="74">
        <v>109</v>
      </c>
      <c r="E3955" s="74" t="s">
        <v>30</v>
      </c>
      <c r="F3955" s="74">
        <v>105</v>
      </c>
      <c r="G3955" s="74" t="s">
        <v>7</v>
      </c>
      <c r="H3955" s="69"/>
      <c r="I3955" s="30"/>
      <c r="J3955" s="37">
        <f>VLOOKUP(Table2[[#This Row],[Visitor]],Table1[],2,FALSE)</f>
        <v>8</v>
      </c>
      <c r="K3955" s="37">
        <f>VLOOKUP(Table2[[#This Row],[Home]],Table1[],2,FALSE)</f>
        <v>18</v>
      </c>
      <c r="L3955" s="37">
        <f>VLOOKUP(Table2[[#This Row],[Visitor]],Table3[],2,FALSE)</f>
        <v>11</v>
      </c>
      <c r="M3955" s="37">
        <f>VLOOKUP(Table2[[#This Row],[Home]],Table3[],2,FALSE)</f>
        <v>14</v>
      </c>
      <c r="N3955" s="37">
        <f>VLOOKUP(Table2[[#This Row],[Visitor]],Table4[],2,FALSE)</f>
        <v>8</v>
      </c>
      <c r="O3955" s="37">
        <f>VLOOKUP(Table2[[#This Row],[Home]],Table4[],2,FALSE)</f>
        <v>4</v>
      </c>
      <c r="P3955" s="37">
        <f>VLOOKUP(Table2[[#This Row],[Visitor]],Table5[],2,FALSE)</f>
        <v>11</v>
      </c>
      <c r="Q3955" s="37">
        <f>VLOOKUP(Table2[[#This Row],[Home]],Table5[],2,FALSE)</f>
        <v>6</v>
      </c>
    </row>
    <row r="3956" spans="1:17" ht="25.5" customHeight="1">
      <c r="A3956" s="73" t="s">
        <v>715</v>
      </c>
      <c r="B3956" s="74" t="s">
        <v>29</v>
      </c>
      <c r="C3956" s="74" t="s">
        <v>24</v>
      </c>
      <c r="D3956" s="74">
        <v>128</v>
      </c>
      <c r="E3956" s="74" t="s">
        <v>38</v>
      </c>
      <c r="F3956" s="74">
        <v>123</v>
      </c>
      <c r="G3956" s="74" t="s">
        <v>7</v>
      </c>
      <c r="H3956" s="69"/>
      <c r="I3956" s="30"/>
      <c r="J3956" s="37">
        <f>VLOOKUP(Table2[[#This Row],[Visitor]],Table1[],2,FALSE)</f>
        <v>21</v>
      </c>
      <c r="K3956" s="37">
        <f>VLOOKUP(Table2[[#This Row],[Home]],Table1[],2,FALSE)</f>
        <v>23</v>
      </c>
      <c r="L3956" s="37">
        <f>VLOOKUP(Table2[[#This Row],[Visitor]],Table3[],2,FALSE)</f>
        <v>9</v>
      </c>
      <c r="M3956" s="37">
        <f>VLOOKUP(Table2[[#This Row],[Home]],Table3[],2,FALSE)</f>
        <v>25</v>
      </c>
      <c r="N3956" s="37">
        <f>VLOOKUP(Table2[[#This Row],[Visitor]],Table4[],2,FALSE)</f>
        <v>24</v>
      </c>
      <c r="O3956" s="37">
        <f>VLOOKUP(Table2[[#This Row],[Home]],Table4[],2,FALSE)</f>
        <v>19</v>
      </c>
      <c r="P3956" s="37">
        <f>VLOOKUP(Table2[[#This Row],[Visitor]],Table5[],2,FALSE)</f>
        <v>21</v>
      </c>
      <c r="Q3956" s="37">
        <f>VLOOKUP(Table2[[#This Row],[Home]],Table5[],2,FALSE)</f>
        <v>20</v>
      </c>
    </row>
    <row r="3957" spans="1:17" ht="25.5" customHeight="1">
      <c r="A3957" s="73" t="s">
        <v>715</v>
      </c>
      <c r="B3957" s="74" t="s">
        <v>35</v>
      </c>
      <c r="C3957" s="74" t="s">
        <v>16</v>
      </c>
      <c r="D3957" s="74">
        <v>96</v>
      </c>
      <c r="E3957" s="74" t="s">
        <v>44</v>
      </c>
      <c r="F3957" s="74">
        <v>129</v>
      </c>
      <c r="G3957" s="74" t="s">
        <v>7</v>
      </c>
      <c r="H3957" s="69"/>
      <c r="I3957" s="30"/>
      <c r="J3957" s="37">
        <f>VLOOKUP(Table2[[#This Row],[Visitor]],Table1[],2,FALSE)</f>
        <v>13</v>
      </c>
      <c r="K3957" s="37">
        <f>VLOOKUP(Table2[[#This Row],[Home]],Table1[],2,FALSE)</f>
        <v>6</v>
      </c>
      <c r="L3957" s="37">
        <f>VLOOKUP(Table2[[#This Row],[Visitor]],Table3[],2,FALSE)</f>
        <v>8</v>
      </c>
      <c r="M3957" s="37">
        <f>VLOOKUP(Table2[[#This Row],[Home]],Table3[],2,FALSE)</f>
        <v>18</v>
      </c>
      <c r="N3957" s="37">
        <f>VLOOKUP(Table2[[#This Row],[Visitor]],Table4[],2,FALSE)</f>
        <v>11</v>
      </c>
      <c r="O3957" s="37">
        <f>VLOOKUP(Table2[[#This Row],[Home]],Table4[],2,FALSE)</f>
        <v>12</v>
      </c>
      <c r="P3957" s="37">
        <f>VLOOKUP(Table2[[#This Row],[Visitor]],Table5[],2,FALSE)</f>
        <v>7</v>
      </c>
      <c r="Q3957" s="37">
        <f>VLOOKUP(Table2[[#This Row],[Home]],Table5[],2,FALSE)</f>
        <v>4</v>
      </c>
    </row>
    <row r="3958" spans="1:17" ht="25.5" customHeight="1">
      <c r="A3958" s="73" t="s">
        <v>716</v>
      </c>
      <c r="B3958" s="74" t="s">
        <v>88</v>
      </c>
      <c r="C3958" s="74" t="s">
        <v>18</v>
      </c>
      <c r="D3958" s="74">
        <v>84</v>
      </c>
      <c r="E3958" s="74" t="s">
        <v>42</v>
      </c>
      <c r="F3958" s="74">
        <v>91</v>
      </c>
      <c r="G3958" s="74" t="s">
        <v>7</v>
      </c>
      <c r="H3958" s="69"/>
      <c r="I3958" s="30"/>
      <c r="J3958" s="37">
        <f>VLOOKUP(Table2[[#This Row],[Visitor]],Table1[],2,FALSE)</f>
        <v>26</v>
      </c>
      <c r="K3958" s="37">
        <f>VLOOKUP(Table2[[#This Row],[Home]],Table1[],2,FALSE)</f>
        <v>25</v>
      </c>
      <c r="L3958" s="37">
        <f>VLOOKUP(Table2[[#This Row],[Visitor]],Table3[],2,FALSE)</f>
        <v>26</v>
      </c>
      <c r="M3958" s="37">
        <f>VLOOKUP(Table2[[#This Row],[Home]],Table3[],2,FALSE)</f>
        <v>22</v>
      </c>
      <c r="N3958" s="37">
        <f>VLOOKUP(Table2[[#This Row],[Visitor]],Table4[],2,FALSE)</f>
        <v>15</v>
      </c>
      <c r="O3958" s="37">
        <f>VLOOKUP(Table2[[#This Row],[Home]],Table4[],2,FALSE)</f>
        <v>30</v>
      </c>
      <c r="P3958" s="37">
        <f>VLOOKUP(Table2[[#This Row],[Visitor]],Table5[],2,FALSE)</f>
        <v>18</v>
      </c>
      <c r="Q3958" s="37">
        <f>VLOOKUP(Table2[[#This Row],[Home]],Table5[],2,FALSE)</f>
        <v>25</v>
      </c>
    </row>
    <row r="3959" spans="1:17" ht="25.5" customHeight="1">
      <c r="A3959" s="73" t="s">
        <v>716</v>
      </c>
      <c r="B3959" s="74" t="s">
        <v>233</v>
      </c>
      <c r="C3959" s="74" t="s">
        <v>33</v>
      </c>
      <c r="D3959" s="74">
        <v>97</v>
      </c>
      <c r="E3959" s="74" t="s">
        <v>27</v>
      </c>
      <c r="F3959" s="74">
        <v>108</v>
      </c>
      <c r="G3959" s="74" t="s">
        <v>7</v>
      </c>
      <c r="H3959" s="69"/>
      <c r="I3959" s="30"/>
      <c r="J3959" s="37">
        <f>VLOOKUP(Table2[[#This Row],[Visitor]],Table1[],2,FALSE)</f>
        <v>24</v>
      </c>
      <c r="K3959" s="37">
        <f>VLOOKUP(Table2[[#This Row],[Home]],Table1[],2,FALSE)</f>
        <v>11</v>
      </c>
      <c r="L3959" s="37">
        <f>VLOOKUP(Table2[[#This Row],[Visitor]],Table3[],2,FALSE)</f>
        <v>12</v>
      </c>
      <c r="M3959" s="37">
        <f>VLOOKUP(Table2[[#This Row],[Home]],Table3[],2,FALSE)</f>
        <v>27</v>
      </c>
      <c r="N3959" s="37">
        <f>VLOOKUP(Table2[[#This Row],[Visitor]],Table4[],2,FALSE)</f>
        <v>21</v>
      </c>
      <c r="O3959" s="37">
        <f>VLOOKUP(Table2[[#This Row],[Home]],Table4[],2,FALSE)</f>
        <v>26</v>
      </c>
      <c r="P3959" s="37">
        <f>VLOOKUP(Table2[[#This Row],[Visitor]],Table5[],2,FALSE)</f>
        <v>29</v>
      </c>
      <c r="Q3959" s="37">
        <f>VLOOKUP(Table2[[#This Row],[Home]],Table5[],2,FALSE)</f>
        <v>26</v>
      </c>
    </row>
    <row r="3960" spans="1:17" ht="25.5" customHeight="1">
      <c r="A3960" s="73" t="s">
        <v>716</v>
      </c>
      <c r="B3960" s="74" t="s">
        <v>67</v>
      </c>
      <c r="C3960" s="74" t="s">
        <v>34</v>
      </c>
      <c r="D3960" s="74">
        <v>125</v>
      </c>
      <c r="E3960" s="74" t="s">
        <v>36</v>
      </c>
      <c r="F3960" s="74">
        <v>104</v>
      </c>
      <c r="G3960" s="74" t="s">
        <v>7</v>
      </c>
      <c r="H3960" s="69"/>
      <c r="I3960" s="30"/>
      <c r="J3960" s="37">
        <f>VLOOKUP(Table2[[#This Row],[Visitor]],Table1[],2,FALSE)</f>
        <v>2</v>
      </c>
      <c r="K3960" s="37">
        <f>VLOOKUP(Table2[[#This Row],[Home]],Table1[],2,FALSE)</f>
        <v>16</v>
      </c>
      <c r="L3960" s="37">
        <f>VLOOKUP(Table2[[#This Row],[Visitor]],Table3[],2,FALSE)</f>
        <v>13</v>
      </c>
      <c r="M3960" s="37">
        <f>VLOOKUP(Table2[[#This Row],[Home]],Table3[],2,FALSE)</f>
        <v>7</v>
      </c>
      <c r="N3960" s="37">
        <f>VLOOKUP(Table2[[#This Row],[Visitor]],Table4[],2,FALSE)</f>
        <v>13</v>
      </c>
      <c r="O3960" s="37">
        <f>VLOOKUP(Table2[[#This Row],[Home]],Table4[],2,FALSE)</f>
        <v>6</v>
      </c>
      <c r="P3960" s="37">
        <f>VLOOKUP(Table2[[#This Row],[Visitor]],Table5[],2,FALSE)</f>
        <v>19</v>
      </c>
      <c r="Q3960" s="37">
        <f>VLOOKUP(Table2[[#This Row],[Home]],Table5[],2,FALSE)</f>
        <v>15</v>
      </c>
    </row>
    <row r="3961" spans="1:17" ht="25.5" customHeight="1">
      <c r="A3961" s="73" t="s">
        <v>716</v>
      </c>
      <c r="B3961" s="74" t="s">
        <v>83</v>
      </c>
      <c r="C3961" s="74" t="s">
        <v>37</v>
      </c>
      <c r="D3961" s="74">
        <v>104</v>
      </c>
      <c r="E3961" s="74" t="s">
        <v>25</v>
      </c>
      <c r="F3961" s="74">
        <v>108</v>
      </c>
      <c r="G3961" s="74" t="s">
        <v>7</v>
      </c>
      <c r="H3961" s="69"/>
      <c r="I3961" s="30"/>
      <c r="J3961" s="37">
        <f>VLOOKUP(Table2[[#This Row],[Visitor]],Table1[],2,FALSE)</f>
        <v>29</v>
      </c>
      <c r="K3961" s="37">
        <f>VLOOKUP(Table2[[#This Row],[Home]],Table1[],2,FALSE)</f>
        <v>12</v>
      </c>
      <c r="L3961" s="37">
        <f>VLOOKUP(Table2[[#This Row],[Visitor]],Table3[],2,FALSE)</f>
        <v>30</v>
      </c>
      <c r="M3961" s="37">
        <f>VLOOKUP(Table2[[#This Row],[Home]],Table3[],2,FALSE)</f>
        <v>29</v>
      </c>
      <c r="N3961" s="37">
        <f>VLOOKUP(Table2[[#This Row],[Visitor]],Table4[],2,FALSE)</f>
        <v>29</v>
      </c>
      <c r="O3961" s="37">
        <f>VLOOKUP(Table2[[#This Row],[Home]],Table4[],2,FALSE)</f>
        <v>23</v>
      </c>
      <c r="P3961" s="37">
        <f>VLOOKUP(Table2[[#This Row],[Visitor]],Table5[],2,FALSE)</f>
        <v>17</v>
      </c>
      <c r="Q3961" s="37">
        <f>VLOOKUP(Table2[[#This Row],[Home]],Table5[],2,FALSE)</f>
        <v>16</v>
      </c>
    </row>
    <row r="3962" spans="1:17" ht="25.5" customHeight="1">
      <c r="A3962" s="73" t="s">
        <v>716</v>
      </c>
      <c r="B3962" s="74" t="s">
        <v>21</v>
      </c>
      <c r="C3962" s="74" t="s">
        <v>22</v>
      </c>
      <c r="D3962" s="74">
        <v>123</v>
      </c>
      <c r="E3962" s="74" t="s">
        <v>15</v>
      </c>
      <c r="F3962" s="74">
        <v>125</v>
      </c>
      <c r="G3962" s="74" t="s">
        <v>7</v>
      </c>
      <c r="H3962" s="69"/>
      <c r="I3962" s="30"/>
      <c r="J3962" s="37">
        <f>VLOOKUP(Table2[[#This Row],[Visitor]],Table1[],2,FALSE)</f>
        <v>14</v>
      </c>
      <c r="K3962" s="37">
        <f>VLOOKUP(Table2[[#This Row],[Home]],Table1[],2,FALSE)</f>
        <v>30</v>
      </c>
      <c r="L3962" s="37">
        <f>VLOOKUP(Table2[[#This Row],[Visitor]],Table3[],2,FALSE)</f>
        <v>16</v>
      </c>
      <c r="M3962" s="37">
        <f>VLOOKUP(Table2[[#This Row],[Home]],Table3[],2,FALSE)</f>
        <v>23</v>
      </c>
      <c r="N3962" s="37">
        <f>VLOOKUP(Table2[[#This Row],[Visitor]],Table4[],2,FALSE)</f>
        <v>1</v>
      </c>
      <c r="O3962" s="37">
        <f>VLOOKUP(Table2[[#This Row],[Home]],Table4[],2,FALSE)</f>
        <v>14</v>
      </c>
      <c r="P3962" s="37">
        <f>VLOOKUP(Table2[[#This Row],[Visitor]],Table5[],2,FALSE)</f>
        <v>1</v>
      </c>
      <c r="Q3962" s="37">
        <f>VLOOKUP(Table2[[#This Row],[Home]],Table5[],2,FALSE)</f>
        <v>14</v>
      </c>
    </row>
    <row r="3963" spans="1:17" ht="25.5" customHeight="1">
      <c r="A3963" s="73" t="s">
        <v>716</v>
      </c>
      <c r="B3963" s="74" t="s">
        <v>21</v>
      </c>
      <c r="C3963" s="74" t="s">
        <v>28</v>
      </c>
      <c r="D3963" s="74">
        <v>93</v>
      </c>
      <c r="E3963" s="74" t="s">
        <v>41</v>
      </c>
      <c r="F3963" s="74">
        <v>116</v>
      </c>
      <c r="G3963" s="74" t="s">
        <v>7</v>
      </c>
      <c r="H3963" s="69"/>
      <c r="I3963" s="30"/>
      <c r="J3963" s="37">
        <f>VLOOKUP(Table2[[#This Row],[Visitor]],Table1[],2,FALSE)</f>
        <v>22</v>
      </c>
      <c r="K3963" s="37">
        <f>VLOOKUP(Table2[[#This Row],[Home]],Table1[],2,FALSE)</f>
        <v>7</v>
      </c>
      <c r="L3963" s="37">
        <f>VLOOKUP(Table2[[#This Row],[Visitor]],Table3[],2,FALSE)</f>
        <v>28</v>
      </c>
      <c r="M3963" s="37">
        <f>VLOOKUP(Table2[[#This Row],[Home]],Table3[],2,FALSE)</f>
        <v>2</v>
      </c>
      <c r="N3963" s="37">
        <f>VLOOKUP(Table2[[#This Row],[Visitor]],Table4[],2,FALSE)</f>
        <v>22</v>
      </c>
      <c r="O3963" s="37">
        <f>VLOOKUP(Table2[[#This Row],[Home]],Table4[],2,FALSE)</f>
        <v>2</v>
      </c>
      <c r="P3963" s="37">
        <f>VLOOKUP(Table2[[#This Row],[Visitor]],Table5[],2,FALSE)</f>
        <v>12</v>
      </c>
      <c r="Q3963" s="37">
        <f>VLOOKUP(Table2[[#This Row],[Home]],Table5[],2,FALSE)</f>
        <v>2</v>
      </c>
    </row>
    <row r="3964" spans="1:17" ht="25.5" customHeight="1">
      <c r="A3964" s="73" t="s">
        <v>716</v>
      </c>
      <c r="B3964" s="74" t="s">
        <v>23</v>
      </c>
      <c r="C3964" s="74" t="s">
        <v>9</v>
      </c>
      <c r="D3964" s="74">
        <v>120</v>
      </c>
      <c r="E3964" s="74" t="s">
        <v>40</v>
      </c>
      <c r="F3964" s="74">
        <v>125</v>
      </c>
      <c r="G3964" s="74" t="s">
        <v>7</v>
      </c>
      <c r="H3964" s="69"/>
      <c r="I3964" s="30"/>
      <c r="J3964" s="37">
        <f>VLOOKUP(Table2[[#This Row],[Visitor]],Table1[],2,FALSE)</f>
        <v>3</v>
      </c>
      <c r="K3964" s="37">
        <f>VLOOKUP(Table2[[#This Row],[Home]],Table1[],2,FALSE)</f>
        <v>15</v>
      </c>
      <c r="L3964" s="37">
        <f>VLOOKUP(Table2[[#This Row],[Visitor]],Table3[],2,FALSE)</f>
        <v>1</v>
      </c>
      <c r="M3964" s="37">
        <f>VLOOKUP(Table2[[#This Row],[Home]],Table3[],2,FALSE)</f>
        <v>24</v>
      </c>
      <c r="N3964" s="37">
        <f>VLOOKUP(Table2[[#This Row],[Visitor]],Table4[],2,FALSE)</f>
        <v>5</v>
      </c>
      <c r="O3964" s="37">
        <f>VLOOKUP(Table2[[#This Row],[Home]],Table4[],2,FALSE)</f>
        <v>27</v>
      </c>
      <c r="P3964" s="37">
        <f>VLOOKUP(Table2[[#This Row],[Visitor]],Table5[],2,FALSE)</f>
        <v>8</v>
      </c>
      <c r="Q3964" s="37">
        <f>VLOOKUP(Table2[[#This Row],[Home]],Table5[],2,FALSE)</f>
        <v>24</v>
      </c>
    </row>
    <row r="3965" spans="1:17" ht="25.5" customHeight="1">
      <c r="A3965" s="73" t="s">
        <v>716</v>
      </c>
      <c r="B3965" s="74" t="s">
        <v>23</v>
      </c>
      <c r="C3965" s="74" t="s">
        <v>14</v>
      </c>
      <c r="D3965" s="74">
        <v>107</v>
      </c>
      <c r="E3965" s="74" t="s">
        <v>17</v>
      </c>
      <c r="F3965" s="74">
        <v>113</v>
      </c>
      <c r="G3965" s="74" t="s">
        <v>7</v>
      </c>
      <c r="H3965" s="69"/>
      <c r="I3965" s="30"/>
      <c r="J3965" s="37">
        <f>VLOOKUP(Table2[[#This Row],[Visitor]],Table1[],2,FALSE)</f>
        <v>19</v>
      </c>
      <c r="K3965" s="37">
        <f>VLOOKUP(Table2[[#This Row],[Home]],Table1[],2,FALSE)</f>
        <v>17</v>
      </c>
      <c r="L3965" s="37">
        <f>VLOOKUP(Table2[[#This Row],[Visitor]],Table3[],2,FALSE)</f>
        <v>19</v>
      </c>
      <c r="M3965" s="37">
        <f>VLOOKUP(Table2[[#This Row],[Home]],Table3[],2,FALSE)</f>
        <v>15</v>
      </c>
      <c r="N3965" s="37">
        <f>VLOOKUP(Table2[[#This Row],[Visitor]],Table4[],2,FALSE)</f>
        <v>16</v>
      </c>
      <c r="O3965" s="37">
        <f>VLOOKUP(Table2[[#This Row],[Home]],Table4[],2,FALSE)</f>
        <v>18</v>
      </c>
      <c r="P3965" s="37">
        <f>VLOOKUP(Table2[[#This Row],[Visitor]],Table5[],2,FALSE)</f>
        <v>27</v>
      </c>
      <c r="Q3965" s="37">
        <f>VLOOKUP(Table2[[#This Row],[Home]],Table5[],2,FALSE)</f>
        <v>9</v>
      </c>
    </row>
    <row r="3966" spans="1:17" ht="25.5" customHeight="1">
      <c r="A3966" s="73" t="s">
        <v>716</v>
      </c>
      <c r="B3966" s="74" t="s">
        <v>35</v>
      </c>
      <c r="C3966" s="74" t="s">
        <v>10</v>
      </c>
      <c r="D3966" s="74">
        <v>115</v>
      </c>
      <c r="E3966" s="74" t="s">
        <v>45</v>
      </c>
      <c r="F3966" s="74">
        <v>113</v>
      </c>
      <c r="G3966" s="74" t="s">
        <v>7</v>
      </c>
      <c r="H3966" s="69"/>
      <c r="I3966" s="30"/>
      <c r="J3966" s="37">
        <f>VLOOKUP(Table2[[#This Row],[Visitor]],Table1[],2,FALSE)</f>
        <v>1</v>
      </c>
      <c r="K3966" s="37">
        <f>VLOOKUP(Table2[[#This Row],[Home]],Table1[],2,FALSE)</f>
        <v>28</v>
      </c>
      <c r="L3966" s="37">
        <f>VLOOKUP(Table2[[#This Row],[Visitor]],Table3[],2,FALSE)</f>
        <v>3</v>
      </c>
      <c r="M3966" s="37">
        <f>VLOOKUP(Table2[[#This Row],[Home]],Table3[],2,FALSE)</f>
        <v>21</v>
      </c>
      <c r="N3966" s="37">
        <f>VLOOKUP(Table2[[#This Row],[Visitor]],Table4[],2,FALSE)</f>
        <v>3</v>
      </c>
      <c r="O3966" s="37">
        <f>VLOOKUP(Table2[[#This Row],[Home]],Table4[],2,FALSE)</f>
        <v>20</v>
      </c>
      <c r="P3966" s="37">
        <f>VLOOKUP(Table2[[#This Row],[Visitor]],Table5[],2,FALSE)</f>
        <v>30</v>
      </c>
      <c r="Q3966" s="37">
        <f>VLOOKUP(Table2[[#This Row],[Home]],Table5[],2,FALSE)</f>
        <v>3</v>
      </c>
    </row>
    <row r="3967" spans="1:17" ht="25.5" customHeight="1">
      <c r="A3967" s="73" t="s">
        <v>717</v>
      </c>
      <c r="B3967" s="74" t="s">
        <v>29</v>
      </c>
      <c r="C3967" s="74" t="s">
        <v>43</v>
      </c>
      <c r="D3967" s="74">
        <v>101</v>
      </c>
      <c r="E3967" s="74" t="s">
        <v>30</v>
      </c>
      <c r="F3967" s="74">
        <v>119</v>
      </c>
      <c r="G3967" s="74" t="s">
        <v>7</v>
      </c>
      <c r="H3967" s="69"/>
      <c r="I3967" s="30"/>
      <c r="J3967" s="37">
        <f>VLOOKUP(Table2[[#This Row],[Visitor]],Table1[],2,FALSE)</f>
        <v>10</v>
      </c>
      <c r="K3967" s="37">
        <f>VLOOKUP(Table2[[#This Row],[Home]],Table1[],2,FALSE)</f>
        <v>18</v>
      </c>
      <c r="L3967" s="37">
        <f>VLOOKUP(Table2[[#This Row],[Visitor]],Table3[],2,FALSE)</f>
        <v>10</v>
      </c>
      <c r="M3967" s="37">
        <f>VLOOKUP(Table2[[#This Row],[Home]],Table3[],2,FALSE)</f>
        <v>14</v>
      </c>
      <c r="N3967" s="37">
        <f>VLOOKUP(Table2[[#This Row],[Visitor]],Table4[],2,FALSE)</f>
        <v>10</v>
      </c>
      <c r="O3967" s="37">
        <f>VLOOKUP(Table2[[#This Row],[Home]],Table4[],2,FALSE)</f>
        <v>4</v>
      </c>
      <c r="P3967" s="37">
        <f>VLOOKUP(Table2[[#This Row],[Visitor]],Table5[],2,FALSE)</f>
        <v>10</v>
      </c>
      <c r="Q3967" s="37">
        <f>VLOOKUP(Table2[[#This Row],[Home]],Table5[],2,FALSE)</f>
        <v>6</v>
      </c>
    </row>
    <row r="3968" spans="1:17" ht="25.5" customHeight="1">
      <c r="A3968" s="73" t="s">
        <v>717</v>
      </c>
      <c r="B3968" s="74" t="s">
        <v>29</v>
      </c>
      <c r="C3968" s="74" t="s">
        <v>24</v>
      </c>
      <c r="D3968" s="74">
        <v>102</v>
      </c>
      <c r="E3968" s="74" t="s">
        <v>31</v>
      </c>
      <c r="F3968" s="74">
        <v>118</v>
      </c>
      <c r="G3968" s="74" t="s">
        <v>7</v>
      </c>
      <c r="H3968" s="69"/>
      <c r="I3968" s="30"/>
      <c r="J3968" s="37">
        <f>VLOOKUP(Table2[[#This Row],[Visitor]],Table1[],2,FALSE)</f>
        <v>21</v>
      </c>
      <c r="K3968" s="37">
        <f>VLOOKUP(Table2[[#This Row],[Home]],Table1[],2,FALSE)</f>
        <v>8</v>
      </c>
      <c r="L3968" s="37">
        <f>VLOOKUP(Table2[[#This Row],[Visitor]],Table3[],2,FALSE)</f>
        <v>9</v>
      </c>
      <c r="M3968" s="37">
        <f>VLOOKUP(Table2[[#This Row],[Home]],Table3[],2,FALSE)</f>
        <v>11</v>
      </c>
      <c r="N3968" s="37">
        <f>VLOOKUP(Table2[[#This Row],[Visitor]],Table4[],2,FALSE)</f>
        <v>24</v>
      </c>
      <c r="O3968" s="37">
        <f>VLOOKUP(Table2[[#This Row],[Home]],Table4[],2,FALSE)</f>
        <v>8</v>
      </c>
      <c r="P3968" s="37">
        <f>VLOOKUP(Table2[[#This Row],[Visitor]],Table5[],2,FALSE)</f>
        <v>21</v>
      </c>
      <c r="Q3968" s="37">
        <f>VLOOKUP(Table2[[#This Row],[Home]],Table5[],2,FALSE)</f>
        <v>11</v>
      </c>
    </row>
    <row r="3969" spans="1:17" ht="25.5" customHeight="1">
      <c r="A3969" s="73" t="s">
        <v>718</v>
      </c>
      <c r="B3969" s="74" t="s">
        <v>12</v>
      </c>
      <c r="C3969" s="74" t="s">
        <v>15</v>
      </c>
      <c r="D3969" s="74">
        <v>135</v>
      </c>
      <c r="E3969" s="74" t="s">
        <v>6</v>
      </c>
      <c r="F3969" s="74">
        <v>147</v>
      </c>
      <c r="G3969" s="74" t="s">
        <v>7</v>
      </c>
      <c r="H3969" s="69"/>
      <c r="I3969" s="30"/>
      <c r="J3969" s="37">
        <f>VLOOKUP(Table2[[#This Row],[Visitor]],Table1[],2,FALSE)</f>
        <v>30</v>
      </c>
      <c r="K3969" s="37">
        <f>VLOOKUP(Table2[[#This Row],[Home]],Table1[],2,FALSE)</f>
        <v>5</v>
      </c>
      <c r="L3969" s="37">
        <f>VLOOKUP(Table2[[#This Row],[Visitor]],Table3[],2,FALSE)</f>
        <v>23</v>
      </c>
      <c r="M3969" s="37">
        <f>VLOOKUP(Table2[[#This Row],[Home]],Table3[],2,FALSE)</f>
        <v>6</v>
      </c>
      <c r="N3969" s="37">
        <f>VLOOKUP(Table2[[#This Row],[Visitor]],Table4[],2,FALSE)</f>
        <v>14</v>
      </c>
      <c r="O3969" s="37">
        <f>VLOOKUP(Table2[[#This Row],[Home]],Table4[],2,FALSE)</f>
        <v>28</v>
      </c>
      <c r="P3969" s="37">
        <f>VLOOKUP(Table2[[#This Row],[Visitor]],Table5[],2,FALSE)</f>
        <v>14</v>
      </c>
      <c r="Q3969" s="37">
        <f>VLOOKUP(Table2[[#This Row],[Home]],Table5[],2,FALSE)</f>
        <v>28</v>
      </c>
    </row>
    <row r="3970" spans="1:17" ht="25.5" customHeight="1">
      <c r="A3970" s="73" t="s">
        <v>718</v>
      </c>
      <c r="B3970" s="74" t="s">
        <v>12</v>
      </c>
      <c r="C3970" s="74" t="s">
        <v>28</v>
      </c>
      <c r="D3970" s="74">
        <v>124</v>
      </c>
      <c r="E3970" s="74" t="s">
        <v>16</v>
      </c>
      <c r="F3970" s="74">
        <v>112</v>
      </c>
      <c r="G3970" s="74" t="s">
        <v>7</v>
      </c>
      <c r="H3970" s="69"/>
      <c r="I3970" s="30"/>
      <c r="J3970" s="37">
        <f>VLOOKUP(Table2[[#This Row],[Visitor]],Table1[],2,FALSE)</f>
        <v>22</v>
      </c>
      <c r="K3970" s="37">
        <f>VLOOKUP(Table2[[#This Row],[Home]],Table1[],2,FALSE)</f>
        <v>13</v>
      </c>
      <c r="L3970" s="37">
        <f>VLOOKUP(Table2[[#This Row],[Visitor]],Table3[],2,FALSE)</f>
        <v>28</v>
      </c>
      <c r="M3970" s="37">
        <f>VLOOKUP(Table2[[#This Row],[Home]],Table3[],2,FALSE)</f>
        <v>8</v>
      </c>
      <c r="N3970" s="37">
        <f>VLOOKUP(Table2[[#This Row],[Visitor]],Table4[],2,FALSE)</f>
        <v>22</v>
      </c>
      <c r="O3970" s="37">
        <f>VLOOKUP(Table2[[#This Row],[Home]],Table4[],2,FALSE)</f>
        <v>11</v>
      </c>
      <c r="P3970" s="37">
        <f>VLOOKUP(Table2[[#This Row],[Visitor]],Table5[],2,FALSE)</f>
        <v>12</v>
      </c>
      <c r="Q3970" s="37">
        <f>VLOOKUP(Table2[[#This Row],[Home]],Table5[],2,FALSE)</f>
        <v>7</v>
      </c>
    </row>
    <row r="3971" spans="1:17" ht="25.5" customHeight="1">
      <c r="A3971" s="73" t="s">
        <v>718</v>
      </c>
      <c r="B3971" s="74" t="s">
        <v>12</v>
      </c>
      <c r="C3971" s="74" t="s">
        <v>5</v>
      </c>
      <c r="D3971" s="74">
        <v>109</v>
      </c>
      <c r="E3971" s="74" t="s">
        <v>19</v>
      </c>
      <c r="F3971" s="74">
        <v>117</v>
      </c>
      <c r="G3971" s="74" t="s">
        <v>7</v>
      </c>
      <c r="H3971" s="69"/>
      <c r="I3971" s="30"/>
      <c r="J3971" s="37">
        <f>VLOOKUP(Table2[[#This Row],[Visitor]],Table1[],2,FALSE)</f>
        <v>4</v>
      </c>
      <c r="K3971" s="37">
        <f>VLOOKUP(Table2[[#This Row],[Home]],Table1[],2,FALSE)</f>
        <v>27</v>
      </c>
      <c r="L3971" s="37">
        <f>VLOOKUP(Table2[[#This Row],[Visitor]],Table3[],2,FALSE)</f>
        <v>4</v>
      </c>
      <c r="M3971" s="37">
        <f>VLOOKUP(Table2[[#This Row],[Home]],Table3[],2,FALSE)</f>
        <v>5</v>
      </c>
      <c r="N3971" s="37">
        <f>VLOOKUP(Table2[[#This Row],[Visitor]],Table4[],2,FALSE)</f>
        <v>9</v>
      </c>
      <c r="O3971" s="37">
        <f>VLOOKUP(Table2[[#This Row],[Home]],Table4[],2,FALSE)</f>
        <v>7</v>
      </c>
      <c r="P3971" s="37">
        <f>VLOOKUP(Table2[[#This Row],[Visitor]],Table5[],2,FALSE)</f>
        <v>5</v>
      </c>
      <c r="Q3971" s="37">
        <f>VLOOKUP(Table2[[#This Row],[Home]],Table5[],2,FALSE)</f>
        <v>13</v>
      </c>
    </row>
    <row r="3972" spans="1:17" ht="25.5" customHeight="1">
      <c r="A3972" s="73" t="s">
        <v>718</v>
      </c>
      <c r="B3972" s="74" t="s">
        <v>21</v>
      </c>
      <c r="C3972" s="74" t="s">
        <v>14</v>
      </c>
      <c r="D3972" s="74">
        <v>115</v>
      </c>
      <c r="E3972" s="74" t="s">
        <v>27</v>
      </c>
      <c r="F3972" s="74">
        <v>123</v>
      </c>
      <c r="G3972" s="74" t="s">
        <v>7</v>
      </c>
      <c r="H3972" s="69"/>
      <c r="I3972" s="30"/>
      <c r="J3972" s="37">
        <f>VLOOKUP(Table2[[#This Row],[Visitor]],Table1[],2,FALSE)</f>
        <v>19</v>
      </c>
      <c r="K3972" s="37">
        <f>VLOOKUP(Table2[[#This Row],[Home]],Table1[],2,FALSE)</f>
        <v>11</v>
      </c>
      <c r="L3972" s="37">
        <f>VLOOKUP(Table2[[#This Row],[Visitor]],Table3[],2,FALSE)</f>
        <v>19</v>
      </c>
      <c r="M3972" s="37">
        <f>VLOOKUP(Table2[[#This Row],[Home]],Table3[],2,FALSE)</f>
        <v>27</v>
      </c>
      <c r="N3972" s="37">
        <f>VLOOKUP(Table2[[#This Row],[Visitor]],Table4[],2,FALSE)</f>
        <v>16</v>
      </c>
      <c r="O3972" s="37">
        <f>VLOOKUP(Table2[[#This Row],[Home]],Table4[],2,FALSE)</f>
        <v>26</v>
      </c>
      <c r="P3972" s="37">
        <f>VLOOKUP(Table2[[#This Row],[Visitor]],Table5[],2,FALSE)</f>
        <v>27</v>
      </c>
      <c r="Q3972" s="37">
        <f>VLOOKUP(Table2[[#This Row],[Home]],Table5[],2,FALSE)</f>
        <v>26</v>
      </c>
    </row>
    <row r="3973" spans="1:17" ht="25.5" customHeight="1">
      <c r="A3973" s="73" t="s">
        <v>718</v>
      </c>
      <c r="B3973" s="74" t="s">
        <v>21</v>
      </c>
      <c r="C3973" s="74" t="s">
        <v>17</v>
      </c>
      <c r="D3973" s="74">
        <v>111</v>
      </c>
      <c r="E3973" s="74" t="s">
        <v>41</v>
      </c>
      <c r="F3973" s="74">
        <v>102</v>
      </c>
      <c r="G3973" s="74" t="s">
        <v>7</v>
      </c>
      <c r="H3973" s="69"/>
      <c r="I3973" s="30"/>
      <c r="J3973" s="37">
        <f>VLOOKUP(Table2[[#This Row],[Visitor]],Table1[],2,FALSE)</f>
        <v>17</v>
      </c>
      <c r="K3973" s="37">
        <f>VLOOKUP(Table2[[#This Row],[Home]],Table1[],2,FALSE)</f>
        <v>7</v>
      </c>
      <c r="L3973" s="37">
        <f>VLOOKUP(Table2[[#This Row],[Visitor]],Table3[],2,FALSE)</f>
        <v>15</v>
      </c>
      <c r="M3973" s="37">
        <f>VLOOKUP(Table2[[#This Row],[Home]],Table3[],2,FALSE)</f>
        <v>2</v>
      </c>
      <c r="N3973" s="37">
        <f>VLOOKUP(Table2[[#This Row],[Visitor]],Table4[],2,FALSE)</f>
        <v>18</v>
      </c>
      <c r="O3973" s="37">
        <f>VLOOKUP(Table2[[#This Row],[Home]],Table4[],2,FALSE)</f>
        <v>2</v>
      </c>
      <c r="P3973" s="37">
        <f>VLOOKUP(Table2[[#This Row],[Visitor]],Table5[],2,FALSE)</f>
        <v>9</v>
      </c>
      <c r="Q3973" s="37">
        <f>VLOOKUP(Table2[[#This Row],[Home]],Table5[],2,FALSE)</f>
        <v>2</v>
      </c>
    </row>
    <row r="3974" spans="1:17" ht="25.5" customHeight="1">
      <c r="A3974" s="73" t="s">
        <v>718</v>
      </c>
      <c r="B3974" s="74" t="s">
        <v>23</v>
      </c>
      <c r="C3974" s="74" t="s">
        <v>18</v>
      </c>
      <c r="D3974" s="74">
        <v>97</v>
      </c>
      <c r="E3974" s="74" t="s">
        <v>33</v>
      </c>
      <c r="F3974" s="74">
        <v>96</v>
      </c>
      <c r="G3974" s="74" t="s">
        <v>7</v>
      </c>
      <c r="H3974" s="69"/>
      <c r="I3974" s="30"/>
      <c r="J3974" s="37">
        <f>VLOOKUP(Table2[[#This Row],[Visitor]],Table1[],2,FALSE)</f>
        <v>26</v>
      </c>
      <c r="K3974" s="37">
        <f>VLOOKUP(Table2[[#This Row],[Home]],Table1[],2,FALSE)</f>
        <v>24</v>
      </c>
      <c r="L3974" s="37">
        <f>VLOOKUP(Table2[[#This Row],[Visitor]],Table3[],2,FALSE)</f>
        <v>26</v>
      </c>
      <c r="M3974" s="37">
        <f>VLOOKUP(Table2[[#This Row],[Home]],Table3[],2,FALSE)</f>
        <v>12</v>
      </c>
      <c r="N3974" s="37">
        <f>VLOOKUP(Table2[[#This Row],[Visitor]],Table4[],2,FALSE)</f>
        <v>15</v>
      </c>
      <c r="O3974" s="37">
        <f>VLOOKUP(Table2[[#This Row],[Home]],Table4[],2,FALSE)</f>
        <v>21</v>
      </c>
      <c r="P3974" s="37">
        <f>VLOOKUP(Table2[[#This Row],[Visitor]],Table5[],2,FALSE)</f>
        <v>18</v>
      </c>
      <c r="Q3974" s="37">
        <f>VLOOKUP(Table2[[#This Row],[Home]],Table5[],2,FALSE)</f>
        <v>29</v>
      </c>
    </row>
    <row r="3975" spans="1:17" ht="25.5" customHeight="1">
      <c r="A3975" s="73" t="s">
        <v>718</v>
      </c>
      <c r="B3975" s="74" t="s">
        <v>32</v>
      </c>
      <c r="C3975" s="74" t="s">
        <v>37</v>
      </c>
      <c r="D3975" s="74">
        <v>109</v>
      </c>
      <c r="E3975" s="74" t="s">
        <v>9</v>
      </c>
      <c r="F3975" s="74">
        <v>103</v>
      </c>
      <c r="G3975" s="74" t="s">
        <v>7</v>
      </c>
      <c r="H3975" s="69"/>
      <c r="I3975" s="30"/>
      <c r="J3975" s="37">
        <f>VLOOKUP(Table2[[#This Row],[Visitor]],Table1[],2,FALSE)</f>
        <v>29</v>
      </c>
      <c r="K3975" s="37">
        <f>VLOOKUP(Table2[[#This Row],[Home]],Table1[],2,FALSE)</f>
        <v>3</v>
      </c>
      <c r="L3975" s="37">
        <f>VLOOKUP(Table2[[#This Row],[Visitor]],Table3[],2,FALSE)</f>
        <v>30</v>
      </c>
      <c r="M3975" s="37">
        <f>VLOOKUP(Table2[[#This Row],[Home]],Table3[],2,FALSE)</f>
        <v>1</v>
      </c>
      <c r="N3975" s="37">
        <f>VLOOKUP(Table2[[#This Row],[Visitor]],Table4[],2,FALSE)</f>
        <v>29</v>
      </c>
      <c r="O3975" s="37">
        <f>VLOOKUP(Table2[[#This Row],[Home]],Table4[],2,FALSE)</f>
        <v>5</v>
      </c>
      <c r="P3975" s="37">
        <f>VLOOKUP(Table2[[#This Row],[Visitor]],Table5[],2,FALSE)</f>
        <v>17</v>
      </c>
      <c r="Q3975" s="37">
        <f>VLOOKUP(Table2[[#This Row],[Home]],Table5[],2,FALSE)</f>
        <v>8</v>
      </c>
    </row>
    <row r="3976" spans="1:17" ht="25.5" customHeight="1">
      <c r="A3976" s="73" t="s">
        <v>718</v>
      </c>
      <c r="B3976" s="74" t="s">
        <v>35</v>
      </c>
      <c r="C3976" s="74" t="s">
        <v>34</v>
      </c>
      <c r="D3976" s="74">
        <v>99</v>
      </c>
      <c r="E3976" s="74" t="s">
        <v>10</v>
      </c>
      <c r="F3976" s="74">
        <v>121</v>
      </c>
      <c r="G3976" s="74" t="s">
        <v>7</v>
      </c>
      <c r="H3976" s="69"/>
      <c r="I3976" s="30"/>
      <c r="J3976" s="37">
        <f>VLOOKUP(Table2[[#This Row],[Visitor]],Table1[],2,FALSE)</f>
        <v>2</v>
      </c>
      <c r="K3976" s="37">
        <f>VLOOKUP(Table2[[#This Row],[Home]],Table1[],2,FALSE)</f>
        <v>1</v>
      </c>
      <c r="L3976" s="37">
        <f>VLOOKUP(Table2[[#This Row],[Visitor]],Table3[],2,FALSE)</f>
        <v>13</v>
      </c>
      <c r="M3976" s="37">
        <f>VLOOKUP(Table2[[#This Row],[Home]],Table3[],2,FALSE)</f>
        <v>3</v>
      </c>
      <c r="N3976" s="37">
        <f>VLOOKUP(Table2[[#This Row],[Visitor]],Table4[],2,FALSE)</f>
        <v>13</v>
      </c>
      <c r="O3976" s="37">
        <f>VLOOKUP(Table2[[#This Row],[Home]],Table4[],2,FALSE)</f>
        <v>3</v>
      </c>
      <c r="P3976" s="37">
        <f>VLOOKUP(Table2[[#This Row],[Visitor]],Table5[],2,FALSE)</f>
        <v>19</v>
      </c>
      <c r="Q3976" s="37">
        <f>VLOOKUP(Table2[[#This Row],[Home]],Table5[],2,FALSE)</f>
        <v>30</v>
      </c>
    </row>
    <row r="3977" spans="1:17" ht="25.5" customHeight="1">
      <c r="A3977" s="73" t="s">
        <v>718</v>
      </c>
      <c r="B3977" s="74" t="s">
        <v>35</v>
      </c>
      <c r="C3977" s="74" t="s">
        <v>38</v>
      </c>
      <c r="D3977" s="74">
        <v>96</v>
      </c>
      <c r="E3977" s="74" t="s">
        <v>44</v>
      </c>
      <c r="F3977" s="74">
        <v>115</v>
      </c>
      <c r="G3977" s="74" t="s">
        <v>7</v>
      </c>
      <c r="H3977" s="69"/>
      <c r="I3977" s="30"/>
      <c r="J3977" s="37">
        <f>VLOOKUP(Table2[[#This Row],[Visitor]],Table1[],2,FALSE)</f>
        <v>23</v>
      </c>
      <c r="K3977" s="37">
        <f>VLOOKUP(Table2[[#This Row],[Home]],Table1[],2,FALSE)</f>
        <v>6</v>
      </c>
      <c r="L3977" s="37">
        <f>VLOOKUP(Table2[[#This Row],[Visitor]],Table3[],2,FALSE)</f>
        <v>25</v>
      </c>
      <c r="M3977" s="37">
        <f>VLOOKUP(Table2[[#This Row],[Home]],Table3[],2,FALSE)</f>
        <v>18</v>
      </c>
      <c r="N3977" s="37">
        <f>VLOOKUP(Table2[[#This Row],[Visitor]],Table4[],2,FALSE)</f>
        <v>19</v>
      </c>
      <c r="O3977" s="37">
        <f>VLOOKUP(Table2[[#This Row],[Home]],Table4[],2,FALSE)</f>
        <v>12</v>
      </c>
      <c r="P3977" s="37">
        <f>VLOOKUP(Table2[[#This Row],[Visitor]],Table5[],2,FALSE)</f>
        <v>20</v>
      </c>
      <c r="Q3977" s="37">
        <f>VLOOKUP(Table2[[#This Row],[Home]],Table5[],2,FALSE)</f>
        <v>4</v>
      </c>
    </row>
    <row r="3978" spans="1:17" ht="25.5" customHeight="1">
      <c r="A3978" s="73" t="s">
        <v>719</v>
      </c>
      <c r="B3978" s="74" t="s">
        <v>21</v>
      </c>
      <c r="C3978" s="74" t="s">
        <v>45</v>
      </c>
      <c r="D3978" s="74">
        <v>113</v>
      </c>
      <c r="E3978" s="74" t="s">
        <v>22</v>
      </c>
      <c r="F3978" s="74">
        <v>106</v>
      </c>
      <c r="G3978" s="74" t="s">
        <v>7</v>
      </c>
      <c r="H3978" s="69"/>
      <c r="I3978" s="30"/>
      <c r="J3978" s="37">
        <f>VLOOKUP(Table2[[#This Row],[Visitor]],Table1[],2,FALSE)</f>
        <v>28</v>
      </c>
      <c r="K3978" s="37">
        <f>VLOOKUP(Table2[[#This Row],[Home]],Table1[],2,FALSE)</f>
        <v>14</v>
      </c>
      <c r="L3978" s="37">
        <f>VLOOKUP(Table2[[#This Row],[Visitor]],Table3[],2,FALSE)</f>
        <v>21</v>
      </c>
      <c r="M3978" s="37">
        <f>VLOOKUP(Table2[[#This Row],[Home]],Table3[],2,FALSE)</f>
        <v>16</v>
      </c>
      <c r="N3978" s="37">
        <f>VLOOKUP(Table2[[#This Row],[Visitor]],Table4[],2,FALSE)</f>
        <v>20</v>
      </c>
      <c r="O3978" s="37">
        <f>VLOOKUP(Table2[[#This Row],[Home]],Table4[],2,FALSE)</f>
        <v>1</v>
      </c>
      <c r="P3978" s="37">
        <f>VLOOKUP(Table2[[#This Row],[Visitor]],Table5[],2,FALSE)</f>
        <v>3</v>
      </c>
      <c r="Q3978" s="37">
        <f>VLOOKUP(Table2[[#This Row],[Home]],Table5[],2,FALSE)</f>
        <v>1</v>
      </c>
    </row>
    <row r="3979" spans="1:17" ht="25.5" customHeight="1">
      <c r="A3979" s="73" t="s">
        <v>719</v>
      </c>
      <c r="B3979" s="74" t="s">
        <v>35</v>
      </c>
      <c r="C3979" s="74" t="s">
        <v>42</v>
      </c>
      <c r="D3979" s="74">
        <v>119</v>
      </c>
      <c r="E3979" s="74" t="s">
        <v>10</v>
      </c>
      <c r="F3979" s="74">
        <v>104</v>
      </c>
      <c r="G3979" s="74" t="s">
        <v>7</v>
      </c>
      <c r="H3979" s="69"/>
      <c r="I3979" s="30"/>
      <c r="J3979" s="37">
        <f>VLOOKUP(Table2[[#This Row],[Visitor]],Table1[],2,FALSE)</f>
        <v>25</v>
      </c>
      <c r="K3979" s="37">
        <f>VLOOKUP(Table2[[#This Row],[Home]],Table1[],2,FALSE)</f>
        <v>1</v>
      </c>
      <c r="L3979" s="37">
        <f>VLOOKUP(Table2[[#This Row],[Visitor]],Table3[],2,FALSE)</f>
        <v>22</v>
      </c>
      <c r="M3979" s="37">
        <f>VLOOKUP(Table2[[#This Row],[Home]],Table3[],2,FALSE)</f>
        <v>3</v>
      </c>
      <c r="N3979" s="37">
        <f>VLOOKUP(Table2[[#This Row],[Visitor]],Table4[],2,FALSE)</f>
        <v>30</v>
      </c>
      <c r="O3979" s="37">
        <f>VLOOKUP(Table2[[#This Row],[Home]],Table4[],2,FALSE)</f>
        <v>3</v>
      </c>
      <c r="P3979" s="37">
        <f>VLOOKUP(Table2[[#This Row],[Visitor]],Table5[],2,FALSE)</f>
        <v>25</v>
      </c>
      <c r="Q3979" s="37">
        <f>VLOOKUP(Table2[[#This Row],[Home]],Table5[],2,FALSE)</f>
        <v>30</v>
      </c>
    </row>
    <row r="3980" spans="1:17" ht="25.5" customHeight="1">
      <c r="A3980" s="73" t="s">
        <v>719</v>
      </c>
      <c r="B3980" s="74" t="s">
        <v>35</v>
      </c>
      <c r="C3980" s="74" t="s">
        <v>24</v>
      </c>
      <c r="D3980" s="74">
        <v>118</v>
      </c>
      <c r="E3980" s="74" t="s">
        <v>31</v>
      </c>
      <c r="F3980" s="74">
        <v>129</v>
      </c>
      <c r="G3980" s="74" t="s">
        <v>7</v>
      </c>
      <c r="H3980" s="69"/>
      <c r="I3980" s="30"/>
      <c r="J3980" s="37">
        <f>VLOOKUP(Table2[[#This Row],[Visitor]],Table1[],2,FALSE)</f>
        <v>21</v>
      </c>
      <c r="K3980" s="37">
        <f>VLOOKUP(Table2[[#This Row],[Home]],Table1[],2,FALSE)</f>
        <v>8</v>
      </c>
      <c r="L3980" s="37">
        <f>VLOOKUP(Table2[[#This Row],[Visitor]],Table3[],2,FALSE)</f>
        <v>9</v>
      </c>
      <c r="M3980" s="37">
        <f>VLOOKUP(Table2[[#This Row],[Home]],Table3[],2,FALSE)</f>
        <v>11</v>
      </c>
      <c r="N3980" s="37">
        <f>VLOOKUP(Table2[[#This Row],[Visitor]],Table4[],2,FALSE)</f>
        <v>24</v>
      </c>
      <c r="O3980" s="37">
        <f>VLOOKUP(Table2[[#This Row],[Home]],Table4[],2,FALSE)</f>
        <v>8</v>
      </c>
      <c r="P3980" s="37">
        <f>VLOOKUP(Table2[[#This Row],[Visitor]],Table5[],2,FALSE)</f>
        <v>21</v>
      </c>
      <c r="Q3980" s="37">
        <f>VLOOKUP(Table2[[#This Row],[Home]],Table5[],2,FALSE)</f>
        <v>11</v>
      </c>
    </row>
    <row r="3981" spans="1:17" ht="25.5" customHeight="1">
      <c r="A3981" s="73" t="s">
        <v>720</v>
      </c>
      <c r="B3981" s="74" t="s">
        <v>12</v>
      </c>
      <c r="C3981" s="74" t="s">
        <v>40</v>
      </c>
      <c r="D3981" s="74">
        <v>123</v>
      </c>
      <c r="E3981" s="74" t="s">
        <v>13</v>
      </c>
      <c r="F3981" s="74">
        <v>110</v>
      </c>
      <c r="G3981" s="74" t="s">
        <v>7</v>
      </c>
      <c r="H3981" s="69"/>
      <c r="I3981" s="30"/>
      <c r="J3981" s="37">
        <f>VLOOKUP(Table2[[#This Row],[Visitor]],Table1[],2,FALSE)</f>
        <v>15</v>
      </c>
      <c r="K3981" s="37">
        <f>VLOOKUP(Table2[[#This Row],[Home]],Table1[],2,FALSE)</f>
        <v>20</v>
      </c>
      <c r="L3981" s="37">
        <f>VLOOKUP(Table2[[#This Row],[Visitor]],Table3[],2,FALSE)</f>
        <v>24</v>
      </c>
      <c r="M3981" s="37">
        <f>VLOOKUP(Table2[[#This Row],[Home]],Table3[],2,FALSE)</f>
        <v>20</v>
      </c>
      <c r="N3981" s="37">
        <f>VLOOKUP(Table2[[#This Row],[Visitor]],Table4[],2,FALSE)</f>
        <v>27</v>
      </c>
      <c r="O3981" s="37">
        <f>VLOOKUP(Table2[[#This Row],[Home]],Table4[],2,FALSE)</f>
        <v>17</v>
      </c>
      <c r="P3981" s="37">
        <f>VLOOKUP(Table2[[#This Row],[Visitor]],Table5[],2,FALSE)</f>
        <v>24</v>
      </c>
      <c r="Q3981" s="37">
        <f>VLOOKUP(Table2[[#This Row],[Home]],Table5[],2,FALSE)</f>
        <v>23</v>
      </c>
    </row>
    <row r="3982" spans="1:17" ht="25.5" customHeight="1">
      <c r="A3982" s="73" t="s">
        <v>720</v>
      </c>
      <c r="B3982" s="74" t="s">
        <v>12</v>
      </c>
      <c r="C3982" s="74" t="s">
        <v>9</v>
      </c>
      <c r="D3982" s="74">
        <v>103</v>
      </c>
      <c r="E3982" s="74" t="s">
        <v>14</v>
      </c>
      <c r="F3982" s="74">
        <v>102</v>
      </c>
      <c r="G3982" s="74" t="s">
        <v>7</v>
      </c>
      <c r="H3982" s="69"/>
      <c r="I3982" s="30"/>
      <c r="J3982" s="37">
        <f>VLOOKUP(Table2[[#This Row],[Visitor]],Table1[],2,FALSE)</f>
        <v>3</v>
      </c>
      <c r="K3982" s="37">
        <f>VLOOKUP(Table2[[#This Row],[Home]],Table1[],2,FALSE)</f>
        <v>19</v>
      </c>
      <c r="L3982" s="37">
        <f>VLOOKUP(Table2[[#This Row],[Visitor]],Table3[],2,FALSE)</f>
        <v>1</v>
      </c>
      <c r="M3982" s="37">
        <f>VLOOKUP(Table2[[#This Row],[Home]],Table3[],2,FALSE)</f>
        <v>19</v>
      </c>
      <c r="N3982" s="37">
        <f>VLOOKUP(Table2[[#This Row],[Visitor]],Table4[],2,FALSE)</f>
        <v>5</v>
      </c>
      <c r="O3982" s="37">
        <f>VLOOKUP(Table2[[#This Row],[Home]],Table4[],2,FALSE)</f>
        <v>16</v>
      </c>
      <c r="P3982" s="37">
        <f>VLOOKUP(Table2[[#This Row],[Visitor]],Table5[],2,FALSE)</f>
        <v>8</v>
      </c>
      <c r="Q3982" s="37">
        <f>VLOOKUP(Table2[[#This Row],[Home]],Table5[],2,FALSE)</f>
        <v>27</v>
      </c>
    </row>
    <row r="3983" spans="1:17" ht="25.5" customHeight="1">
      <c r="A3983" s="73" t="s">
        <v>720</v>
      </c>
      <c r="B3983" s="74" t="s">
        <v>12</v>
      </c>
      <c r="C3983" s="74" t="s">
        <v>18</v>
      </c>
      <c r="D3983" s="74">
        <v>118</v>
      </c>
      <c r="E3983" s="74" t="s">
        <v>16</v>
      </c>
      <c r="F3983" s="74">
        <v>120</v>
      </c>
      <c r="G3983" s="74" t="s">
        <v>7</v>
      </c>
      <c r="H3983" s="69"/>
      <c r="I3983" s="30"/>
      <c r="J3983" s="37">
        <f>VLOOKUP(Table2[[#This Row],[Visitor]],Table1[],2,FALSE)</f>
        <v>26</v>
      </c>
      <c r="K3983" s="37">
        <f>VLOOKUP(Table2[[#This Row],[Home]],Table1[],2,FALSE)</f>
        <v>13</v>
      </c>
      <c r="L3983" s="37">
        <f>VLOOKUP(Table2[[#This Row],[Visitor]],Table3[],2,FALSE)</f>
        <v>26</v>
      </c>
      <c r="M3983" s="37">
        <f>VLOOKUP(Table2[[#This Row],[Home]],Table3[],2,FALSE)</f>
        <v>8</v>
      </c>
      <c r="N3983" s="37">
        <f>VLOOKUP(Table2[[#This Row],[Visitor]],Table4[],2,FALSE)</f>
        <v>15</v>
      </c>
      <c r="O3983" s="37">
        <f>VLOOKUP(Table2[[#This Row],[Home]],Table4[],2,FALSE)</f>
        <v>11</v>
      </c>
      <c r="P3983" s="37">
        <f>VLOOKUP(Table2[[#This Row],[Visitor]],Table5[],2,FALSE)</f>
        <v>18</v>
      </c>
      <c r="Q3983" s="37">
        <f>VLOOKUP(Table2[[#This Row],[Home]],Table5[],2,FALSE)</f>
        <v>7</v>
      </c>
    </row>
    <row r="3984" spans="1:17" ht="25.5" customHeight="1">
      <c r="A3984" s="73" t="s">
        <v>720</v>
      </c>
      <c r="B3984" s="74" t="s">
        <v>21</v>
      </c>
      <c r="C3984" s="74" t="s">
        <v>15</v>
      </c>
      <c r="D3984" s="74">
        <v>113</v>
      </c>
      <c r="E3984" s="74" t="s">
        <v>6</v>
      </c>
      <c r="F3984" s="74">
        <v>125</v>
      </c>
      <c r="G3984" s="74" t="s">
        <v>7</v>
      </c>
      <c r="H3984" s="69"/>
      <c r="I3984" s="30"/>
      <c r="J3984" s="37">
        <f>VLOOKUP(Table2[[#This Row],[Visitor]],Table1[],2,FALSE)</f>
        <v>30</v>
      </c>
      <c r="K3984" s="37">
        <f>VLOOKUP(Table2[[#This Row],[Home]],Table1[],2,FALSE)</f>
        <v>5</v>
      </c>
      <c r="L3984" s="37">
        <f>VLOOKUP(Table2[[#This Row],[Visitor]],Table3[],2,FALSE)</f>
        <v>23</v>
      </c>
      <c r="M3984" s="37">
        <f>VLOOKUP(Table2[[#This Row],[Home]],Table3[],2,FALSE)</f>
        <v>6</v>
      </c>
      <c r="N3984" s="37">
        <f>VLOOKUP(Table2[[#This Row],[Visitor]],Table4[],2,FALSE)</f>
        <v>14</v>
      </c>
      <c r="O3984" s="37">
        <f>VLOOKUP(Table2[[#This Row],[Home]],Table4[],2,FALSE)</f>
        <v>28</v>
      </c>
      <c r="P3984" s="37">
        <f>VLOOKUP(Table2[[#This Row],[Visitor]],Table5[],2,FALSE)</f>
        <v>14</v>
      </c>
      <c r="Q3984" s="37">
        <f>VLOOKUP(Table2[[#This Row],[Home]],Table5[],2,FALSE)</f>
        <v>28</v>
      </c>
    </row>
    <row r="3985" spans="1:17" ht="25.5" customHeight="1">
      <c r="A3985" s="73" t="s">
        <v>720</v>
      </c>
      <c r="B3985" s="74" t="s">
        <v>21</v>
      </c>
      <c r="C3985" s="74" t="s">
        <v>5</v>
      </c>
      <c r="D3985" s="74">
        <v>110</v>
      </c>
      <c r="E3985" s="74" t="s">
        <v>19</v>
      </c>
      <c r="F3985" s="74">
        <v>122</v>
      </c>
      <c r="G3985" s="74" t="s">
        <v>7</v>
      </c>
      <c r="H3985" s="69"/>
      <c r="I3985" s="30"/>
      <c r="J3985" s="37">
        <f>VLOOKUP(Table2[[#This Row],[Visitor]],Table1[],2,FALSE)</f>
        <v>4</v>
      </c>
      <c r="K3985" s="37">
        <f>VLOOKUP(Table2[[#This Row],[Home]],Table1[],2,FALSE)</f>
        <v>27</v>
      </c>
      <c r="L3985" s="37">
        <f>VLOOKUP(Table2[[#This Row],[Visitor]],Table3[],2,FALSE)</f>
        <v>4</v>
      </c>
      <c r="M3985" s="37">
        <f>VLOOKUP(Table2[[#This Row],[Home]],Table3[],2,FALSE)</f>
        <v>5</v>
      </c>
      <c r="N3985" s="37">
        <f>VLOOKUP(Table2[[#This Row],[Visitor]],Table4[],2,FALSE)</f>
        <v>9</v>
      </c>
      <c r="O3985" s="37">
        <f>VLOOKUP(Table2[[#This Row],[Home]],Table4[],2,FALSE)</f>
        <v>7</v>
      </c>
      <c r="P3985" s="37">
        <f>VLOOKUP(Table2[[#This Row],[Visitor]],Table5[],2,FALSE)</f>
        <v>5</v>
      </c>
      <c r="Q3985" s="37">
        <f>VLOOKUP(Table2[[#This Row],[Home]],Table5[],2,FALSE)</f>
        <v>13</v>
      </c>
    </row>
    <row r="3986" spans="1:17" ht="25.5" customHeight="1">
      <c r="A3986" s="73" t="s">
        <v>720</v>
      </c>
      <c r="B3986" s="74" t="s">
        <v>21</v>
      </c>
      <c r="C3986" s="74" t="s">
        <v>17</v>
      </c>
      <c r="D3986" s="74">
        <v>81</v>
      </c>
      <c r="E3986" s="74" t="s">
        <v>41</v>
      </c>
      <c r="F3986" s="74">
        <v>101</v>
      </c>
      <c r="G3986" s="74" t="s">
        <v>7</v>
      </c>
      <c r="H3986" s="69"/>
      <c r="I3986" s="30"/>
      <c r="J3986" s="37">
        <f>VLOOKUP(Table2[[#This Row],[Visitor]],Table1[],2,FALSE)</f>
        <v>17</v>
      </c>
      <c r="K3986" s="37">
        <f>VLOOKUP(Table2[[#This Row],[Home]],Table1[],2,FALSE)</f>
        <v>7</v>
      </c>
      <c r="L3986" s="37">
        <f>VLOOKUP(Table2[[#This Row],[Visitor]],Table3[],2,FALSE)</f>
        <v>15</v>
      </c>
      <c r="M3986" s="37">
        <f>VLOOKUP(Table2[[#This Row],[Home]],Table3[],2,FALSE)</f>
        <v>2</v>
      </c>
      <c r="N3986" s="37">
        <f>VLOOKUP(Table2[[#This Row],[Visitor]],Table4[],2,FALSE)</f>
        <v>18</v>
      </c>
      <c r="O3986" s="37">
        <f>VLOOKUP(Table2[[#This Row],[Home]],Table4[],2,FALSE)</f>
        <v>2</v>
      </c>
      <c r="P3986" s="37">
        <f>VLOOKUP(Table2[[#This Row],[Visitor]],Table5[],2,FALSE)</f>
        <v>9</v>
      </c>
      <c r="Q3986" s="37">
        <f>VLOOKUP(Table2[[#This Row],[Home]],Table5[],2,FALSE)</f>
        <v>2</v>
      </c>
    </row>
    <row r="3987" spans="1:17" ht="25.5" customHeight="1">
      <c r="A3987" s="73" t="s">
        <v>720</v>
      </c>
      <c r="B3987" s="74" t="s">
        <v>23</v>
      </c>
      <c r="C3987" s="74" t="s">
        <v>27</v>
      </c>
      <c r="D3987" s="74">
        <v>116</v>
      </c>
      <c r="E3987" s="74" t="s">
        <v>33</v>
      </c>
      <c r="F3987" s="74">
        <v>98</v>
      </c>
      <c r="G3987" s="74" t="s">
        <v>7</v>
      </c>
      <c r="H3987" s="69"/>
      <c r="I3987" s="30"/>
      <c r="J3987" s="37">
        <f>VLOOKUP(Table2[[#This Row],[Visitor]],Table1[],2,FALSE)</f>
        <v>11</v>
      </c>
      <c r="K3987" s="37">
        <f>VLOOKUP(Table2[[#This Row],[Home]],Table1[],2,FALSE)</f>
        <v>24</v>
      </c>
      <c r="L3987" s="37">
        <f>VLOOKUP(Table2[[#This Row],[Visitor]],Table3[],2,FALSE)</f>
        <v>27</v>
      </c>
      <c r="M3987" s="37">
        <f>VLOOKUP(Table2[[#This Row],[Home]],Table3[],2,FALSE)</f>
        <v>12</v>
      </c>
      <c r="N3987" s="37">
        <f>VLOOKUP(Table2[[#This Row],[Visitor]],Table4[],2,FALSE)</f>
        <v>26</v>
      </c>
      <c r="O3987" s="37">
        <f>VLOOKUP(Table2[[#This Row],[Home]],Table4[],2,FALSE)</f>
        <v>21</v>
      </c>
      <c r="P3987" s="37">
        <f>VLOOKUP(Table2[[#This Row],[Visitor]],Table5[],2,FALSE)</f>
        <v>26</v>
      </c>
      <c r="Q3987" s="37">
        <f>VLOOKUP(Table2[[#This Row],[Home]],Table5[],2,FALSE)</f>
        <v>29</v>
      </c>
    </row>
    <row r="3988" spans="1:17" ht="25.5" customHeight="1">
      <c r="A3988" s="73" t="s">
        <v>720</v>
      </c>
      <c r="B3988" s="74" t="s">
        <v>26</v>
      </c>
      <c r="C3988" s="74" t="s">
        <v>28</v>
      </c>
      <c r="D3988" s="74">
        <v>122</v>
      </c>
      <c r="E3988" s="74" t="s">
        <v>34</v>
      </c>
      <c r="F3988" s="74">
        <v>117</v>
      </c>
      <c r="G3988" s="74" t="s">
        <v>7</v>
      </c>
      <c r="H3988" s="69"/>
      <c r="I3988" s="30"/>
      <c r="J3988" s="37">
        <f>VLOOKUP(Table2[[#This Row],[Visitor]],Table1[],2,FALSE)</f>
        <v>22</v>
      </c>
      <c r="K3988" s="37">
        <f>VLOOKUP(Table2[[#This Row],[Home]],Table1[],2,FALSE)</f>
        <v>2</v>
      </c>
      <c r="L3988" s="37">
        <f>VLOOKUP(Table2[[#This Row],[Visitor]],Table3[],2,FALSE)</f>
        <v>28</v>
      </c>
      <c r="M3988" s="37">
        <f>VLOOKUP(Table2[[#This Row],[Home]],Table3[],2,FALSE)</f>
        <v>13</v>
      </c>
      <c r="N3988" s="37">
        <f>VLOOKUP(Table2[[#This Row],[Visitor]],Table4[],2,FALSE)</f>
        <v>22</v>
      </c>
      <c r="O3988" s="37">
        <f>VLOOKUP(Table2[[#This Row],[Home]],Table4[],2,FALSE)</f>
        <v>13</v>
      </c>
      <c r="P3988" s="37">
        <f>VLOOKUP(Table2[[#This Row],[Visitor]],Table5[],2,FALSE)</f>
        <v>12</v>
      </c>
      <c r="Q3988" s="37">
        <f>VLOOKUP(Table2[[#This Row],[Home]],Table5[],2,FALSE)</f>
        <v>19</v>
      </c>
    </row>
    <row r="3989" spans="1:17" ht="25.5" customHeight="1">
      <c r="A3989" s="73" t="s">
        <v>720</v>
      </c>
      <c r="B3989" s="74" t="s">
        <v>35</v>
      </c>
      <c r="C3989" s="74" t="s">
        <v>43</v>
      </c>
      <c r="D3989" s="74">
        <v>106</v>
      </c>
      <c r="E3989" s="74" t="s">
        <v>44</v>
      </c>
      <c r="F3989" s="74">
        <v>120</v>
      </c>
      <c r="G3989" s="74" t="s">
        <v>7</v>
      </c>
      <c r="H3989" s="69"/>
      <c r="I3989" s="30"/>
      <c r="J3989" s="37">
        <f>VLOOKUP(Table2[[#This Row],[Visitor]],Table1[],2,FALSE)</f>
        <v>10</v>
      </c>
      <c r="K3989" s="37">
        <f>VLOOKUP(Table2[[#This Row],[Home]],Table1[],2,FALSE)</f>
        <v>6</v>
      </c>
      <c r="L3989" s="37">
        <f>VLOOKUP(Table2[[#This Row],[Visitor]],Table3[],2,FALSE)</f>
        <v>10</v>
      </c>
      <c r="M3989" s="37">
        <f>VLOOKUP(Table2[[#This Row],[Home]],Table3[],2,FALSE)</f>
        <v>18</v>
      </c>
      <c r="N3989" s="37">
        <f>VLOOKUP(Table2[[#This Row],[Visitor]],Table4[],2,FALSE)</f>
        <v>10</v>
      </c>
      <c r="O3989" s="37">
        <f>VLOOKUP(Table2[[#This Row],[Home]],Table4[],2,FALSE)</f>
        <v>12</v>
      </c>
      <c r="P3989" s="37">
        <f>VLOOKUP(Table2[[#This Row],[Visitor]],Table5[],2,FALSE)</f>
        <v>10</v>
      </c>
      <c r="Q3989" s="37">
        <f>VLOOKUP(Table2[[#This Row],[Home]],Table5[],2,FALSE)</f>
        <v>4</v>
      </c>
    </row>
    <row r="3990" spans="1:17" ht="25.5" customHeight="1">
      <c r="A3990" s="73" t="s">
        <v>720</v>
      </c>
      <c r="B3990" s="74" t="s">
        <v>35</v>
      </c>
      <c r="C3990" s="74" t="s">
        <v>30</v>
      </c>
      <c r="D3990" s="74">
        <v>130</v>
      </c>
      <c r="E3990" s="74" t="s">
        <v>37</v>
      </c>
      <c r="F3990" s="74">
        <v>126</v>
      </c>
      <c r="G3990" s="74" t="s">
        <v>7</v>
      </c>
      <c r="H3990" s="69"/>
      <c r="I3990" s="30"/>
      <c r="J3990" s="37">
        <f>VLOOKUP(Table2[[#This Row],[Visitor]],Table1[],2,FALSE)</f>
        <v>18</v>
      </c>
      <c r="K3990" s="37">
        <f>VLOOKUP(Table2[[#This Row],[Home]],Table1[],2,FALSE)</f>
        <v>29</v>
      </c>
      <c r="L3990" s="37">
        <f>VLOOKUP(Table2[[#This Row],[Visitor]],Table3[],2,FALSE)</f>
        <v>14</v>
      </c>
      <c r="M3990" s="37">
        <f>VLOOKUP(Table2[[#This Row],[Home]],Table3[],2,FALSE)</f>
        <v>30</v>
      </c>
      <c r="N3990" s="37">
        <f>VLOOKUP(Table2[[#This Row],[Visitor]],Table4[],2,FALSE)</f>
        <v>4</v>
      </c>
      <c r="O3990" s="37">
        <f>VLOOKUP(Table2[[#This Row],[Home]],Table4[],2,FALSE)</f>
        <v>29</v>
      </c>
      <c r="P3990" s="37">
        <f>VLOOKUP(Table2[[#This Row],[Visitor]],Table5[],2,FALSE)</f>
        <v>6</v>
      </c>
      <c r="Q3990" s="37">
        <f>VLOOKUP(Table2[[#This Row],[Home]],Table5[],2,FALSE)</f>
        <v>17</v>
      </c>
    </row>
    <row r="3991" spans="1:17" ht="25.5" customHeight="1">
      <c r="A3991" s="73" t="s">
        <v>720</v>
      </c>
      <c r="B3991" s="74" t="s">
        <v>35</v>
      </c>
      <c r="C3991" s="74" t="s">
        <v>42</v>
      </c>
      <c r="D3991" s="74">
        <v>94</v>
      </c>
      <c r="E3991" s="74" t="s">
        <v>38</v>
      </c>
      <c r="F3991" s="74">
        <v>103</v>
      </c>
      <c r="G3991" s="74" t="s">
        <v>7</v>
      </c>
      <c r="H3991" s="69"/>
      <c r="I3991" s="30"/>
      <c r="J3991" s="37">
        <f>VLOOKUP(Table2[[#This Row],[Visitor]],Table1[],2,FALSE)</f>
        <v>25</v>
      </c>
      <c r="K3991" s="37">
        <f>VLOOKUP(Table2[[#This Row],[Home]],Table1[],2,FALSE)</f>
        <v>23</v>
      </c>
      <c r="L3991" s="37">
        <f>VLOOKUP(Table2[[#This Row],[Visitor]],Table3[],2,FALSE)</f>
        <v>22</v>
      </c>
      <c r="M3991" s="37">
        <f>VLOOKUP(Table2[[#This Row],[Home]],Table3[],2,FALSE)</f>
        <v>25</v>
      </c>
      <c r="N3991" s="37">
        <f>VLOOKUP(Table2[[#This Row],[Visitor]],Table4[],2,FALSE)</f>
        <v>30</v>
      </c>
      <c r="O3991" s="37">
        <f>VLOOKUP(Table2[[#This Row],[Home]],Table4[],2,FALSE)</f>
        <v>19</v>
      </c>
      <c r="P3991" s="37">
        <f>VLOOKUP(Table2[[#This Row],[Visitor]],Table5[],2,FALSE)</f>
        <v>25</v>
      </c>
      <c r="Q3991" s="37">
        <f>VLOOKUP(Table2[[#This Row],[Home]],Table5[],2,FALSE)</f>
        <v>20</v>
      </c>
    </row>
    <row r="3992" spans="1:17" ht="25.5" customHeight="1">
      <c r="A3992" s="73" t="s">
        <v>721</v>
      </c>
      <c r="B3992" s="74" t="s">
        <v>23</v>
      </c>
      <c r="C3992" s="74" t="s">
        <v>17</v>
      </c>
      <c r="D3992" s="74">
        <v>124</v>
      </c>
      <c r="E3992" s="74" t="s">
        <v>15</v>
      </c>
      <c r="F3992" s="74">
        <v>128</v>
      </c>
      <c r="G3992" s="74" t="s">
        <v>7</v>
      </c>
      <c r="H3992" s="69"/>
      <c r="I3992" s="30"/>
      <c r="J3992" s="37">
        <f>VLOOKUP(Table2[[#This Row],[Visitor]],Table1[],2,FALSE)</f>
        <v>17</v>
      </c>
      <c r="K3992" s="37">
        <f>VLOOKUP(Table2[[#This Row],[Home]],Table1[],2,FALSE)</f>
        <v>30</v>
      </c>
      <c r="L3992" s="37">
        <f>VLOOKUP(Table2[[#This Row],[Visitor]],Table3[],2,FALSE)</f>
        <v>15</v>
      </c>
      <c r="M3992" s="37">
        <f>VLOOKUP(Table2[[#This Row],[Home]],Table3[],2,FALSE)</f>
        <v>23</v>
      </c>
      <c r="N3992" s="37">
        <f>VLOOKUP(Table2[[#This Row],[Visitor]],Table4[],2,FALSE)</f>
        <v>18</v>
      </c>
      <c r="O3992" s="37">
        <f>VLOOKUP(Table2[[#This Row],[Home]],Table4[],2,FALSE)</f>
        <v>14</v>
      </c>
      <c r="P3992" s="37">
        <f>VLOOKUP(Table2[[#This Row],[Visitor]],Table5[],2,FALSE)</f>
        <v>9</v>
      </c>
      <c r="Q3992" s="37">
        <f>VLOOKUP(Table2[[#This Row],[Home]],Table5[],2,FALSE)</f>
        <v>14</v>
      </c>
    </row>
    <row r="3993" spans="1:17" ht="25.5" customHeight="1">
      <c r="A3993" s="73" t="s">
        <v>721</v>
      </c>
      <c r="B3993" s="74" t="s">
        <v>23</v>
      </c>
      <c r="C3993" s="74" t="s">
        <v>19</v>
      </c>
      <c r="D3993" s="74">
        <v>114</v>
      </c>
      <c r="E3993" s="74" t="s">
        <v>14</v>
      </c>
      <c r="F3993" s="74">
        <v>110</v>
      </c>
      <c r="G3993" s="74" t="s">
        <v>7</v>
      </c>
      <c r="H3993" s="69"/>
      <c r="I3993" s="30"/>
      <c r="J3993" s="37">
        <f>VLOOKUP(Table2[[#This Row],[Visitor]],Table1[],2,FALSE)</f>
        <v>27</v>
      </c>
      <c r="K3993" s="37">
        <f>VLOOKUP(Table2[[#This Row],[Home]],Table1[],2,FALSE)</f>
        <v>19</v>
      </c>
      <c r="L3993" s="37">
        <f>VLOOKUP(Table2[[#This Row],[Visitor]],Table3[],2,FALSE)</f>
        <v>5</v>
      </c>
      <c r="M3993" s="37">
        <f>VLOOKUP(Table2[[#This Row],[Home]],Table3[],2,FALSE)</f>
        <v>19</v>
      </c>
      <c r="N3993" s="37">
        <f>VLOOKUP(Table2[[#This Row],[Visitor]],Table4[],2,FALSE)</f>
        <v>7</v>
      </c>
      <c r="O3993" s="37">
        <f>VLOOKUP(Table2[[#This Row],[Home]],Table4[],2,FALSE)</f>
        <v>16</v>
      </c>
      <c r="P3993" s="37">
        <f>VLOOKUP(Table2[[#This Row],[Visitor]],Table5[],2,FALSE)</f>
        <v>13</v>
      </c>
      <c r="Q3993" s="37">
        <f>VLOOKUP(Table2[[#This Row],[Home]],Table5[],2,FALSE)</f>
        <v>27</v>
      </c>
    </row>
    <row r="3994" spans="1:17" ht="25.5" customHeight="1">
      <c r="A3994" s="73" t="s">
        <v>721</v>
      </c>
      <c r="B3994" s="74" t="s">
        <v>23</v>
      </c>
      <c r="C3994" s="74" t="s">
        <v>24</v>
      </c>
      <c r="D3994" s="74">
        <v>110</v>
      </c>
      <c r="E3994" s="74" t="s">
        <v>33</v>
      </c>
      <c r="F3994" s="74">
        <v>120</v>
      </c>
      <c r="G3994" s="74" t="s">
        <v>7</v>
      </c>
      <c r="H3994" s="69"/>
      <c r="I3994" s="30"/>
      <c r="J3994" s="37">
        <f>VLOOKUP(Table2[[#This Row],[Visitor]],Table1[],2,FALSE)</f>
        <v>21</v>
      </c>
      <c r="K3994" s="37">
        <f>VLOOKUP(Table2[[#This Row],[Home]],Table1[],2,FALSE)</f>
        <v>24</v>
      </c>
      <c r="L3994" s="37">
        <f>VLOOKUP(Table2[[#This Row],[Visitor]],Table3[],2,FALSE)</f>
        <v>9</v>
      </c>
      <c r="M3994" s="37">
        <f>VLOOKUP(Table2[[#This Row],[Home]],Table3[],2,FALSE)</f>
        <v>12</v>
      </c>
      <c r="N3994" s="37">
        <f>VLOOKUP(Table2[[#This Row],[Visitor]],Table4[],2,FALSE)</f>
        <v>24</v>
      </c>
      <c r="O3994" s="37">
        <f>VLOOKUP(Table2[[#This Row],[Home]],Table4[],2,FALSE)</f>
        <v>21</v>
      </c>
      <c r="P3994" s="37">
        <f>VLOOKUP(Table2[[#This Row],[Visitor]],Table5[],2,FALSE)</f>
        <v>21</v>
      </c>
      <c r="Q3994" s="37">
        <f>VLOOKUP(Table2[[#This Row],[Home]],Table5[],2,FALSE)</f>
        <v>29</v>
      </c>
    </row>
    <row r="3995" spans="1:17" ht="25.5" customHeight="1">
      <c r="A3995" s="73" t="s">
        <v>721</v>
      </c>
      <c r="B3995" s="74" t="s">
        <v>29</v>
      </c>
      <c r="C3995" s="74" t="s">
        <v>45</v>
      </c>
      <c r="D3995" s="74">
        <v>101</v>
      </c>
      <c r="E3995" s="74" t="s">
        <v>40</v>
      </c>
      <c r="F3995" s="74">
        <v>90</v>
      </c>
      <c r="G3995" s="74" t="s">
        <v>7</v>
      </c>
      <c r="H3995" s="69"/>
      <c r="I3995" s="30"/>
      <c r="J3995" s="37">
        <f>VLOOKUP(Table2[[#This Row],[Visitor]],Table1[],2,FALSE)</f>
        <v>28</v>
      </c>
      <c r="K3995" s="37">
        <f>VLOOKUP(Table2[[#This Row],[Home]],Table1[],2,FALSE)</f>
        <v>15</v>
      </c>
      <c r="L3995" s="37">
        <f>VLOOKUP(Table2[[#This Row],[Visitor]],Table3[],2,FALSE)</f>
        <v>21</v>
      </c>
      <c r="M3995" s="37">
        <f>VLOOKUP(Table2[[#This Row],[Home]],Table3[],2,FALSE)</f>
        <v>24</v>
      </c>
      <c r="N3995" s="37">
        <f>VLOOKUP(Table2[[#This Row],[Visitor]],Table4[],2,FALSE)</f>
        <v>20</v>
      </c>
      <c r="O3995" s="37">
        <f>VLOOKUP(Table2[[#This Row],[Home]],Table4[],2,FALSE)</f>
        <v>27</v>
      </c>
      <c r="P3995" s="37">
        <f>VLOOKUP(Table2[[#This Row],[Visitor]],Table5[],2,FALSE)</f>
        <v>3</v>
      </c>
      <c r="Q3995" s="37">
        <f>VLOOKUP(Table2[[#This Row],[Home]],Table5[],2,FALSE)</f>
        <v>24</v>
      </c>
    </row>
    <row r="3996" spans="1:17" ht="25.5" customHeight="1">
      <c r="A3996" s="73" t="s">
        <v>721</v>
      </c>
      <c r="B3996" s="74" t="s">
        <v>29</v>
      </c>
      <c r="C3996" s="74" t="s">
        <v>9</v>
      </c>
      <c r="D3996" s="74">
        <v>133</v>
      </c>
      <c r="E3996" s="74" t="s">
        <v>28</v>
      </c>
      <c r="F3996" s="74">
        <v>108</v>
      </c>
      <c r="G3996" s="74" t="s">
        <v>7</v>
      </c>
      <c r="H3996" s="69"/>
      <c r="I3996" s="30"/>
      <c r="J3996" s="37">
        <f>VLOOKUP(Table2[[#This Row],[Visitor]],Table1[],2,FALSE)</f>
        <v>3</v>
      </c>
      <c r="K3996" s="37">
        <f>VLOOKUP(Table2[[#This Row],[Home]],Table1[],2,FALSE)</f>
        <v>22</v>
      </c>
      <c r="L3996" s="37">
        <f>VLOOKUP(Table2[[#This Row],[Visitor]],Table3[],2,FALSE)</f>
        <v>1</v>
      </c>
      <c r="M3996" s="37">
        <f>VLOOKUP(Table2[[#This Row],[Home]],Table3[],2,FALSE)</f>
        <v>28</v>
      </c>
      <c r="N3996" s="37">
        <f>VLOOKUP(Table2[[#This Row],[Visitor]],Table4[],2,FALSE)</f>
        <v>5</v>
      </c>
      <c r="O3996" s="37">
        <f>VLOOKUP(Table2[[#This Row],[Home]],Table4[],2,FALSE)</f>
        <v>22</v>
      </c>
      <c r="P3996" s="37">
        <f>VLOOKUP(Table2[[#This Row],[Visitor]],Table5[],2,FALSE)</f>
        <v>8</v>
      </c>
      <c r="Q3996" s="37">
        <f>VLOOKUP(Table2[[#This Row],[Home]],Table5[],2,FALSE)</f>
        <v>12</v>
      </c>
    </row>
    <row r="3997" spans="1:17" ht="25.5" customHeight="1">
      <c r="A3997" s="73" t="s">
        <v>721</v>
      </c>
      <c r="B3997" s="74" t="s">
        <v>29</v>
      </c>
      <c r="C3997" s="74" t="s">
        <v>30</v>
      </c>
      <c r="D3997" s="74">
        <v>120</v>
      </c>
      <c r="E3997" s="74" t="s">
        <v>37</v>
      </c>
      <c r="F3997" s="74">
        <v>112</v>
      </c>
      <c r="G3997" s="74" t="s">
        <v>7</v>
      </c>
      <c r="H3997" s="69"/>
      <c r="I3997" s="30"/>
      <c r="J3997" s="37">
        <f>VLOOKUP(Table2[[#This Row],[Visitor]],Table1[],2,FALSE)</f>
        <v>18</v>
      </c>
      <c r="K3997" s="37">
        <f>VLOOKUP(Table2[[#This Row],[Home]],Table1[],2,FALSE)</f>
        <v>29</v>
      </c>
      <c r="L3997" s="37">
        <f>VLOOKUP(Table2[[#This Row],[Visitor]],Table3[],2,FALSE)</f>
        <v>14</v>
      </c>
      <c r="M3997" s="37">
        <f>VLOOKUP(Table2[[#This Row],[Home]],Table3[],2,FALSE)</f>
        <v>30</v>
      </c>
      <c r="N3997" s="37">
        <f>VLOOKUP(Table2[[#This Row],[Visitor]],Table4[],2,FALSE)</f>
        <v>4</v>
      </c>
      <c r="O3997" s="37">
        <f>VLOOKUP(Table2[[#This Row],[Home]],Table4[],2,FALSE)</f>
        <v>29</v>
      </c>
      <c r="P3997" s="37">
        <f>VLOOKUP(Table2[[#This Row],[Visitor]],Table5[],2,FALSE)</f>
        <v>6</v>
      </c>
      <c r="Q3997" s="37">
        <f>VLOOKUP(Table2[[#This Row],[Home]],Table5[],2,FALSE)</f>
        <v>17</v>
      </c>
    </row>
    <row r="3998" spans="1:17" ht="25.5" customHeight="1">
      <c r="A3998" s="73" t="s">
        <v>721</v>
      </c>
      <c r="B3998" s="74" t="s">
        <v>29</v>
      </c>
      <c r="C3998" s="74" t="s">
        <v>10</v>
      </c>
      <c r="D3998" s="74">
        <v>108</v>
      </c>
      <c r="E3998" s="74" t="s">
        <v>31</v>
      </c>
      <c r="F3998" s="74">
        <v>127</v>
      </c>
      <c r="G3998" s="74" t="s">
        <v>7</v>
      </c>
      <c r="H3998" s="69"/>
      <c r="I3998" s="30"/>
      <c r="J3998" s="37">
        <f>VLOOKUP(Table2[[#This Row],[Visitor]],Table1[],2,FALSE)</f>
        <v>1</v>
      </c>
      <c r="K3998" s="37">
        <f>VLOOKUP(Table2[[#This Row],[Home]],Table1[],2,FALSE)</f>
        <v>8</v>
      </c>
      <c r="L3998" s="37">
        <f>VLOOKUP(Table2[[#This Row],[Visitor]],Table3[],2,FALSE)</f>
        <v>3</v>
      </c>
      <c r="M3998" s="37">
        <f>VLOOKUP(Table2[[#This Row],[Home]],Table3[],2,FALSE)</f>
        <v>11</v>
      </c>
      <c r="N3998" s="37">
        <f>VLOOKUP(Table2[[#This Row],[Visitor]],Table4[],2,FALSE)</f>
        <v>3</v>
      </c>
      <c r="O3998" s="37">
        <f>VLOOKUP(Table2[[#This Row],[Home]],Table4[],2,FALSE)</f>
        <v>8</v>
      </c>
      <c r="P3998" s="37">
        <f>VLOOKUP(Table2[[#This Row],[Visitor]],Table5[],2,FALSE)</f>
        <v>30</v>
      </c>
      <c r="Q3998" s="37">
        <f>VLOOKUP(Table2[[#This Row],[Home]],Table5[],2,FALSE)</f>
        <v>11</v>
      </c>
    </row>
    <row r="3999" spans="1:17" ht="25.5" customHeight="1">
      <c r="A3999" s="73" t="s">
        <v>722</v>
      </c>
      <c r="B3999" s="74" t="s">
        <v>97</v>
      </c>
      <c r="C3999" s="74" t="s">
        <v>41</v>
      </c>
      <c r="D3999" s="74">
        <v>107</v>
      </c>
      <c r="E3999" s="74" t="s">
        <v>16</v>
      </c>
      <c r="F3999" s="74">
        <v>102</v>
      </c>
      <c r="G3999" s="74" t="s">
        <v>7</v>
      </c>
      <c r="H3999" s="69"/>
      <c r="I3999" s="30"/>
      <c r="J3999" s="37">
        <f>VLOOKUP(Table2[[#This Row],[Visitor]],Table1[],2,FALSE)</f>
        <v>7</v>
      </c>
      <c r="K3999" s="37">
        <f>VLOOKUP(Table2[[#This Row],[Home]],Table1[],2,FALSE)</f>
        <v>13</v>
      </c>
      <c r="L3999" s="37">
        <f>VLOOKUP(Table2[[#This Row],[Visitor]],Table3[],2,FALSE)</f>
        <v>2</v>
      </c>
      <c r="M3999" s="37">
        <f>VLOOKUP(Table2[[#This Row],[Home]],Table3[],2,FALSE)</f>
        <v>8</v>
      </c>
      <c r="N3999" s="37">
        <f>VLOOKUP(Table2[[#This Row],[Visitor]],Table4[],2,FALSE)</f>
        <v>2</v>
      </c>
      <c r="O3999" s="37">
        <f>VLOOKUP(Table2[[#This Row],[Home]],Table4[],2,FALSE)</f>
        <v>11</v>
      </c>
      <c r="P3999" s="37">
        <f>VLOOKUP(Table2[[#This Row],[Visitor]],Table5[],2,FALSE)</f>
        <v>2</v>
      </c>
      <c r="Q3999" s="37">
        <f>VLOOKUP(Table2[[#This Row],[Home]],Table5[],2,FALSE)</f>
        <v>7</v>
      </c>
    </row>
    <row r="4000" spans="1:17" ht="25.5" customHeight="1">
      <c r="A4000" s="73" t="s">
        <v>722</v>
      </c>
      <c r="B4000" s="74" t="s">
        <v>75</v>
      </c>
      <c r="C4000" s="74" t="s">
        <v>43</v>
      </c>
      <c r="D4000" s="74">
        <v>100</v>
      </c>
      <c r="E4000" s="74" t="s">
        <v>44</v>
      </c>
      <c r="F4000" s="74">
        <v>108</v>
      </c>
      <c r="G4000" s="74" t="s">
        <v>7</v>
      </c>
      <c r="H4000" s="69"/>
      <c r="I4000" s="30"/>
      <c r="J4000" s="37">
        <f>VLOOKUP(Table2[[#This Row],[Visitor]],Table1[],2,FALSE)</f>
        <v>10</v>
      </c>
      <c r="K4000" s="37">
        <f>VLOOKUP(Table2[[#This Row],[Home]],Table1[],2,FALSE)</f>
        <v>6</v>
      </c>
      <c r="L4000" s="37">
        <f>VLOOKUP(Table2[[#This Row],[Visitor]],Table3[],2,FALSE)</f>
        <v>10</v>
      </c>
      <c r="M4000" s="37">
        <f>VLOOKUP(Table2[[#This Row],[Home]],Table3[],2,FALSE)</f>
        <v>18</v>
      </c>
      <c r="N4000" s="37">
        <f>VLOOKUP(Table2[[#This Row],[Visitor]],Table4[],2,FALSE)</f>
        <v>10</v>
      </c>
      <c r="O4000" s="37">
        <f>VLOOKUP(Table2[[#This Row],[Home]],Table4[],2,FALSE)</f>
        <v>12</v>
      </c>
      <c r="P4000" s="37">
        <f>VLOOKUP(Table2[[#This Row],[Visitor]],Table5[],2,FALSE)</f>
        <v>10</v>
      </c>
      <c r="Q4000" s="37">
        <f>VLOOKUP(Table2[[#This Row],[Home]],Table5[],2,FALSE)</f>
        <v>4</v>
      </c>
    </row>
    <row r="4001" spans="1:17" ht="25.5" customHeight="1">
      <c r="A4001" s="73" t="s">
        <v>722</v>
      </c>
      <c r="B4001" s="74" t="s">
        <v>12</v>
      </c>
      <c r="C4001" s="74" t="s">
        <v>6</v>
      </c>
      <c r="D4001" s="74">
        <v>103</v>
      </c>
      <c r="E4001" s="74" t="s">
        <v>5</v>
      </c>
      <c r="F4001" s="74">
        <v>141</v>
      </c>
      <c r="G4001" s="74" t="s">
        <v>7</v>
      </c>
      <c r="H4001" s="69"/>
      <c r="I4001" s="30"/>
      <c r="J4001" s="37">
        <f>VLOOKUP(Table2[[#This Row],[Visitor]],Table1[],2,FALSE)</f>
        <v>5</v>
      </c>
      <c r="K4001" s="37">
        <f>VLOOKUP(Table2[[#This Row],[Home]],Table1[],2,FALSE)</f>
        <v>4</v>
      </c>
      <c r="L4001" s="37">
        <f>VLOOKUP(Table2[[#This Row],[Visitor]],Table3[],2,FALSE)</f>
        <v>6</v>
      </c>
      <c r="M4001" s="37">
        <f>VLOOKUP(Table2[[#This Row],[Home]],Table3[],2,FALSE)</f>
        <v>4</v>
      </c>
      <c r="N4001" s="37">
        <f>VLOOKUP(Table2[[#This Row],[Visitor]],Table4[],2,FALSE)</f>
        <v>28</v>
      </c>
      <c r="O4001" s="37">
        <f>VLOOKUP(Table2[[#This Row],[Home]],Table4[],2,FALSE)</f>
        <v>9</v>
      </c>
      <c r="P4001" s="37">
        <f>VLOOKUP(Table2[[#This Row],[Visitor]],Table5[],2,FALSE)</f>
        <v>28</v>
      </c>
      <c r="Q4001" s="37">
        <f>VLOOKUP(Table2[[#This Row],[Home]],Table5[],2,FALSE)</f>
        <v>5</v>
      </c>
    </row>
    <row r="4002" spans="1:17" ht="25.5" customHeight="1">
      <c r="A4002" s="73" t="s">
        <v>722</v>
      </c>
      <c r="B4002" s="74" t="s">
        <v>12</v>
      </c>
      <c r="C4002" s="74" t="s">
        <v>13</v>
      </c>
      <c r="D4002" s="74">
        <v>107</v>
      </c>
      <c r="E4002" s="74" t="s">
        <v>18</v>
      </c>
      <c r="F4002" s="74">
        <v>104</v>
      </c>
      <c r="G4002" s="74" t="s">
        <v>7</v>
      </c>
      <c r="H4002" s="69"/>
      <c r="I4002" s="30"/>
      <c r="J4002" s="37">
        <f>VLOOKUP(Table2[[#This Row],[Visitor]],Table1[],2,FALSE)</f>
        <v>20</v>
      </c>
      <c r="K4002" s="37">
        <f>VLOOKUP(Table2[[#This Row],[Home]],Table1[],2,FALSE)</f>
        <v>26</v>
      </c>
      <c r="L4002" s="37">
        <f>VLOOKUP(Table2[[#This Row],[Visitor]],Table3[],2,FALSE)</f>
        <v>20</v>
      </c>
      <c r="M4002" s="37">
        <f>VLOOKUP(Table2[[#This Row],[Home]],Table3[],2,FALSE)</f>
        <v>26</v>
      </c>
      <c r="N4002" s="37">
        <f>VLOOKUP(Table2[[#This Row],[Visitor]],Table4[],2,FALSE)</f>
        <v>17</v>
      </c>
      <c r="O4002" s="37">
        <f>VLOOKUP(Table2[[#This Row],[Home]],Table4[],2,FALSE)</f>
        <v>15</v>
      </c>
      <c r="P4002" s="37">
        <f>VLOOKUP(Table2[[#This Row],[Visitor]],Table5[],2,FALSE)</f>
        <v>23</v>
      </c>
      <c r="Q4002" s="37">
        <f>VLOOKUP(Table2[[#This Row],[Home]],Table5[],2,FALSE)</f>
        <v>18</v>
      </c>
    </row>
    <row r="4003" spans="1:17" ht="25.5" customHeight="1">
      <c r="A4003" s="73" t="s">
        <v>722</v>
      </c>
      <c r="B4003" s="74" t="s">
        <v>23</v>
      </c>
      <c r="C4003" s="74" t="s">
        <v>27</v>
      </c>
      <c r="D4003" s="74">
        <v>115</v>
      </c>
      <c r="E4003" s="74" t="s">
        <v>22</v>
      </c>
      <c r="F4003" s="74">
        <v>129</v>
      </c>
      <c r="G4003" s="74" t="s">
        <v>7</v>
      </c>
      <c r="H4003" s="69"/>
      <c r="I4003" s="30"/>
      <c r="J4003" s="37">
        <f>VLOOKUP(Table2[[#This Row],[Visitor]],Table1[],2,FALSE)</f>
        <v>11</v>
      </c>
      <c r="K4003" s="37">
        <f>VLOOKUP(Table2[[#This Row],[Home]],Table1[],2,FALSE)</f>
        <v>14</v>
      </c>
      <c r="L4003" s="37">
        <f>VLOOKUP(Table2[[#This Row],[Visitor]],Table3[],2,FALSE)</f>
        <v>27</v>
      </c>
      <c r="M4003" s="37">
        <f>VLOOKUP(Table2[[#This Row],[Home]],Table3[],2,FALSE)</f>
        <v>16</v>
      </c>
      <c r="N4003" s="37">
        <f>VLOOKUP(Table2[[#This Row],[Visitor]],Table4[],2,FALSE)</f>
        <v>26</v>
      </c>
      <c r="O4003" s="37">
        <f>VLOOKUP(Table2[[#This Row],[Home]],Table4[],2,FALSE)</f>
        <v>1</v>
      </c>
      <c r="P4003" s="37">
        <f>VLOOKUP(Table2[[#This Row],[Visitor]],Table5[],2,FALSE)</f>
        <v>26</v>
      </c>
      <c r="Q4003" s="37">
        <f>VLOOKUP(Table2[[#This Row],[Home]],Table5[],2,FALSE)</f>
        <v>1</v>
      </c>
    </row>
    <row r="4004" spans="1:17" ht="25.5" customHeight="1">
      <c r="A4004" s="73" t="s">
        <v>722</v>
      </c>
      <c r="B4004" s="74" t="s">
        <v>23</v>
      </c>
      <c r="C4004" s="74" t="s">
        <v>20</v>
      </c>
      <c r="D4004" s="74">
        <v>101</v>
      </c>
      <c r="E4004" s="74" t="s">
        <v>34</v>
      </c>
      <c r="F4004" s="74">
        <v>121</v>
      </c>
      <c r="G4004" s="74" t="s">
        <v>7</v>
      </c>
      <c r="H4004" s="69"/>
      <c r="I4004" s="30"/>
      <c r="J4004" s="37">
        <f>VLOOKUP(Table2[[#This Row],[Visitor]],Table1[],2,FALSE)</f>
        <v>9</v>
      </c>
      <c r="K4004" s="37">
        <f>VLOOKUP(Table2[[#This Row],[Home]],Table1[],2,FALSE)</f>
        <v>2</v>
      </c>
      <c r="L4004" s="37">
        <f>VLOOKUP(Table2[[#This Row],[Visitor]],Table3[],2,FALSE)</f>
        <v>17</v>
      </c>
      <c r="M4004" s="37">
        <f>VLOOKUP(Table2[[#This Row],[Home]],Table3[],2,FALSE)</f>
        <v>13</v>
      </c>
      <c r="N4004" s="37">
        <f>VLOOKUP(Table2[[#This Row],[Visitor]],Table4[],2,FALSE)</f>
        <v>25</v>
      </c>
      <c r="O4004" s="37">
        <f>VLOOKUP(Table2[[#This Row],[Home]],Table4[],2,FALSE)</f>
        <v>13</v>
      </c>
      <c r="P4004" s="37">
        <f>VLOOKUP(Table2[[#This Row],[Visitor]],Table5[],2,FALSE)</f>
        <v>22</v>
      </c>
      <c r="Q4004" s="37">
        <f>VLOOKUP(Table2[[#This Row],[Home]],Table5[],2,FALSE)</f>
        <v>19</v>
      </c>
    </row>
    <row r="4005" spans="1:17" ht="25.5" customHeight="1">
      <c r="A4005" s="73" t="s">
        <v>722</v>
      </c>
      <c r="B4005" s="74" t="s">
        <v>35</v>
      </c>
      <c r="C4005" s="74" t="s">
        <v>42</v>
      </c>
      <c r="D4005" s="74">
        <v>113</v>
      </c>
      <c r="E4005" s="74" t="s">
        <v>36</v>
      </c>
      <c r="F4005" s="74">
        <v>116</v>
      </c>
      <c r="G4005" s="74" t="s">
        <v>7</v>
      </c>
      <c r="H4005" s="69"/>
      <c r="I4005" s="30"/>
      <c r="J4005" s="37">
        <f>VLOOKUP(Table2[[#This Row],[Visitor]],Table1[],2,FALSE)</f>
        <v>25</v>
      </c>
      <c r="K4005" s="37">
        <f>VLOOKUP(Table2[[#This Row],[Home]],Table1[],2,FALSE)</f>
        <v>16</v>
      </c>
      <c r="L4005" s="37">
        <f>VLOOKUP(Table2[[#This Row],[Visitor]],Table3[],2,FALSE)</f>
        <v>22</v>
      </c>
      <c r="M4005" s="37">
        <f>VLOOKUP(Table2[[#This Row],[Home]],Table3[],2,FALSE)</f>
        <v>7</v>
      </c>
      <c r="N4005" s="37">
        <f>VLOOKUP(Table2[[#This Row],[Visitor]],Table4[],2,FALSE)</f>
        <v>30</v>
      </c>
      <c r="O4005" s="37">
        <f>VLOOKUP(Table2[[#This Row],[Home]],Table4[],2,FALSE)</f>
        <v>6</v>
      </c>
      <c r="P4005" s="37">
        <f>VLOOKUP(Table2[[#This Row],[Visitor]],Table5[],2,FALSE)</f>
        <v>25</v>
      </c>
      <c r="Q4005" s="37">
        <f>VLOOKUP(Table2[[#This Row],[Home]],Table5[],2,FALSE)</f>
        <v>15</v>
      </c>
    </row>
    <row r="4006" spans="1:17" ht="25.5" customHeight="1">
      <c r="A4006" s="73" t="s">
        <v>723</v>
      </c>
      <c r="B4006" s="74" t="s">
        <v>12</v>
      </c>
      <c r="C4006" s="74" t="s">
        <v>19</v>
      </c>
      <c r="D4006" s="74">
        <v>104</v>
      </c>
      <c r="E4006" s="74" t="s">
        <v>14</v>
      </c>
      <c r="F4006" s="74">
        <v>119</v>
      </c>
      <c r="G4006" s="74" t="s">
        <v>7</v>
      </c>
      <c r="H4006" s="69"/>
      <c r="I4006" s="30"/>
      <c r="J4006" s="37">
        <f>VLOOKUP(Table2[[#This Row],[Visitor]],Table1[],2,FALSE)</f>
        <v>27</v>
      </c>
      <c r="K4006" s="37">
        <f>VLOOKUP(Table2[[#This Row],[Home]],Table1[],2,FALSE)</f>
        <v>19</v>
      </c>
      <c r="L4006" s="37">
        <f>VLOOKUP(Table2[[#This Row],[Visitor]],Table3[],2,FALSE)</f>
        <v>5</v>
      </c>
      <c r="M4006" s="37">
        <f>VLOOKUP(Table2[[#This Row],[Home]],Table3[],2,FALSE)</f>
        <v>19</v>
      </c>
      <c r="N4006" s="37">
        <f>VLOOKUP(Table2[[#This Row],[Visitor]],Table4[],2,FALSE)</f>
        <v>7</v>
      </c>
      <c r="O4006" s="37">
        <f>VLOOKUP(Table2[[#This Row],[Home]],Table4[],2,FALSE)</f>
        <v>16</v>
      </c>
      <c r="P4006" s="37">
        <f>VLOOKUP(Table2[[#This Row],[Visitor]],Table5[],2,FALSE)</f>
        <v>13</v>
      </c>
      <c r="Q4006" s="37">
        <f>VLOOKUP(Table2[[#This Row],[Home]],Table5[],2,FALSE)</f>
        <v>27</v>
      </c>
    </row>
    <row r="4007" spans="1:17" ht="25.5" customHeight="1">
      <c r="A4007" s="73" t="s">
        <v>723</v>
      </c>
      <c r="B4007" s="74" t="s">
        <v>12</v>
      </c>
      <c r="C4007" s="74" t="s">
        <v>41</v>
      </c>
      <c r="D4007" s="74">
        <v>114</v>
      </c>
      <c r="E4007" s="74" t="s">
        <v>16</v>
      </c>
      <c r="F4007" s="74">
        <v>129</v>
      </c>
      <c r="G4007" s="74" t="s">
        <v>7</v>
      </c>
      <c r="H4007" s="69"/>
      <c r="I4007" s="30"/>
      <c r="J4007" s="37">
        <f>VLOOKUP(Table2[[#This Row],[Visitor]],Table1[],2,FALSE)</f>
        <v>7</v>
      </c>
      <c r="K4007" s="37">
        <f>VLOOKUP(Table2[[#This Row],[Home]],Table1[],2,FALSE)</f>
        <v>13</v>
      </c>
      <c r="L4007" s="37">
        <f>VLOOKUP(Table2[[#This Row],[Visitor]],Table3[],2,FALSE)</f>
        <v>2</v>
      </c>
      <c r="M4007" s="37">
        <f>VLOOKUP(Table2[[#This Row],[Home]],Table3[],2,FALSE)</f>
        <v>8</v>
      </c>
      <c r="N4007" s="37">
        <f>VLOOKUP(Table2[[#This Row],[Visitor]],Table4[],2,FALSE)</f>
        <v>2</v>
      </c>
      <c r="O4007" s="37">
        <f>VLOOKUP(Table2[[#This Row],[Home]],Table4[],2,FALSE)</f>
        <v>11</v>
      </c>
      <c r="P4007" s="37">
        <f>VLOOKUP(Table2[[#This Row],[Visitor]],Table5[],2,FALSE)</f>
        <v>2</v>
      </c>
      <c r="Q4007" s="37">
        <f>VLOOKUP(Table2[[#This Row],[Home]],Table5[],2,FALSE)</f>
        <v>7</v>
      </c>
    </row>
    <row r="4008" spans="1:17" ht="25.5" customHeight="1">
      <c r="A4008" s="73" t="s">
        <v>723</v>
      </c>
      <c r="B4008" s="74" t="s">
        <v>12</v>
      </c>
      <c r="C4008" s="74" t="s">
        <v>13</v>
      </c>
      <c r="D4008" s="74">
        <v>108</v>
      </c>
      <c r="E4008" s="74" t="s">
        <v>18</v>
      </c>
      <c r="F4008" s="74">
        <v>117</v>
      </c>
      <c r="G4008" s="74" t="s">
        <v>7</v>
      </c>
      <c r="H4008" s="69"/>
      <c r="I4008" s="30"/>
      <c r="J4008" s="37">
        <f>VLOOKUP(Table2[[#This Row],[Visitor]],Table1[],2,FALSE)</f>
        <v>20</v>
      </c>
      <c r="K4008" s="37">
        <f>VLOOKUP(Table2[[#This Row],[Home]],Table1[],2,FALSE)</f>
        <v>26</v>
      </c>
      <c r="L4008" s="37">
        <f>VLOOKUP(Table2[[#This Row],[Visitor]],Table3[],2,FALSE)</f>
        <v>20</v>
      </c>
      <c r="M4008" s="37">
        <f>VLOOKUP(Table2[[#This Row],[Home]],Table3[],2,FALSE)</f>
        <v>26</v>
      </c>
      <c r="N4008" s="37">
        <f>VLOOKUP(Table2[[#This Row],[Visitor]],Table4[],2,FALSE)</f>
        <v>17</v>
      </c>
      <c r="O4008" s="37">
        <f>VLOOKUP(Table2[[#This Row],[Home]],Table4[],2,FALSE)</f>
        <v>15</v>
      </c>
      <c r="P4008" s="37">
        <f>VLOOKUP(Table2[[#This Row],[Visitor]],Table5[],2,FALSE)</f>
        <v>23</v>
      </c>
      <c r="Q4008" s="37">
        <f>VLOOKUP(Table2[[#This Row],[Home]],Table5[],2,FALSE)</f>
        <v>18</v>
      </c>
    </row>
    <row r="4009" spans="1:17" ht="25.5" customHeight="1">
      <c r="A4009" s="73" t="s">
        <v>723</v>
      </c>
      <c r="B4009" s="74" t="s">
        <v>21</v>
      </c>
      <c r="C4009" s="74" t="s">
        <v>17</v>
      </c>
      <c r="D4009" s="74">
        <v>85</v>
      </c>
      <c r="E4009" s="74" t="s">
        <v>15</v>
      </c>
      <c r="F4009" s="74">
        <v>98</v>
      </c>
      <c r="G4009" s="74" t="s">
        <v>7</v>
      </c>
      <c r="H4009" s="69"/>
      <c r="I4009" s="30"/>
      <c r="J4009" s="37">
        <f>VLOOKUP(Table2[[#This Row],[Visitor]],Table1[],2,FALSE)</f>
        <v>17</v>
      </c>
      <c r="K4009" s="37">
        <f>VLOOKUP(Table2[[#This Row],[Home]],Table1[],2,FALSE)</f>
        <v>30</v>
      </c>
      <c r="L4009" s="37">
        <f>VLOOKUP(Table2[[#This Row],[Visitor]],Table3[],2,FALSE)</f>
        <v>15</v>
      </c>
      <c r="M4009" s="37">
        <f>VLOOKUP(Table2[[#This Row],[Home]],Table3[],2,FALSE)</f>
        <v>23</v>
      </c>
      <c r="N4009" s="37">
        <f>VLOOKUP(Table2[[#This Row],[Visitor]],Table4[],2,FALSE)</f>
        <v>18</v>
      </c>
      <c r="O4009" s="37">
        <f>VLOOKUP(Table2[[#This Row],[Home]],Table4[],2,FALSE)</f>
        <v>14</v>
      </c>
      <c r="P4009" s="37">
        <f>VLOOKUP(Table2[[#This Row],[Visitor]],Table5[],2,FALSE)</f>
        <v>9</v>
      </c>
      <c r="Q4009" s="37">
        <f>VLOOKUP(Table2[[#This Row],[Home]],Table5[],2,FALSE)</f>
        <v>14</v>
      </c>
    </row>
    <row r="4010" spans="1:17" ht="25.5" customHeight="1">
      <c r="A4010" s="73" t="s">
        <v>723</v>
      </c>
      <c r="B4010" s="74" t="s">
        <v>23</v>
      </c>
      <c r="C4010" s="74" t="s">
        <v>45</v>
      </c>
      <c r="D4010" s="74">
        <v>115</v>
      </c>
      <c r="E4010" s="74" t="s">
        <v>6</v>
      </c>
      <c r="F4010" s="74">
        <v>108</v>
      </c>
      <c r="G4010" s="74" t="s">
        <v>7</v>
      </c>
      <c r="H4010" s="69"/>
      <c r="I4010" s="30"/>
      <c r="J4010" s="37">
        <f>VLOOKUP(Table2[[#This Row],[Visitor]],Table1[],2,FALSE)</f>
        <v>28</v>
      </c>
      <c r="K4010" s="37">
        <f>VLOOKUP(Table2[[#This Row],[Home]],Table1[],2,FALSE)</f>
        <v>5</v>
      </c>
      <c r="L4010" s="37">
        <f>VLOOKUP(Table2[[#This Row],[Visitor]],Table3[],2,FALSE)</f>
        <v>21</v>
      </c>
      <c r="M4010" s="37">
        <f>VLOOKUP(Table2[[#This Row],[Home]],Table3[],2,FALSE)</f>
        <v>6</v>
      </c>
      <c r="N4010" s="37">
        <f>VLOOKUP(Table2[[#This Row],[Visitor]],Table4[],2,FALSE)</f>
        <v>20</v>
      </c>
      <c r="O4010" s="37">
        <f>VLOOKUP(Table2[[#This Row],[Home]],Table4[],2,FALSE)</f>
        <v>28</v>
      </c>
      <c r="P4010" s="37">
        <f>VLOOKUP(Table2[[#This Row],[Visitor]],Table5[],2,FALSE)</f>
        <v>3</v>
      </c>
      <c r="Q4010" s="37">
        <f>VLOOKUP(Table2[[#This Row],[Home]],Table5[],2,FALSE)</f>
        <v>28</v>
      </c>
    </row>
    <row r="4011" spans="1:17" ht="25.5" customHeight="1">
      <c r="A4011" s="73" t="s">
        <v>723</v>
      </c>
      <c r="B4011" s="74" t="s">
        <v>26</v>
      </c>
      <c r="C4011" s="74" t="s">
        <v>30</v>
      </c>
      <c r="D4011" s="74">
        <v>117</v>
      </c>
      <c r="E4011" s="74" t="s">
        <v>28</v>
      </c>
      <c r="F4011" s="74">
        <v>113</v>
      </c>
      <c r="G4011" s="74" t="s">
        <v>7</v>
      </c>
      <c r="H4011" s="69"/>
      <c r="I4011" s="30"/>
      <c r="J4011" s="37">
        <f>VLOOKUP(Table2[[#This Row],[Visitor]],Table1[],2,FALSE)</f>
        <v>18</v>
      </c>
      <c r="K4011" s="37">
        <f>VLOOKUP(Table2[[#This Row],[Home]],Table1[],2,FALSE)</f>
        <v>22</v>
      </c>
      <c r="L4011" s="37">
        <f>VLOOKUP(Table2[[#This Row],[Visitor]],Table3[],2,FALSE)</f>
        <v>14</v>
      </c>
      <c r="M4011" s="37">
        <f>VLOOKUP(Table2[[#This Row],[Home]],Table3[],2,FALSE)</f>
        <v>28</v>
      </c>
      <c r="N4011" s="37">
        <f>VLOOKUP(Table2[[#This Row],[Visitor]],Table4[],2,FALSE)</f>
        <v>4</v>
      </c>
      <c r="O4011" s="37">
        <f>VLOOKUP(Table2[[#This Row],[Home]],Table4[],2,FALSE)</f>
        <v>22</v>
      </c>
      <c r="P4011" s="37">
        <f>VLOOKUP(Table2[[#This Row],[Visitor]],Table5[],2,FALSE)</f>
        <v>6</v>
      </c>
      <c r="Q4011" s="37">
        <f>VLOOKUP(Table2[[#This Row],[Home]],Table5[],2,FALSE)</f>
        <v>12</v>
      </c>
    </row>
    <row r="4012" spans="1:17" ht="25.5" customHeight="1">
      <c r="A4012" s="73" t="s">
        <v>723</v>
      </c>
      <c r="B4012" s="74" t="s">
        <v>29</v>
      </c>
      <c r="C4012" s="74" t="s">
        <v>5</v>
      </c>
      <c r="D4012" s="74">
        <v>119</v>
      </c>
      <c r="E4012" s="74" t="s">
        <v>40</v>
      </c>
      <c r="F4012" s="74">
        <v>103</v>
      </c>
      <c r="G4012" s="74" t="s">
        <v>7</v>
      </c>
      <c r="H4012" s="69"/>
      <c r="I4012" s="30"/>
      <c r="J4012" s="37">
        <f>VLOOKUP(Table2[[#This Row],[Visitor]],Table1[],2,FALSE)</f>
        <v>4</v>
      </c>
      <c r="K4012" s="37">
        <f>VLOOKUP(Table2[[#This Row],[Home]],Table1[],2,FALSE)</f>
        <v>15</v>
      </c>
      <c r="L4012" s="37">
        <f>VLOOKUP(Table2[[#This Row],[Visitor]],Table3[],2,FALSE)</f>
        <v>4</v>
      </c>
      <c r="M4012" s="37">
        <f>VLOOKUP(Table2[[#This Row],[Home]],Table3[],2,FALSE)</f>
        <v>24</v>
      </c>
      <c r="N4012" s="37">
        <f>VLOOKUP(Table2[[#This Row],[Visitor]],Table4[],2,FALSE)</f>
        <v>9</v>
      </c>
      <c r="O4012" s="37">
        <f>VLOOKUP(Table2[[#This Row],[Home]],Table4[],2,FALSE)</f>
        <v>27</v>
      </c>
      <c r="P4012" s="37">
        <f>VLOOKUP(Table2[[#This Row],[Visitor]],Table5[],2,FALSE)</f>
        <v>5</v>
      </c>
      <c r="Q4012" s="37">
        <f>VLOOKUP(Table2[[#This Row],[Home]],Table5[],2,FALSE)</f>
        <v>24</v>
      </c>
    </row>
    <row r="4013" spans="1:17" ht="25.5" customHeight="1">
      <c r="A4013" s="73" t="s">
        <v>723</v>
      </c>
      <c r="B4013" s="74" t="s">
        <v>35</v>
      </c>
      <c r="C4013" s="74" t="s">
        <v>33</v>
      </c>
      <c r="D4013" s="74">
        <v>108</v>
      </c>
      <c r="E4013" s="74" t="s">
        <v>10</v>
      </c>
      <c r="F4013" s="74">
        <v>130</v>
      </c>
      <c r="G4013" s="74" t="s">
        <v>7</v>
      </c>
      <c r="H4013" s="69"/>
      <c r="I4013" s="30"/>
      <c r="J4013" s="37">
        <f>VLOOKUP(Table2[[#This Row],[Visitor]],Table1[],2,FALSE)</f>
        <v>24</v>
      </c>
      <c r="K4013" s="37">
        <f>VLOOKUP(Table2[[#This Row],[Home]],Table1[],2,FALSE)</f>
        <v>1</v>
      </c>
      <c r="L4013" s="37">
        <f>VLOOKUP(Table2[[#This Row],[Visitor]],Table3[],2,FALSE)</f>
        <v>12</v>
      </c>
      <c r="M4013" s="37">
        <f>VLOOKUP(Table2[[#This Row],[Home]],Table3[],2,FALSE)</f>
        <v>3</v>
      </c>
      <c r="N4013" s="37">
        <f>VLOOKUP(Table2[[#This Row],[Visitor]],Table4[],2,FALSE)</f>
        <v>21</v>
      </c>
      <c r="O4013" s="37">
        <f>VLOOKUP(Table2[[#This Row],[Home]],Table4[],2,FALSE)</f>
        <v>3</v>
      </c>
      <c r="P4013" s="37">
        <f>VLOOKUP(Table2[[#This Row],[Visitor]],Table5[],2,FALSE)</f>
        <v>29</v>
      </c>
      <c r="Q4013" s="37">
        <f>VLOOKUP(Table2[[#This Row],[Home]],Table5[],2,FALSE)</f>
        <v>30</v>
      </c>
    </row>
    <row r="4014" spans="1:17" ht="25.5" customHeight="1">
      <c r="A4014" s="73" t="s">
        <v>723</v>
      </c>
      <c r="B4014" s="74" t="s">
        <v>35</v>
      </c>
      <c r="C4014" s="74" t="s">
        <v>43</v>
      </c>
      <c r="D4014" s="74">
        <v>125</v>
      </c>
      <c r="E4014" s="74" t="s">
        <v>36</v>
      </c>
      <c r="F4014" s="74">
        <v>122</v>
      </c>
      <c r="G4014" s="74" t="s">
        <v>7</v>
      </c>
      <c r="H4014" s="69"/>
      <c r="I4014" s="30"/>
      <c r="J4014" s="37">
        <f>VLOOKUP(Table2[[#This Row],[Visitor]],Table1[],2,FALSE)</f>
        <v>10</v>
      </c>
      <c r="K4014" s="37">
        <f>VLOOKUP(Table2[[#This Row],[Home]],Table1[],2,FALSE)</f>
        <v>16</v>
      </c>
      <c r="L4014" s="37">
        <f>VLOOKUP(Table2[[#This Row],[Visitor]],Table3[],2,FALSE)</f>
        <v>10</v>
      </c>
      <c r="M4014" s="37">
        <f>VLOOKUP(Table2[[#This Row],[Home]],Table3[],2,FALSE)</f>
        <v>7</v>
      </c>
      <c r="N4014" s="37">
        <f>VLOOKUP(Table2[[#This Row],[Visitor]],Table4[],2,FALSE)</f>
        <v>10</v>
      </c>
      <c r="O4014" s="37">
        <f>VLOOKUP(Table2[[#This Row],[Home]],Table4[],2,FALSE)</f>
        <v>6</v>
      </c>
      <c r="P4014" s="37">
        <f>VLOOKUP(Table2[[#This Row],[Visitor]],Table5[],2,FALSE)</f>
        <v>10</v>
      </c>
      <c r="Q4014" s="37">
        <f>VLOOKUP(Table2[[#This Row],[Home]],Table5[],2,FALSE)</f>
        <v>15</v>
      </c>
    </row>
    <row r="4015" spans="1:17" ht="25.5" customHeight="1">
      <c r="A4015" s="73" t="s">
        <v>724</v>
      </c>
      <c r="B4015" s="74" t="s">
        <v>21</v>
      </c>
      <c r="C4015" s="74" t="s">
        <v>44</v>
      </c>
      <c r="D4015" s="74">
        <v>99</v>
      </c>
      <c r="E4015" s="74" t="s">
        <v>27</v>
      </c>
      <c r="F4015" s="74">
        <v>108</v>
      </c>
      <c r="G4015" s="74" t="s">
        <v>7</v>
      </c>
      <c r="H4015" s="69"/>
      <c r="I4015" s="30"/>
      <c r="J4015" s="37">
        <f>VLOOKUP(Table2[[#This Row],[Visitor]],Table1[],2,FALSE)</f>
        <v>6</v>
      </c>
      <c r="K4015" s="37">
        <f>VLOOKUP(Table2[[#This Row],[Home]],Table1[],2,FALSE)</f>
        <v>11</v>
      </c>
      <c r="L4015" s="37">
        <f>VLOOKUP(Table2[[#This Row],[Visitor]],Table3[],2,FALSE)</f>
        <v>18</v>
      </c>
      <c r="M4015" s="37">
        <f>VLOOKUP(Table2[[#This Row],[Home]],Table3[],2,FALSE)</f>
        <v>27</v>
      </c>
      <c r="N4015" s="37">
        <f>VLOOKUP(Table2[[#This Row],[Visitor]],Table4[],2,FALSE)</f>
        <v>12</v>
      </c>
      <c r="O4015" s="37">
        <f>VLOOKUP(Table2[[#This Row],[Home]],Table4[],2,FALSE)</f>
        <v>26</v>
      </c>
      <c r="P4015" s="37">
        <f>VLOOKUP(Table2[[#This Row],[Visitor]],Table5[],2,FALSE)</f>
        <v>4</v>
      </c>
      <c r="Q4015" s="37">
        <f>VLOOKUP(Table2[[#This Row],[Home]],Table5[],2,FALSE)</f>
        <v>26</v>
      </c>
    </row>
    <row r="4016" spans="1:17" ht="25.5" customHeight="1">
      <c r="A4016" s="73" t="s">
        <v>724</v>
      </c>
      <c r="B4016" s="74" t="s">
        <v>23</v>
      </c>
      <c r="C4016" s="74" t="s">
        <v>20</v>
      </c>
      <c r="D4016" s="74">
        <v>88</v>
      </c>
      <c r="E4016" s="74" t="s">
        <v>9</v>
      </c>
      <c r="F4016" s="74">
        <v>107</v>
      </c>
      <c r="G4016" s="74" t="s">
        <v>7</v>
      </c>
      <c r="H4016" s="69"/>
      <c r="I4016" s="30"/>
      <c r="J4016" s="37">
        <f>VLOOKUP(Table2[[#This Row],[Visitor]],Table1[],2,FALSE)</f>
        <v>9</v>
      </c>
      <c r="K4016" s="37">
        <f>VLOOKUP(Table2[[#This Row],[Home]],Table1[],2,FALSE)</f>
        <v>3</v>
      </c>
      <c r="L4016" s="37">
        <f>VLOOKUP(Table2[[#This Row],[Visitor]],Table3[],2,FALSE)</f>
        <v>17</v>
      </c>
      <c r="M4016" s="37">
        <f>VLOOKUP(Table2[[#This Row],[Home]],Table3[],2,FALSE)</f>
        <v>1</v>
      </c>
      <c r="N4016" s="37">
        <f>VLOOKUP(Table2[[#This Row],[Visitor]],Table4[],2,FALSE)</f>
        <v>25</v>
      </c>
      <c r="O4016" s="37">
        <f>VLOOKUP(Table2[[#This Row],[Home]],Table4[],2,FALSE)</f>
        <v>5</v>
      </c>
      <c r="P4016" s="37">
        <f>VLOOKUP(Table2[[#This Row],[Visitor]],Table5[],2,FALSE)</f>
        <v>22</v>
      </c>
      <c r="Q4016" s="37">
        <f>VLOOKUP(Table2[[#This Row],[Home]],Table5[],2,FALSE)</f>
        <v>8</v>
      </c>
    </row>
    <row r="4017" spans="1:17" ht="25.5" customHeight="1">
      <c r="A4017" s="73" t="s">
        <v>724</v>
      </c>
      <c r="B4017" s="74" t="s">
        <v>29</v>
      </c>
      <c r="C4017" s="74" t="s">
        <v>42</v>
      </c>
      <c r="D4017" s="74">
        <v>94</v>
      </c>
      <c r="E4017" s="74" t="s">
        <v>31</v>
      </c>
      <c r="F4017" s="74">
        <v>108</v>
      </c>
      <c r="G4017" s="74" t="s">
        <v>7</v>
      </c>
      <c r="H4017" s="69"/>
      <c r="I4017" s="30"/>
      <c r="J4017" s="37">
        <f>VLOOKUP(Table2[[#This Row],[Visitor]],Table1[],2,FALSE)</f>
        <v>25</v>
      </c>
      <c r="K4017" s="37">
        <f>VLOOKUP(Table2[[#This Row],[Home]],Table1[],2,FALSE)</f>
        <v>8</v>
      </c>
      <c r="L4017" s="37">
        <f>VLOOKUP(Table2[[#This Row],[Visitor]],Table3[],2,FALSE)</f>
        <v>22</v>
      </c>
      <c r="M4017" s="37">
        <f>VLOOKUP(Table2[[#This Row],[Home]],Table3[],2,FALSE)</f>
        <v>11</v>
      </c>
      <c r="N4017" s="37">
        <f>VLOOKUP(Table2[[#This Row],[Visitor]],Table4[],2,FALSE)</f>
        <v>30</v>
      </c>
      <c r="O4017" s="37">
        <f>VLOOKUP(Table2[[#This Row],[Home]],Table4[],2,FALSE)</f>
        <v>8</v>
      </c>
      <c r="P4017" s="37">
        <f>VLOOKUP(Table2[[#This Row],[Visitor]],Table5[],2,FALSE)</f>
        <v>25</v>
      </c>
      <c r="Q4017" s="37">
        <f>VLOOKUP(Table2[[#This Row],[Home]],Table5[],2,FALSE)</f>
        <v>11</v>
      </c>
    </row>
    <row r="4018" spans="1:17" ht="25.5" customHeight="1">
      <c r="A4018" s="73" t="s">
        <v>725</v>
      </c>
      <c r="B4018" s="74" t="s">
        <v>12</v>
      </c>
      <c r="C4018" s="74" t="s">
        <v>16</v>
      </c>
      <c r="D4018" s="74">
        <v>116</v>
      </c>
      <c r="E4018" s="74" t="s">
        <v>13</v>
      </c>
      <c r="F4018" s="74">
        <v>106</v>
      </c>
      <c r="G4018" s="74" t="s">
        <v>7</v>
      </c>
      <c r="H4018" s="69"/>
      <c r="I4018" s="30"/>
      <c r="J4018" s="37">
        <f>VLOOKUP(Table2[[#This Row],[Visitor]],Table1[],2,FALSE)</f>
        <v>13</v>
      </c>
      <c r="K4018" s="37">
        <f>VLOOKUP(Table2[[#This Row],[Home]],Table1[],2,FALSE)</f>
        <v>20</v>
      </c>
      <c r="L4018" s="37">
        <f>VLOOKUP(Table2[[#This Row],[Visitor]],Table3[],2,FALSE)</f>
        <v>8</v>
      </c>
      <c r="M4018" s="37">
        <f>VLOOKUP(Table2[[#This Row],[Home]],Table3[],2,FALSE)</f>
        <v>20</v>
      </c>
      <c r="N4018" s="37">
        <f>VLOOKUP(Table2[[#This Row],[Visitor]],Table4[],2,FALSE)</f>
        <v>11</v>
      </c>
      <c r="O4018" s="37">
        <f>VLOOKUP(Table2[[#This Row],[Home]],Table4[],2,FALSE)</f>
        <v>17</v>
      </c>
      <c r="P4018" s="37">
        <f>VLOOKUP(Table2[[#This Row],[Visitor]],Table5[],2,FALSE)</f>
        <v>7</v>
      </c>
      <c r="Q4018" s="37">
        <f>VLOOKUP(Table2[[#This Row],[Home]],Table5[],2,FALSE)</f>
        <v>23</v>
      </c>
    </row>
    <row r="4019" spans="1:17" ht="25.5" customHeight="1">
      <c r="A4019" s="73" t="s">
        <v>725</v>
      </c>
      <c r="B4019" s="74" t="s">
        <v>12</v>
      </c>
      <c r="C4019" s="74" t="s">
        <v>14</v>
      </c>
      <c r="D4019" s="74">
        <v>107</v>
      </c>
      <c r="E4019" s="74" t="s">
        <v>6</v>
      </c>
      <c r="F4019" s="74">
        <v>122</v>
      </c>
      <c r="G4019" s="74" t="s">
        <v>7</v>
      </c>
      <c r="H4019" s="69"/>
      <c r="I4019" s="30"/>
      <c r="J4019" s="37">
        <f>VLOOKUP(Table2[[#This Row],[Visitor]],Table1[],2,FALSE)</f>
        <v>19</v>
      </c>
      <c r="K4019" s="37">
        <f>VLOOKUP(Table2[[#This Row],[Home]],Table1[],2,FALSE)</f>
        <v>5</v>
      </c>
      <c r="L4019" s="37">
        <f>VLOOKUP(Table2[[#This Row],[Visitor]],Table3[],2,FALSE)</f>
        <v>19</v>
      </c>
      <c r="M4019" s="37">
        <f>VLOOKUP(Table2[[#This Row],[Home]],Table3[],2,FALSE)</f>
        <v>6</v>
      </c>
      <c r="N4019" s="37">
        <f>VLOOKUP(Table2[[#This Row],[Visitor]],Table4[],2,FALSE)</f>
        <v>16</v>
      </c>
      <c r="O4019" s="37">
        <f>VLOOKUP(Table2[[#This Row],[Home]],Table4[],2,FALSE)</f>
        <v>28</v>
      </c>
      <c r="P4019" s="37">
        <f>VLOOKUP(Table2[[#This Row],[Visitor]],Table5[],2,FALSE)</f>
        <v>27</v>
      </c>
      <c r="Q4019" s="37">
        <f>VLOOKUP(Table2[[#This Row],[Home]],Table5[],2,FALSE)</f>
        <v>28</v>
      </c>
    </row>
    <row r="4020" spans="1:17" ht="25.5" customHeight="1">
      <c r="A4020" s="73" t="s">
        <v>725</v>
      </c>
      <c r="B4020" s="74" t="s">
        <v>12</v>
      </c>
      <c r="C4020" s="74" t="s">
        <v>38</v>
      </c>
      <c r="D4020" s="74">
        <v>121</v>
      </c>
      <c r="E4020" s="74" t="s">
        <v>18</v>
      </c>
      <c r="F4020" s="74">
        <v>107</v>
      </c>
      <c r="G4020" s="74" t="s">
        <v>7</v>
      </c>
      <c r="H4020" s="69"/>
      <c r="I4020" s="30"/>
      <c r="J4020" s="37">
        <f>VLOOKUP(Table2[[#This Row],[Visitor]],Table1[],2,FALSE)</f>
        <v>23</v>
      </c>
      <c r="K4020" s="37">
        <f>VLOOKUP(Table2[[#This Row],[Home]],Table1[],2,FALSE)</f>
        <v>26</v>
      </c>
      <c r="L4020" s="37">
        <f>VLOOKUP(Table2[[#This Row],[Visitor]],Table3[],2,FALSE)</f>
        <v>25</v>
      </c>
      <c r="M4020" s="37">
        <f>VLOOKUP(Table2[[#This Row],[Home]],Table3[],2,FALSE)</f>
        <v>26</v>
      </c>
      <c r="N4020" s="37">
        <f>VLOOKUP(Table2[[#This Row],[Visitor]],Table4[],2,FALSE)</f>
        <v>19</v>
      </c>
      <c r="O4020" s="37">
        <f>VLOOKUP(Table2[[#This Row],[Home]],Table4[],2,FALSE)</f>
        <v>15</v>
      </c>
      <c r="P4020" s="37">
        <f>VLOOKUP(Table2[[#This Row],[Visitor]],Table5[],2,FALSE)</f>
        <v>20</v>
      </c>
      <c r="Q4020" s="37">
        <f>VLOOKUP(Table2[[#This Row],[Home]],Table5[],2,FALSE)</f>
        <v>18</v>
      </c>
    </row>
    <row r="4021" spans="1:17" ht="25.5" customHeight="1">
      <c r="A4021" s="73" t="s">
        <v>725</v>
      </c>
      <c r="B4021" s="74" t="s">
        <v>21</v>
      </c>
      <c r="C4021" s="74" t="s">
        <v>15</v>
      </c>
      <c r="D4021" s="74">
        <v>132</v>
      </c>
      <c r="E4021" s="74" t="s">
        <v>27</v>
      </c>
      <c r="F4021" s="74">
        <v>128</v>
      </c>
      <c r="G4021" s="74" t="s">
        <v>7</v>
      </c>
      <c r="H4021" s="69"/>
      <c r="I4021" s="30"/>
      <c r="J4021" s="37">
        <f>VLOOKUP(Table2[[#This Row],[Visitor]],Table1[],2,FALSE)</f>
        <v>30</v>
      </c>
      <c r="K4021" s="37">
        <f>VLOOKUP(Table2[[#This Row],[Home]],Table1[],2,FALSE)</f>
        <v>11</v>
      </c>
      <c r="L4021" s="37">
        <f>VLOOKUP(Table2[[#This Row],[Visitor]],Table3[],2,FALSE)</f>
        <v>23</v>
      </c>
      <c r="M4021" s="37">
        <f>VLOOKUP(Table2[[#This Row],[Home]],Table3[],2,FALSE)</f>
        <v>27</v>
      </c>
      <c r="N4021" s="37">
        <f>VLOOKUP(Table2[[#This Row],[Visitor]],Table4[],2,FALSE)</f>
        <v>14</v>
      </c>
      <c r="O4021" s="37">
        <f>VLOOKUP(Table2[[#This Row],[Home]],Table4[],2,FALSE)</f>
        <v>26</v>
      </c>
      <c r="P4021" s="37">
        <f>VLOOKUP(Table2[[#This Row],[Visitor]],Table5[],2,FALSE)</f>
        <v>14</v>
      </c>
      <c r="Q4021" s="37">
        <f>VLOOKUP(Table2[[#This Row],[Home]],Table5[],2,FALSE)</f>
        <v>26</v>
      </c>
    </row>
    <row r="4022" spans="1:17" ht="25.5" customHeight="1">
      <c r="A4022" s="73" t="s">
        <v>725</v>
      </c>
      <c r="B4022" s="74" t="s">
        <v>21</v>
      </c>
      <c r="C4022" s="74" t="s">
        <v>30</v>
      </c>
      <c r="D4022" s="74">
        <v>109</v>
      </c>
      <c r="E4022" s="74" t="s">
        <v>17</v>
      </c>
      <c r="F4022" s="74">
        <v>82</v>
      </c>
      <c r="G4022" s="74" t="s">
        <v>7</v>
      </c>
      <c r="H4022" s="69"/>
      <c r="I4022" s="30"/>
      <c r="J4022" s="37">
        <f>VLOOKUP(Table2[[#This Row],[Visitor]],Table1[],2,FALSE)</f>
        <v>18</v>
      </c>
      <c r="K4022" s="37">
        <f>VLOOKUP(Table2[[#This Row],[Home]],Table1[],2,FALSE)</f>
        <v>17</v>
      </c>
      <c r="L4022" s="37">
        <f>VLOOKUP(Table2[[#This Row],[Visitor]],Table3[],2,FALSE)</f>
        <v>14</v>
      </c>
      <c r="M4022" s="37">
        <f>VLOOKUP(Table2[[#This Row],[Home]],Table3[],2,FALSE)</f>
        <v>15</v>
      </c>
      <c r="N4022" s="37">
        <f>VLOOKUP(Table2[[#This Row],[Visitor]],Table4[],2,FALSE)</f>
        <v>4</v>
      </c>
      <c r="O4022" s="37">
        <f>VLOOKUP(Table2[[#This Row],[Home]],Table4[],2,FALSE)</f>
        <v>18</v>
      </c>
      <c r="P4022" s="37">
        <f>VLOOKUP(Table2[[#This Row],[Visitor]],Table5[],2,FALSE)</f>
        <v>6</v>
      </c>
      <c r="Q4022" s="37">
        <f>VLOOKUP(Table2[[#This Row],[Home]],Table5[],2,FALSE)</f>
        <v>9</v>
      </c>
    </row>
    <row r="4023" spans="1:17" ht="25.5" customHeight="1">
      <c r="A4023" s="73" t="s">
        <v>725</v>
      </c>
      <c r="B4023" s="74" t="s">
        <v>21</v>
      </c>
      <c r="C4023" s="74" t="s">
        <v>45</v>
      </c>
      <c r="D4023" s="74">
        <v>106</v>
      </c>
      <c r="E4023" s="74" t="s">
        <v>19</v>
      </c>
      <c r="F4023" s="74">
        <v>107</v>
      </c>
      <c r="G4023" s="74" t="s">
        <v>7</v>
      </c>
      <c r="H4023" s="69"/>
      <c r="I4023" s="30"/>
      <c r="J4023" s="37">
        <f>VLOOKUP(Table2[[#This Row],[Visitor]],Table1[],2,FALSE)</f>
        <v>28</v>
      </c>
      <c r="K4023" s="37">
        <f>VLOOKUP(Table2[[#This Row],[Home]],Table1[],2,FALSE)</f>
        <v>27</v>
      </c>
      <c r="L4023" s="37">
        <f>VLOOKUP(Table2[[#This Row],[Visitor]],Table3[],2,FALSE)</f>
        <v>21</v>
      </c>
      <c r="M4023" s="37">
        <f>VLOOKUP(Table2[[#This Row],[Home]],Table3[],2,FALSE)</f>
        <v>5</v>
      </c>
      <c r="N4023" s="37">
        <f>VLOOKUP(Table2[[#This Row],[Visitor]],Table4[],2,FALSE)</f>
        <v>20</v>
      </c>
      <c r="O4023" s="37">
        <f>VLOOKUP(Table2[[#This Row],[Home]],Table4[],2,FALSE)</f>
        <v>7</v>
      </c>
      <c r="P4023" s="37">
        <f>VLOOKUP(Table2[[#This Row],[Visitor]],Table5[],2,FALSE)</f>
        <v>3</v>
      </c>
      <c r="Q4023" s="37">
        <f>VLOOKUP(Table2[[#This Row],[Home]],Table5[],2,FALSE)</f>
        <v>13</v>
      </c>
    </row>
    <row r="4024" spans="1:17" ht="25.5" customHeight="1">
      <c r="A4024" s="73" t="s">
        <v>725</v>
      </c>
      <c r="B4024" s="74" t="s">
        <v>21</v>
      </c>
      <c r="C4024" s="74" t="s">
        <v>22</v>
      </c>
      <c r="D4024" s="74">
        <v>115</v>
      </c>
      <c r="E4024" s="74" t="s">
        <v>41</v>
      </c>
      <c r="F4024" s="74">
        <v>108</v>
      </c>
      <c r="G4024" s="74" t="s">
        <v>7</v>
      </c>
      <c r="H4024" s="69"/>
      <c r="I4024" s="30"/>
      <c r="J4024" s="37">
        <f>VLOOKUP(Table2[[#This Row],[Visitor]],Table1[],2,FALSE)</f>
        <v>14</v>
      </c>
      <c r="K4024" s="37">
        <f>VLOOKUP(Table2[[#This Row],[Home]],Table1[],2,FALSE)</f>
        <v>7</v>
      </c>
      <c r="L4024" s="37">
        <f>VLOOKUP(Table2[[#This Row],[Visitor]],Table3[],2,FALSE)</f>
        <v>16</v>
      </c>
      <c r="M4024" s="37">
        <f>VLOOKUP(Table2[[#This Row],[Home]],Table3[],2,FALSE)</f>
        <v>2</v>
      </c>
      <c r="N4024" s="37">
        <f>VLOOKUP(Table2[[#This Row],[Visitor]],Table4[],2,FALSE)</f>
        <v>1</v>
      </c>
      <c r="O4024" s="37">
        <f>VLOOKUP(Table2[[#This Row],[Home]],Table4[],2,FALSE)</f>
        <v>2</v>
      </c>
      <c r="P4024" s="37">
        <f>VLOOKUP(Table2[[#This Row],[Visitor]],Table5[],2,FALSE)</f>
        <v>1</v>
      </c>
      <c r="Q4024" s="37">
        <f>VLOOKUP(Table2[[#This Row],[Home]],Table5[],2,FALSE)</f>
        <v>2</v>
      </c>
    </row>
    <row r="4025" spans="1:17" ht="25.5" customHeight="1">
      <c r="A4025" s="73" t="s">
        <v>725</v>
      </c>
      <c r="B4025" s="74" t="s">
        <v>26</v>
      </c>
      <c r="C4025" s="74" t="s">
        <v>5</v>
      </c>
      <c r="D4025" s="74">
        <v>106</v>
      </c>
      <c r="E4025" s="74" t="s">
        <v>34</v>
      </c>
      <c r="F4025" s="74">
        <v>110</v>
      </c>
      <c r="G4025" s="74" t="s">
        <v>7</v>
      </c>
      <c r="H4025" s="69"/>
      <c r="I4025" s="30"/>
      <c r="J4025" s="37">
        <f>VLOOKUP(Table2[[#This Row],[Visitor]],Table1[],2,FALSE)</f>
        <v>4</v>
      </c>
      <c r="K4025" s="37">
        <f>VLOOKUP(Table2[[#This Row],[Home]],Table1[],2,FALSE)</f>
        <v>2</v>
      </c>
      <c r="L4025" s="37">
        <f>VLOOKUP(Table2[[#This Row],[Visitor]],Table3[],2,FALSE)</f>
        <v>4</v>
      </c>
      <c r="M4025" s="37">
        <f>VLOOKUP(Table2[[#This Row],[Home]],Table3[],2,FALSE)</f>
        <v>13</v>
      </c>
      <c r="N4025" s="37">
        <f>VLOOKUP(Table2[[#This Row],[Visitor]],Table4[],2,FALSE)</f>
        <v>9</v>
      </c>
      <c r="O4025" s="37">
        <f>VLOOKUP(Table2[[#This Row],[Home]],Table4[],2,FALSE)</f>
        <v>13</v>
      </c>
      <c r="P4025" s="37">
        <f>VLOOKUP(Table2[[#This Row],[Visitor]],Table5[],2,FALSE)</f>
        <v>5</v>
      </c>
      <c r="Q4025" s="37">
        <f>VLOOKUP(Table2[[#This Row],[Home]],Table5[],2,FALSE)</f>
        <v>19</v>
      </c>
    </row>
    <row r="4026" spans="1:17" ht="25.5" customHeight="1">
      <c r="A4026" s="73" t="s">
        <v>725</v>
      </c>
      <c r="B4026" s="74" t="s">
        <v>29</v>
      </c>
      <c r="C4026" s="74" t="s">
        <v>20</v>
      </c>
      <c r="D4026" s="74">
        <v>106</v>
      </c>
      <c r="E4026" s="74" t="s">
        <v>24</v>
      </c>
      <c r="F4026" s="74">
        <v>124</v>
      </c>
      <c r="G4026" s="74" t="s">
        <v>7</v>
      </c>
      <c r="H4026" s="69"/>
      <c r="I4026" s="30"/>
      <c r="J4026" s="37">
        <f>VLOOKUP(Table2[[#This Row],[Visitor]],Table1[],2,FALSE)</f>
        <v>9</v>
      </c>
      <c r="K4026" s="37">
        <f>VLOOKUP(Table2[[#This Row],[Home]],Table1[],2,FALSE)</f>
        <v>21</v>
      </c>
      <c r="L4026" s="37">
        <f>VLOOKUP(Table2[[#This Row],[Visitor]],Table3[],2,FALSE)</f>
        <v>17</v>
      </c>
      <c r="M4026" s="37">
        <f>VLOOKUP(Table2[[#This Row],[Home]],Table3[],2,FALSE)</f>
        <v>9</v>
      </c>
      <c r="N4026" s="37">
        <f>VLOOKUP(Table2[[#This Row],[Visitor]],Table4[],2,FALSE)</f>
        <v>25</v>
      </c>
      <c r="O4026" s="37">
        <f>VLOOKUP(Table2[[#This Row],[Home]],Table4[],2,FALSE)</f>
        <v>24</v>
      </c>
      <c r="P4026" s="37">
        <f>VLOOKUP(Table2[[#This Row],[Visitor]],Table5[],2,FALSE)</f>
        <v>22</v>
      </c>
      <c r="Q4026" s="37">
        <f>VLOOKUP(Table2[[#This Row],[Home]],Table5[],2,FALSE)</f>
        <v>21</v>
      </c>
    </row>
    <row r="4027" spans="1:17" ht="25.5" customHeight="1">
      <c r="A4027" s="73" t="s">
        <v>725</v>
      </c>
      <c r="B4027" s="74" t="s">
        <v>29</v>
      </c>
      <c r="C4027" s="74" t="s">
        <v>43</v>
      </c>
      <c r="D4027" s="74">
        <v>102</v>
      </c>
      <c r="E4027" s="74" t="s">
        <v>37</v>
      </c>
      <c r="F4027" s="74">
        <v>97</v>
      </c>
      <c r="G4027" s="74" t="s">
        <v>7</v>
      </c>
      <c r="H4027" s="69"/>
      <c r="I4027" s="30"/>
      <c r="J4027" s="37">
        <f>VLOOKUP(Table2[[#This Row],[Visitor]],Table1[],2,FALSE)</f>
        <v>10</v>
      </c>
      <c r="K4027" s="37">
        <f>VLOOKUP(Table2[[#This Row],[Home]],Table1[],2,FALSE)</f>
        <v>29</v>
      </c>
      <c r="L4027" s="37">
        <f>VLOOKUP(Table2[[#This Row],[Visitor]],Table3[],2,FALSE)</f>
        <v>10</v>
      </c>
      <c r="M4027" s="37">
        <f>VLOOKUP(Table2[[#This Row],[Home]],Table3[],2,FALSE)</f>
        <v>30</v>
      </c>
      <c r="N4027" s="37">
        <f>VLOOKUP(Table2[[#This Row],[Visitor]],Table4[],2,FALSE)</f>
        <v>10</v>
      </c>
      <c r="O4027" s="37">
        <f>VLOOKUP(Table2[[#This Row],[Home]],Table4[],2,FALSE)</f>
        <v>29</v>
      </c>
      <c r="P4027" s="37">
        <f>VLOOKUP(Table2[[#This Row],[Visitor]],Table5[],2,FALSE)</f>
        <v>10</v>
      </c>
      <c r="Q4027" s="37">
        <f>VLOOKUP(Table2[[#This Row],[Home]],Table5[],2,FALSE)</f>
        <v>17</v>
      </c>
    </row>
    <row r="4028" spans="1:17" ht="25.5" customHeight="1">
      <c r="A4028" s="73" t="s">
        <v>725</v>
      </c>
      <c r="B4028" s="74" t="s">
        <v>29</v>
      </c>
      <c r="C4028" s="74" t="s">
        <v>28</v>
      </c>
      <c r="D4028" s="74">
        <v>104</v>
      </c>
      <c r="E4028" s="74" t="s">
        <v>31</v>
      </c>
      <c r="F4028" s="74">
        <v>116</v>
      </c>
      <c r="G4028" s="74" t="s">
        <v>7</v>
      </c>
      <c r="H4028" s="69"/>
      <c r="I4028" s="30"/>
      <c r="J4028" s="37">
        <f>VLOOKUP(Table2[[#This Row],[Visitor]],Table1[],2,FALSE)</f>
        <v>22</v>
      </c>
      <c r="K4028" s="37">
        <f>VLOOKUP(Table2[[#This Row],[Home]],Table1[],2,FALSE)</f>
        <v>8</v>
      </c>
      <c r="L4028" s="37">
        <f>VLOOKUP(Table2[[#This Row],[Visitor]],Table3[],2,FALSE)</f>
        <v>28</v>
      </c>
      <c r="M4028" s="37">
        <f>VLOOKUP(Table2[[#This Row],[Home]],Table3[],2,FALSE)</f>
        <v>11</v>
      </c>
      <c r="N4028" s="37">
        <f>VLOOKUP(Table2[[#This Row],[Visitor]],Table4[],2,FALSE)</f>
        <v>22</v>
      </c>
      <c r="O4028" s="37">
        <f>VLOOKUP(Table2[[#This Row],[Home]],Table4[],2,FALSE)</f>
        <v>8</v>
      </c>
      <c r="P4028" s="37">
        <f>VLOOKUP(Table2[[#This Row],[Visitor]],Table5[],2,FALSE)</f>
        <v>12</v>
      </c>
      <c r="Q4028" s="37">
        <f>VLOOKUP(Table2[[#This Row],[Home]],Table5[],2,FALSE)</f>
        <v>11</v>
      </c>
    </row>
    <row r="4029" spans="1:17" ht="25.5" customHeight="1">
      <c r="A4029" s="73" t="s">
        <v>725</v>
      </c>
      <c r="B4029" s="74" t="s">
        <v>35</v>
      </c>
      <c r="C4029" s="74" t="s">
        <v>33</v>
      </c>
      <c r="D4029" s="74">
        <v>111</v>
      </c>
      <c r="E4029" s="74" t="s">
        <v>10</v>
      </c>
      <c r="F4029" s="74">
        <v>123</v>
      </c>
      <c r="G4029" s="74" t="s">
        <v>7</v>
      </c>
      <c r="H4029" s="69"/>
      <c r="I4029" s="30"/>
      <c r="J4029" s="37">
        <f>VLOOKUP(Table2[[#This Row],[Visitor]],Table1[],2,FALSE)</f>
        <v>24</v>
      </c>
      <c r="K4029" s="37">
        <f>VLOOKUP(Table2[[#This Row],[Home]],Table1[],2,FALSE)</f>
        <v>1</v>
      </c>
      <c r="L4029" s="37">
        <f>VLOOKUP(Table2[[#This Row],[Visitor]],Table3[],2,FALSE)</f>
        <v>12</v>
      </c>
      <c r="M4029" s="37">
        <f>VLOOKUP(Table2[[#This Row],[Home]],Table3[],2,FALSE)</f>
        <v>3</v>
      </c>
      <c r="N4029" s="37">
        <f>VLOOKUP(Table2[[#This Row],[Visitor]],Table4[],2,FALSE)</f>
        <v>21</v>
      </c>
      <c r="O4029" s="37">
        <f>VLOOKUP(Table2[[#This Row],[Home]],Table4[],2,FALSE)</f>
        <v>3</v>
      </c>
      <c r="P4029" s="37">
        <f>VLOOKUP(Table2[[#This Row],[Visitor]],Table5[],2,FALSE)</f>
        <v>29</v>
      </c>
      <c r="Q4029" s="37">
        <f>VLOOKUP(Table2[[#This Row],[Home]],Table5[],2,FALSE)</f>
        <v>30</v>
      </c>
    </row>
    <row r="4030" spans="1:17" ht="25.5" customHeight="1">
      <c r="A4030" s="73" t="s">
        <v>726</v>
      </c>
      <c r="B4030" s="74" t="s">
        <v>21</v>
      </c>
      <c r="C4030" s="74" t="s">
        <v>36</v>
      </c>
      <c r="D4030" s="74">
        <v>101</v>
      </c>
      <c r="E4030" s="74" t="s">
        <v>9</v>
      </c>
      <c r="F4030" s="74">
        <v>104</v>
      </c>
      <c r="G4030" s="74" t="s">
        <v>7</v>
      </c>
      <c r="H4030" s="69"/>
      <c r="I4030" s="30"/>
      <c r="J4030" s="37">
        <f>VLOOKUP(Table2[[#This Row],[Visitor]],Table1[],2,FALSE)</f>
        <v>16</v>
      </c>
      <c r="K4030" s="37">
        <f>VLOOKUP(Table2[[#This Row],[Home]],Table1[],2,FALSE)</f>
        <v>3</v>
      </c>
      <c r="L4030" s="37">
        <f>VLOOKUP(Table2[[#This Row],[Visitor]],Table3[],2,FALSE)</f>
        <v>7</v>
      </c>
      <c r="M4030" s="37">
        <f>VLOOKUP(Table2[[#This Row],[Home]],Table3[],2,FALSE)</f>
        <v>1</v>
      </c>
      <c r="N4030" s="37">
        <f>VLOOKUP(Table2[[#This Row],[Visitor]],Table4[],2,FALSE)</f>
        <v>6</v>
      </c>
      <c r="O4030" s="37">
        <f>VLOOKUP(Table2[[#This Row],[Home]],Table4[],2,FALSE)</f>
        <v>5</v>
      </c>
      <c r="P4030" s="37">
        <f>VLOOKUP(Table2[[#This Row],[Visitor]],Table5[],2,FALSE)</f>
        <v>15</v>
      </c>
      <c r="Q4030" s="37">
        <f>VLOOKUP(Table2[[#This Row],[Home]],Table5[],2,FALSE)</f>
        <v>8</v>
      </c>
    </row>
    <row r="4031" spans="1:17" ht="25.5" customHeight="1">
      <c r="A4031" s="73" t="s">
        <v>726</v>
      </c>
      <c r="B4031" s="74" t="s">
        <v>23</v>
      </c>
      <c r="C4031" s="74" t="s">
        <v>45</v>
      </c>
      <c r="D4031" s="74">
        <v>92</v>
      </c>
      <c r="E4031" s="74" t="s">
        <v>14</v>
      </c>
      <c r="F4031" s="74">
        <v>107</v>
      </c>
      <c r="G4031" s="74" t="s">
        <v>7</v>
      </c>
      <c r="H4031" s="69"/>
      <c r="I4031" s="30"/>
      <c r="J4031" s="37">
        <f>VLOOKUP(Table2[[#This Row],[Visitor]],Table1[],2,FALSE)</f>
        <v>28</v>
      </c>
      <c r="K4031" s="37">
        <f>VLOOKUP(Table2[[#This Row],[Home]],Table1[],2,FALSE)</f>
        <v>19</v>
      </c>
      <c r="L4031" s="37">
        <f>VLOOKUP(Table2[[#This Row],[Visitor]],Table3[],2,FALSE)</f>
        <v>21</v>
      </c>
      <c r="M4031" s="37">
        <f>VLOOKUP(Table2[[#This Row],[Home]],Table3[],2,FALSE)</f>
        <v>19</v>
      </c>
      <c r="N4031" s="37">
        <f>VLOOKUP(Table2[[#This Row],[Visitor]],Table4[],2,FALSE)</f>
        <v>20</v>
      </c>
      <c r="O4031" s="37">
        <f>VLOOKUP(Table2[[#This Row],[Home]],Table4[],2,FALSE)</f>
        <v>16</v>
      </c>
      <c r="P4031" s="37">
        <f>VLOOKUP(Table2[[#This Row],[Visitor]],Table5[],2,FALSE)</f>
        <v>3</v>
      </c>
      <c r="Q4031" s="37">
        <f>VLOOKUP(Table2[[#This Row],[Home]],Table5[],2,FALSE)</f>
        <v>27</v>
      </c>
    </row>
    <row r="4032" spans="1:17" ht="25.5" customHeight="1">
      <c r="A4032" s="73" t="s">
        <v>726</v>
      </c>
      <c r="B4032" s="74" t="s">
        <v>23</v>
      </c>
      <c r="C4032" s="74" t="s">
        <v>44</v>
      </c>
      <c r="D4032" s="74">
        <v>109</v>
      </c>
      <c r="E4032" s="74" t="s">
        <v>17</v>
      </c>
      <c r="F4032" s="74">
        <v>105</v>
      </c>
      <c r="G4032" s="74" t="s">
        <v>7</v>
      </c>
      <c r="H4032" s="69"/>
      <c r="I4032" s="30"/>
      <c r="J4032" s="37">
        <f>VLOOKUP(Table2[[#This Row],[Visitor]],Table1[],2,FALSE)</f>
        <v>6</v>
      </c>
      <c r="K4032" s="37">
        <f>VLOOKUP(Table2[[#This Row],[Home]],Table1[],2,FALSE)</f>
        <v>17</v>
      </c>
      <c r="L4032" s="37">
        <f>VLOOKUP(Table2[[#This Row],[Visitor]],Table3[],2,FALSE)</f>
        <v>18</v>
      </c>
      <c r="M4032" s="37">
        <f>VLOOKUP(Table2[[#This Row],[Home]],Table3[],2,FALSE)</f>
        <v>15</v>
      </c>
      <c r="N4032" s="37">
        <f>VLOOKUP(Table2[[#This Row],[Visitor]],Table4[],2,FALSE)</f>
        <v>12</v>
      </c>
      <c r="O4032" s="37">
        <f>VLOOKUP(Table2[[#This Row],[Home]],Table4[],2,FALSE)</f>
        <v>18</v>
      </c>
      <c r="P4032" s="37">
        <f>VLOOKUP(Table2[[#This Row],[Visitor]],Table5[],2,FALSE)</f>
        <v>4</v>
      </c>
      <c r="Q4032" s="37">
        <f>VLOOKUP(Table2[[#This Row],[Home]],Table5[],2,FALSE)</f>
        <v>9</v>
      </c>
    </row>
    <row r="4033" spans="1:17" ht="25.5" customHeight="1">
      <c r="A4033" s="73" t="s">
        <v>726</v>
      </c>
      <c r="B4033" s="74" t="s">
        <v>35</v>
      </c>
      <c r="C4033" s="74" t="s">
        <v>10</v>
      </c>
      <c r="D4033" s="74">
        <v>93</v>
      </c>
      <c r="E4033" s="74" t="s">
        <v>37</v>
      </c>
      <c r="F4033" s="74">
        <v>114</v>
      </c>
      <c r="G4033" s="74" t="s">
        <v>7</v>
      </c>
      <c r="H4033" s="69"/>
      <c r="I4033" s="30"/>
      <c r="J4033" s="37">
        <f>VLOOKUP(Table2[[#This Row],[Visitor]],Table1[],2,FALSE)</f>
        <v>1</v>
      </c>
      <c r="K4033" s="37">
        <f>VLOOKUP(Table2[[#This Row],[Home]],Table1[],2,FALSE)</f>
        <v>29</v>
      </c>
      <c r="L4033" s="37">
        <f>VLOOKUP(Table2[[#This Row],[Visitor]],Table3[],2,FALSE)</f>
        <v>3</v>
      </c>
      <c r="M4033" s="37">
        <f>VLOOKUP(Table2[[#This Row],[Home]],Table3[],2,FALSE)</f>
        <v>30</v>
      </c>
      <c r="N4033" s="37">
        <f>VLOOKUP(Table2[[#This Row],[Visitor]],Table4[],2,FALSE)</f>
        <v>3</v>
      </c>
      <c r="O4033" s="37">
        <f>VLOOKUP(Table2[[#This Row],[Home]],Table4[],2,FALSE)</f>
        <v>29</v>
      </c>
      <c r="P4033" s="37">
        <f>VLOOKUP(Table2[[#This Row],[Visitor]],Table5[],2,FALSE)</f>
        <v>30</v>
      </c>
      <c r="Q4033" s="37">
        <f>VLOOKUP(Table2[[#This Row],[Home]],Table5[],2,FALSE)</f>
        <v>17</v>
      </c>
    </row>
    <row r="4034" spans="1:17" ht="25.5" customHeight="1">
      <c r="A4034" s="76" t="s">
        <v>727</v>
      </c>
      <c r="B4034" s="77" t="s">
        <v>12</v>
      </c>
      <c r="C4034" s="77" t="s">
        <v>16</v>
      </c>
      <c r="D4034" s="77">
        <v>105</v>
      </c>
      <c r="E4034" s="77" t="s">
        <v>13</v>
      </c>
      <c r="F4034" s="77">
        <v>108</v>
      </c>
      <c r="G4034" s="77" t="s">
        <v>7</v>
      </c>
      <c r="H4034" s="69"/>
      <c r="I4034" s="30"/>
      <c r="J4034" s="37">
        <f>VLOOKUP(Table2[[#This Row],[Visitor]],Table1[],2,FALSE)</f>
        <v>13</v>
      </c>
      <c r="K4034" s="37">
        <f>VLOOKUP(Table2[[#This Row],[Home]],Table1[],2,FALSE)</f>
        <v>20</v>
      </c>
      <c r="L4034" s="37">
        <f>VLOOKUP(Table2[[#This Row],[Visitor]],Table3[],2,FALSE)</f>
        <v>8</v>
      </c>
      <c r="M4034" s="37">
        <f>VLOOKUP(Table2[[#This Row],[Home]],Table3[],2,FALSE)</f>
        <v>20</v>
      </c>
      <c r="N4034" s="37">
        <f>VLOOKUP(Table2[[#This Row],[Visitor]],Table4[],2,FALSE)</f>
        <v>11</v>
      </c>
      <c r="O4034" s="37">
        <f>VLOOKUP(Table2[[#This Row],[Home]],Table4[],2,FALSE)</f>
        <v>17</v>
      </c>
      <c r="P4034" s="37">
        <f>VLOOKUP(Table2[[#This Row],[Visitor]],Table5[],2,FALSE)</f>
        <v>7</v>
      </c>
      <c r="Q4034" s="37">
        <f>VLOOKUP(Table2[[#This Row],[Home]],Table5[],2,FALSE)</f>
        <v>23</v>
      </c>
    </row>
    <row r="4035" spans="1:17" ht="25.5" customHeight="1">
      <c r="A4035" s="76" t="s">
        <v>727</v>
      </c>
      <c r="B4035" s="77" t="s">
        <v>12</v>
      </c>
      <c r="C4035" s="77" t="s">
        <v>27</v>
      </c>
      <c r="D4035" s="77">
        <v>116</v>
      </c>
      <c r="E4035" s="77" t="s">
        <v>20</v>
      </c>
      <c r="F4035" s="77">
        <v>100</v>
      </c>
      <c r="G4035" s="77" t="s">
        <v>7</v>
      </c>
      <c r="H4035" s="69"/>
      <c r="I4035" s="30"/>
      <c r="J4035" s="37">
        <f>VLOOKUP(Table2[[#This Row],[Visitor]],Table1[],2,FALSE)</f>
        <v>11</v>
      </c>
      <c r="K4035" s="37">
        <f>VLOOKUP(Table2[[#This Row],[Home]],Table1[],2,FALSE)</f>
        <v>9</v>
      </c>
      <c r="L4035" s="37">
        <f>VLOOKUP(Table2[[#This Row],[Visitor]],Table3[],2,FALSE)</f>
        <v>27</v>
      </c>
      <c r="M4035" s="37">
        <f>VLOOKUP(Table2[[#This Row],[Home]],Table3[],2,FALSE)</f>
        <v>17</v>
      </c>
      <c r="N4035" s="37">
        <f>VLOOKUP(Table2[[#This Row],[Visitor]],Table4[],2,FALSE)</f>
        <v>26</v>
      </c>
      <c r="O4035" s="37">
        <f>VLOOKUP(Table2[[#This Row],[Home]],Table4[],2,FALSE)</f>
        <v>25</v>
      </c>
      <c r="P4035" s="37">
        <f>VLOOKUP(Table2[[#This Row],[Visitor]],Table5[],2,FALSE)</f>
        <v>26</v>
      </c>
      <c r="Q4035" s="37">
        <f>VLOOKUP(Table2[[#This Row],[Home]],Table5[],2,FALSE)</f>
        <v>22</v>
      </c>
    </row>
    <row r="4036" spans="1:17" ht="25.5" customHeight="1">
      <c r="A4036" s="76" t="s">
        <v>727</v>
      </c>
      <c r="B4036" s="77" t="s">
        <v>21</v>
      </c>
      <c r="C4036" s="77" t="s">
        <v>22</v>
      </c>
      <c r="D4036" s="77">
        <v>126</v>
      </c>
      <c r="E4036" s="77" t="s">
        <v>24</v>
      </c>
      <c r="F4036" s="77">
        <v>131</v>
      </c>
      <c r="G4036" s="77" t="s">
        <v>7</v>
      </c>
      <c r="H4036" s="69"/>
      <c r="I4036" s="30"/>
      <c r="J4036" s="37">
        <f>VLOOKUP(Table2[[#This Row],[Visitor]],Table1[],2,FALSE)</f>
        <v>14</v>
      </c>
      <c r="K4036" s="37">
        <f>VLOOKUP(Table2[[#This Row],[Home]],Table1[],2,FALSE)</f>
        <v>21</v>
      </c>
      <c r="L4036" s="37">
        <f>VLOOKUP(Table2[[#This Row],[Visitor]],Table3[],2,FALSE)</f>
        <v>16</v>
      </c>
      <c r="M4036" s="37">
        <f>VLOOKUP(Table2[[#This Row],[Home]],Table3[],2,FALSE)</f>
        <v>9</v>
      </c>
      <c r="N4036" s="37">
        <f>VLOOKUP(Table2[[#This Row],[Visitor]],Table4[],2,FALSE)</f>
        <v>1</v>
      </c>
      <c r="O4036" s="37">
        <f>VLOOKUP(Table2[[#This Row],[Home]],Table4[],2,FALSE)</f>
        <v>24</v>
      </c>
      <c r="P4036" s="37">
        <f>VLOOKUP(Table2[[#This Row],[Visitor]],Table5[],2,FALSE)</f>
        <v>1</v>
      </c>
      <c r="Q4036" s="37">
        <f>VLOOKUP(Table2[[#This Row],[Home]],Table5[],2,FALSE)</f>
        <v>21</v>
      </c>
    </row>
    <row r="4037" spans="1:17" ht="25.5" customHeight="1">
      <c r="A4037" s="76" t="s">
        <v>727</v>
      </c>
      <c r="B4037" s="77" t="s">
        <v>21</v>
      </c>
      <c r="C4037" s="77" t="s">
        <v>6</v>
      </c>
      <c r="D4037" s="77">
        <v>81</v>
      </c>
      <c r="E4037" s="77" t="s">
        <v>42</v>
      </c>
      <c r="F4037" s="77">
        <v>102</v>
      </c>
      <c r="G4037" s="77" t="s">
        <v>7</v>
      </c>
      <c r="H4037" s="69"/>
      <c r="I4037" s="30"/>
      <c r="J4037" s="37">
        <f>VLOOKUP(Table2[[#This Row],[Visitor]],Table1[],2,FALSE)</f>
        <v>5</v>
      </c>
      <c r="K4037" s="37">
        <f>VLOOKUP(Table2[[#This Row],[Home]],Table1[],2,FALSE)</f>
        <v>25</v>
      </c>
      <c r="L4037" s="37">
        <f>VLOOKUP(Table2[[#This Row],[Visitor]],Table3[],2,FALSE)</f>
        <v>6</v>
      </c>
      <c r="M4037" s="37">
        <f>VLOOKUP(Table2[[#This Row],[Home]],Table3[],2,FALSE)</f>
        <v>22</v>
      </c>
      <c r="N4037" s="37">
        <f>VLOOKUP(Table2[[#This Row],[Visitor]],Table4[],2,FALSE)</f>
        <v>28</v>
      </c>
      <c r="O4037" s="37">
        <f>VLOOKUP(Table2[[#This Row],[Home]],Table4[],2,FALSE)</f>
        <v>30</v>
      </c>
      <c r="P4037" s="37">
        <f>VLOOKUP(Table2[[#This Row],[Visitor]],Table5[],2,FALSE)</f>
        <v>28</v>
      </c>
      <c r="Q4037" s="37">
        <f>VLOOKUP(Table2[[#This Row],[Home]],Table5[],2,FALSE)</f>
        <v>25</v>
      </c>
    </row>
    <row r="4038" spans="1:17" ht="25.5" customHeight="1">
      <c r="A4038" s="76" t="s">
        <v>727</v>
      </c>
      <c r="B4038" s="77" t="s">
        <v>21</v>
      </c>
      <c r="C4038" s="77" t="s">
        <v>38</v>
      </c>
      <c r="D4038" s="77">
        <v>126</v>
      </c>
      <c r="E4038" s="77" t="s">
        <v>41</v>
      </c>
      <c r="F4038" s="77">
        <v>124</v>
      </c>
      <c r="G4038" s="77" t="s">
        <v>7</v>
      </c>
      <c r="H4038" s="69"/>
      <c r="I4038" s="30"/>
      <c r="J4038" s="37">
        <f>VLOOKUP(Table2[[#This Row],[Visitor]],Table1[],2,FALSE)</f>
        <v>23</v>
      </c>
      <c r="K4038" s="37">
        <f>VLOOKUP(Table2[[#This Row],[Home]],Table1[],2,FALSE)</f>
        <v>7</v>
      </c>
      <c r="L4038" s="37">
        <f>VLOOKUP(Table2[[#This Row],[Visitor]],Table3[],2,FALSE)</f>
        <v>25</v>
      </c>
      <c r="M4038" s="37">
        <f>VLOOKUP(Table2[[#This Row],[Home]],Table3[],2,FALSE)</f>
        <v>2</v>
      </c>
      <c r="N4038" s="37">
        <f>VLOOKUP(Table2[[#This Row],[Visitor]],Table4[],2,FALSE)</f>
        <v>19</v>
      </c>
      <c r="O4038" s="37">
        <f>VLOOKUP(Table2[[#This Row],[Home]],Table4[],2,FALSE)</f>
        <v>2</v>
      </c>
      <c r="P4038" s="37">
        <f>VLOOKUP(Table2[[#This Row],[Visitor]],Table5[],2,FALSE)</f>
        <v>20</v>
      </c>
      <c r="Q4038" s="37">
        <f>VLOOKUP(Table2[[#This Row],[Home]],Table5[],2,FALSE)</f>
        <v>2</v>
      </c>
    </row>
    <row r="4039" spans="1:17" ht="25.5" customHeight="1">
      <c r="A4039" s="76" t="s">
        <v>727</v>
      </c>
      <c r="B4039" s="77" t="s">
        <v>23</v>
      </c>
      <c r="C4039" s="77" t="s">
        <v>19</v>
      </c>
      <c r="D4039" s="77">
        <v>118</v>
      </c>
      <c r="E4039" s="77" t="s">
        <v>33</v>
      </c>
      <c r="F4039" s="77">
        <v>94</v>
      </c>
      <c r="G4039" s="77" t="s">
        <v>7</v>
      </c>
      <c r="H4039" s="69"/>
      <c r="I4039" s="30"/>
      <c r="J4039" s="37">
        <f>VLOOKUP(Table2[[#This Row],[Visitor]],Table1[],2,FALSE)</f>
        <v>27</v>
      </c>
      <c r="K4039" s="37">
        <f>VLOOKUP(Table2[[#This Row],[Home]],Table1[],2,FALSE)</f>
        <v>24</v>
      </c>
      <c r="L4039" s="37">
        <f>VLOOKUP(Table2[[#This Row],[Visitor]],Table3[],2,FALSE)</f>
        <v>5</v>
      </c>
      <c r="M4039" s="37">
        <f>VLOOKUP(Table2[[#This Row],[Home]],Table3[],2,FALSE)</f>
        <v>12</v>
      </c>
      <c r="N4039" s="37">
        <f>VLOOKUP(Table2[[#This Row],[Visitor]],Table4[],2,FALSE)</f>
        <v>7</v>
      </c>
      <c r="O4039" s="37">
        <f>VLOOKUP(Table2[[#This Row],[Home]],Table4[],2,FALSE)</f>
        <v>21</v>
      </c>
      <c r="P4039" s="37">
        <f>VLOOKUP(Table2[[#This Row],[Visitor]],Table5[],2,FALSE)</f>
        <v>13</v>
      </c>
      <c r="Q4039" s="37">
        <f>VLOOKUP(Table2[[#This Row],[Home]],Table5[],2,FALSE)</f>
        <v>29</v>
      </c>
    </row>
    <row r="4040" spans="1:17" ht="25.5" customHeight="1">
      <c r="A4040" s="76" t="s">
        <v>727</v>
      </c>
      <c r="B4040" s="77" t="s">
        <v>23</v>
      </c>
      <c r="C4040" s="77" t="s">
        <v>15</v>
      </c>
      <c r="D4040" s="77">
        <v>147</v>
      </c>
      <c r="E4040" s="77" t="s">
        <v>43</v>
      </c>
      <c r="F4040" s="77">
        <v>125</v>
      </c>
      <c r="G4040" s="77" t="s">
        <v>7</v>
      </c>
      <c r="H4040" s="69"/>
      <c r="I4040" s="30"/>
      <c r="J4040" s="37">
        <f>VLOOKUP(Table2[[#This Row],[Visitor]],Table1[],2,FALSE)</f>
        <v>30</v>
      </c>
      <c r="K4040" s="37">
        <f>VLOOKUP(Table2[[#This Row],[Home]],Table1[],2,FALSE)</f>
        <v>10</v>
      </c>
      <c r="L4040" s="37">
        <f>VLOOKUP(Table2[[#This Row],[Visitor]],Table3[],2,FALSE)</f>
        <v>23</v>
      </c>
      <c r="M4040" s="37">
        <f>VLOOKUP(Table2[[#This Row],[Home]],Table3[],2,FALSE)</f>
        <v>10</v>
      </c>
      <c r="N4040" s="37">
        <f>VLOOKUP(Table2[[#This Row],[Visitor]],Table4[],2,FALSE)</f>
        <v>14</v>
      </c>
      <c r="O4040" s="37">
        <f>VLOOKUP(Table2[[#This Row],[Home]],Table4[],2,FALSE)</f>
        <v>10</v>
      </c>
      <c r="P4040" s="37">
        <f>VLOOKUP(Table2[[#This Row],[Visitor]],Table5[],2,FALSE)</f>
        <v>14</v>
      </c>
      <c r="Q4040" s="37">
        <f>VLOOKUP(Table2[[#This Row],[Home]],Table5[],2,FALSE)</f>
        <v>10</v>
      </c>
    </row>
    <row r="4041" spans="1:17" ht="25.5" customHeight="1">
      <c r="A4041" s="76" t="s">
        <v>727</v>
      </c>
      <c r="B4041" s="77" t="s">
        <v>23</v>
      </c>
      <c r="C4041" s="77" t="s">
        <v>44</v>
      </c>
      <c r="D4041" s="77">
        <v>116</v>
      </c>
      <c r="E4041" s="77" t="s">
        <v>18</v>
      </c>
      <c r="F4041" s="77">
        <v>90</v>
      </c>
      <c r="G4041" s="77" t="s">
        <v>7</v>
      </c>
      <c r="H4041" s="69"/>
      <c r="I4041" s="30"/>
      <c r="J4041" s="37">
        <f>VLOOKUP(Table2[[#This Row],[Visitor]],Table1[],2,FALSE)</f>
        <v>6</v>
      </c>
      <c r="K4041" s="37">
        <f>VLOOKUP(Table2[[#This Row],[Home]],Table1[],2,FALSE)</f>
        <v>26</v>
      </c>
      <c r="L4041" s="37">
        <f>VLOOKUP(Table2[[#This Row],[Visitor]],Table3[],2,FALSE)</f>
        <v>18</v>
      </c>
      <c r="M4041" s="37">
        <f>VLOOKUP(Table2[[#This Row],[Home]],Table3[],2,FALSE)</f>
        <v>26</v>
      </c>
      <c r="N4041" s="37">
        <f>VLOOKUP(Table2[[#This Row],[Visitor]],Table4[],2,FALSE)</f>
        <v>12</v>
      </c>
      <c r="O4041" s="37">
        <f>VLOOKUP(Table2[[#This Row],[Home]],Table4[],2,FALSE)</f>
        <v>15</v>
      </c>
      <c r="P4041" s="37">
        <f>VLOOKUP(Table2[[#This Row],[Visitor]],Table5[],2,FALSE)</f>
        <v>4</v>
      </c>
      <c r="Q4041" s="37">
        <f>VLOOKUP(Table2[[#This Row],[Home]],Table5[],2,FALSE)</f>
        <v>18</v>
      </c>
    </row>
    <row r="4042" spans="1:17" ht="25.5" customHeight="1">
      <c r="A4042" s="76" t="s">
        <v>727</v>
      </c>
      <c r="B4042" s="77" t="s">
        <v>26</v>
      </c>
      <c r="C4042" s="77" t="s">
        <v>30</v>
      </c>
      <c r="D4042" s="77">
        <v>109</v>
      </c>
      <c r="E4042" s="77" t="s">
        <v>34</v>
      </c>
      <c r="F4042" s="77">
        <v>119</v>
      </c>
      <c r="G4042" s="77" t="s">
        <v>7</v>
      </c>
      <c r="H4042" s="69"/>
      <c r="I4042" s="30"/>
      <c r="J4042" s="37">
        <f>VLOOKUP(Table2[[#This Row],[Visitor]],Table1[],2,FALSE)</f>
        <v>18</v>
      </c>
      <c r="K4042" s="37">
        <f>VLOOKUP(Table2[[#This Row],[Home]],Table1[],2,FALSE)</f>
        <v>2</v>
      </c>
      <c r="L4042" s="37">
        <f>VLOOKUP(Table2[[#This Row],[Visitor]],Table3[],2,FALSE)</f>
        <v>14</v>
      </c>
      <c r="M4042" s="37">
        <f>VLOOKUP(Table2[[#This Row],[Home]],Table3[],2,FALSE)</f>
        <v>13</v>
      </c>
      <c r="N4042" s="37">
        <f>VLOOKUP(Table2[[#This Row],[Visitor]],Table4[],2,FALSE)</f>
        <v>4</v>
      </c>
      <c r="O4042" s="37">
        <f>VLOOKUP(Table2[[#This Row],[Home]],Table4[],2,FALSE)</f>
        <v>13</v>
      </c>
      <c r="P4042" s="37">
        <f>VLOOKUP(Table2[[#This Row],[Visitor]],Table5[],2,FALSE)</f>
        <v>6</v>
      </c>
      <c r="Q4042" s="37">
        <f>VLOOKUP(Table2[[#This Row],[Home]],Table5[],2,FALSE)</f>
        <v>19</v>
      </c>
    </row>
    <row r="4043" spans="1:17" ht="25.5" customHeight="1">
      <c r="A4043" s="76" t="s">
        <v>727</v>
      </c>
      <c r="B4043" s="77" t="s">
        <v>35</v>
      </c>
      <c r="C4043" s="77" t="s">
        <v>28</v>
      </c>
      <c r="D4043" s="77">
        <v>101</v>
      </c>
      <c r="E4043" s="77" t="s">
        <v>31</v>
      </c>
      <c r="F4043" s="77">
        <v>120</v>
      </c>
      <c r="G4043" s="77" t="s">
        <v>7</v>
      </c>
      <c r="H4043" s="69"/>
      <c r="I4043" s="30"/>
      <c r="J4043" s="37">
        <f>VLOOKUP(Table2[[#This Row],[Visitor]],Table1[],2,FALSE)</f>
        <v>22</v>
      </c>
      <c r="K4043" s="37">
        <f>VLOOKUP(Table2[[#This Row],[Home]],Table1[],2,FALSE)</f>
        <v>8</v>
      </c>
      <c r="L4043" s="37">
        <f>VLOOKUP(Table2[[#This Row],[Visitor]],Table3[],2,FALSE)</f>
        <v>28</v>
      </c>
      <c r="M4043" s="37">
        <f>VLOOKUP(Table2[[#This Row],[Home]],Table3[],2,FALSE)</f>
        <v>11</v>
      </c>
      <c r="N4043" s="37">
        <f>VLOOKUP(Table2[[#This Row],[Visitor]],Table4[],2,FALSE)</f>
        <v>22</v>
      </c>
      <c r="O4043" s="37">
        <f>VLOOKUP(Table2[[#This Row],[Home]],Table4[],2,FALSE)</f>
        <v>8</v>
      </c>
      <c r="P4043" s="37">
        <f>VLOOKUP(Table2[[#This Row],[Visitor]],Table5[],2,FALSE)</f>
        <v>12</v>
      </c>
      <c r="Q4043" s="37">
        <f>VLOOKUP(Table2[[#This Row],[Home]],Table5[],2,FALSE)</f>
        <v>11</v>
      </c>
    </row>
    <row r="4044" spans="1:17" ht="25.5" customHeight="1">
      <c r="A4044" s="76" t="s">
        <v>728</v>
      </c>
      <c r="B4044" s="77" t="s">
        <v>23</v>
      </c>
      <c r="C4044" s="77" t="s">
        <v>36</v>
      </c>
      <c r="D4044" s="77">
        <v>123</v>
      </c>
      <c r="E4044" s="77" t="s">
        <v>40</v>
      </c>
      <c r="F4044" s="77">
        <v>122</v>
      </c>
      <c r="G4044" s="77" t="s">
        <v>7</v>
      </c>
      <c r="H4044" s="69"/>
      <c r="I4044" s="30"/>
      <c r="J4044" s="37">
        <f>VLOOKUP(Table2[[#This Row],[Visitor]],Table1[],2,FALSE)</f>
        <v>16</v>
      </c>
      <c r="K4044" s="37">
        <f>VLOOKUP(Table2[[#This Row],[Home]],Table1[],2,FALSE)</f>
        <v>15</v>
      </c>
      <c r="L4044" s="37">
        <f>VLOOKUP(Table2[[#This Row],[Visitor]],Table3[],2,FALSE)</f>
        <v>7</v>
      </c>
      <c r="M4044" s="37">
        <f>VLOOKUP(Table2[[#This Row],[Home]],Table3[],2,FALSE)</f>
        <v>24</v>
      </c>
      <c r="N4044" s="37">
        <f>VLOOKUP(Table2[[#This Row],[Visitor]],Table4[],2,FALSE)</f>
        <v>6</v>
      </c>
      <c r="O4044" s="37">
        <f>VLOOKUP(Table2[[#This Row],[Home]],Table4[],2,FALSE)</f>
        <v>27</v>
      </c>
      <c r="P4044" s="37">
        <f>VLOOKUP(Table2[[#This Row],[Visitor]],Table5[],2,FALSE)</f>
        <v>15</v>
      </c>
      <c r="Q4044" s="37">
        <f>VLOOKUP(Table2[[#This Row],[Home]],Table5[],2,FALSE)</f>
        <v>24</v>
      </c>
    </row>
    <row r="4045" spans="1:17" ht="25.5" customHeight="1">
      <c r="A4045" s="76" t="s">
        <v>728</v>
      </c>
      <c r="B4045" s="77" t="s">
        <v>23</v>
      </c>
      <c r="C4045" s="77" t="s">
        <v>22</v>
      </c>
      <c r="D4045" s="77">
        <v>114</v>
      </c>
      <c r="E4045" s="77" t="s">
        <v>13</v>
      </c>
      <c r="F4045" s="77">
        <v>126</v>
      </c>
      <c r="G4045" s="77" t="s">
        <v>7</v>
      </c>
      <c r="H4045" s="69"/>
      <c r="I4045" s="30"/>
      <c r="J4045" s="37">
        <f>VLOOKUP(Table2[[#This Row],[Visitor]],Table1[],2,FALSE)</f>
        <v>14</v>
      </c>
      <c r="K4045" s="37">
        <f>VLOOKUP(Table2[[#This Row],[Home]],Table1[],2,FALSE)</f>
        <v>20</v>
      </c>
      <c r="L4045" s="37">
        <f>VLOOKUP(Table2[[#This Row],[Visitor]],Table3[],2,FALSE)</f>
        <v>16</v>
      </c>
      <c r="M4045" s="37">
        <f>VLOOKUP(Table2[[#This Row],[Home]],Table3[],2,FALSE)</f>
        <v>20</v>
      </c>
      <c r="N4045" s="37">
        <f>VLOOKUP(Table2[[#This Row],[Visitor]],Table4[],2,FALSE)</f>
        <v>1</v>
      </c>
      <c r="O4045" s="37">
        <f>VLOOKUP(Table2[[#This Row],[Home]],Table4[],2,FALSE)</f>
        <v>17</v>
      </c>
      <c r="P4045" s="37">
        <f>VLOOKUP(Table2[[#This Row],[Visitor]],Table5[],2,FALSE)</f>
        <v>1</v>
      </c>
      <c r="Q4045" s="37">
        <f>VLOOKUP(Table2[[#This Row],[Home]],Table5[],2,FALSE)</f>
        <v>23</v>
      </c>
    </row>
    <row r="4046" spans="1:17" ht="25.5" customHeight="1">
      <c r="A4046" s="76" t="s">
        <v>728</v>
      </c>
      <c r="B4046" s="77" t="s">
        <v>23</v>
      </c>
      <c r="C4046" s="77" t="s">
        <v>38</v>
      </c>
      <c r="D4046" s="77">
        <v>104</v>
      </c>
      <c r="E4046" s="77" t="s">
        <v>17</v>
      </c>
      <c r="F4046" s="77">
        <v>105</v>
      </c>
      <c r="G4046" s="77" t="s">
        <v>7</v>
      </c>
      <c r="H4046" s="69"/>
      <c r="I4046" s="30"/>
      <c r="J4046" s="37">
        <f>VLOOKUP(Table2[[#This Row],[Visitor]],Table1[],2,FALSE)</f>
        <v>23</v>
      </c>
      <c r="K4046" s="37">
        <f>VLOOKUP(Table2[[#This Row],[Home]],Table1[],2,FALSE)</f>
        <v>17</v>
      </c>
      <c r="L4046" s="37">
        <f>VLOOKUP(Table2[[#This Row],[Visitor]],Table3[],2,FALSE)</f>
        <v>25</v>
      </c>
      <c r="M4046" s="37">
        <f>VLOOKUP(Table2[[#This Row],[Home]],Table3[],2,FALSE)</f>
        <v>15</v>
      </c>
      <c r="N4046" s="37">
        <f>VLOOKUP(Table2[[#This Row],[Visitor]],Table4[],2,FALSE)</f>
        <v>19</v>
      </c>
      <c r="O4046" s="37">
        <f>VLOOKUP(Table2[[#This Row],[Home]],Table4[],2,FALSE)</f>
        <v>18</v>
      </c>
      <c r="P4046" s="37">
        <f>VLOOKUP(Table2[[#This Row],[Visitor]],Table5[],2,FALSE)</f>
        <v>20</v>
      </c>
      <c r="Q4046" s="37">
        <f>VLOOKUP(Table2[[#This Row],[Home]],Table5[],2,FALSE)</f>
        <v>9</v>
      </c>
    </row>
    <row r="4047" spans="1:17" ht="25.5" customHeight="1">
      <c r="A4047" s="76" t="s">
        <v>728</v>
      </c>
      <c r="B4047" s="77" t="s">
        <v>23</v>
      </c>
      <c r="C4047" s="77" t="s">
        <v>9</v>
      </c>
      <c r="D4047" s="77">
        <v>126</v>
      </c>
      <c r="E4047" s="77" t="s">
        <v>24</v>
      </c>
      <c r="F4047" s="77">
        <v>112</v>
      </c>
      <c r="G4047" s="77" t="s">
        <v>7</v>
      </c>
      <c r="H4047" s="69"/>
      <c r="I4047" s="30"/>
      <c r="J4047" s="37">
        <f>VLOOKUP(Table2[[#This Row],[Visitor]],Table1[],2,FALSE)</f>
        <v>3</v>
      </c>
      <c r="K4047" s="37">
        <f>VLOOKUP(Table2[[#This Row],[Home]],Table1[],2,FALSE)</f>
        <v>21</v>
      </c>
      <c r="L4047" s="37">
        <f>VLOOKUP(Table2[[#This Row],[Visitor]],Table3[],2,FALSE)</f>
        <v>1</v>
      </c>
      <c r="M4047" s="37">
        <f>VLOOKUP(Table2[[#This Row],[Home]],Table3[],2,FALSE)</f>
        <v>9</v>
      </c>
      <c r="N4047" s="37">
        <f>VLOOKUP(Table2[[#This Row],[Visitor]],Table4[],2,FALSE)</f>
        <v>5</v>
      </c>
      <c r="O4047" s="37">
        <f>VLOOKUP(Table2[[#This Row],[Home]],Table4[],2,FALSE)</f>
        <v>24</v>
      </c>
      <c r="P4047" s="37">
        <f>VLOOKUP(Table2[[#This Row],[Visitor]],Table5[],2,FALSE)</f>
        <v>8</v>
      </c>
      <c r="Q4047" s="37">
        <f>VLOOKUP(Table2[[#This Row],[Home]],Table5[],2,FALSE)</f>
        <v>21</v>
      </c>
    </row>
    <row r="4048" spans="1:17" ht="25.5" customHeight="1">
      <c r="A4048" s="76" t="s">
        <v>728</v>
      </c>
      <c r="B4048" s="77" t="s">
        <v>26</v>
      </c>
      <c r="C4048" s="77" t="s">
        <v>45</v>
      </c>
      <c r="D4048" s="77">
        <v>96</v>
      </c>
      <c r="E4048" s="77" t="s">
        <v>5</v>
      </c>
      <c r="F4048" s="77">
        <v>95</v>
      </c>
      <c r="G4048" s="77" t="s">
        <v>7</v>
      </c>
      <c r="H4048" s="69"/>
      <c r="I4048" s="30"/>
      <c r="J4048" s="37">
        <f>VLOOKUP(Table2[[#This Row],[Visitor]],Table1[],2,FALSE)</f>
        <v>28</v>
      </c>
      <c r="K4048" s="37">
        <f>VLOOKUP(Table2[[#This Row],[Home]],Table1[],2,FALSE)</f>
        <v>4</v>
      </c>
      <c r="L4048" s="37">
        <f>VLOOKUP(Table2[[#This Row],[Visitor]],Table3[],2,FALSE)</f>
        <v>21</v>
      </c>
      <c r="M4048" s="37">
        <f>VLOOKUP(Table2[[#This Row],[Home]],Table3[],2,FALSE)</f>
        <v>4</v>
      </c>
      <c r="N4048" s="37">
        <f>VLOOKUP(Table2[[#This Row],[Visitor]],Table4[],2,FALSE)</f>
        <v>20</v>
      </c>
      <c r="O4048" s="37">
        <f>VLOOKUP(Table2[[#This Row],[Home]],Table4[],2,FALSE)</f>
        <v>9</v>
      </c>
      <c r="P4048" s="37">
        <f>VLOOKUP(Table2[[#This Row],[Visitor]],Table5[],2,FALSE)</f>
        <v>3</v>
      </c>
      <c r="Q4048" s="37">
        <f>VLOOKUP(Table2[[#This Row],[Home]],Table5[],2,FALSE)</f>
        <v>5</v>
      </c>
    </row>
    <row r="4049" spans="1:17" ht="25.5" customHeight="1">
      <c r="A4049" s="76" t="s">
        <v>728</v>
      </c>
      <c r="B4049" s="77" t="s">
        <v>26</v>
      </c>
      <c r="C4049" s="77" t="s">
        <v>25</v>
      </c>
      <c r="D4049" s="77">
        <v>129</v>
      </c>
      <c r="E4049" s="77" t="s">
        <v>34</v>
      </c>
      <c r="F4049" s="77">
        <v>112</v>
      </c>
      <c r="G4049" s="77" t="s">
        <v>7</v>
      </c>
      <c r="H4049" s="69"/>
      <c r="I4049" s="30"/>
      <c r="J4049" s="37">
        <f>VLOOKUP(Table2[[#This Row],[Visitor]],Table1[],2,FALSE)</f>
        <v>12</v>
      </c>
      <c r="K4049" s="37">
        <f>VLOOKUP(Table2[[#This Row],[Home]],Table1[],2,FALSE)</f>
        <v>2</v>
      </c>
      <c r="L4049" s="37">
        <f>VLOOKUP(Table2[[#This Row],[Visitor]],Table3[],2,FALSE)</f>
        <v>29</v>
      </c>
      <c r="M4049" s="37">
        <f>VLOOKUP(Table2[[#This Row],[Home]],Table3[],2,FALSE)</f>
        <v>13</v>
      </c>
      <c r="N4049" s="37">
        <f>VLOOKUP(Table2[[#This Row],[Visitor]],Table4[],2,FALSE)</f>
        <v>23</v>
      </c>
      <c r="O4049" s="37">
        <f>VLOOKUP(Table2[[#This Row],[Home]],Table4[],2,FALSE)</f>
        <v>13</v>
      </c>
      <c r="P4049" s="37">
        <f>VLOOKUP(Table2[[#This Row],[Visitor]],Table5[],2,FALSE)</f>
        <v>16</v>
      </c>
      <c r="Q4049" s="37">
        <f>VLOOKUP(Table2[[#This Row],[Home]],Table5[],2,FALSE)</f>
        <v>19</v>
      </c>
    </row>
    <row r="4050" spans="1:17" ht="25.5" customHeight="1">
      <c r="A4050" s="76" t="s">
        <v>728</v>
      </c>
      <c r="B4050" s="77" t="s">
        <v>29</v>
      </c>
      <c r="C4050" s="77" t="s">
        <v>37</v>
      </c>
      <c r="D4050" s="77">
        <v>111</v>
      </c>
      <c r="E4050" s="77" t="s">
        <v>28</v>
      </c>
      <c r="F4050" s="77">
        <v>105</v>
      </c>
      <c r="G4050" s="77" t="s">
        <v>7</v>
      </c>
      <c r="H4050" s="69"/>
      <c r="I4050" s="30"/>
      <c r="J4050" s="37">
        <f>VLOOKUP(Table2[[#This Row],[Visitor]],Table1[],2,FALSE)</f>
        <v>29</v>
      </c>
      <c r="K4050" s="37">
        <f>VLOOKUP(Table2[[#This Row],[Home]],Table1[],2,FALSE)</f>
        <v>22</v>
      </c>
      <c r="L4050" s="37">
        <f>VLOOKUP(Table2[[#This Row],[Visitor]],Table3[],2,FALSE)</f>
        <v>30</v>
      </c>
      <c r="M4050" s="37">
        <f>VLOOKUP(Table2[[#This Row],[Home]],Table3[],2,FALSE)</f>
        <v>28</v>
      </c>
      <c r="N4050" s="37">
        <f>VLOOKUP(Table2[[#This Row],[Visitor]],Table4[],2,FALSE)</f>
        <v>29</v>
      </c>
      <c r="O4050" s="37">
        <f>VLOOKUP(Table2[[#This Row],[Home]],Table4[],2,FALSE)</f>
        <v>22</v>
      </c>
      <c r="P4050" s="37">
        <f>VLOOKUP(Table2[[#This Row],[Visitor]],Table5[],2,FALSE)</f>
        <v>17</v>
      </c>
      <c r="Q4050" s="37">
        <f>VLOOKUP(Table2[[#This Row],[Home]],Table5[],2,FALSE)</f>
        <v>12</v>
      </c>
    </row>
    <row r="4051" spans="1:17" ht="25.5" customHeight="1">
      <c r="A4051" s="76" t="s">
        <v>728</v>
      </c>
      <c r="B4051" s="77" t="s">
        <v>35</v>
      </c>
      <c r="C4051" s="77" t="s">
        <v>14</v>
      </c>
      <c r="D4051" s="77">
        <v>91</v>
      </c>
      <c r="E4051" s="77" t="s">
        <v>10</v>
      </c>
      <c r="F4051" s="77">
        <v>118</v>
      </c>
      <c r="G4051" s="77" t="s">
        <v>7</v>
      </c>
      <c r="H4051" s="69"/>
      <c r="I4051" s="30"/>
      <c r="J4051" s="37">
        <f>VLOOKUP(Table2[[#This Row],[Visitor]],Table1[],2,FALSE)</f>
        <v>19</v>
      </c>
      <c r="K4051" s="37">
        <f>VLOOKUP(Table2[[#This Row],[Home]],Table1[],2,FALSE)</f>
        <v>1</v>
      </c>
      <c r="L4051" s="37">
        <f>VLOOKUP(Table2[[#This Row],[Visitor]],Table3[],2,FALSE)</f>
        <v>19</v>
      </c>
      <c r="M4051" s="37">
        <f>VLOOKUP(Table2[[#This Row],[Home]],Table3[],2,FALSE)</f>
        <v>3</v>
      </c>
      <c r="N4051" s="37">
        <f>VLOOKUP(Table2[[#This Row],[Visitor]],Table4[],2,FALSE)</f>
        <v>16</v>
      </c>
      <c r="O4051" s="37">
        <f>VLOOKUP(Table2[[#This Row],[Home]],Table4[],2,FALSE)</f>
        <v>3</v>
      </c>
      <c r="P4051" s="37">
        <f>VLOOKUP(Table2[[#This Row],[Visitor]],Table5[],2,FALSE)</f>
        <v>27</v>
      </c>
      <c r="Q4051" s="37">
        <f>VLOOKUP(Table2[[#This Row],[Home]],Table5[],2,FALSE)</f>
        <v>30</v>
      </c>
    </row>
    <row r="4052" spans="1:17" ht="25.5" customHeight="1">
      <c r="A4052" s="76" t="s">
        <v>729</v>
      </c>
      <c r="B4052" s="77" t="s">
        <v>97</v>
      </c>
      <c r="C4052" s="77" t="s">
        <v>44</v>
      </c>
      <c r="D4052" s="77">
        <v>129</v>
      </c>
      <c r="E4052" s="77" t="s">
        <v>42</v>
      </c>
      <c r="F4052" s="77">
        <v>115</v>
      </c>
      <c r="G4052" s="77" t="s">
        <v>7</v>
      </c>
      <c r="H4052" s="69"/>
      <c r="I4052" s="30"/>
      <c r="J4052" s="37">
        <f>VLOOKUP(Table2[[#This Row],[Visitor]],Table1[],2,FALSE)</f>
        <v>6</v>
      </c>
      <c r="K4052" s="37">
        <f>VLOOKUP(Table2[[#This Row],[Home]],Table1[],2,FALSE)</f>
        <v>25</v>
      </c>
      <c r="L4052" s="37">
        <f>VLOOKUP(Table2[[#This Row],[Visitor]],Table3[],2,FALSE)</f>
        <v>18</v>
      </c>
      <c r="M4052" s="37">
        <f>VLOOKUP(Table2[[#This Row],[Home]],Table3[],2,FALSE)</f>
        <v>22</v>
      </c>
      <c r="N4052" s="37">
        <f>VLOOKUP(Table2[[#This Row],[Visitor]],Table4[],2,FALSE)</f>
        <v>12</v>
      </c>
      <c r="O4052" s="37">
        <f>VLOOKUP(Table2[[#This Row],[Home]],Table4[],2,FALSE)</f>
        <v>30</v>
      </c>
      <c r="P4052" s="37">
        <f>VLOOKUP(Table2[[#This Row],[Visitor]],Table5[],2,FALSE)</f>
        <v>4</v>
      </c>
      <c r="Q4052" s="37">
        <f>VLOOKUP(Table2[[#This Row],[Home]],Table5[],2,FALSE)</f>
        <v>25</v>
      </c>
    </row>
    <row r="4053" spans="1:17" ht="25.5" customHeight="1">
      <c r="A4053" s="76" t="s">
        <v>729</v>
      </c>
      <c r="B4053" s="77" t="s">
        <v>49</v>
      </c>
      <c r="C4053" s="77" t="s">
        <v>31</v>
      </c>
      <c r="D4053" s="77">
        <v>117</v>
      </c>
      <c r="E4053" s="77" t="s">
        <v>30</v>
      </c>
      <c r="F4053" s="77">
        <v>128</v>
      </c>
      <c r="G4053" s="77" t="s">
        <v>7</v>
      </c>
      <c r="H4053" s="69"/>
      <c r="I4053" s="30"/>
      <c r="J4053" s="37">
        <f>VLOOKUP(Table2[[#This Row],[Visitor]],Table1[],2,FALSE)</f>
        <v>8</v>
      </c>
      <c r="K4053" s="37">
        <f>VLOOKUP(Table2[[#This Row],[Home]],Table1[],2,FALSE)</f>
        <v>18</v>
      </c>
      <c r="L4053" s="37">
        <f>VLOOKUP(Table2[[#This Row],[Visitor]],Table3[],2,FALSE)</f>
        <v>11</v>
      </c>
      <c r="M4053" s="37">
        <f>VLOOKUP(Table2[[#This Row],[Home]],Table3[],2,FALSE)</f>
        <v>14</v>
      </c>
      <c r="N4053" s="37">
        <f>VLOOKUP(Table2[[#This Row],[Visitor]],Table4[],2,FALSE)</f>
        <v>8</v>
      </c>
      <c r="O4053" s="37">
        <f>VLOOKUP(Table2[[#This Row],[Home]],Table4[],2,FALSE)</f>
        <v>4</v>
      </c>
      <c r="P4053" s="37">
        <f>VLOOKUP(Table2[[#This Row],[Visitor]],Table5[],2,FALSE)</f>
        <v>11</v>
      </c>
      <c r="Q4053" s="37">
        <f>VLOOKUP(Table2[[#This Row],[Home]],Table5[],2,FALSE)</f>
        <v>6</v>
      </c>
    </row>
    <row r="4054" spans="1:17" ht="25.5" customHeight="1">
      <c r="A4054" s="76" t="s">
        <v>729</v>
      </c>
      <c r="B4054" s="77" t="s">
        <v>12</v>
      </c>
      <c r="C4054" s="77" t="s">
        <v>19</v>
      </c>
      <c r="D4054" s="77">
        <v>119</v>
      </c>
      <c r="E4054" s="77" t="s">
        <v>16</v>
      </c>
      <c r="F4054" s="77">
        <v>110</v>
      </c>
      <c r="G4054" s="77" t="s">
        <v>7</v>
      </c>
      <c r="H4054" s="69"/>
      <c r="I4054" s="30"/>
      <c r="J4054" s="37">
        <f>VLOOKUP(Table2[[#This Row],[Visitor]],Table1[],2,FALSE)</f>
        <v>27</v>
      </c>
      <c r="K4054" s="37">
        <f>VLOOKUP(Table2[[#This Row],[Home]],Table1[],2,FALSE)</f>
        <v>13</v>
      </c>
      <c r="L4054" s="37">
        <f>VLOOKUP(Table2[[#This Row],[Visitor]],Table3[],2,FALSE)</f>
        <v>5</v>
      </c>
      <c r="M4054" s="37">
        <f>VLOOKUP(Table2[[#This Row],[Home]],Table3[],2,FALSE)</f>
        <v>8</v>
      </c>
      <c r="N4054" s="37">
        <f>VLOOKUP(Table2[[#This Row],[Visitor]],Table4[],2,FALSE)</f>
        <v>7</v>
      </c>
      <c r="O4054" s="37">
        <f>VLOOKUP(Table2[[#This Row],[Home]],Table4[],2,FALSE)</f>
        <v>11</v>
      </c>
      <c r="P4054" s="37">
        <f>VLOOKUP(Table2[[#This Row],[Visitor]],Table5[],2,FALSE)</f>
        <v>13</v>
      </c>
      <c r="Q4054" s="37">
        <f>VLOOKUP(Table2[[#This Row],[Home]],Table5[],2,FALSE)</f>
        <v>7</v>
      </c>
    </row>
    <row r="4055" spans="1:17" ht="25.5" customHeight="1">
      <c r="A4055" s="76" t="s">
        <v>729</v>
      </c>
      <c r="B4055" s="77" t="s">
        <v>12</v>
      </c>
      <c r="C4055" s="77" t="s">
        <v>18</v>
      </c>
      <c r="D4055" s="77">
        <v>102</v>
      </c>
      <c r="E4055" s="77" t="s">
        <v>41</v>
      </c>
      <c r="F4055" s="77">
        <v>115</v>
      </c>
      <c r="G4055" s="77" t="s">
        <v>7</v>
      </c>
      <c r="H4055" s="69"/>
      <c r="I4055" s="30"/>
      <c r="J4055" s="37">
        <f>VLOOKUP(Table2[[#This Row],[Visitor]],Table1[],2,FALSE)</f>
        <v>26</v>
      </c>
      <c r="K4055" s="37">
        <f>VLOOKUP(Table2[[#This Row],[Home]],Table1[],2,FALSE)</f>
        <v>7</v>
      </c>
      <c r="L4055" s="37">
        <f>VLOOKUP(Table2[[#This Row],[Visitor]],Table3[],2,FALSE)</f>
        <v>26</v>
      </c>
      <c r="M4055" s="37">
        <f>VLOOKUP(Table2[[#This Row],[Home]],Table3[],2,FALSE)</f>
        <v>2</v>
      </c>
      <c r="N4055" s="37">
        <f>VLOOKUP(Table2[[#This Row],[Visitor]],Table4[],2,FALSE)</f>
        <v>15</v>
      </c>
      <c r="O4055" s="37">
        <f>VLOOKUP(Table2[[#This Row],[Home]],Table4[],2,FALSE)</f>
        <v>2</v>
      </c>
      <c r="P4055" s="37">
        <f>VLOOKUP(Table2[[#This Row],[Visitor]],Table5[],2,FALSE)</f>
        <v>18</v>
      </c>
      <c r="Q4055" s="37">
        <f>VLOOKUP(Table2[[#This Row],[Home]],Table5[],2,FALSE)</f>
        <v>2</v>
      </c>
    </row>
    <row r="4056" spans="1:17" ht="25.5" customHeight="1">
      <c r="A4056" s="76" t="s">
        <v>729</v>
      </c>
      <c r="B4056" s="77" t="s">
        <v>12</v>
      </c>
      <c r="C4056" s="77" t="s">
        <v>15</v>
      </c>
      <c r="D4056" s="77">
        <v>146</v>
      </c>
      <c r="E4056" s="77" t="s">
        <v>20</v>
      </c>
      <c r="F4056" s="77">
        <v>149</v>
      </c>
      <c r="G4056" s="77" t="s">
        <v>7</v>
      </c>
      <c r="H4056" s="69"/>
      <c r="I4056" s="30"/>
      <c r="J4056" s="37">
        <f>VLOOKUP(Table2[[#This Row],[Visitor]],Table1[],2,FALSE)</f>
        <v>30</v>
      </c>
      <c r="K4056" s="37">
        <f>VLOOKUP(Table2[[#This Row],[Home]],Table1[],2,FALSE)</f>
        <v>9</v>
      </c>
      <c r="L4056" s="37">
        <f>VLOOKUP(Table2[[#This Row],[Visitor]],Table3[],2,FALSE)</f>
        <v>23</v>
      </c>
      <c r="M4056" s="37">
        <f>VLOOKUP(Table2[[#This Row],[Home]],Table3[],2,FALSE)</f>
        <v>17</v>
      </c>
      <c r="N4056" s="37">
        <f>VLOOKUP(Table2[[#This Row],[Visitor]],Table4[],2,FALSE)</f>
        <v>14</v>
      </c>
      <c r="O4056" s="37">
        <f>VLOOKUP(Table2[[#This Row],[Home]],Table4[],2,FALSE)</f>
        <v>25</v>
      </c>
      <c r="P4056" s="37">
        <f>VLOOKUP(Table2[[#This Row],[Visitor]],Table5[],2,FALSE)</f>
        <v>14</v>
      </c>
      <c r="Q4056" s="37">
        <f>VLOOKUP(Table2[[#This Row],[Home]],Table5[],2,FALSE)</f>
        <v>22</v>
      </c>
    </row>
    <row r="4057" spans="1:17" ht="25.5" customHeight="1">
      <c r="A4057" s="76" t="s">
        <v>729</v>
      </c>
      <c r="B4057" s="77" t="s">
        <v>23</v>
      </c>
      <c r="C4057" s="77" t="s">
        <v>6</v>
      </c>
      <c r="D4057" s="77">
        <v>104</v>
      </c>
      <c r="E4057" s="77" t="s">
        <v>33</v>
      </c>
      <c r="F4057" s="77">
        <v>109</v>
      </c>
      <c r="G4057" s="77" t="s">
        <v>7</v>
      </c>
      <c r="H4057" s="69"/>
      <c r="I4057" s="30"/>
      <c r="J4057" s="37">
        <f>VLOOKUP(Table2[[#This Row],[Visitor]],Table1[],2,FALSE)</f>
        <v>5</v>
      </c>
      <c r="K4057" s="37">
        <f>VLOOKUP(Table2[[#This Row],[Home]],Table1[],2,FALSE)</f>
        <v>24</v>
      </c>
      <c r="L4057" s="37">
        <f>VLOOKUP(Table2[[#This Row],[Visitor]],Table3[],2,FALSE)</f>
        <v>6</v>
      </c>
      <c r="M4057" s="37">
        <f>VLOOKUP(Table2[[#This Row],[Home]],Table3[],2,FALSE)</f>
        <v>12</v>
      </c>
      <c r="N4057" s="37">
        <f>VLOOKUP(Table2[[#This Row],[Visitor]],Table4[],2,FALSE)</f>
        <v>28</v>
      </c>
      <c r="O4057" s="37">
        <f>VLOOKUP(Table2[[#This Row],[Home]],Table4[],2,FALSE)</f>
        <v>21</v>
      </c>
      <c r="P4057" s="37">
        <f>VLOOKUP(Table2[[#This Row],[Visitor]],Table5[],2,FALSE)</f>
        <v>28</v>
      </c>
      <c r="Q4057" s="37">
        <f>VLOOKUP(Table2[[#This Row],[Home]],Table5[],2,FALSE)</f>
        <v>29</v>
      </c>
    </row>
    <row r="4058" spans="1:17" ht="25.5" customHeight="1">
      <c r="A4058" s="78" t="s">
        <v>1554</v>
      </c>
      <c r="B4058" s="79" t="s">
        <v>21</v>
      </c>
      <c r="C4058" s="79" t="s">
        <v>45</v>
      </c>
      <c r="D4058" s="79">
        <v>107</v>
      </c>
      <c r="E4058" s="79" t="s">
        <v>27</v>
      </c>
      <c r="F4058" s="79">
        <v>99</v>
      </c>
      <c r="G4058" s="79" t="s">
        <v>7</v>
      </c>
      <c r="H4058" s="75"/>
      <c r="I4058" s="30"/>
      <c r="J4058" s="37">
        <f>VLOOKUP(Table2[[#This Row],[Visitor]],Table1[],2,FALSE)</f>
        <v>28</v>
      </c>
      <c r="K4058" s="37">
        <f>VLOOKUP(Table2[[#This Row],[Home]],Table1[],2,FALSE)</f>
        <v>11</v>
      </c>
      <c r="L4058" s="37">
        <f>VLOOKUP(Table2[[#This Row],[Visitor]],Table3[],2,FALSE)</f>
        <v>21</v>
      </c>
      <c r="M4058" s="37">
        <f>VLOOKUP(Table2[[#This Row],[Home]],Table3[],2,FALSE)</f>
        <v>27</v>
      </c>
      <c r="N4058" s="37">
        <f>VLOOKUP(Table2[[#This Row],[Visitor]],Table4[],2,FALSE)</f>
        <v>20</v>
      </c>
      <c r="O4058" s="37">
        <f>VLOOKUP(Table2[[#This Row],[Home]],Table4[],2,FALSE)</f>
        <v>26</v>
      </c>
      <c r="P4058" s="37">
        <f>VLOOKUP(Table2[[#This Row],[Visitor]],Table5[],2,FALSE)</f>
        <v>3</v>
      </c>
      <c r="Q4058" s="37">
        <f>VLOOKUP(Table2[[#This Row],[Home]],Table5[],2,FALSE)</f>
        <v>26</v>
      </c>
    </row>
    <row r="4059" spans="1:17" ht="25.5" customHeight="1">
      <c r="A4059" s="78" t="s">
        <v>1554</v>
      </c>
      <c r="B4059" s="79" t="s">
        <v>21</v>
      </c>
      <c r="C4059" s="79" t="s">
        <v>13</v>
      </c>
      <c r="D4059" s="79">
        <v>129</v>
      </c>
      <c r="E4059" s="79" t="s">
        <v>17</v>
      </c>
      <c r="F4059" s="79">
        <v>121</v>
      </c>
      <c r="G4059" s="79" t="s">
        <v>7</v>
      </c>
      <c r="H4059" s="75"/>
      <c r="I4059" s="30"/>
      <c r="J4059" s="37">
        <f>VLOOKUP(Table2[[#This Row],[Visitor]],Table1[],2,FALSE)</f>
        <v>20</v>
      </c>
      <c r="K4059" s="37">
        <f>VLOOKUP(Table2[[#This Row],[Home]],Table1[],2,FALSE)</f>
        <v>17</v>
      </c>
      <c r="L4059" s="37">
        <f>VLOOKUP(Table2[[#This Row],[Visitor]],Table3[],2,FALSE)</f>
        <v>20</v>
      </c>
      <c r="M4059" s="37">
        <f>VLOOKUP(Table2[[#This Row],[Home]],Table3[],2,FALSE)</f>
        <v>15</v>
      </c>
      <c r="N4059" s="37">
        <f>VLOOKUP(Table2[[#This Row],[Visitor]],Table4[],2,FALSE)</f>
        <v>17</v>
      </c>
      <c r="O4059" s="37">
        <f>VLOOKUP(Table2[[#This Row],[Home]],Table4[],2,FALSE)</f>
        <v>18</v>
      </c>
      <c r="P4059" s="37">
        <f>VLOOKUP(Table2[[#This Row],[Visitor]],Table5[],2,FALSE)</f>
        <v>23</v>
      </c>
      <c r="Q4059" s="37">
        <f>VLOOKUP(Table2[[#This Row],[Home]],Table5[],2,FALSE)</f>
        <v>9</v>
      </c>
    </row>
    <row r="4060" spans="1:17" ht="25.5" customHeight="1">
      <c r="A4060" s="78" t="s">
        <v>1554</v>
      </c>
      <c r="B4060" s="79" t="s">
        <v>23</v>
      </c>
      <c r="C4060" s="79" t="s">
        <v>42</v>
      </c>
      <c r="D4060" s="79">
        <v>102</v>
      </c>
      <c r="E4060" s="79" t="s">
        <v>40</v>
      </c>
      <c r="F4060" s="79">
        <v>110</v>
      </c>
      <c r="G4060" s="79" t="s">
        <v>7</v>
      </c>
      <c r="H4060" s="75"/>
      <c r="I4060" s="30"/>
      <c r="J4060" s="37">
        <f>VLOOKUP(Table2[[#This Row],[Visitor]],Table1[],2,FALSE)</f>
        <v>25</v>
      </c>
      <c r="K4060" s="37">
        <f>VLOOKUP(Table2[[#This Row],[Home]],Table1[],2,FALSE)</f>
        <v>15</v>
      </c>
      <c r="L4060" s="37">
        <f>VLOOKUP(Table2[[#This Row],[Visitor]],Table3[],2,FALSE)</f>
        <v>22</v>
      </c>
      <c r="M4060" s="37">
        <f>VLOOKUP(Table2[[#This Row],[Home]],Table3[],2,FALSE)</f>
        <v>24</v>
      </c>
      <c r="N4060" s="37">
        <f>VLOOKUP(Table2[[#This Row],[Visitor]],Table4[],2,FALSE)</f>
        <v>30</v>
      </c>
      <c r="O4060" s="37">
        <f>VLOOKUP(Table2[[#This Row],[Home]],Table4[],2,FALSE)</f>
        <v>27</v>
      </c>
      <c r="P4060" s="37">
        <f>VLOOKUP(Table2[[#This Row],[Visitor]],Table5[],2,FALSE)</f>
        <v>25</v>
      </c>
      <c r="Q4060" s="37">
        <f>VLOOKUP(Table2[[#This Row],[Home]],Table5[],2,FALSE)</f>
        <v>24</v>
      </c>
    </row>
    <row r="4061" spans="1:17" ht="25.5" customHeight="1">
      <c r="A4061" s="78" t="s">
        <v>1554</v>
      </c>
      <c r="B4061" s="79" t="s">
        <v>23</v>
      </c>
      <c r="C4061" s="79" t="s">
        <v>33</v>
      </c>
      <c r="D4061" s="79">
        <v>98</v>
      </c>
      <c r="E4061" s="79" t="s">
        <v>6</v>
      </c>
      <c r="F4061" s="79">
        <v>100</v>
      </c>
      <c r="G4061" s="79" t="s">
        <v>7</v>
      </c>
      <c r="H4061" s="75"/>
      <c r="I4061" s="30"/>
      <c r="J4061" s="37">
        <f>VLOOKUP(Table2[[#This Row],[Visitor]],Table1[],2,FALSE)</f>
        <v>24</v>
      </c>
      <c r="K4061" s="37">
        <f>VLOOKUP(Table2[[#This Row],[Home]],Table1[],2,FALSE)</f>
        <v>5</v>
      </c>
      <c r="L4061" s="37">
        <f>VLOOKUP(Table2[[#This Row],[Visitor]],Table3[],2,FALSE)</f>
        <v>12</v>
      </c>
      <c r="M4061" s="37">
        <f>VLOOKUP(Table2[[#This Row],[Home]],Table3[],2,FALSE)</f>
        <v>6</v>
      </c>
      <c r="N4061" s="37">
        <f>VLOOKUP(Table2[[#This Row],[Visitor]],Table4[],2,FALSE)</f>
        <v>21</v>
      </c>
      <c r="O4061" s="37">
        <f>VLOOKUP(Table2[[#This Row],[Home]],Table4[],2,FALSE)</f>
        <v>28</v>
      </c>
      <c r="P4061" s="37">
        <f>VLOOKUP(Table2[[#This Row],[Visitor]],Table5[],2,FALSE)</f>
        <v>29</v>
      </c>
      <c r="Q4061" s="37">
        <f>VLOOKUP(Table2[[#This Row],[Home]],Table5[],2,FALSE)</f>
        <v>28</v>
      </c>
    </row>
    <row r="4062" spans="1:17" ht="25.5" customHeight="1">
      <c r="A4062" s="78" t="s">
        <v>1554</v>
      </c>
      <c r="B4062" s="79" t="s">
        <v>23</v>
      </c>
      <c r="C4062" s="79" t="s">
        <v>36</v>
      </c>
      <c r="D4062" s="79">
        <v>106</v>
      </c>
      <c r="E4062" s="79" t="s">
        <v>22</v>
      </c>
      <c r="F4062" s="79">
        <v>134</v>
      </c>
      <c r="G4062" s="79" t="s">
        <v>7</v>
      </c>
      <c r="H4062" s="75"/>
      <c r="I4062" s="30"/>
      <c r="J4062" s="37">
        <f>VLOOKUP(Table2[[#This Row],[Visitor]],Table1[],2,FALSE)</f>
        <v>16</v>
      </c>
      <c r="K4062" s="37">
        <f>VLOOKUP(Table2[[#This Row],[Home]],Table1[],2,FALSE)</f>
        <v>14</v>
      </c>
      <c r="L4062" s="37">
        <f>VLOOKUP(Table2[[#This Row],[Visitor]],Table3[],2,FALSE)</f>
        <v>7</v>
      </c>
      <c r="M4062" s="37">
        <f>VLOOKUP(Table2[[#This Row],[Home]],Table3[],2,FALSE)</f>
        <v>16</v>
      </c>
      <c r="N4062" s="37">
        <f>VLOOKUP(Table2[[#This Row],[Visitor]],Table4[],2,FALSE)</f>
        <v>6</v>
      </c>
      <c r="O4062" s="37">
        <f>VLOOKUP(Table2[[#This Row],[Home]],Table4[],2,FALSE)</f>
        <v>1</v>
      </c>
      <c r="P4062" s="37">
        <f>VLOOKUP(Table2[[#This Row],[Visitor]],Table5[],2,FALSE)</f>
        <v>15</v>
      </c>
      <c r="Q4062" s="37">
        <f>VLOOKUP(Table2[[#This Row],[Home]],Table5[],2,FALSE)</f>
        <v>1</v>
      </c>
    </row>
    <row r="4063" spans="1:17" ht="25.5" customHeight="1">
      <c r="A4063" s="78" t="s">
        <v>1554</v>
      </c>
      <c r="B4063" s="79" t="s">
        <v>23</v>
      </c>
      <c r="C4063" s="79" t="s">
        <v>38</v>
      </c>
      <c r="D4063" s="79">
        <v>118</v>
      </c>
      <c r="E4063" s="79" t="s">
        <v>24</v>
      </c>
      <c r="F4063" s="79">
        <v>109</v>
      </c>
      <c r="G4063" s="79" t="s">
        <v>7</v>
      </c>
      <c r="H4063" s="75"/>
      <c r="I4063" s="30"/>
      <c r="J4063" s="37">
        <f>VLOOKUP(Table2[[#This Row],[Visitor]],Table1[],2,FALSE)</f>
        <v>23</v>
      </c>
      <c r="K4063" s="37">
        <f>VLOOKUP(Table2[[#This Row],[Home]],Table1[],2,FALSE)</f>
        <v>21</v>
      </c>
      <c r="L4063" s="37">
        <f>VLOOKUP(Table2[[#This Row],[Visitor]],Table3[],2,FALSE)</f>
        <v>25</v>
      </c>
      <c r="M4063" s="37">
        <f>VLOOKUP(Table2[[#This Row],[Home]],Table3[],2,FALSE)</f>
        <v>9</v>
      </c>
      <c r="N4063" s="37">
        <f>VLOOKUP(Table2[[#This Row],[Visitor]],Table4[],2,FALSE)</f>
        <v>19</v>
      </c>
      <c r="O4063" s="37">
        <f>VLOOKUP(Table2[[#This Row],[Home]],Table4[],2,FALSE)</f>
        <v>24</v>
      </c>
      <c r="P4063" s="37">
        <f>VLOOKUP(Table2[[#This Row],[Visitor]],Table5[],2,FALSE)</f>
        <v>20</v>
      </c>
      <c r="Q4063" s="37">
        <f>VLOOKUP(Table2[[#This Row],[Home]],Table5[],2,FALSE)</f>
        <v>21</v>
      </c>
    </row>
    <row r="4064" spans="1:17" ht="25.5" customHeight="1">
      <c r="A4064" s="78" t="s">
        <v>1554</v>
      </c>
      <c r="B4064" s="79" t="s">
        <v>23</v>
      </c>
      <c r="C4064" s="79" t="s">
        <v>9</v>
      </c>
      <c r="D4064" s="79">
        <v>136</v>
      </c>
      <c r="E4064" s="79" t="s">
        <v>43</v>
      </c>
      <c r="F4064" s="79">
        <v>106</v>
      </c>
      <c r="G4064" s="79" t="s">
        <v>7</v>
      </c>
      <c r="H4064" s="75"/>
      <c r="I4064" s="30"/>
      <c r="J4064" s="37">
        <f>VLOOKUP(Table2[[#This Row],[Visitor]],Table1[],2,FALSE)</f>
        <v>3</v>
      </c>
      <c r="K4064" s="37">
        <f>VLOOKUP(Table2[[#This Row],[Home]],Table1[],2,FALSE)</f>
        <v>10</v>
      </c>
      <c r="L4064" s="37">
        <f>VLOOKUP(Table2[[#This Row],[Visitor]],Table3[],2,FALSE)</f>
        <v>1</v>
      </c>
      <c r="M4064" s="37">
        <f>VLOOKUP(Table2[[#This Row],[Home]],Table3[],2,FALSE)</f>
        <v>10</v>
      </c>
      <c r="N4064" s="37">
        <f>VLOOKUP(Table2[[#This Row],[Visitor]],Table4[],2,FALSE)</f>
        <v>5</v>
      </c>
      <c r="O4064" s="37">
        <f>VLOOKUP(Table2[[#This Row],[Home]],Table4[],2,FALSE)</f>
        <v>10</v>
      </c>
      <c r="P4064" s="37">
        <f>VLOOKUP(Table2[[#This Row],[Visitor]],Table5[],2,FALSE)</f>
        <v>8</v>
      </c>
      <c r="Q4064" s="37">
        <f>VLOOKUP(Table2[[#This Row],[Home]],Table5[],2,FALSE)</f>
        <v>10</v>
      </c>
    </row>
    <row r="4065" spans="1:17" ht="25.5" customHeight="1">
      <c r="A4065" s="78" t="s">
        <v>1554</v>
      </c>
      <c r="B4065" s="79" t="s">
        <v>26</v>
      </c>
      <c r="C4065" s="79" t="s">
        <v>37</v>
      </c>
      <c r="D4065" s="79">
        <v>109</v>
      </c>
      <c r="E4065" s="79" t="s">
        <v>28</v>
      </c>
      <c r="F4065" s="79">
        <v>108</v>
      </c>
      <c r="G4065" s="79" t="s">
        <v>7</v>
      </c>
      <c r="H4065" s="75"/>
      <c r="I4065" s="30"/>
      <c r="J4065" s="37">
        <f>VLOOKUP(Table2[[#This Row],[Visitor]],Table1[],2,FALSE)</f>
        <v>29</v>
      </c>
      <c r="K4065" s="37">
        <f>VLOOKUP(Table2[[#This Row],[Home]],Table1[],2,FALSE)</f>
        <v>22</v>
      </c>
      <c r="L4065" s="37">
        <f>VLOOKUP(Table2[[#This Row],[Visitor]],Table3[],2,FALSE)</f>
        <v>30</v>
      </c>
      <c r="M4065" s="37">
        <f>VLOOKUP(Table2[[#This Row],[Home]],Table3[],2,FALSE)</f>
        <v>28</v>
      </c>
      <c r="N4065" s="37">
        <f>VLOOKUP(Table2[[#This Row],[Visitor]],Table4[],2,FALSE)</f>
        <v>29</v>
      </c>
      <c r="O4065" s="37">
        <f>VLOOKUP(Table2[[#This Row],[Home]],Table4[],2,FALSE)</f>
        <v>22</v>
      </c>
      <c r="P4065" s="37">
        <f>VLOOKUP(Table2[[#This Row],[Visitor]],Table5[],2,FALSE)</f>
        <v>17</v>
      </c>
      <c r="Q4065" s="37">
        <f>VLOOKUP(Table2[[#This Row],[Home]],Table5[],2,FALSE)</f>
        <v>12</v>
      </c>
    </row>
    <row r="4066" spans="1:17" ht="25.5" customHeight="1">
      <c r="A4066" s="78" t="s">
        <v>1554</v>
      </c>
      <c r="B4066" s="79" t="s">
        <v>26</v>
      </c>
      <c r="C4066" s="79" t="s">
        <v>25</v>
      </c>
      <c r="D4066" s="79">
        <v>133</v>
      </c>
      <c r="E4066" s="79" t="s">
        <v>34</v>
      </c>
      <c r="F4066" s="79">
        <v>102</v>
      </c>
      <c r="G4066" s="79" t="s">
        <v>7</v>
      </c>
      <c r="H4066" s="75"/>
      <c r="I4066" s="30"/>
      <c r="J4066" s="37">
        <f>VLOOKUP(Table2[[#This Row],[Visitor]],Table1[],2,FALSE)</f>
        <v>12</v>
      </c>
      <c r="K4066" s="37">
        <f>VLOOKUP(Table2[[#This Row],[Home]],Table1[],2,FALSE)</f>
        <v>2</v>
      </c>
      <c r="L4066" s="37">
        <f>VLOOKUP(Table2[[#This Row],[Visitor]],Table3[],2,FALSE)</f>
        <v>29</v>
      </c>
      <c r="M4066" s="37">
        <f>VLOOKUP(Table2[[#This Row],[Home]],Table3[],2,FALSE)</f>
        <v>13</v>
      </c>
      <c r="N4066" s="37">
        <f>VLOOKUP(Table2[[#This Row],[Visitor]],Table4[],2,FALSE)</f>
        <v>23</v>
      </c>
      <c r="O4066" s="37">
        <f>VLOOKUP(Table2[[#This Row],[Home]],Table4[],2,FALSE)</f>
        <v>13</v>
      </c>
      <c r="P4066" s="37">
        <f>VLOOKUP(Table2[[#This Row],[Visitor]],Table5[],2,FALSE)</f>
        <v>16</v>
      </c>
      <c r="Q4066" s="37">
        <f>VLOOKUP(Table2[[#This Row],[Home]],Table5[],2,FALSE)</f>
        <v>19</v>
      </c>
    </row>
    <row r="4067" spans="1:17" ht="25.5" customHeight="1">
      <c r="A4067" s="78" t="s">
        <v>1555</v>
      </c>
      <c r="B4067" s="79" t="s">
        <v>12</v>
      </c>
      <c r="C4067" s="79" t="s">
        <v>41</v>
      </c>
      <c r="D4067" s="79">
        <v>123</v>
      </c>
      <c r="E4067" s="79" t="s">
        <v>18</v>
      </c>
      <c r="F4067" s="79">
        <v>108</v>
      </c>
      <c r="G4067" s="79" t="s">
        <v>7</v>
      </c>
      <c r="H4067" s="75"/>
      <c r="I4067" s="30"/>
      <c r="J4067" s="37">
        <f>VLOOKUP(Table2[[#This Row],[Visitor]],Table1[],2,FALSE)</f>
        <v>7</v>
      </c>
      <c r="K4067" s="37">
        <f>VLOOKUP(Table2[[#This Row],[Home]],Table1[],2,FALSE)</f>
        <v>26</v>
      </c>
      <c r="L4067" s="37">
        <f>VLOOKUP(Table2[[#This Row],[Visitor]],Table3[],2,FALSE)</f>
        <v>2</v>
      </c>
      <c r="M4067" s="37">
        <f>VLOOKUP(Table2[[#This Row],[Home]],Table3[],2,FALSE)</f>
        <v>26</v>
      </c>
      <c r="N4067" s="37">
        <f>VLOOKUP(Table2[[#This Row],[Visitor]],Table4[],2,FALSE)</f>
        <v>2</v>
      </c>
      <c r="O4067" s="37">
        <f>VLOOKUP(Table2[[#This Row],[Home]],Table4[],2,FALSE)</f>
        <v>15</v>
      </c>
      <c r="P4067" s="37">
        <f>VLOOKUP(Table2[[#This Row],[Visitor]],Table5[],2,FALSE)</f>
        <v>2</v>
      </c>
      <c r="Q4067" s="37">
        <f>VLOOKUP(Table2[[#This Row],[Home]],Table5[],2,FALSE)</f>
        <v>18</v>
      </c>
    </row>
    <row r="4068" spans="1:17" ht="25.5" customHeight="1">
      <c r="A4068" s="78" t="s">
        <v>1555</v>
      </c>
      <c r="B4068" s="79" t="s">
        <v>21</v>
      </c>
      <c r="C4068" s="79" t="s">
        <v>44</v>
      </c>
      <c r="D4068" s="79">
        <v>120</v>
      </c>
      <c r="E4068" s="79" t="s">
        <v>15</v>
      </c>
      <c r="F4068" s="79">
        <v>124</v>
      </c>
      <c r="G4068" s="79" t="s">
        <v>7</v>
      </c>
      <c r="H4068" s="75"/>
      <c r="I4068" s="30"/>
      <c r="J4068" s="37">
        <f>VLOOKUP(Table2[[#This Row],[Visitor]],Table1[],2,FALSE)</f>
        <v>6</v>
      </c>
      <c r="K4068" s="37">
        <f>VLOOKUP(Table2[[#This Row],[Home]],Table1[],2,FALSE)</f>
        <v>30</v>
      </c>
      <c r="L4068" s="37">
        <f>VLOOKUP(Table2[[#This Row],[Visitor]],Table3[],2,FALSE)</f>
        <v>18</v>
      </c>
      <c r="M4068" s="37">
        <f>VLOOKUP(Table2[[#This Row],[Home]],Table3[],2,FALSE)</f>
        <v>23</v>
      </c>
      <c r="N4068" s="37">
        <f>VLOOKUP(Table2[[#This Row],[Visitor]],Table4[],2,FALSE)</f>
        <v>12</v>
      </c>
      <c r="O4068" s="37">
        <f>VLOOKUP(Table2[[#This Row],[Home]],Table4[],2,FALSE)</f>
        <v>14</v>
      </c>
      <c r="P4068" s="37">
        <f>VLOOKUP(Table2[[#This Row],[Visitor]],Table5[],2,FALSE)</f>
        <v>4</v>
      </c>
      <c r="Q4068" s="37">
        <f>VLOOKUP(Table2[[#This Row],[Home]],Table5[],2,FALSE)</f>
        <v>14</v>
      </c>
    </row>
    <row r="4069" spans="1:17" ht="25.5" customHeight="1">
      <c r="A4069" s="78" t="s">
        <v>1555</v>
      </c>
      <c r="B4069" s="79" t="s">
        <v>23</v>
      </c>
      <c r="C4069" s="79" t="s">
        <v>25</v>
      </c>
      <c r="D4069" s="79">
        <v>116</v>
      </c>
      <c r="E4069" s="79" t="s">
        <v>16</v>
      </c>
      <c r="F4069" s="79">
        <v>134</v>
      </c>
      <c r="G4069" s="79" t="s">
        <v>7</v>
      </c>
      <c r="H4069" s="75"/>
      <c r="I4069" s="30"/>
      <c r="J4069" s="37">
        <f>VLOOKUP(Table2[[#This Row],[Visitor]],Table1[],2,FALSE)</f>
        <v>12</v>
      </c>
      <c r="K4069" s="37">
        <f>VLOOKUP(Table2[[#This Row],[Home]],Table1[],2,FALSE)</f>
        <v>13</v>
      </c>
      <c r="L4069" s="37">
        <f>VLOOKUP(Table2[[#This Row],[Visitor]],Table3[],2,FALSE)</f>
        <v>29</v>
      </c>
      <c r="M4069" s="37">
        <f>VLOOKUP(Table2[[#This Row],[Home]],Table3[],2,FALSE)</f>
        <v>8</v>
      </c>
      <c r="N4069" s="37">
        <f>VLOOKUP(Table2[[#This Row],[Visitor]],Table4[],2,FALSE)</f>
        <v>23</v>
      </c>
      <c r="O4069" s="37">
        <f>VLOOKUP(Table2[[#This Row],[Home]],Table4[],2,FALSE)</f>
        <v>11</v>
      </c>
      <c r="P4069" s="37">
        <f>VLOOKUP(Table2[[#This Row],[Visitor]],Table5[],2,FALSE)</f>
        <v>16</v>
      </c>
      <c r="Q4069" s="37">
        <f>VLOOKUP(Table2[[#This Row],[Home]],Table5[],2,FALSE)</f>
        <v>7</v>
      </c>
    </row>
    <row r="4070" spans="1:17" ht="25.5" customHeight="1">
      <c r="A4070" s="78" t="s">
        <v>1555</v>
      </c>
      <c r="B4070" s="79" t="s">
        <v>23</v>
      </c>
      <c r="C4070" s="79" t="s">
        <v>36</v>
      </c>
      <c r="D4070" s="79">
        <v>132</v>
      </c>
      <c r="E4070" s="79" t="s">
        <v>20</v>
      </c>
      <c r="F4070" s="79">
        <v>121</v>
      </c>
      <c r="G4070" s="79" t="s">
        <v>7</v>
      </c>
      <c r="H4070" s="75"/>
      <c r="I4070" s="30"/>
      <c r="J4070" s="37">
        <f>VLOOKUP(Table2[[#This Row],[Visitor]],Table1[],2,FALSE)</f>
        <v>16</v>
      </c>
      <c r="K4070" s="37">
        <f>VLOOKUP(Table2[[#This Row],[Home]],Table1[],2,FALSE)</f>
        <v>9</v>
      </c>
      <c r="L4070" s="37">
        <f>VLOOKUP(Table2[[#This Row],[Visitor]],Table3[],2,FALSE)</f>
        <v>7</v>
      </c>
      <c r="M4070" s="37">
        <f>VLOOKUP(Table2[[#This Row],[Home]],Table3[],2,FALSE)</f>
        <v>17</v>
      </c>
      <c r="N4070" s="37">
        <f>VLOOKUP(Table2[[#This Row],[Visitor]],Table4[],2,FALSE)</f>
        <v>6</v>
      </c>
      <c r="O4070" s="37">
        <f>VLOOKUP(Table2[[#This Row],[Home]],Table4[],2,FALSE)</f>
        <v>25</v>
      </c>
      <c r="P4070" s="37">
        <f>VLOOKUP(Table2[[#This Row],[Visitor]],Table5[],2,FALSE)</f>
        <v>15</v>
      </c>
      <c r="Q4070" s="37">
        <f>VLOOKUP(Table2[[#This Row],[Home]],Table5[],2,FALSE)</f>
        <v>22</v>
      </c>
    </row>
    <row r="4071" spans="1:17" ht="25.5" customHeight="1">
      <c r="A4071" s="78" t="s">
        <v>1555</v>
      </c>
      <c r="B4071" s="79" t="s">
        <v>35</v>
      </c>
      <c r="C4071" s="79" t="s">
        <v>5</v>
      </c>
      <c r="D4071" s="79">
        <v>111</v>
      </c>
      <c r="E4071" s="79" t="s">
        <v>10</v>
      </c>
      <c r="F4071" s="79">
        <v>107</v>
      </c>
      <c r="G4071" s="79" t="s">
        <v>7</v>
      </c>
      <c r="H4071" s="75"/>
      <c r="I4071" s="30"/>
      <c r="J4071" s="37">
        <f>VLOOKUP(Table2[[#This Row],[Visitor]],Table1[],2,FALSE)</f>
        <v>4</v>
      </c>
      <c r="K4071" s="37">
        <f>VLOOKUP(Table2[[#This Row],[Home]],Table1[],2,FALSE)</f>
        <v>1</v>
      </c>
      <c r="L4071" s="37">
        <f>VLOOKUP(Table2[[#This Row],[Visitor]],Table3[],2,FALSE)</f>
        <v>4</v>
      </c>
      <c r="M4071" s="37">
        <f>VLOOKUP(Table2[[#This Row],[Home]],Table3[],2,FALSE)</f>
        <v>3</v>
      </c>
      <c r="N4071" s="37">
        <f>VLOOKUP(Table2[[#This Row],[Visitor]],Table4[],2,FALSE)</f>
        <v>9</v>
      </c>
      <c r="O4071" s="37">
        <f>VLOOKUP(Table2[[#This Row],[Home]],Table4[],2,FALSE)</f>
        <v>3</v>
      </c>
      <c r="P4071" s="37">
        <f>VLOOKUP(Table2[[#This Row],[Visitor]],Table5[],2,FALSE)</f>
        <v>5</v>
      </c>
      <c r="Q4071" s="37">
        <f>VLOOKUP(Table2[[#This Row],[Home]],Table5[],2,FALSE)</f>
        <v>30</v>
      </c>
    </row>
    <row r="4072" spans="1:17" ht="25.5" customHeight="1">
      <c r="A4072" s="78" t="s">
        <v>1555</v>
      </c>
      <c r="B4072" s="79" t="s">
        <v>35</v>
      </c>
      <c r="C4072" s="79" t="s">
        <v>14</v>
      </c>
      <c r="D4072" s="79">
        <v>105</v>
      </c>
      <c r="E4072" s="79" t="s">
        <v>31</v>
      </c>
      <c r="F4072" s="79">
        <v>117</v>
      </c>
      <c r="G4072" s="79" t="s">
        <v>7</v>
      </c>
      <c r="H4072" s="75"/>
      <c r="I4072" s="30"/>
      <c r="J4072" s="37">
        <f>VLOOKUP(Table2[[#This Row],[Visitor]],Table1[],2,FALSE)</f>
        <v>19</v>
      </c>
      <c r="K4072" s="37">
        <f>VLOOKUP(Table2[[#This Row],[Home]],Table1[],2,FALSE)</f>
        <v>8</v>
      </c>
      <c r="L4072" s="37">
        <f>VLOOKUP(Table2[[#This Row],[Visitor]],Table3[],2,FALSE)</f>
        <v>19</v>
      </c>
      <c r="M4072" s="37">
        <f>VLOOKUP(Table2[[#This Row],[Home]],Table3[],2,FALSE)</f>
        <v>11</v>
      </c>
      <c r="N4072" s="37">
        <f>VLOOKUP(Table2[[#This Row],[Visitor]],Table4[],2,FALSE)</f>
        <v>16</v>
      </c>
      <c r="O4072" s="37">
        <f>VLOOKUP(Table2[[#This Row],[Home]],Table4[],2,FALSE)</f>
        <v>8</v>
      </c>
      <c r="P4072" s="37">
        <f>VLOOKUP(Table2[[#This Row],[Visitor]],Table5[],2,FALSE)</f>
        <v>27</v>
      </c>
      <c r="Q4072" s="37">
        <f>VLOOKUP(Table2[[#This Row],[Home]],Table5[],2,FALSE)</f>
        <v>11</v>
      </c>
    </row>
    <row r="4073" spans="1:17" ht="25.5" customHeight="1">
      <c r="A4073" s="78" t="s">
        <v>1556</v>
      </c>
      <c r="B4073" s="79" t="s">
        <v>12</v>
      </c>
      <c r="C4073" s="79" t="s">
        <v>19</v>
      </c>
      <c r="D4073" s="79">
        <v>118</v>
      </c>
      <c r="E4073" s="79" t="s">
        <v>13</v>
      </c>
      <c r="F4073" s="79">
        <v>111</v>
      </c>
      <c r="G4073" s="79" t="s">
        <v>7</v>
      </c>
      <c r="H4073" s="75"/>
      <c r="I4073" s="30"/>
      <c r="J4073" s="37">
        <f>VLOOKUP(Table2[[#This Row],[Visitor]],Table1[],2,FALSE)</f>
        <v>27</v>
      </c>
      <c r="K4073" s="37">
        <f>VLOOKUP(Table2[[#This Row],[Home]],Table1[],2,FALSE)</f>
        <v>20</v>
      </c>
      <c r="L4073" s="37">
        <f>VLOOKUP(Table2[[#This Row],[Visitor]],Table3[],2,FALSE)</f>
        <v>5</v>
      </c>
      <c r="M4073" s="37">
        <f>VLOOKUP(Table2[[#This Row],[Home]],Table3[],2,FALSE)</f>
        <v>20</v>
      </c>
      <c r="N4073" s="37">
        <f>VLOOKUP(Table2[[#This Row],[Visitor]],Table4[],2,FALSE)</f>
        <v>7</v>
      </c>
      <c r="O4073" s="37">
        <f>VLOOKUP(Table2[[#This Row],[Home]],Table4[],2,FALSE)</f>
        <v>17</v>
      </c>
      <c r="P4073" s="37">
        <f>VLOOKUP(Table2[[#This Row],[Visitor]],Table5[],2,FALSE)</f>
        <v>13</v>
      </c>
      <c r="Q4073" s="37">
        <f>VLOOKUP(Table2[[#This Row],[Home]],Table5[],2,FALSE)</f>
        <v>23</v>
      </c>
    </row>
    <row r="4074" spans="1:17" ht="25.5" customHeight="1">
      <c r="A4074" s="78" t="s">
        <v>1556</v>
      </c>
      <c r="B4074" s="79" t="s">
        <v>12</v>
      </c>
      <c r="C4074" s="79" t="s">
        <v>16</v>
      </c>
      <c r="D4074" s="79">
        <v>110</v>
      </c>
      <c r="E4074" s="79" t="s">
        <v>22</v>
      </c>
      <c r="F4074" s="79">
        <v>130</v>
      </c>
      <c r="G4074" s="79" t="s">
        <v>7</v>
      </c>
      <c r="H4074" s="75"/>
      <c r="I4074" s="30"/>
      <c r="J4074" s="37">
        <f>VLOOKUP(Table2[[#This Row],[Visitor]],Table1[],2,FALSE)</f>
        <v>13</v>
      </c>
      <c r="K4074" s="37">
        <f>VLOOKUP(Table2[[#This Row],[Home]],Table1[],2,FALSE)</f>
        <v>14</v>
      </c>
      <c r="L4074" s="37">
        <f>VLOOKUP(Table2[[#This Row],[Visitor]],Table3[],2,FALSE)</f>
        <v>8</v>
      </c>
      <c r="M4074" s="37">
        <f>VLOOKUP(Table2[[#This Row],[Home]],Table3[],2,FALSE)</f>
        <v>16</v>
      </c>
      <c r="N4074" s="37">
        <f>VLOOKUP(Table2[[#This Row],[Visitor]],Table4[],2,FALSE)</f>
        <v>11</v>
      </c>
      <c r="O4074" s="37">
        <f>VLOOKUP(Table2[[#This Row],[Home]],Table4[],2,FALSE)</f>
        <v>1</v>
      </c>
      <c r="P4074" s="37">
        <f>VLOOKUP(Table2[[#This Row],[Visitor]],Table5[],2,FALSE)</f>
        <v>7</v>
      </c>
      <c r="Q4074" s="37">
        <f>VLOOKUP(Table2[[#This Row],[Home]],Table5[],2,FALSE)</f>
        <v>1</v>
      </c>
    </row>
    <row r="4075" spans="1:17" ht="25.5" customHeight="1">
      <c r="A4075" s="78" t="s">
        <v>1556</v>
      </c>
      <c r="B4075" s="79" t="s">
        <v>21</v>
      </c>
      <c r="C4075" s="79" t="s">
        <v>28</v>
      </c>
      <c r="D4075" s="79">
        <v>122</v>
      </c>
      <c r="E4075" s="79" t="s">
        <v>27</v>
      </c>
      <c r="F4075" s="79">
        <v>116</v>
      </c>
      <c r="G4075" s="79" t="s">
        <v>7</v>
      </c>
      <c r="H4075" s="75"/>
      <c r="I4075" s="30"/>
      <c r="J4075" s="37">
        <f>VLOOKUP(Table2[[#This Row],[Visitor]],Table1[],2,FALSE)</f>
        <v>22</v>
      </c>
      <c r="K4075" s="37">
        <f>VLOOKUP(Table2[[#This Row],[Home]],Table1[],2,FALSE)</f>
        <v>11</v>
      </c>
      <c r="L4075" s="37">
        <f>VLOOKUP(Table2[[#This Row],[Visitor]],Table3[],2,FALSE)</f>
        <v>28</v>
      </c>
      <c r="M4075" s="37">
        <f>VLOOKUP(Table2[[#This Row],[Home]],Table3[],2,FALSE)</f>
        <v>27</v>
      </c>
      <c r="N4075" s="37">
        <f>VLOOKUP(Table2[[#This Row],[Visitor]],Table4[],2,FALSE)</f>
        <v>22</v>
      </c>
      <c r="O4075" s="37">
        <f>VLOOKUP(Table2[[#This Row],[Home]],Table4[],2,FALSE)</f>
        <v>26</v>
      </c>
      <c r="P4075" s="37">
        <f>VLOOKUP(Table2[[#This Row],[Visitor]],Table5[],2,FALSE)</f>
        <v>12</v>
      </c>
      <c r="Q4075" s="37">
        <f>VLOOKUP(Table2[[#This Row],[Home]],Table5[],2,FALSE)</f>
        <v>26</v>
      </c>
    </row>
    <row r="4076" spans="1:17" ht="25.5" customHeight="1">
      <c r="A4076" s="78" t="s">
        <v>1556</v>
      </c>
      <c r="B4076" s="79" t="s">
        <v>23</v>
      </c>
      <c r="C4076" s="79" t="s">
        <v>42</v>
      </c>
      <c r="D4076" s="79">
        <v>107</v>
      </c>
      <c r="E4076" s="79" t="s">
        <v>40</v>
      </c>
      <c r="F4076" s="79">
        <v>103</v>
      </c>
      <c r="G4076" s="79" t="s">
        <v>7</v>
      </c>
      <c r="H4076" s="75"/>
      <c r="I4076" s="30"/>
      <c r="J4076" s="37">
        <f>VLOOKUP(Table2[[#This Row],[Visitor]],Table1[],2,FALSE)</f>
        <v>25</v>
      </c>
      <c r="K4076" s="37">
        <f>VLOOKUP(Table2[[#This Row],[Home]],Table1[],2,FALSE)</f>
        <v>15</v>
      </c>
      <c r="L4076" s="37">
        <f>VLOOKUP(Table2[[#This Row],[Visitor]],Table3[],2,FALSE)</f>
        <v>22</v>
      </c>
      <c r="M4076" s="37">
        <f>VLOOKUP(Table2[[#This Row],[Home]],Table3[],2,FALSE)</f>
        <v>24</v>
      </c>
      <c r="N4076" s="37">
        <f>VLOOKUP(Table2[[#This Row],[Visitor]],Table4[],2,FALSE)</f>
        <v>30</v>
      </c>
      <c r="O4076" s="37">
        <f>VLOOKUP(Table2[[#This Row],[Home]],Table4[],2,FALSE)</f>
        <v>27</v>
      </c>
      <c r="P4076" s="37">
        <f>VLOOKUP(Table2[[#This Row],[Visitor]],Table5[],2,FALSE)</f>
        <v>25</v>
      </c>
      <c r="Q4076" s="37">
        <f>VLOOKUP(Table2[[#This Row],[Home]],Table5[],2,FALSE)</f>
        <v>24</v>
      </c>
    </row>
    <row r="4077" spans="1:17" ht="25.5" customHeight="1">
      <c r="A4077" s="78" t="s">
        <v>1556</v>
      </c>
      <c r="B4077" s="79" t="s">
        <v>23</v>
      </c>
      <c r="C4077" s="79" t="s">
        <v>44</v>
      </c>
      <c r="D4077" s="79">
        <v>121</v>
      </c>
      <c r="E4077" s="79" t="s">
        <v>6</v>
      </c>
      <c r="F4077" s="79">
        <v>99</v>
      </c>
      <c r="G4077" s="79" t="s">
        <v>7</v>
      </c>
      <c r="H4077" s="75"/>
      <c r="I4077" s="30"/>
      <c r="J4077" s="37">
        <f>VLOOKUP(Table2[[#This Row],[Visitor]],Table1[],2,FALSE)</f>
        <v>6</v>
      </c>
      <c r="K4077" s="37">
        <f>VLOOKUP(Table2[[#This Row],[Home]],Table1[],2,FALSE)</f>
        <v>5</v>
      </c>
      <c r="L4077" s="37">
        <f>VLOOKUP(Table2[[#This Row],[Visitor]],Table3[],2,FALSE)</f>
        <v>18</v>
      </c>
      <c r="M4077" s="37">
        <f>VLOOKUP(Table2[[#This Row],[Home]],Table3[],2,FALSE)</f>
        <v>6</v>
      </c>
      <c r="N4077" s="37">
        <f>VLOOKUP(Table2[[#This Row],[Visitor]],Table4[],2,FALSE)</f>
        <v>12</v>
      </c>
      <c r="O4077" s="37">
        <f>VLOOKUP(Table2[[#This Row],[Home]],Table4[],2,FALSE)</f>
        <v>28</v>
      </c>
      <c r="P4077" s="37">
        <f>VLOOKUP(Table2[[#This Row],[Visitor]],Table5[],2,FALSE)</f>
        <v>4</v>
      </c>
      <c r="Q4077" s="37">
        <f>VLOOKUP(Table2[[#This Row],[Home]],Table5[],2,FALSE)</f>
        <v>28</v>
      </c>
    </row>
    <row r="4078" spans="1:17" ht="25.5" customHeight="1">
      <c r="A4078" s="78" t="s">
        <v>1556</v>
      </c>
      <c r="B4078" s="79" t="s">
        <v>23</v>
      </c>
      <c r="C4078" s="79" t="s">
        <v>20</v>
      </c>
      <c r="D4078" s="79">
        <v>103</v>
      </c>
      <c r="E4078" s="79" t="s">
        <v>17</v>
      </c>
      <c r="F4078" s="79">
        <v>100</v>
      </c>
      <c r="G4078" s="79" t="s">
        <v>7</v>
      </c>
      <c r="H4078" s="75"/>
      <c r="I4078" s="30"/>
      <c r="J4078" s="37">
        <f>VLOOKUP(Table2[[#This Row],[Visitor]],Table1[],2,FALSE)</f>
        <v>9</v>
      </c>
      <c r="K4078" s="37">
        <f>VLOOKUP(Table2[[#This Row],[Home]],Table1[],2,FALSE)</f>
        <v>17</v>
      </c>
      <c r="L4078" s="37">
        <f>VLOOKUP(Table2[[#This Row],[Visitor]],Table3[],2,FALSE)</f>
        <v>17</v>
      </c>
      <c r="M4078" s="37">
        <f>VLOOKUP(Table2[[#This Row],[Home]],Table3[],2,FALSE)</f>
        <v>15</v>
      </c>
      <c r="N4078" s="37">
        <f>VLOOKUP(Table2[[#This Row],[Visitor]],Table4[],2,FALSE)</f>
        <v>25</v>
      </c>
      <c r="O4078" s="37">
        <f>VLOOKUP(Table2[[#This Row],[Home]],Table4[],2,FALSE)</f>
        <v>18</v>
      </c>
      <c r="P4078" s="37">
        <f>VLOOKUP(Table2[[#This Row],[Visitor]],Table5[],2,FALSE)</f>
        <v>22</v>
      </c>
      <c r="Q4078" s="37">
        <f>VLOOKUP(Table2[[#This Row],[Home]],Table5[],2,FALSE)</f>
        <v>9</v>
      </c>
    </row>
    <row r="4079" spans="1:17" ht="25.5" customHeight="1">
      <c r="A4079" s="78" t="s">
        <v>1556</v>
      </c>
      <c r="B4079" s="79" t="s">
        <v>23</v>
      </c>
      <c r="C4079" s="79" t="s">
        <v>9</v>
      </c>
      <c r="D4079" s="79">
        <v>87</v>
      </c>
      <c r="E4079" s="79" t="s">
        <v>43</v>
      </c>
      <c r="F4079" s="79">
        <v>104</v>
      </c>
      <c r="G4079" s="79" t="s">
        <v>7</v>
      </c>
      <c r="H4079" s="75"/>
      <c r="I4079" s="30"/>
      <c r="J4079" s="37">
        <f>VLOOKUP(Table2[[#This Row],[Visitor]],Table1[],2,FALSE)</f>
        <v>3</v>
      </c>
      <c r="K4079" s="37">
        <f>VLOOKUP(Table2[[#This Row],[Home]],Table1[],2,FALSE)</f>
        <v>10</v>
      </c>
      <c r="L4079" s="37">
        <f>VLOOKUP(Table2[[#This Row],[Visitor]],Table3[],2,FALSE)</f>
        <v>1</v>
      </c>
      <c r="M4079" s="37">
        <f>VLOOKUP(Table2[[#This Row],[Home]],Table3[],2,FALSE)</f>
        <v>10</v>
      </c>
      <c r="N4079" s="37">
        <f>VLOOKUP(Table2[[#This Row],[Visitor]],Table4[],2,FALSE)</f>
        <v>5</v>
      </c>
      <c r="O4079" s="37">
        <f>VLOOKUP(Table2[[#This Row],[Home]],Table4[],2,FALSE)</f>
        <v>10</v>
      </c>
      <c r="P4079" s="37">
        <f>VLOOKUP(Table2[[#This Row],[Visitor]],Table5[],2,FALSE)</f>
        <v>8</v>
      </c>
      <c r="Q4079" s="37">
        <f>VLOOKUP(Table2[[#This Row],[Home]],Table5[],2,FALSE)</f>
        <v>10</v>
      </c>
    </row>
    <row r="4080" spans="1:17" ht="25.5" customHeight="1">
      <c r="A4080" s="78" t="s">
        <v>1556</v>
      </c>
      <c r="B4080" s="79" t="s">
        <v>26</v>
      </c>
      <c r="C4080" s="79" t="s">
        <v>33</v>
      </c>
      <c r="D4080" s="79">
        <v>108</v>
      </c>
      <c r="E4080" s="79" t="s">
        <v>34</v>
      </c>
      <c r="F4080" s="79">
        <v>111</v>
      </c>
      <c r="G4080" s="79" t="s">
        <v>7</v>
      </c>
      <c r="H4080" s="75"/>
      <c r="I4080" s="30"/>
      <c r="J4080" s="37">
        <f>VLOOKUP(Table2[[#This Row],[Visitor]],Table1[],2,FALSE)</f>
        <v>24</v>
      </c>
      <c r="K4080" s="37">
        <f>VLOOKUP(Table2[[#This Row],[Home]],Table1[],2,FALSE)</f>
        <v>2</v>
      </c>
      <c r="L4080" s="37">
        <f>VLOOKUP(Table2[[#This Row],[Visitor]],Table3[],2,FALSE)</f>
        <v>12</v>
      </c>
      <c r="M4080" s="37">
        <f>VLOOKUP(Table2[[#This Row],[Home]],Table3[],2,FALSE)</f>
        <v>13</v>
      </c>
      <c r="N4080" s="37">
        <f>VLOOKUP(Table2[[#This Row],[Visitor]],Table4[],2,FALSE)</f>
        <v>21</v>
      </c>
      <c r="O4080" s="37">
        <f>VLOOKUP(Table2[[#This Row],[Home]],Table4[],2,FALSE)</f>
        <v>13</v>
      </c>
      <c r="P4080" s="37">
        <f>VLOOKUP(Table2[[#This Row],[Visitor]],Table5[],2,FALSE)</f>
        <v>29</v>
      </c>
      <c r="Q4080" s="37">
        <f>VLOOKUP(Table2[[#This Row],[Home]],Table5[],2,FALSE)</f>
        <v>19</v>
      </c>
    </row>
    <row r="4081" spans="1:17" ht="25.5" customHeight="1">
      <c r="A4081" s="78" t="s">
        <v>1556</v>
      </c>
      <c r="B4081" s="79" t="s">
        <v>32</v>
      </c>
      <c r="C4081" s="79" t="s">
        <v>37</v>
      </c>
      <c r="D4081" s="79">
        <v>101</v>
      </c>
      <c r="E4081" s="79" t="s">
        <v>24</v>
      </c>
      <c r="F4081" s="79">
        <v>123</v>
      </c>
      <c r="G4081" s="79" t="s">
        <v>7</v>
      </c>
      <c r="H4081" s="75"/>
      <c r="I4081" s="30"/>
      <c r="J4081" s="37">
        <f>VLOOKUP(Table2[[#This Row],[Visitor]],Table1[],2,FALSE)</f>
        <v>29</v>
      </c>
      <c r="K4081" s="37">
        <f>VLOOKUP(Table2[[#This Row],[Home]],Table1[],2,FALSE)</f>
        <v>21</v>
      </c>
      <c r="L4081" s="37">
        <f>VLOOKUP(Table2[[#This Row],[Visitor]],Table3[],2,FALSE)</f>
        <v>30</v>
      </c>
      <c r="M4081" s="37">
        <f>VLOOKUP(Table2[[#This Row],[Home]],Table3[],2,FALSE)</f>
        <v>9</v>
      </c>
      <c r="N4081" s="37">
        <f>VLOOKUP(Table2[[#This Row],[Visitor]],Table4[],2,FALSE)</f>
        <v>29</v>
      </c>
      <c r="O4081" s="37">
        <f>VLOOKUP(Table2[[#This Row],[Home]],Table4[],2,FALSE)</f>
        <v>24</v>
      </c>
      <c r="P4081" s="37">
        <f>VLOOKUP(Table2[[#This Row],[Visitor]],Table5[],2,FALSE)</f>
        <v>17</v>
      </c>
      <c r="Q4081" s="37">
        <f>VLOOKUP(Table2[[#This Row],[Home]],Table5[],2,FALSE)</f>
        <v>21</v>
      </c>
    </row>
    <row r="4082" spans="1:17" ht="25.5" customHeight="1">
      <c r="A4082" s="78" t="s">
        <v>1556</v>
      </c>
      <c r="B4082" s="79" t="s">
        <v>35</v>
      </c>
      <c r="C4082" s="79" t="s">
        <v>5</v>
      </c>
      <c r="D4082" s="79">
        <v>111</v>
      </c>
      <c r="E4082" s="79" t="s">
        <v>38</v>
      </c>
      <c r="F4082" s="79">
        <v>116</v>
      </c>
      <c r="G4082" s="79" t="s">
        <v>7</v>
      </c>
      <c r="H4082" s="75"/>
      <c r="I4082" s="30"/>
      <c r="J4082" s="37">
        <f>VLOOKUP(Table2[[#This Row],[Visitor]],Table1[],2,FALSE)</f>
        <v>4</v>
      </c>
      <c r="K4082" s="37">
        <f>VLOOKUP(Table2[[#This Row],[Home]],Table1[],2,FALSE)</f>
        <v>23</v>
      </c>
      <c r="L4082" s="37">
        <f>VLOOKUP(Table2[[#This Row],[Visitor]],Table3[],2,FALSE)</f>
        <v>4</v>
      </c>
      <c r="M4082" s="37">
        <f>VLOOKUP(Table2[[#This Row],[Home]],Table3[],2,FALSE)</f>
        <v>25</v>
      </c>
      <c r="N4082" s="37">
        <f>VLOOKUP(Table2[[#This Row],[Visitor]],Table4[],2,FALSE)</f>
        <v>9</v>
      </c>
      <c r="O4082" s="37">
        <f>VLOOKUP(Table2[[#This Row],[Home]],Table4[],2,FALSE)</f>
        <v>19</v>
      </c>
      <c r="P4082" s="37">
        <f>VLOOKUP(Table2[[#This Row],[Visitor]],Table5[],2,FALSE)</f>
        <v>5</v>
      </c>
      <c r="Q4082" s="37">
        <f>VLOOKUP(Table2[[#This Row],[Home]],Table5[],2,FALSE)</f>
        <v>20</v>
      </c>
    </row>
    <row r="4083" spans="1:17" ht="25.5" customHeight="1">
      <c r="A4083" s="78" t="s">
        <v>1557</v>
      </c>
      <c r="B4083" s="79" t="s">
        <v>21</v>
      </c>
      <c r="C4083" s="79" t="s">
        <v>31</v>
      </c>
      <c r="D4083" s="79">
        <v>112</v>
      </c>
      <c r="E4083" s="79" t="s">
        <v>27</v>
      </c>
      <c r="F4083" s="79">
        <v>91</v>
      </c>
      <c r="G4083" s="79" t="s">
        <v>7</v>
      </c>
      <c r="H4083" s="75"/>
      <c r="I4083" s="30"/>
      <c r="J4083" s="37">
        <f>VLOOKUP(Table2[[#This Row],[Visitor]],Table1[],2,FALSE)</f>
        <v>8</v>
      </c>
      <c r="K4083" s="37">
        <f>VLOOKUP(Table2[[#This Row],[Home]],Table1[],2,FALSE)</f>
        <v>11</v>
      </c>
      <c r="L4083" s="37">
        <f>VLOOKUP(Table2[[#This Row],[Visitor]],Table3[],2,FALSE)</f>
        <v>11</v>
      </c>
      <c r="M4083" s="37">
        <f>VLOOKUP(Table2[[#This Row],[Home]],Table3[],2,FALSE)</f>
        <v>27</v>
      </c>
      <c r="N4083" s="37">
        <f>VLOOKUP(Table2[[#This Row],[Visitor]],Table4[],2,FALSE)</f>
        <v>8</v>
      </c>
      <c r="O4083" s="37">
        <f>VLOOKUP(Table2[[#This Row],[Home]],Table4[],2,FALSE)</f>
        <v>26</v>
      </c>
      <c r="P4083" s="37">
        <f>VLOOKUP(Table2[[#This Row],[Visitor]],Table5[],2,FALSE)</f>
        <v>11</v>
      </c>
      <c r="Q4083" s="37">
        <f>VLOOKUP(Table2[[#This Row],[Home]],Table5[],2,FALSE)</f>
        <v>26</v>
      </c>
    </row>
    <row r="4084" spans="1:17" ht="25.5" customHeight="1">
      <c r="A4084" s="78" t="s">
        <v>1557</v>
      </c>
      <c r="B4084" s="79" t="s">
        <v>21</v>
      </c>
      <c r="C4084" s="79" t="s">
        <v>10</v>
      </c>
      <c r="D4084" s="79">
        <v>147</v>
      </c>
      <c r="E4084" s="79" t="s">
        <v>28</v>
      </c>
      <c r="F4084" s="79">
        <v>116</v>
      </c>
      <c r="G4084" s="79" t="s">
        <v>7</v>
      </c>
      <c r="H4084" s="75"/>
      <c r="I4084" s="30"/>
      <c r="J4084" s="37">
        <f>VLOOKUP(Table2[[#This Row],[Visitor]],Table1[],2,FALSE)</f>
        <v>1</v>
      </c>
      <c r="K4084" s="37">
        <f>VLOOKUP(Table2[[#This Row],[Home]],Table1[],2,FALSE)</f>
        <v>22</v>
      </c>
      <c r="L4084" s="37">
        <f>VLOOKUP(Table2[[#This Row],[Visitor]],Table3[],2,FALSE)</f>
        <v>3</v>
      </c>
      <c r="M4084" s="37">
        <f>VLOOKUP(Table2[[#This Row],[Home]],Table3[],2,FALSE)</f>
        <v>28</v>
      </c>
      <c r="N4084" s="37">
        <f>VLOOKUP(Table2[[#This Row],[Visitor]],Table4[],2,FALSE)</f>
        <v>3</v>
      </c>
      <c r="O4084" s="37">
        <f>VLOOKUP(Table2[[#This Row],[Home]],Table4[],2,FALSE)</f>
        <v>22</v>
      </c>
      <c r="P4084" s="37">
        <f>VLOOKUP(Table2[[#This Row],[Visitor]],Table5[],2,FALSE)</f>
        <v>30</v>
      </c>
      <c r="Q4084" s="37">
        <f>VLOOKUP(Table2[[#This Row],[Home]],Table5[],2,FALSE)</f>
        <v>12</v>
      </c>
    </row>
    <row r="4085" spans="1:17" ht="25.5" customHeight="1">
      <c r="A4085" s="78" t="s">
        <v>1557</v>
      </c>
      <c r="B4085" s="79" t="s">
        <v>23</v>
      </c>
      <c r="C4085" s="79" t="s">
        <v>36</v>
      </c>
      <c r="D4085" s="79">
        <v>121</v>
      </c>
      <c r="E4085" s="79" t="s">
        <v>19</v>
      </c>
      <c r="F4085" s="79">
        <v>105</v>
      </c>
      <c r="G4085" s="79" t="s">
        <v>7</v>
      </c>
      <c r="H4085" s="75"/>
      <c r="I4085" s="30"/>
      <c r="J4085" s="37">
        <f>VLOOKUP(Table2[[#This Row],[Visitor]],Table1[],2,FALSE)</f>
        <v>16</v>
      </c>
      <c r="K4085" s="37">
        <f>VLOOKUP(Table2[[#This Row],[Home]],Table1[],2,FALSE)</f>
        <v>27</v>
      </c>
      <c r="L4085" s="37">
        <f>VLOOKUP(Table2[[#This Row],[Visitor]],Table3[],2,FALSE)</f>
        <v>7</v>
      </c>
      <c r="M4085" s="37">
        <f>VLOOKUP(Table2[[#This Row],[Home]],Table3[],2,FALSE)</f>
        <v>5</v>
      </c>
      <c r="N4085" s="37">
        <f>VLOOKUP(Table2[[#This Row],[Visitor]],Table4[],2,FALSE)</f>
        <v>6</v>
      </c>
      <c r="O4085" s="37">
        <f>VLOOKUP(Table2[[#This Row],[Home]],Table4[],2,FALSE)</f>
        <v>7</v>
      </c>
      <c r="P4085" s="37">
        <f>VLOOKUP(Table2[[#This Row],[Visitor]],Table5[],2,FALSE)</f>
        <v>15</v>
      </c>
      <c r="Q4085" s="37">
        <f>VLOOKUP(Table2[[#This Row],[Home]],Table5[],2,FALSE)</f>
        <v>13</v>
      </c>
    </row>
    <row r="4086" spans="1:17" ht="25.5" customHeight="1">
      <c r="A4086" s="78" t="s">
        <v>1557</v>
      </c>
      <c r="B4086" s="79" t="s">
        <v>29</v>
      </c>
      <c r="C4086" s="79" t="s">
        <v>9</v>
      </c>
      <c r="D4086" s="79">
        <v>115</v>
      </c>
      <c r="E4086" s="79" t="s">
        <v>25</v>
      </c>
      <c r="F4086" s="79">
        <v>103</v>
      </c>
      <c r="G4086" s="79" t="s">
        <v>7</v>
      </c>
      <c r="H4086" s="75"/>
      <c r="I4086" s="30"/>
      <c r="J4086" s="37">
        <f>VLOOKUP(Table2[[#This Row],[Visitor]],Table1[],2,FALSE)</f>
        <v>3</v>
      </c>
      <c r="K4086" s="37">
        <f>VLOOKUP(Table2[[#This Row],[Home]],Table1[],2,FALSE)</f>
        <v>12</v>
      </c>
      <c r="L4086" s="37">
        <f>VLOOKUP(Table2[[#This Row],[Visitor]],Table3[],2,FALSE)</f>
        <v>1</v>
      </c>
      <c r="M4086" s="37">
        <f>VLOOKUP(Table2[[#This Row],[Home]],Table3[],2,FALSE)</f>
        <v>29</v>
      </c>
      <c r="N4086" s="37">
        <f>VLOOKUP(Table2[[#This Row],[Visitor]],Table4[],2,FALSE)</f>
        <v>5</v>
      </c>
      <c r="O4086" s="37">
        <f>VLOOKUP(Table2[[#This Row],[Home]],Table4[],2,FALSE)</f>
        <v>23</v>
      </c>
      <c r="P4086" s="37">
        <f>VLOOKUP(Table2[[#This Row],[Visitor]],Table5[],2,FALSE)</f>
        <v>8</v>
      </c>
      <c r="Q4086" s="37">
        <f>VLOOKUP(Table2[[#This Row],[Home]],Table5[],2,FALSE)</f>
        <v>16</v>
      </c>
    </row>
    <row r="4087" spans="1:17" ht="25.5" customHeight="1">
      <c r="A4087" s="78" t="s">
        <v>1557</v>
      </c>
      <c r="B4087" s="79" t="s">
        <v>35</v>
      </c>
      <c r="C4087" s="79" t="s">
        <v>30</v>
      </c>
      <c r="D4087" s="79">
        <v>93</v>
      </c>
      <c r="E4087" s="79" t="s">
        <v>45</v>
      </c>
      <c r="F4087" s="79">
        <v>114</v>
      </c>
      <c r="G4087" s="79" t="s">
        <v>7</v>
      </c>
      <c r="H4087" s="75"/>
      <c r="I4087" s="30"/>
      <c r="J4087" s="37">
        <f>VLOOKUP(Table2[[#This Row],[Visitor]],Table1[],2,FALSE)</f>
        <v>18</v>
      </c>
      <c r="K4087" s="37">
        <f>VLOOKUP(Table2[[#This Row],[Home]],Table1[],2,FALSE)</f>
        <v>28</v>
      </c>
      <c r="L4087" s="37">
        <f>VLOOKUP(Table2[[#This Row],[Visitor]],Table3[],2,FALSE)</f>
        <v>14</v>
      </c>
      <c r="M4087" s="37">
        <f>VLOOKUP(Table2[[#This Row],[Home]],Table3[],2,FALSE)</f>
        <v>21</v>
      </c>
      <c r="N4087" s="37">
        <f>VLOOKUP(Table2[[#This Row],[Visitor]],Table4[],2,FALSE)</f>
        <v>4</v>
      </c>
      <c r="O4087" s="37">
        <f>VLOOKUP(Table2[[#This Row],[Home]],Table4[],2,FALSE)</f>
        <v>20</v>
      </c>
      <c r="P4087" s="37">
        <f>VLOOKUP(Table2[[#This Row],[Visitor]],Table5[],2,FALSE)</f>
        <v>6</v>
      </c>
      <c r="Q4087" s="37">
        <f>VLOOKUP(Table2[[#This Row],[Home]],Table5[],2,FALSE)</f>
        <v>3</v>
      </c>
    </row>
    <row r="4088" spans="1:17" ht="25.5" customHeight="1">
      <c r="A4088" s="78" t="s">
        <v>1558</v>
      </c>
      <c r="B4088" s="79" t="s">
        <v>12</v>
      </c>
      <c r="C4088" s="79" t="s">
        <v>24</v>
      </c>
      <c r="D4088" s="79">
        <v>114</v>
      </c>
      <c r="E4088" s="79" t="s">
        <v>16</v>
      </c>
      <c r="F4088" s="79">
        <v>113</v>
      </c>
      <c r="G4088" s="79" t="s">
        <v>7</v>
      </c>
      <c r="H4088" s="75"/>
      <c r="I4088" s="30"/>
      <c r="J4088" s="37">
        <f>VLOOKUP(Table2[[#This Row],[Visitor]],Table1[],2,FALSE)</f>
        <v>21</v>
      </c>
      <c r="K4088" s="37">
        <f>VLOOKUP(Table2[[#This Row],[Home]],Table1[],2,FALSE)</f>
        <v>13</v>
      </c>
      <c r="L4088" s="37">
        <f>VLOOKUP(Table2[[#This Row],[Visitor]],Table3[],2,FALSE)</f>
        <v>9</v>
      </c>
      <c r="M4088" s="37">
        <f>VLOOKUP(Table2[[#This Row],[Home]],Table3[],2,FALSE)</f>
        <v>8</v>
      </c>
      <c r="N4088" s="37">
        <f>VLOOKUP(Table2[[#This Row],[Visitor]],Table4[],2,FALSE)</f>
        <v>24</v>
      </c>
      <c r="O4088" s="37">
        <f>VLOOKUP(Table2[[#This Row],[Home]],Table4[],2,FALSE)</f>
        <v>11</v>
      </c>
      <c r="P4088" s="37">
        <f>VLOOKUP(Table2[[#This Row],[Visitor]],Table5[],2,FALSE)</f>
        <v>21</v>
      </c>
      <c r="Q4088" s="37">
        <f>VLOOKUP(Table2[[#This Row],[Home]],Table5[],2,FALSE)</f>
        <v>7</v>
      </c>
    </row>
    <row r="4089" spans="1:17" ht="25.5" customHeight="1">
      <c r="A4089" s="78" t="s">
        <v>1558</v>
      </c>
      <c r="B4089" s="79" t="s">
        <v>12</v>
      </c>
      <c r="C4089" s="79" t="s">
        <v>40</v>
      </c>
      <c r="D4089" s="79">
        <v>119</v>
      </c>
      <c r="E4089" s="79" t="s">
        <v>18</v>
      </c>
      <c r="F4089" s="79">
        <v>123</v>
      </c>
      <c r="G4089" s="79" t="s">
        <v>7</v>
      </c>
      <c r="H4089" s="75"/>
      <c r="I4089" s="30"/>
      <c r="J4089" s="37">
        <f>VLOOKUP(Table2[[#This Row],[Visitor]],Table1[],2,FALSE)</f>
        <v>15</v>
      </c>
      <c r="K4089" s="37">
        <f>VLOOKUP(Table2[[#This Row],[Home]],Table1[],2,FALSE)</f>
        <v>26</v>
      </c>
      <c r="L4089" s="37">
        <f>VLOOKUP(Table2[[#This Row],[Visitor]],Table3[],2,FALSE)</f>
        <v>24</v>
      </c>
      <c r="M4089" s="37">
        <f>VLOOKUP(Table2[[#This Row],[Home]],Table3[],2,FALSE)</f>
        <v>26</v>
      </c>
      <c r="N4089" s="37">
        <f>VLOOKUP(Table2[[#This Row],[Visitor]],Table4[],2,FALSE)</f>
        <v>27</v>
      </c>
      <c r="O4089" s="37">
        <f>VLOOKUP(Table2[[#This Row],[Home]],Table4[],2,FALSE)</f>
        <v>15</v>
      </c>
      <c r="P4089" s="37">
        <f>VLOOKUP(Table2[[#This Row],[Visitor]],Table5[],2,FALSE)</f>
        <v>24</v>
      </c>
      <c r="Q4089" s="37">
        <f>VLOOKUP(Table2[[#This Row],[Home]],Table5[],2,FALSE)</f>
        <v>18</v>
      </c>
    </row>
    <row r="4090" spans="1:17" ht="25.5" customHeight="1">
      <c r="A4090" s="78" t="s">
        <v>1558</v>
      </c>
      <c r="B4090" s="79" t="s">
        <v>21</v>
      </c>
      <c r="C4090" s="79" t="s">
        <v>41</v>
      </c>
      <c r="D4090" s="79">
        <v>123</v>
      </c>
      <c r="E4090" s="79" t="s">
        <v>15</v>
      </c>
      <c r="F4090" s="79">
        <v>117</v>
      </c>
      <c r="G4090" s="79" t="s">
        <v>7</v>
      </c>
      <c r="H4090" s="75"/>
      <c r="I4090" s="30"/>
      <c r="J4090" s="37">
        <f>VLOOKUP(Table2[[#This Row],[Visitor]],Table1[],2,FALSE)</f>
        <v>7</v>
      </c>
      <c r="K4090" s="37">
        <f>VLOOKUP(Table2[[#This Row],[Home]],Table1[],2,FALSE)</f>
        <v>30</v>
      </c>
      <c r="L4090" s="37">
        <f>VLOOKUP(Table2[[#This Row],[Visitor]],Table3[],2,FALSE)</f>
        <v>2</v>
      </c>
      <c r="M4090" s="37">
        <f>VLOOKUP(Table2[[#This Row],[Home]],Table3[],2,FALSE)</f>
        <v>23</v>
      </c>
      <c r="N4090" s="37">
        <f>VLOOKUP(Table2[[#This Row],[Visitor]],Table4[],2,FALSE)</f>
        <v>2</v>
      </c>
      <c r="O4090" s="37">
        <f>VLOOKUP(Table2[[#This Row],[Home]],Table4[],2,FALSE)</f>
        <v>14</v>
      </c>
      <c r="P4090" s="37">
        <f>VLOOKUP(Table2[[#This Row],[Visitor]],Table5[],2,FALSE)</f>
        <v>2</v>
      </c>
      <c r="Q4090" s="37">
        <f>VLOOKUP(Table2[[#This Row],[Home]],Table5[],2,FALSE)</f>
        <v>14</v>
      </c>
    </row>
    <row r="4091" spans="1:17" ht="25.5" customHeight="1">
      <c r="A4091" s="78" t="s">
        <v>1558</v>
      </c>
      <c r="B4091" s="79" t="s">
        <v>21</v>
      </c>
      <c r="C4091" s="79" t="s">
        <v>22</v>
      </c>
      <c r="D4091" s="79">
        <v>123</v>
      </c>
      <c r="E4091" s="79" t="s">
        <v>6</v>
      </c>
      <c r="F4091" s="79">
        <v>105</v>
      </c>
      <c r="G4091" s="79" t="s">
        <v>7</v>
      </c>
      <c r="H4091" s="75"/>
      <c r="I4091" s="30"/>
      <c r="J4091" s="37">
        <f>VLOOKUP(Table2[[#This Row],[Visitor]],Table1[],2,FALSE)</f>
        <v>14</v>
      </c>
      <c r="K4091" s="37">
        <f>VLOOKUP(Table2[[#This Row],[Home]],Table1[],2,FALSE)</f>
        <v>5</v>
      </c>
      <c r="L4091" s="37">
        <f>VLOOKUP(Table2[[#This Row],[Visitor]],Table3[],2,FALSE)</f>
        <v>16</v>
      </c>
      <c r="M4091" s="37">
        <f>VLOOKUP(Table2[[#This Row],[Home]],Table3[],2,FALSE)</f>
        <v>6</v>
      </c>
      <c r="N4091" s="37">
        <f>VLOOKUP(Table2[[#This Row],[Visitor]],Table4[],2,FALSE)</f>
        <v>1</v>
      </c>
      <c r="O4091" s="37">
        <f>VLOOKUP(Table2[[#This Row],[Home]],Table4[],2,FALSE)</f>
        <v>28</v>
      </c>
      <c r="P4091" s="37">
        <f>VLOOKUP(Table2[[#This Row],[Visitor]],Table5[],2,FALSE)</f>
        <v>1</v>
      </c>
      <c r="Q4091" s="37">
        <f>VLOOKUP(Table2[[#This Row],[Home]],Table5[],2,FALSE)</f>
        <v>28</v>
      </c>
    </row>
    <row r="4092" spans="1:17" ht="25.5" customHeight="1">
      <c r="A4092" s="78" t="s">
        <v>1558</v>
      </c>
      <c r="B4092" s="79" t="s">
        <v>23</v>
      </c>
      <c r="C4092" s="79" t="s">
        <v>31</v>
      </c>
      <c r="D4092" s="79">
        <v>138</v>
      </c>
      <c r="E4092" s="79" t="s">
        <v>13</v>
      </c>
      <c r="F4092" s="79">
        <v>121</v>
      </c>
      <c r="G4092" s="79" t="s">
        <v>7</v>
      </c>
      <c r="H4092" s="75"/>
      <c r="I4092" s="30"/>
      <c r="J4092" s="37">
        <f>VLOOKUP(Table2[[#This Row],[Visitor]],Table1[],2,FALSE)</f>
        <v>8</v>
      </c>
      <c r="K4092" s="37">
        <f>VLOOKUP(Table2[[#This Row],[Home]],Table1[],2,FALSE)</f>
        <v>20</v>
      </c>
      <c r="L4092" s="37">
        <f>VLOOKUP(Table2[[#This Row],[Visitor]],Table3[],2,FALSE)</f>
        <v>11</v>
      </c>
      <c r="M4092" s="37">
        <f>VLOOKUP(Table2[[#This Row],[Home]],Table3[],2,FALSE)</f>
        <v>20</v>
      </c>
      <c r="N4092" s="37">
        <f>VLOOKUP(Table2[[#This Row],[Visitor]],Table4[],2,FALSE)</f>
        <v>8</v>
      </c>
      <c r="O4092" s="37">
        <f>VLOOKUP(Table2[[#This Row],[Home]],Table4[],2,FALSE)</f>
        <v>17</v>
      </c>
      <c r="P4092" s="37">
        <f>VLOOKUP(Table2[[#This Row],[Visitor]],Table5[],2,FALSE)</f>
        <v>11</v>
      </c>
      <c r="Q4092" s="37">
        <f>VLOOKUP(Table2[[#This Row],[Home]],Table5[],2,FALSE)</f>
        <v>23</v>
      </c>
    </row>
    <row r="4093" spans="1:17" ht="25.5" customHeight="1">
      <c r="A4093" s="78" t="s">
        <v>1558</v>
      </c>
      <c r="B4093" s="79" t="s">
        <v>23</v>
      </c>
      <c r="C4093" s="79" t="s">
        <v>20</v>
      </c>
      <c r="D4093" s="79">
        <v>95</v>
      </c>
      <c r="E4093" s="79" t="s">
        <v>17</v>
      </c>
      <c r="F4093" s="79">
        <v>122</v>
      </c>
      <c r="G4093" s="79" t="s">
        <v>7</v>
      </c>
      <c r="H4093" s="75"/>
      <c r="I4093" s="30"/>
      <c r="J4093" s="37">
        <f>VLOOKUP(Table2[[#This Row],[Visitor]],Table1[],2,FALSE)</f>
        <v>9</v>
      </c>
      <c r="K4093" s="37">
        <f>VLOOKUP(Table2[[#This Row],[Home]],Table1[],2,FALSE)</f>
        <v>17</v>
      </c>
      <c r="L4093" s="37">
        <f>VLOOKUP(Table2[[#This Row],[Visitor]],Table3[],2,FALSE)</f>
        <v>17</v>
      </c>
      <c r="M4093" s="37">
        <f>VLOOKUP(Table2[[#This Row],[Home]],Table3[],2,FALSE)</f>
        <v>15</v>
      </c>
      <c r="N4093" s="37">
        <f>VLOOKUP(Table2[[#This Row],[Visitor]],Table4[],2,FALSE)</f>
        <v>25</v>
      </c>
      <c r="O4093" s="37">
        <f>VLOOKUP(Table2[[#This Row],[Home]],Table4[],2,FALSE)</f>
        <v>18</v>
      </c>
      <c r="P4093" s="37">
        <f>VLOOKUP(Table2[[#This Row],[Visitor]],Table5[],2,FALSE)</f>
        <v>22</v>
      </c>
      <c r="Q4093" s="37">
        <f>VLOOKUP(Table2[[#This Row],[Home]],Table5[],2,FALSE)</f>
        <v>9</v>
      </c>
    </row>
    <row r="4094" spans="1:17" ht="25.5" customHeight="1">
      <c r="A4094" s="78" t="s">
        <v>1558</v>
      </c>
      <c r="B4094" s="79" t="s">
        <v>23</v>
      </c>
      <c r="C4094" s="79" t="s">
        <v>33</v>
      </c>
      <c r="D4094" s="79">
        <v>106</v>
      </c>
      <c r="E4094" s="79" t="s">
        <v>43</v>
      </c>
      <c r="F4094" s="79">
        <v>103</v>
      </c>
      <c r="G4094" s="79" t="s">
        <v>7</v>
      </c>
      <c r="H4094" s="75"/>
      <c r="I4094" s="30"/>
      <c r="J4094" s="37">
        <f>VLOOKUP(Table2[[#This Row],[Visitor]],Table1[],2,FALSE)</f>
        <v>24</v>
      </c>
      <c r="K4094" s="37">
        <f>VLOOKUP(Table2[[#This Row],[Home]],Table1[],2,FALSE)</f>
        <v>10</v>
      </c>
      <c r="L4094" s="37">
        <f>VLOOKUP(Table2[[#This Row],[Visitor]],Table3[],2,FALSE)</f>
        <v>12</v>
      </c>
      <c r="M4094" s="37">
        <f>VLOOKUP(Table2[[#This Row],[Home]],Table3[],2,FALSE)</f>
        <v>10</v>
      </c>
      <c r="N4094" s="37">
        <f>VLOOKUP(Table2[[#This Row],[Visitor]],Table4[],2,FALSE)</f>
        <v>21</v>
      </c>
      <c r="O4094" s="37">
        <f>VLOOKUP(Table2[[#This Row],[Home]],Table4[],2,FALSE)</f>
        <v>10</v>
      </c>
      <c r="P4094" s="37">
        <f>VLOOKUP(Table2[[#This Row],[Visitor]],Table5[],2,FALSE)</f>
        <v>29</v>
      </c>
      <c r="Q4094" s="37">
        <f>VLOOKUP(Table2[[#This Row],[Home]],Table5[],2,FALSE)</f>
        <v>10</v>
      </c>
    </row>
    <row r="4095" spans="1:17" ht="25.5" customHeight="1">
      <c r="A4095" s="78" t="s">
        <v>1558</v>
      </c>
      <c r="B4095" s="79" t="s">
        <v>29</v>
      </c>
      <c r="C4095" s="79" t="s">
        <v>14</v>
      </c>
      <c r="D4095" s="79">
        <v>92</v>
      </c>
      <c r="E4095" s="79" t="s">
        <v>37</v>
      </c>
      <c r="F4095" s="79">
        <v>109</v>
      </c>
      <c r="G4095" s="79" t="s">
        <v>7</v>
      </c>
      <c r="H4095" s="75"/>
      <c r="I4095" s="30"/>
      <c r="J4095" s="37">
        <f>VLOOKUP(Table2[[#This Row],[Visitor]],Table1[],2,FALSE)</f>
        <v>19</v>
      </c>
      <c r="K4095" s="37">
        <f>VLOOKUP(Table2[[#This Row],[Home]],Table1[],2,FALSE)</f>
        <v>29</v>
      </c>
      <c r="L4095" s="37">
        <f>VLOOKUP(Table2[[#This Row],[Visitor]],Table3[],2,FALSE)</f>
        <v>19</v>
      </c>
      <c r="M4095" s="37">
        <f>VLOOKUP(Table2[[#This Row],[Home]],Table3[],2,FALSE)</f>
        <v>30</v>
      </c>
      <c r="N4095" s="37">
        <f>VLOOKUP(Table2[[#This Row],[Visitor]],Table4[],2,FALSE)</f>
        <v>16</v>
      </c>
      <c r="O4095" s="37">
        <f>VLOOKUP(Table2[[#This Row],[Home]],Table4[],2,FALSE)</f>
        <v>29</v>
      </c>
      <c r="P4095" s="37">
        <f>VLOOKUP(Table2[[#This Row],[Visitor]],Table5[],2,FALSE)</f>
        <v>27</v>
      </c>
      <c r="Q4095" s="37">
        <f>VLOOKUP(Table2[[#This Row],[Home]],Table5[],2,FALSE)</f>
        <v>17</v>
      </c>
    </row>
    <row r="4096" spans="1:17" ht="25.5" customHeight="1">
      <c r="A4096" s="78" t="s">
        <v>1558</v>
      </c>
      <c r="B4096" s="79" t="s">
        <v>35</v>
      </c>
      <c r="C4096" s="79" t="s">
        <v>5</v>
      </c>
      <c r="D4096" s="79">
        <v>119</v>
      </c>
      <c r="E4096" s="79" t="s">
        <v>44</v>
      </c>
      <c r="F4096" s="79">
        <v>115</v>
      </c>
      <c r="G4096" s="79" t="s">
        <v>7</v>
      </c>
      <c r="H4096" s="75"/>
      <c r="I4096" s="30"/>
      <c r="J4096" s="37">
        <f>VLOOKUP(Table2[[#This Row],[Visitor]],Table1[],2,FALSE)</f>
        <v>4</v>
      </c>
      <c r="K4096" s="37">
        <f>VLOOKUP(Table2[[#This Row],[Home]],Table1[],2,FALSE)</f>
        <v>6</v>
      </c>
      <c r="L4096" s="37">
        <f>VLOOKUP(Table2[[#This Row],[Visitor]],Table3[],2,FALSE)</f>
        <v>4</v>
      </c>
      <c r="M4096" s="37">
        <f>VLOOKUP(Table2[[#This Row],[Home]],Table3[],2,FALSE)</f>
        <v>18</v>
      </c>
      <c r="N4096" s="37">
        <f>VLOOKUP(Table2[[#This Row],[Visitor]],Table4[],2,FALSE)</f>
        <v>9</v>
      </c>
      <c r="O4096" s="37">
        <f>VLOOKUP(Table2[[#This Row],[Home]],Table4[],2,FALSE)</f>
        <v>12</v>
      </c>
      <c r="P4096" s="37">
        <f>VLOOKUP(Table2[[#This Row],[Visitor]],Table5[],2,FALSE)</f>
        <v>5</v>
      </c>
      <c r="Q4096" s="37">
        <f>VLOOKUP(Table2[[#This Row],[Home]],Table5[],2,FALSE)</f>
        <v>4</v>
      </c>
    </row>
    <row r="4097" spans="1:17" ht="25.5" customHeight="1">
      <c r="A4097" s="78" t="s">
        <v>1559</v>
      </c>
      <c r="B4097" s="79" t="s">
        <v>97</v>
      </c>
      <c r="C4097" s="79" t="s">
        <v>36</v>
      </c>
      <c r="D4097" s="79">
        <v>99</v>
      </c>
      <c r="E4097" s="79" t="s">
        <v>42</v>
      </c>
      <c r="F4097" s="79">
        <v>110</v>
      </c>
      <c r="G4097" s="79" t="s">
        <v>7</v>
      </c>
      <c r="H4097" s="75"/>
      <c r="I4097" s="30"/>
      <c r="J4097" s="37">
        <f>VLOOKUP(Table2[[#This Row],[Visitor]],Table1[],2,FALSE)</f>
        <v>16</v>
      </c>
      <c r="K4097" s="37">
        <f>VLOOKUP(Table2[[#This Row],[Home]],Table1[],2,FALSE)</f>
        <v>25</v>
      </c>
      <c r="L4097" s="37">
        <f>VLOOKUP(Table2[[#This Row],[Visitor]],Table3[],2,FALSE)</f>
        <v>7</v>
      </c>
      <c r="M4097" s="37">
        <f>VLOOKUP(Table2[[#This Row],[Home]],Table3[],2,FALSE)</f>
        <v>22</v>
      </c>
      <c r="N4097" s="37">
        <f>VLOOKUP(Table2[[#This Row],[Visitor]],Table4[],2,FALSE)</f>
        <v>6</v>
      </c>
      <c r="O4097" s="37">
        <f>VLOOKUP(Table2[[#This Row],[Home]],Table4[],2,FALSE)</f>
        <v>30</v>
      </c>
      <c r="P4097" s="37">
        <f>VLOOKUP(Table2[[#This Row],[Visitor]],Table5[],2,FALSE)</f>
        <v>15</v>
      </c>
      <c r="Q4097" s="37">
        <f>VLOOKUP(Table2[[#This Row],[Home]],Table5[],2,FALSE)</f>
        <v>25</v>
      </c>
    </row>
    <row r="4098" spans="1:17" ht="25.5" customHeight="1">
      <c r="A4098" s="78" t="s">
        <v>1559</v>
      </c>
      <c r="B4098" s="79" t="s">
        <v>83</v>
      </c>
      <c r="C4098" s="79" t="s">
        <v>30</v>
      </c>
      <c r="D4098" s="79">
        <v>114</v>
      </c>
      <c r="E4098" s="79" t="s">
        <v>38</v>
      </c>
      <c r="F4098" s="79">
        <v>119</v>
      </c>
      <c r="G4098" s="79" t="s">
        <v>7</v>
      </c>
      <c r="H4098" s="75"/>
      <c r="I4098" s="30"/>
      <c r="J4098" s="37">
        <f>VLOOKUP(Table2[[#This Row],[Visitor]],Table1[],2,FALSE)</f>
        <v>18</v>
      </c>
      <c r="K4098" s="37">
        <f>VLOOKUP(Table2[[#This Row],[Home]],Table1[],2,FALSE)</f>
        <v>23</v>
      </c>
      <c r="L4098" s="37">
        <f>VLOOKUP(Table2[[#This Row],[Visitor]],Table3[],2,FALSE)</f>
        <v>14</v>
      </c>
      <c r="M4098" s="37">
        <f>VLOOKUP(Table2[[#This Row],[Home]],Table3[],2,FALSE)</f>
        <v>25</v>
      </c>
      <c r="N4098" s="37">
        <f>VLOOKUP(Table2[[#This Row],[Visitor]],Table4[],2,FALSE)</f>
        <v>4</v>
      </c>
      <c r="O4098" s="37">
        <f>VLOOKUP(Table2[[#This Row],[Home]],Table4[],2,FALSE)</f>
        <v>19</v>
      </c>
      <c r="P4098" s="37">
        <f>VLOOKUP(Table2[[#This Row],[Visitor]],Table5[],2,FALSE)</f>
        <v>6</v>
      </c>
      <c r="Q4098" s="37">
        <f>VLOOKUP(Table2[[#This Row],[Home]],Table5[],2,FALSE)</f>
        <v>20</v>
      </c>
    </row>
    <row r="4099" spans="1:17" ht="25.5" customHeight="1">
      <c r="A4099" s="78" t="s">
        <v>1559</v>
      </c>
      <c r="B4099" s="79" t="s">
        <v>12</v>
      </c>
      <c r="C4099" s="79" t="s">
        <v>40</v>
      </c>
      <c r="D4099" s="79">
        <v>118</v>
      </c>
      <c r="E4099" s="79" t="s">
        <v>18</v>
      </c>
      <c r="F4099" s="79">
        <v>92</v>
      </c>
      <c r="G4099" s="79" t="s">
        <v>7</v>
      </c>
      <c r="H4099" s="75"/>
      <c r="I4099" s="30"/>
      <c r="J4099" s="37">
        <f>VLOOKUP(Table2[[#This Row],[Visitor]],Table1[],2,FALSE)</f>
        <v>15</v>
      </c>
      <c r="K4099" s="37">
        <f>VLOOKUP(Table2[[#This Row],[Home]],Table1[],2,FALSE)</f>
        <v>26</v>
      </c>
      <c r="L4099" s="37">
        <f>VLOOKUP(Table2[[#This Row],[Visitor]],Table3[],2,FALSE)</f>
        <v>24</v>
      </c>
      <c r="M4099" s="37">
        <f>VLOOKUP(Table2[[#This Row],[Home]],Table3[],2,FALSE)</f>
        <v>26</v>
      </c>
      <c r="N4099" s="37">
        <f>VLOOKUP(Table2[[#This Row],[Visitor]],Table4[],2,FALSE)</f>
        <v>27</v>
      </c>
      <c r="O4099" s="37">
        <f>VLOOKUP(Table2[[#This Row],[Home]],Table4[],2,FALSE)</f>
        <v>15</v>
      </c>
      <c r="P4099" s="37">
        <f>VLOOKUP(Table2[[#This Row],[Visitor]],Table5[],2,FALSE)</f>
        <v>24</v>
      </c>
      <c r="Q4099" s="37">
        <f>VLOOKUP(Table2[[#This Row],[Home]],Table5[],2,FALSE)</f>
        <v>18</v>
      </c>
    </row>
    <row r="4100" spans="1:17" ht="25.5" customHeight="1">
      <c r="A4100" s="78" t="s">
        <v>1559</v>
      </c>
      <c r="B4100" s="79" t="s">
        <v>23</v>
      </c>
      <c r="C4100" s="79" t="s">
        <v>41</v>
      </c>
      <c r="D4100" s="79">
        <v>121</v>
      </c>
      <c r="E4100" s="79" t="s">
        <v>27</v>
      </c>
      <c r="F4100" s="79">
        <v>132</v>
      </c>
      <c r="G4100" s="79" t="s">
        <v>7</v>
      </c>
      <c r="H4100" s="75"/>
      <c r="I4100" s="30"/>
      <c r="J4100" s="37">
        <f>VLOOKUP(Table2[[#This Row],[Visitor]],Table1[],2,FALSE)</f>
        <v>7</v>
      </c>
      <c r="K4100" s="37">
        <f>VLOOKUP(Table2[[#This Row],[Home]],Table1[],2,FALSE)</f>
        <v>11</v>
      </c>
      <c r="L4100" s="37">
        <f>VLOOKUP(Table2[[#This Row],[Visitor]],Table3[],2,FALSE)</f>
        <v>2</v>
      </c>
      <c r="M4100" s="37">
        <f>VLOOKUP(Table2[[#This Row],[Home]],Table3[],2,FALSE)</f>
        <v>27</v>
      </c>
      <c r="N4100" s="37">
        <f>VLOOKUP(Table2[[#This Row],[Visitor]],Table4[],2,FALSE)</f>
        <v>2</v>
      </c>
      <c r="O4100" s="37">
        <f>VLOOKUP(Table2[[#This Row],[Home]],Table4[],2,FALSE)</f>
        <v>26</v>
      </c>
      <c r="P4100" s="37">
        <f>VLOOKUP(Table2[[#This Row],[Visitor]],Table5[],2,FALSE)</f>
        <v>2</v>
      </c>
      <c r="Q4100" s="37">
        <f>VLOOKUP(Table2[[#This Row],[Home]],Table5[],2,FALSE)</f>
        <v>26</v>
      </c>
    </row>
    <row r="4101" spans="1:17" ht="25.5" customHeight="1">
      <c r="A4101" s="78" t="s">
        <v>1559</v>
      </c>
      <c r="B4101" s="79" t="s">
        <v>23</v>
      </c>
      <c r="C4101" s="79" t="s">
        <v>22</v>
      </c>
      <c r="D4101" s="79">
        <v>124</v>
      </c>
      <c r="E4101" s="79" t="s">
        <v>6</v>
      </c>
      <c r="F4101" s="79">
        <v>99</v>
      </c>
      <c r="G4101" s="79" t="s">
        <v>7</v>
      </c>
      <c r="H4101" s="75"/>
      <c r="I4101" s="30"/>
      <c r="J4101" s="37">
        <f>VLOOKUP(Table2[[#This Row],[Visitor]],Table1[],2,FALSE)</f>
        <v>14</v>
      </c>
      <c r="K4101" s="37">
        <f>VLOOKUP(Table2[[#This Row],[Home]],Table1[],2,FALSE)</f>
        <v>5</v>
      </c>
      <c r="L4101" s="37">
        <f>VLOOKUP(Table2[[#This Row],[Visitor]],Table3[],2,FALSE)</f>
        <v>16</v>
      </c>
      <c r="M4101" s="37">
        <f>VLOOKUP(Table2[[#This Row],[Home]],Table3[],2,FALSE)</f>
        <v>6</v>
      </c>
      <c r="N4101" s="37">
        <f>VLOOKUP(Table2[[#This Row],[Visitor]],Table4[],2,FALSE)</f>
        <v>1</v>
      </c>
      <c r="O4101" s="37">
        <f>VLOOKUP(Table2[[#This Row],[Home]],Table4[],2,FALSE)</f>
        <v>28</v>
      </c>
      <c r="P4101" s="37">
        <f>VLOOKUP(Table2[[#This Row],[Visitor]],Table5[],2,FALSE)</f>
        <v>1</v>
      </c>
      <c r="Q4101" s="37">
        <f>VLOOKUP(Table2[[#This Row],[Home]],Table5[],2,FALSE)</f>
        <v>28</v>
      </c>
    </row>
    <row r="4102" spans="1:17" ht="25.5" customHeight="1">
      <c r="A4102" s="78" t="s">
        <v>1559</v>
      </c>
      <c r="B4102" s="79" t="s">
        <v>23</v>
      </c>
      <c r="C4102" s="79" t="s">
        <v>34</v>
      </c>
      <c r="D4102" s="79">
        <v>111</v>
      </c>
      <c r="E4102" s="79" t="s">
        <v>9</v>
      </c>
      <c r="F4102" s="79">
        <v>106</v>
      </c>
      <c r="G4102" s="79" t="s">
        <v>7</v>
      </c>
      <c r="H4102" s="75"/>
      <c r="I4102" s="30"/>
      <c r="J4102" s="37">
        <f>VLOOKUP(Table2[[#This Row],[Visitor]],Table1[],2,FALSE)</f>
        <v>2</v>
      </c>
      <c r="K4102" s="37">
        <f>VLOOKUP(Table2[[#This Row],[Home]],Table1[],2,FALSE)</f>
        <v>3</v>
      </c>
      <c r="L4102" s="37">
        <f>VLOOKUP(Table2[[#This Row],[Visitor]],Table3[],2,FALSE)</f>
        <v>13</v>
      </c>
      <c r="M4102" s="37">
        <f>VLOOKUP(Table2[[#This Row],[Home]],Table3[],2,FALSE)</f>
        <v>1</v>
      </c>
      <c r="N4102" s="37">
        <f>VLOOKUP(Table2[[#This Row],[Visitor]],Table4[],2,FALSE)</f>
        <v>13</v>
      </c>
      <c r="O4102" s="37">
        <f>VLOOKUP(Table2[[#This Row],[Home]],Table4[],2,FALSE)</f>
        <v>5</v>
      </c>
      <c r="P4102" s="37">
        <f>VLOOKUP(Table2[[#This Row],[Visitor]],Table5[],2,FALSE)</f>
        <v>19</v>
      </c>
      <c r="Q4102" s="37">
        <f>VLOOKUP(Table2[[#This Row],[Home]],Table5[],2,FALSE)</f>
        <v>8</v>
      </c>
    </row>
    <row r="4103" spans="1:17" ht="25.5" customHeight="1">
      <c r="A4103" s="78" t="s">
        <v>1559</v>
      </c>
      <c r="B4103" s="79" t="s">
        <v>23</v>
      </c>
      <c r="C4103" s="79" t="s">
        <v>33</v>
      </c>
      <c r="D4103" s="79">
        <v>118</v>
      </c>
      <c r="E4103" s="79" t="s">
        <v>43</v>
      </c>
      <c r="F4103" s="79">
        <v>120</v>
      </c>
      <c r="G4103" s="79" t="s">
        <v>7</v>
      </c>
      <c r="H4103" s="75"/>
      <c r="I4103" s="30"/>
      <c r="J4103" s="37">
        <f>VLOOKUP(Table2[[#This Row],[Visitor]],Table1[],2,FALSE)</f>
        <v>24</v>
      </c>
      <c r="K4103" s="37">
        <f>VLOOKUP(Table2[[#This Row],[Home]],Table1[],2,FALSE)</f>
        <v>10</v>
      </c>
      <c r="L4103" s="37">
        <f>VLOOKUP(Table2[[#This Row],[Visitor]],Table3[],2,FALSE)</f>
        <v>12</v>
      </c>
      <c r="M4103" s="37">
        <f>VLOOKUP(Table2[[#This Row],[Home]],Table3[],2,FALSE)</f>
        <v>10</v>
      </c>
      <c r="N4103" s="37">
        <f>VLOOKUP(Table2[[#This Row],[Visitor]],Table4[],2,FALSE)</f>
        <v>21</v>
      </c>
      <c r="O4103" s="37">
        <f>VLOOKUP(Table2[[#This Row],[Home]],Table4[],2,FALSE)</f>
        <v>10</v>
      </c>
      <c r="P4103" s="37">
        <f>VLOOKUP(Table2[[#This Row],[Visitor]],Table5[],2,FALSE)</f>
        <v>29</v>
      </c>
      <c r="Q4103" s="37">
        <f>VLOOKUP(Table2[[#This Row],[Home]],Table5[],2,FALSE)</f>
        <v>10</v>
      </c>
    </row>
    <row r="4104" spans="1:17" ht="25.5" customHeight="1">
      <c r="A4104" s="78" t="s">
        <v>1559</v>
      </c>
      <c r="B4104" s="79" t="s">
        <v>23</v>
      </c>
      <c r="C4104" s="79" t="s">
        <v>15</v>
      </c>
      <c r="D4104" s="79">
        <v>108</v>
      </c>
      <c r="E4104" s="79" t="s">
        <v>19</v>
      </c>
      <c r="F4104" s="79">
        <v>124</v>
      </c>
      <c r="G4104" s="79" t="s">
        <v>7</v>
      </c>
      <c r="H4104" s="75"/>
      <c r="I4104" s="30"/>
      <c r="J4104" s="37">
        <f>VLOOKUP(Table2[[#This Row],[Visitor]],Table1[],2,FALSE)</f>
        <v>30</v>
      </c>
      <c r="K4104" s="37">
        <f>VLOOKUP(Table2[[#This Row],[Home]],Table1[],2,FALSE)</f>
        <v>27</v>
      </c>
      <c r="L4104" s="37">
        <f>VLOOKUP(Table2[[#This Row],[Visitor]],Table3[],2,FALSE)</f>
        <v>23</v>
      </c>
      <c r="M4104" s="37">
        <f>VLOOKUP(Table2[[#This Row],[Home]],Table3[],2,FALSE)</f>
        <v>5</v>
      </c>
      <c r="N4104" s="37">
        <f>VLOOKUP(Table2[[#This Row],[Visitor]],Table4[],2,FALSE)</f>
        <v>14</v>
      </c>
      <c r="O4104" s="37">
        <f>VLOOKUP(Table2[[#This Row],[Home]],Table4[],2,FALSE)</f>
        <v>7</v>
      </c>
      <c r="P4104" s="37">
        <f>VLOOKUP(Table2[[#This Row],[Visitor]],Table5[],2,FALSE)</f>
        <v>14</v>
      </c>
      <c r="Q4104" s="37">
        <f>VLOOKUP(Table2[[#This Row],[Home]],Table5[],2,FALSE)</f>
        <v>13</v>
      </c>
    </row>
    <row r="4105" spans="1:17" ht="25.5" customHeight="1">
      <c r="A4105" s="78" t="s">
        <v>1559</v>
      </c>
      <c r="B4105" s="79" t="s">
        <v>26</v>
      </c>
      <c r="C4105" s="79" t="s">
        <v>10</v>
      </c>
      <c r="D4105" s="79">
        <v>132</v>
      </c>
      <c r="E4105" s="79" t="s">
        <v>28</v>
      </c>
      <c r="F4105" s="79">
        <v>134</v>
      </c>
      <c r="G4105" s="79" t="s">
        <v>7</v>
      </c>
      <c r="H4105" s="75"/>
      <c r="I4105" s="30"/>
      <c r="J4105" s="37">
        <f>VLOOKUP(Table2[[#This Row],[Visitor]],Table1[],2,FALSE)</f>
        <v>1</v>
      </c>
      <c r="K4105" s="37">
        <f>VLOOKUP(Table2[[#This Row],[Home]],Table1[],2,FALSE)</f>
        <v>22</v>
      </c>
      <c r="L4105" s="37">
        <f>VLOOKUP(Table2[[#This Row],[Visitor]],Table3[],2,FALSE)</f>
        <v>3</v>
      </c>
      <c r="M4105" s="37">
        <f>VLOOKUP(Table2[[#This Row],[Home]],Table3[],2,FALSE)</f>
        <v>28</v>
      </c>
      <c r="N4105" s="37">
        <f>VLOOKUP(Table2[[#This Row],[Visitor]],Table4[],2,FALSE)</f>
        <v>3</v>
      </c>
      <c r="O4105" s="37">
        <f>VLOOKUP(Table2[[#This Row],[Home]],Table4[],2,FALSE)</f>
        <v>22</v>
      </c>
      <c r="P4105" s="37">
        <f>VLOOKUP(Table2[[#This Row],[Visitor]],Table5[],2,FALSE)</f>
        <v>30</v>
      </c>
      <c r="Q4105" s="37">
        <f>VLOOKUP(Table2[[#This Row],[Home]],Table5[],2,FALSE)</f>
        <v>12</v>
      </c>
    </row>
    <row r="4106" spans="1:17" ht="25.5" customHeight="1">
      <c r="A4106" s="78" t="s">
        <v>1559</v>
      </c>
      <c r="B4106" s="79" t="s">
        <v>29</v>
      </c>
      <c r="C4106" s="79" t="s">
        <v>25</v>
      </c>
      <c r="D4106" s="79">
        <v>109</v>
      </c>
      <c r="E4106" s="79" t="s">
        <v>24</v>
      </c>
      <c r="F4106" s="79">
        <v>118</v>
      </c>
      <c r="G4106" s="79" t="s">
        <v>7</v>
      </c>
      <c r="H4106" s="75"/>
      <c r="I4106" s="30"/>
      <c r="J4106" s="37">
        <f>VLOOKUP(Table2[[#This Row],[Visitor]],Table1[],2,FALSE)</f>
        <v>12</v>
      </c>
      <c r="K4106" s="37">
        <f>VLOOKUP(Table2[[#This Row],[Home]],Table1[],2,FALSE)</f>
        <v>21</v>
      </c>
      <c r="L4106" s="37">
        <f>VLOOKUP(Table2[[#This Row],[Visitor]],Table3[],2,FALSE)</f>
        <v>29</v>
      </c>
      <c r="M4106" s="37">
        <f>VLOOKUP(Table2[[#This Row],[Home]],Table3[],2,FALSE)</f>
        <v>9</v>
      </c>
      <c r="N4106" s="37">
        <f>VLOOKUP(Table2[[#This Row],[Visitor]],Table4[],2,FALSE)</f>
        <v>23</v>
      </c>
      <c r="O4106" s="37">
        <f>VLOOKUP(Table2[[#This Row],[Home]],Table4[],2,FALSE)</f>
        <v>24</v>
      </c>
      <c r="P4106" s="37">
        <f>VLOOKUP(Table2[[#This Row],[Visitor]],Table5[],2,FALSE)</f>
        <v>16</v>
      </c>
      <c r="Q4106" s="37">
        <f>VLOOKUP(Table2[[#This Row],[Home]],Table5[],2,FALSE)</f>
        <v>21</v>
      </c>
    </row>
    <row r="4107" spans="1:17" ht="25.5" customHeight="1">
      <c r="A4107" s="78" t="s">
        <v>1559</v>
      </c>
      <c r="B4107" s="79" t="s">
        <v>35</v>
      </c>
      <c r="C4107" s="79" t="s">
        <v>14</v>
      </c>
      <c r="D4107" s="79">
        <v>129</v>
      </c>
      <c r="E4107" s="79" t="s">
        <v>45</v>
      </c>
      <c r="F4107" s="79">
        <v>135</v>
      </c>
      <c r="G4107" s="79" t="s">
        <v>7</v>
      </c>
      <c r="H4107" s="75"/>
      <c r="I4107" s="30"/>
      <c r="J4107" s="37">
        <f>VLOOKUP(Table2[[#This Row],[Visitor]],Table1[],2,FALSE)</f>
        <v>19</v>
      </c>
      <c r="K4107" s="37">
        <f>VLOOKUP(Table2[[#This Row],[Home]],Table1[],2,FALSE)</f>
        <v>28</v>
      </c>
      <c r="L4107" s="37">
        <f>VLOOKUP(Table2[[#This Row],[Visitor]],Table3[],2,FALSE)</f>
        <v>19</v>
      </c>
      <c r="M4107" s="37">
        <f>VLOOKUP(Table2[[#This Row],[Home]],Table3[],2,FALSE)</f>
        <v>21</v>
      </c>
      <c r="N4107" s="37">
        <f>VLOOKUP(Table2[[#This Row],[Visitor]],Table4[],2,FALSE)</f>
        <v>16</v>
      </c>
      <c r="O4107" s="37">
        <f>VLOOKUP(Table2[[#This Row],[Home]],Table4[],2,FALSE)</f>
        <v>20</v>
      </c>
      <c r="P4107" s="37">
        <f>VLOOKUP(Table2[[#This Row],[Visitor]],Table5[],2,FALSE)</f>
        <v>27</v>
      </c>
      <c r="Q4107" s="37">
        <f>VLOOKUP(Table2[[#This Row],[Home]],Table5[],2,FALSE)</f>
        <v>3</v>
      </c>
    </row>
    <row r="4108" spans="1:17" ht="25.5" customHeight="1">
      <c r="A4108" s="78" t="s">
        <v>1560</v>
      </c>
      <c r="B4108" s="79" t="s">
        <v>97</v>
      </c>
      <c r="C4108" s="79" t="s">
        <v>20</v>
      </c>
      <c r="D4108" s="79">
        <v>97</v>
      </c>
      <c r="E4108" s="79" t="s">
        <v>13</v>
      </c>
      <c r="F4108" s="79">
        <v>119</v>
      </c>
      <c r="G4108" s="79" t="s">
        <v>7</v>
      </c>
      <c r="H4108" s="75"/>
      <c r="I4108" s="30"/>
      <c r="J4108" s="37">
        <f>VLOOKUP(Table2[[#This Row],[Visitor]],Table1[],2,FALSE)</f>
        <v>9</v>
      </c>
      <c r="K4108" s="37">
        <f>VLOOKUP(Table2[[#This Row],[Home]],Table1[],2,FALSE)</f>
        <v>20</v>
      </c>
      <c r="L4108" s="37">
        <f>VLOOKUP(Table2[[#This Row],[Visitor]],Table3[],2,FALSE)</f>
        <v>17</v>
      </c>
      <c r="M4108" s="37">
        <f>VLOOKUP(Table2[[#This Row],[Home]],Table3[],2,FALSE)</f>
        <v>20</v>
      </c>
      <c r="N4108" s="37">
        <f>VLOOKUP(Table2[[#This Row],[Visitor]],Table4[],2,FALSE)</f>
        <v>25</v>
      </c>
      <c r="O4108" s="37">
        <f>VLOOKUP(Table2[[#This Row],[Home]],Table4[],2,FALSE)</f>
        <v>17</v>
      </c>
      <c r="P4108" s="37">
        <f>VLOOKUP(Table2[[#This Row],[Visitor]],Table5[],2,FALSE)</f>
        <v>22</v>
      </c>
      <c r="Q4108" s="37">
        <f>VLOOKUP(Table2[[#This Row],[Home]],Table5[],2,FALSE)</f>
        <v>23</v>
      </c>
    </row>
    <row r="4109" spans="1:17" ht="25.5" customHeight="1">
      <c r="A4109" s="78" t="s">
        <v>1560</v>
      </c>
      <c r="B4109" s="79" t="s">
        <v>97</v>
      </c>
      <c r="C4109" s="79" t="s">
        <v>31</v>
      </c>
      <c r="D4109" s="79">
        <v>103</v>
      </c>
      <c r="E4109" s="79" t="s">
        <v>16</v>
      </c>
      <c r="F4109" s="79">
        <v>95</v>
      </c>
      <c r="G4109" s="79" t="s">
        <v>7</v>
      </c>
      <c r="H4109" s="75"/>
      <c r="I4109" s="30"/>
      <c r="J4109" s="37">
        <f>VLOOKUP(Table2[[#This Row],[Visitor]],Table1[],2,FALSE)</f>
        <v>8</v>
      </c>
      <c r="K4109" s="37">
        <f>VLOOKUP(Table2[[#This Row],[Home]],Table1[],2,FALSE)</f>
        <v>13</v>
      </c>
      <c r="L4109" s="37">
        <f>VLOOKUP(Table2[[#This Row],[Visitor]],Table3[],2,FALSE)</f>
        <v>11</v>
      </c>
      <c r="M4109" s="37">
        <f>VLOOKUP(Table2[[#This Row],[Home]],Table3[],2,FALSE)</f>
        <v>8</v>
      </c>
      <c r="N4109" s="37">
        <f>VLOOKUP(Table2[[#This Row],[Visitor]],Table4[],2,FALSE)</f>
        <v>8</v>
      </c>
      <c r="O4109" s="37">
        <f>VLOOKUP(Table2[[#This Row],[Home]],Table4[],2,FALSE)</f>
        <v>11</v>
      </c>
      <c r="P4109" s="37">
        <f>VLOOKUP(Table2[[#This Row],[Visitor]],Table5[],2,FALSE)</f>
        <v>11</v>
      </c>
      <c r="Q4109" s="37">
        <f>VLOOKUP(Table2[[#This Row],[Home]],Table5[],2,FALSE)</f>
        <v>7</v>
      </c>
    </row>
    <row r="4110" spans="1:17" ht="25.5" customHeight="1">
      <c r="A4110" s="78" t="s">
        <v>1560</v>
      </c>
      <c r="B4110" s="79" t="s">
        <v>97</v>
      </c>
      <c r="C4110" s="79" t="s">
        <v>17</v>
      </c>
      <c r="D4110" s="79">
        <v>109</v>
      </c>
      <c r="E4110" s="79" t="s">
        <v>42</v>
      </c>
      <c r="F4110" s="79">
        <v>103</v>
      </c>
      <c r="G4110" s="79" t="s">
        <v>7</v>
      </c>
      <c r="H4110" s="75"/>
      <c r="I4110" s="30"/>
      <c r="J4110" s="37">
        <f>VLOOKUP(Table2[[#This Row],[Visitor]],Table1[],2,FALSE)</f>
        <v>17</v>
      </c>
      <c r="K4110" s="37">
        <f>VLOOKUP(Table2[[#This Row],[Home]],Table1[],2,FALSE)</f>
        <v>25</v>
      </c>
      <c r="L4110" s="37">
        <f>VLOOKUP(Table2[[#This Row],[Visitor]],Table3[],2,FALSE)</f>
        <v>15</v>
      </c>
      <c r="M4110" s="37">
        <f>VLOOKUP(Table2[[#This Row],[Home]],Table3[],2,FALSE)</f>
        <v>22</v>
      </c>
      <c r="N4110" s="37">
        <f>VLOOKUP(Table2[[#This Row],[Visitor]],Table4[],2,FALSE)</f>
        <v>18</v>
      </c>
      <c r="O4110" s="37">
        <f>VLOOKUP(Table2[[#This Row],[Home]],Table4[],2,FALSE)</f>
        <v>30</v>
      </c>
      <c r="P4110" s="37">
        <f>VLOOKUP(Table2[[#This Row],[Visitor]],Table5[],2,FALSE)</f>
        <v>9</v>
      </c>
      <c r="Q4110" s="37">
        <f>VLOOKUP(Table2[[#This Row],[Home]],Table5[],2,FALSE)</f>
        <v>25</v>
      </c>
    </row>
    <row r="4111" spans="1:17" ht="25.5" customHeight="1">
      <c r="A4111" s="78" t="s">
        <v>1560</v>
      </c>
      <c r="B4111" s="79" t="s">
        <v>98</v>
      </c>
      <c r="C4111" s="79" t="s">
        <v>5</v>
      </c>
      <c r="D4111" s="79">
        <v>91</v>
      </c>
      <c r="E4111" s="79" t="s">
        <v>37</v>
      </c>
      <c r="F4111" s="79">
        <v>100</v>
      </c>
      <c r="G4111" s="79" t="s">
        <v>7</v>
      </c>
      <c r="H4111" s="75"/>
      <c r="I4111" s="30"/>
      <c r="J4111" s="37">
        <f>VLOOKUP(Table2[[#This Row],[Visitor]],Table1[],2,FALSE)</f>
        <v>4</v>
      </c>
      <c r="K4111" s="37">
        <f>VLOOKUP(Table2[[#This Row],[Home]],Table1[],2,FALSE)</f>
        <v>29</v>
      </c>
      <c r="L4111" s="37">
        <f>VLOOKUP(Table2[[#This Row],[Visitor]],Table3[],2,FALSE)</f>
        <v>4</v>
      </c>
      <c r="M4111" s="37">
        <f>VLOOKUP(Table2[[#This Row],[Home]],Table3[],2,FALSE)</f>
        <v>30</v>
      </c>
      <c r="N4111" s="37">
        <f>VLOOKUP(Table2[[#This Row],[Visitor]],Table4[],2,FALSE)</f>
        <v>9</v>
      </c>
      <c r="O4111" s="37">
        <f>VLOOKUP(Table2[[#This Row],[Home]],Table4[],2,FALSE)</f>
        <v>29</v>
      </c>
      <c r="P4111" s="37">
        <f>VLOOKUP(Table2[[#This Row],[Visitor]],Table5[],2,FALSE)</f>
        <v>5</v>
      </c>
      <c r="Q4111" s="37">
        <f>VLOOKUP(Table2[[#This Row],[Home]],Table5[],2,FALSE)</f>
        <v>17</v>
      </c>
    </row>
    <row r="4112" spans="1:17" ht="25.5" customHeight="1">
      <c r="A4112" s="78" t="s">
        <v>1560</v>
      </c>
      <c r="B4112" s="79" t="s">
        <v>67</v>
      </c>
      <c r="C4112" s="79" t="s">
        <v>38</v>
      </c>
      <c r="D4112" s="79">
        <v>113</v>
      </c>
      <c r="E4112" s="79" t="s">
        <v>44</v>
      </c>
      <c r="F4112" s="79">
        <v>110</v>
      </c>
      <c r="G4112" s="79" t="s">
        <v>7</v>
      </c>
      <c r="H4112" s="75"/>
      <c r="I4112" s="30"/>
      <c r="J4112" s="37">
        <f>VLOOKUP(Table2[[#This Row],[Visitor]],Table1[],2,FALSE)</f>
        <v>23</v>
      </c>
      <c r="K4112" s="37">
        <f>VLOOKUP(Table2[[#This Row],[Home]],Table1[],2,FALSE)</f>
        <v>6</v>
      </c>
      <c r="L4112" s="37">
        <f>VLOOKUP(Table2[[#This Row],[Visitor]],Table3[],2,FALSE)</f>
        <v>25</v>
      </c>
      <c r="M4112" s="37">
        <f>VLOOKUP(Table2[[#This Row],[Home]],Table3[],2,FALSE)</f>
        <v>18</v>
      </c>
      <c r="N4112" s="37">
        <f>VLOOKUP(Table2[[#This Row],[Visitor]],Table4[],2,FALSE)</f>
        <v>19</v>
      </c>
      <c r="O4112" s="37">
        <f>VLOOKUP(Table2[[#This Row],[Home]],Table4[],2,FALSE)</f>
        <v>12</v>
      </c>
      <c r="P4112" s="37">
        <f>VLOOKUP(Table2[[#This Row],[Visitor]],Table5[],2,FALSE)</f>
        <v>20</v>
      </c>
      <c r="Q4112" s="37">
        <f>VLOOKUP(Table2[[#This Row],[Home]],Table5[],2,FALSE)</f>
        <v>4</v>
      </c>
    </row>
    <row r="4113" spans="1:17" ht="25.5" customHeight="1">
      <c r="A4113" s="78" t="s">
        <v>1561</v>
      </c>
      <c r="B4113" s="79" t="s">
        <v>12</v>
      </c>
      <c r="C4113" s="79" t="s">
        <v>9</v>
      </c>
      <c r="D4113" s="79">
        <v>94</v>
      </c>
      <c r="E4113" s="79" t="s">
        <v>13</v>
      </c>
      <c r="F4113" s="79">
        <v>119</v>
      </c>
      <c r="G4113" s="79" t="s">
        <v>7</v>
      </c>
      <c r="H4113" s="75"/>
      <c r="I4113" s="30"/>
      <c r="J4113" s="37">
        <f>VLOOKUP(Table2[[#This Row],[Visitor]],Table1[],2,FALSE)</f>
        <v>3</v>
      </c>
      <c r="K4113" s="37">
        <f>VLOOKUP(Table2[[#This Row],[Home]],Table1[],2,FALSE)</f>
        <v>20</v>
      </c>
      <c r="L4113" s="37">
        <f>VLOOKUP(Table2[[#This Row],[Visitor]],Table3[],2,FALSE)</f>
        <v>1</v>
      </c>
      <c r="M4113" s="37">
        <f>VLOOKUP(Table2[[#This Row],[Home]],Table3[],2,FALSE)</f>
        <v>20</v>
      </c>
      <c r="N4113" s="37">
        <f>VLOOKUP(Table2[[#This Row],[Visitor]],Table4[],2,FALSE)</f>
        <v>5</v>
      </c>
      <c r="O4113" s="37">
        <f>VLOOKUP(Table2[[#This Row],[Home]],Table4[],2,FALSE)</f>
        <v>17</v>
      </c>
      <c r="P4113" s="37">
        <f>VLOOKUP(Table2[[#This Row],[Visitor]],Table5[],2,FALSE)</f>
        <v>8</v>
      </c>
      <c r="Q4113" s="37">
        <f>VLOOKUP(Table2[[#This Row],[Home]],Table5[],2,FALSE)</f>
        <v>23</v>
      </c>
    </row>
    <row r="4114" spans="1:17" ht="25.5" customHeight="1">
      <c r="A4114" s="78" t="s">
        <v>1561</v>
      </c>
      <c r="B4114" s="79" t="s">
        <v>23</v>
      </c>
      <c r="C4114" s="79" t="s">
        <v>20</v>
      </c>
      <c r="D4114" s="79">
        <v>105</v>
      </c>
      <c r="E4114" s="79" t="s">
        <v>40</v>
      </c>
      <c r="F4114" s="79">
        <v>101</v>
      </c>
      <c r="G4114" s="79" t="s">
        <v>7</v>
      </c>
      <c r="H4114" s="75"/>
      <c r="I4114" s="30"/>
      <c r="J4114" s="37">
        <f>VLOOKUP(Table2[[#This Row],[Visitor]],Table1[],2,FALSE)</f>
        <v>9</v>
      </c>
      <c r="K4114" s="37">
        <f>VLOOKUP(Table2[[#This Row],[Home]],Table1[],2,FALSE)</f>
        <v>15</v>
      </c>
      <c r="L4114" s="37">
        <f>VLOOKUP(Table2[[#This Row],[Visitor]],Table3[],2,FALSE)</f>
        <v>17</v>
      </c>
      <c r="M4114" s="37">
        <f>VLOOKUP(Table2[[#This Row],[Home]],Table3[],2,FALSE)</f>
        <v>24</v>
      </c>
      <c r="N4114" s="37">
        <f>VLOOKUP(Table2[[#This Row],[Visitor]],Table4[],2,FALSE)</f>
        <v>25</v>
      </c>
      <c r="O4114" s="37">
        <f>VLOOKUP(Table2[[#This Row],[Home]],Table4[],2,FALSE)</f>
        <v>27</v>
      </c>
      <c r="P4114" s="37">
        <f>VLOOKUP(Table2[[#This Row],[Visitor]],Table5[],2,FALSE)</f>
        <v>22</v>
      </c>
      <c r="Q4114" s="37">
        <f>VLOOKUP(Table2[[#This Row],[Home]],Table5[],2,FALSE)</f>
        <v>24</v>
      </c>
    </row>
    <row r="4115" spans="1:17" ht="25.5" customHeight="1">
      <c r="A4115" s="78" t="s">
        <v>1561</v>
      </c>
      <c r="B4115" s="79" t="s">
        <v>23</v>
      </c>
      <c r="C4115" s="79" t="s">
        <v>41</v>
      </c>
      <c r="D4115" s="79">
        <v>128</v>
      </c>
      <c r="E4115" s="79" t="s">
        <v>25</v>
      </c>
      <c r="F4115" s="79">
        <v>113</v>
      </c>
      <c r="G4115" s="79" t="s">
        <v>7</v>
      </c>
      <c r="H4115" s="75"/>
      <c r="I4115" s="30"/>
      <c r="J4115" s="37">
        <f>VLOOKUP(Table2[[#This Row],[Visitor]],Table1[],2,FALSE)</f>
        <v>7</v>
      </c>
      <c r="K4115" s="37">
        <f>VLOOKUP(Table2[[#This Row],[Home]],Table1[],2,FALSE)</f>
        <v>12</v>
      </c>
      <c r="L4115" s="37">
        <f>VLOOKUP(Table2[[#This Row],[Visitor]],Table3[],2,FALSE)</f>
        <v>2</v>
      </c>
      <c r="M4115" s="37">
        <f>VLOOKUP(Table2[[#This Row],[Home]],Table3[],2,FALSE)</f>
        <v>29</v>
      </c>
      <c r="N4115" s="37">
        <f>VLOOKUP(Table2[[#This Row],[Visitor]],Table4[],2,FALSE)</f>
        <v>2</v>
      </c>
      <c r="O4115" s="37">
        <f>VLOOKUP(Table2[[#This Row],[Home]],Table4[],2,FALSE)</f>
        <v>23</v>
      </c>
      <c r="P4115" s="37">
        <f>VLOOKUP(Table2[[#This Row],[Visitor]],Table5[],2,FALSE)</f>
        <v>2</v>
      </c>
      <c r="Q4115" s="37">
        <f>VLOOKUP(Table2[[#This Row],[Home]],Table5[],2,FALSE)</f>
        <v>16</v>
      </c>
    </row>
    <row r="4116" spans="1:17" ht="25.5" customHeight="1">
      <c r="A4116" s="78" t="s">
        <v>1561</v>
      </c>
      <c r="B4116" s="79" t="s">
        <v>26</v>
      </c>
      <c r="C4116" s="79" t="s">
        <v>33</v>
      </c>
      <c r="D4116" s="79">
        <v>122</v>
      </c>
      <c r="E4116" s="79" t="s">
        <v>28</v>
      </c>
      <c r="F4116" s="79">
        <v>127</v>
      </c>
      <c r="G4116" s="79" t="s">
        <v>7</v>
      </c>
      <c r="H4116" s="75"/>
      <c r="I4116" s="30"/>
      <c r="J4116" s="37">
        <f>VLOOKUP(Table2[[#This Row],[Visitor]],Table1[],2,FALSE)</f>
        <v>24</v>
      </c>
      <c r="K4116" s="37">
        <f>VLOOKUP(Table2[[#This Row],[Home]],Table1[],2,FALSE)</f>
        <v>22</v>
      </c>
      <c r="L4116" s="37">
        <f>VLOOKUP(Table2[[#This Row],[Visitor]],Table3[],2,FALSE)</f>
        <v>12</v>
      </c>
      <c r="M4116" s="37">
        <f>VLOOKUP(Table2[[#This Row],[Home]],Table3[],2,FALSE)</f>
        <v>28</v>
      </c>
      <c r="N4116" s="37">
        <f>VLOOKUP(Table2[[#This Row],[Visitor]],Table4[],2,FALSE)</f>
        <v>21</v>
      </c>
      <c r="O4116" s="37">
        <f>VLOOKUP(Table2[[#This Row],[Home]],Table4[],2,FALSE)</f>
        <v>22</v>
      </c>
      <c r="P4116" s="37">
        <f>VLOOKUP(Table2[[#This Row],[Visitor]],Table5[],2,FALSE)</f>
        <v>29</v>
      </c>
      <c r="Q4116" s="37">
        <f>VLOOKUP(Table2[[#This Row],[Home]],Table5[],2,FALSE)</f>
        <v>12</v>
      </c>
    </row>
    <row r="4117" spans="1:17" ht="25.5" customHeight="1">
      <c r="A4117" s="78" t="s">
        <v>1561</v>
      </c>
      <c r="B4117" s="79" t="s">
        <v>26</v>
      </c>
      <c r="C4117" s="79" t="s">
        <v>10</v>
      </c>
      <c r="D4117" s="79">
        <v>100</v>
      </c>
      <c r="E4117" s="79" t="s">
        <v>34</v>
      </c>
      <c r="F4117" s="79">
        <v>105</v>
      </c>
      <c r="G4117" s="79" t="s">
        <v>7</v>
      </c>
      <c r="H4117" s="75"/>
      <c r="I4117" s="30"/>
      <c r="J4117" s="37">
        <f>VLOOKUP(Table2[[#This Row],[Visitor]],Table1[],2,FALSE)</f>
        <v>1</v>
      </c>
      <c r="K4117" s="37">
        <f>VLOOKUP(Table2[[#This Row],[Home]],Table1[],2,FALSE)</f>
        <v>2</v>
      </c>
      <c r="L4117" s="37">
        <f>VLOOKUP(Table2[[#This Row],[Visitor]],Table3[],2,FALSE)</f>
        <v>3</v>
      </c>
      <c r="M4117" s="37">
        <f>VLOOKUP(Table2[[#This Row],[Home]],Table3[],2,FALSE)</f>
        <v>13</v>
      </c>
      <c r="N4117" s="37">
        <f>VLOOKUP(Table2[[#This Row],[Visitor]],Table4[],2,FALSE)</f>
        <v>3</v>
      </c>
      <c r="O4117" s="37">
        <f>VLOOKUP(Table2[[#This Row],[Home]],Table4[],2,FALSE)</f>
        <v>13</v>
      </c>
      <c r="P4117" s="37">
        <f>VLOOKUP(Table2[[#This Row],[Visitor]],Table5[],2,FALSE)</f>
        <v>30</v>
      </c>
      <c r="Q4117" s="37">
        <f>VLOOKUP(Table2[[#This Row],[Home]],Table5[],2,FALSE)</f>
        <v>19</v>
      </c>
    </row>
    <row r="4118" spans="1:17" ht="25.5" customHeight="1">
      <c r="A4118" s="78" t="s">
        <v>1561</v>
      </c>
      <c r="B4118" s="79" t="s">
        <v>29</v>
      </c>
      <c r="C4118" s="79" t="s">
        <v>6</v>
      </c>
      <c r="D4118" s="79">
        <v>113</v>
      </c>
      <c r="E4118" s="79" t="s">
        <v>37</v>
      </c>
      <c r="F4118" s="79">
        <v>119</v>
      </c>
      <c r="G4118" s="79" t="s">
        <v>7</v>
      </c>
      <c r="H4118" s="75"/>
      <c r="I4118" s="30"/>
      <c r="J4118" s="37">
        <f>VLOOKUP(Table2[[#This Row],[Visitor]],Table1[],2,FALSE)</f>
        <v>5</v>
      </c>
      <c r="K4118" s="37">
        <f>VLOOKUP(Table2[[#This Row],[Home]],Table1[],2,FALSE)</f>
        <v>29</v>
      </c>
      <c r="L4118" s="37">
        <f>VLOOKUP(Table2[[#This Row],[Visitor]],Table3[],2,FALSE)</f>
        <v>6</v>
      </c>
      <c r="M4118" s="37">
        <f>VLOOKUP(Table2[[#This Row],[Home]],Table3[],2,FALSE)</f>
        <v>30</v>
      </c>
      <c r="N4118" s="37">
        <f>VLOOKUP(Table2[[#This Row],[Visitor]],Table4[],2,FALSE)</f>
        <v>28</v>
      </c>
      <c r="O4118" s="37">
        <f>VLOOKUP(Table2[[#This Row],[Home]],Table4[],2,FALSE)</f>
        <v>29</v>
      </c>
      <c r="P4118" s="37">
        <f>VLOOKUP(Table2[[#This Row],[Visitor]],Table5[],2,FALSE)</f>
        <v>28</v>
      </c>
      <c r="Q4118" s="37">
        <f>VLOOKUP(Table2[[#This Row],[Home]],Table5[],2,FALSE)</f>
        <v>17</v>
      </c>
    </row>
    <row r="4119" spans="1:17" ht="25.5" customHeight="1">
      <c r="A4119" s="78" t="s">
        <v>1561</v>
      </c>
      <c r="B4119" s="79" t="s">
        <v>32</v>
      </c>
      <c r="C4119" s="79" t="s">
        <v>22</v>
      </c>
      <c r="D4119" s="79">
        <v>125</v>
      </c>
      <c r="E4119" s="79" t="s">
        <v>30</v>
      </c>
      <c r="F4119" s="79">
        <v>112</v>
      </c>
      <c r="G4119" s="79" t="s">
        <v>7</v>
      </c>
      <c r="H4119" s="75"/>
      <c r="I4119" s="30"/>
      <c r="J4119" s="37">
        <f>VLOOKUP(Table2[[#This Row],[Visitor]],Table1[],2,FALSE)</f>
        <v>14</v>
      </c>
      <c r="K4119" s="37">
        <f>VLOOKUP(Table2[[#This Row],[Home]],Table1[],2,FALSE)</f>
        <v>18</v>
      </c>
      <c r="L4119" s="37">
        <f>VLOOKUP(Table2[[#This Row],[Visitor]],Table3[],2,FALSE)</f>
        <v>16</v>
      </c>
      <c r="M4119" s="37">
        <f>VLOOKUP(Table2[[#This Row],[Home]],Table3[],2,FALSE)</f>
        <v>14</v>
      </c>
      <c r="N4119" s="37">
        <f>VLOOKUP(Table2[[#This Row],[Visitor]],Table4[],2,FALSE)</f>
        <v>1</v>
      </c>
      <c r="O4119" s="37">
        <f>VLOOKUP(Table2[[#This Row],[Home]],Table4[],2,FALSE)</f>
        <v>4</v>
      </c>
      <c r="P4119" s="37">
        <f>VLOOKUP(Table2[[#This Row],[Visitor]],Table5[],2,FALSE)</f>
        <v>1</v>
      </c>
      <c r="Q4119" s="37">
        <f>VLOOKUP(Table2[[#This Row],[Home]],Table5[],2,FALSE)</f>
        <v>6</v>
      </c>
    </row>
    <row r="4120" spans="1:17" ht="25.5" customHeight="1">
      <c r="A4120" s="78" t="s">
        <v>1561</v>
      </c>
      <c r="B4120" s="79" t="s">
        <v>35</v>
      </c>
      <c r="C4120" s="79" t="s">
        <v>43</v>
      </c>
      <c r="D4120" s="79">
        <v>112</v>
      </c>
      <c r="E4120" s="79" t="s">
        <v>45</v>
      </c>
      <c r="F4120" s="79">
        <v>119</v>
      </c>
      <c r="G4120" s="79" t="s">
        <v>7</v>
      </c>
      <c r="H4120" s="75"/>
      <c r="I4120" s="30"/>
      <c r="J4120" s="37">
        <f>VLOOKUP(Table2[[#This Row],[Visitor]],Table1[],2,FALSE)</f>
        <v>10</v>
      </c>
      <c r="K4120" s="37">
        <f>VLOOKUP(Table2[[#This Row],[Home]],Table1[],2,FALSE)</f>
        <v>28</v>
      </c>
      <c r="L4120" s="37">
        <f>VLOOKUP(Table2[[#This Row],[Visitor]],Table3[],2,FALSE)</f>
        <v>10</v>
      </c>
      <c r="M4120" s="37">
        <f>VLOOKUP(Table2[[#This Row],[Home]],Table3[],2,FALSE)</f>
        <v>21</v>
      </c>
      <c r="N4120" s="37">
        <f>VLOOKUP(Table2[[#This Row],[Visitor]],Table4[],2,FALSE)</f>
        <v>10</v>
      </c>
      <c r="O4120" s="37">
        <f>VLOOKUP(Table2[[#This Row],[Home]],Table4[],2,FALSE)</f>
        <v>20</v>
      </c>
      <c r="P4120" s="37">
        <f>VLOOKUP(Table2[[#This Row],[Visitor]],Table5[],2,FALSE)</f>
        <v>10</v>
      </c>
      <c r="Q4120" s="37">
        <f>VLOOKUP(Table2[[#This Row],[Home]],Table5[],2,FALSE)</f>
        <v>3</v>
      </c>
    </row>
    <row r="4121" spans="1:17" ht="25.5" customHeight="1">
      <c r="A4121" s="78" t="s">
        <v>1562</v>
      </c>
      <c r="B4121" s="79" t="s">
        <v>12</v>
      </c>
      <c r="C4121" s="79" t="s">
        <v>15</v>
      </c>
      <c r="D4121" s="79">
        <v>111</v>
      </c>
      <c r="E4121" s="79" t="s">
        <v>14</v>
      </c>
      <c r="F4121" s="79">
        <v>122</v>
      </c>
      <c r="G4121" s="79"/>
      <c r="H4121" s="75"/>
      <c r="I4121" s="30"/>
      <c r="J4121" s="37">
        <f>VLOOKUP(Table2[[#This Row],[Visitor]],Table1[],2,FALSE)</f>
        <v>30</v>
      </c>
      <c r="K4121" s="37">
        <f>VLOOKUP(Table2[[#This Row],[Home]],Table1[],2,FALSE)</f>
        <v>19</v>
      </c>
      <c r="L4121" s="37">
        <f>VLOOKUP(Table2[[#This Row],[Visitor]],Table3[],2,FALSE)</f>
        <v>23</v>
      </c>
      <c r="M4121" s="37">
        <f>VLOOKUP(Table2[[#This Row],[Home]],Table3[],2,FALSE)</f>
        <v>19</v>
      </c>
      <c r="N4121" s="37">
        <f>VLOOKUP(Table2[[#This Row],[Visitor]],Table4[],2,FALSE)</f>
        <v>14</v>
      </c>
      <c r="O4121" s="37">
        <f>VLOOKUP(Table2[[#This Row],[Home]],Table4[],2,FALSE)</f>
        <v>16</v>
      </c>
      <c r="P4121" s="37">
        <f>VLOOKUP(Table2[[#This Row],[Visitor]],Table5[],2,FALSE)</f>
        <v>14</v>
      </c>
      <c r="Q4121" s="37">
        <f>VLOOKUP(Table2[[#This Row],[Home]],Table5[],2,FALSE)</f>
        <v>27</v>
      </c>
    </row>
    <row r="4122" spans="1:17" ht="25.5" customHeight="1">
      <c r="A4122" s="78" t="s">
        <v>1562</v>
      </c>
      <c r="B4122" s="79" t="s">
        <v>21</v>
      </c>
      <c r="C4122" s="79" t="s">
        <v>42</v>
      </c>
      <c r="D4122" s="79">
        <v>96</v>
      </c>
      <c r="E4122" s="79" t="s">
        <v>17</v>
      </c>
      <c r="F4122" s="79">
        <v>98</v>
      </c>
      <c r="G4122" s="79"/>
      <c r="H4122" s="75"/>
      <c r="I4122" s="30"/>
      <c r="J4122" s="37">
        <f>VLOOKUP(Table2[[#This Row],[Visitor]],Table1[],2,FALSE)</f>
        <v>25</v>
      </c>
      <c r="K4122" s="37">
        <f>VLOOKUP(Table2[[#This Row],[Home]],Table1[],2,FALSE)</f>
        <v>17</v>
      </c>
      <c r="L4122" s="37">
        <f>VLOOKUP(Table2[[#This Row],[Visitor]],Table3[],2,FALSE)</f>
        <v>22</v>
      </c>
      <c r="M4122" s="37">
        <f>VLOOKUP(Table2[[#This Row],[Home]],Table3[],2,FALSE)</f>
        <v>15</v>
      </c>
      <c r="N4122" s="37">
        <f>VLOOKUP(Table2[[#This Row],[Visitor]],Table4[],2,FALSE)</f>
        <v>30</v>
      </c>
      <c r="O4122" s="37">
        <f>VLOOKUP(Table2[[#This Row],[Home]],Table4[],2,FALSE)</f>
        <v>18</v>
      </c>
      <c r="P4122" s="37">
        <f>VLOOKUP(Table2[[#This Row],[Visitor]],Table5[],2,FALSE)</f>
        <v>25</v>
      </c>
      <c r="Q4122" s="37">
        <f>VLOOKUP(Table2[[#This Row],[Home]],Table5[],2,FALSE)</f>
        <v>9</v>
      </c>
    </row>
    <row r="4123" spans="1:17" ht="25.5" customHeight="1">
      <c r="A4123" s="78" t="s">
        <v>1562</v>
      </c>
      <c r="B4123" s="79" t="s">
        <v>21</v>
      </c>
      <c r="C4123" s="79" t="s">
        <v>9</v>
      </c>
      <c r="D4123" s="79">
        <v>101</v>
      </c>
      <c r="E4123" s="79" t="s">
        <v>24</v>
      </c>
      <c r="F4123" s="79">
        <v>130</v>
      </c>
      <c r="G4123" s="79"/>
      <c r="H4123" s="75"/>
      <c r="I4123" s="30"/>
      <c r="J4123" s="37">
        <f>VLOOKUP(Table2[[#This Row],[Visitor]],Table1[],2,FALSE)</f>
        <v>3</v>
      </c>
      <c r="K4123" s="37">
        <f>VLOOKUP(Table2[[#This Row],[Home]],Table1[],2,FALSE)</f>
        <v>21</v>
      </c>
      <c r="L4123" s="37">
        <f>VLOOKUP(Table2[[#This Row],[Visitor]],Table3[],2,FALSE)</f>
        <v>1</v>
      </c>
      <c r="M4123" s="37">
        <f>VLOOKUP(Table2[[#This Row],[Home]],Table3[],2,FALSE)</f>
        <v>9</v>
      </c>
      <c r="N4123" s="37">
        <f>VLOOKUP(Table2[[#This Row],[Visitor]],Table4[],2,FALSE)</f>
        <v>5</v>
      </c>
      <c r="O4123" s="37">
        <f>VLOOKUP(Table2[[#This Row],[Home]],Table4[],2,FALSE)</f>
        <v>24</v>
      </c>
      <c r="P4123" s="37">
        <f>VLOOKUP(Table2[[#This Row],[Visitor]],Table5[],2,FALSE)</f>
        <v>8</v>
      </c>
      <c r="Q4123" s="37">
        <f>VLOOKUP(Table2[[#This Row],[Home]],Table5[],2,FALSE)</f>
        <v>21</v>
      </c>
    </row>
    <row r="4124" spans="1:17" ht="25.5" customHeight="1">
      <c r="A4124" s="78" t="s">
        <v>1562</v>
      </c>
      <c r="B4124" s="79" t="s">
        <v>26</v>
      </c>
      <c r="C4124" s="79" t="s">
        <v>10</v>
      </c>
      <c r="D4124" s="79">
        <v>114</v>
      </c>
      <c r="E4124" s="79" t="s">
        <v>34</v>
      </c>
      <c r="F4124" s="79">
        <v>91</v>
      </c>
      <c r="G4124" s="79"/>
      <c r="H4124" s="75"/>
      <c r="I4124" s="30"/>
      <c r="J4124" s="37">
        <f>VLOOKUP(Table2[[#This Row],[Visitor]],Table1[],2,FALSE)</f>
        <v>1</v>
      </c>
      <c r="K4124" s="37">
        <f>VLOOKUP(Table2[[#This Row],[Home]],Table1[],2,FALSE)</f>
        <v>2</v>
      </c>
      <c r="L4124" s="37">
        <f>VLOOKUP(Table2[[#This Row],[Visitor]],Table3[],2,FALSE)</f>
        <v>3</v>
      </c>
      <c r="M4124" s="37">
        <f>VLOOKUP(Table2[[#This Row],[Home]],Table3[],2,FALSE)</f>
        <v>13</v>
      </c>
      <c r="N4124" s="37">
        <f>VLOOKUP(Table2[[#This Row],[Visitor]],Table4[],2,FALSE)</f>
        <v>3</v>
      </c>
      <c r="O4124" s="37">
        <f>VLOOKUP(Table2[[#This Row],[Home]],Table4[],2,FALSE)</f>
        <v>13</v>
      </c>
      <c r="P4124" s="37">
        <f>VLOOKUP(Table2[[#This Row],[Visitor]],Table5[],2,FALSE)</f>
        <v>30</v>
      </c>
      <c r="Q4124" s="37">
        <f>VLOOKUP(Table2[[#This Row],[Home]],Table5[],2,FALSE)</f>
        <v>19</v>
      </c>
    </row>
    <row r="4125" spans="1:17" ht="25.5" customHeight="1">
      <c r="A4125" s="78" t="s">
        <v>1562</v>
      </c>
      <c r="B4125" s="79" t="s">
        <v>35</v>
      </c>
      <c r="C4125" s="79" t="s">
        <v>18</v>
      </c>
      <c r="D4125" s="79">
        <v>97</v>
      </c>
      <c r="E4125" s="79" t="s">
        <v>36</v>
      </c>
      <c r="F4125" s="79">
        <v>106</v>
      </c>
      <c r="G4125" s="79"/>
      <c r="H4125" s="75"/>
      <c r="I4125" s="30"/>
      <c r="J4125" s="37">
        <f>VLOOKUP(Table2[[#This Row],[Visitor]],Table1[],2,FALSE)</f>
        <v>26</v>
      </c>
      <c r="K4125" s="37">
        <f>VLOOKUP(Table2[[#This Row],[Home]],Table1[],2,FALSE)</f>
        <v>16</v>
      </c>
      <c r="L4125" s="37">
        <f>VLOOKUP(Table2[[#This Row],[Visitor]],Table3[],2,FALSE)</f>
        <v>26</v>
      </c>
      <c r="M4125" s="37">
        <f>VLOOKUP(Table2[[#This Row],[Home]],Table3[],2,FALSE)</f>
        <v>7</v>
      </c>
      <c r="N4125" s="37">
        <f>VLOOKUP(Table2[[#This Row],[Visitor]],Table4[],2,FALSE)</f>
        <v>15</v>
      </c>
      <c r="O4125" s="37">
        <f>VLOOKUP(Table2[[#This Row],[Home]],Table4[],2,FALSE)</f>
        <v>6</v>
      </c>
      <c r="P4125" s="37">
        <f>VLOOKUP(Table2[[#This Row],[Visitor]],Table5[],2,FALSE)</f>
        <v>18</v>
      </c>
      <c r="Q4125" s="37">
        <f>VLOOKUP(Table2[[#This Row],[Home]],Table5[],2,FALSE)</f>
        <v>15</v>
      </c>
    </row>
    <row r="4126" spans="1:17" ht="25.5" customHeight="1">
      <c r="A4126" s="78" t="s">
        <v>1562</v>
      </c>
      <c r="B4126" s="79" t="s">
        <v>35</v>
      </c>
      <c r="C4126" s="79" t="s">
        <v>19</v>
      </c>
      <c r="D4126" s="79">
        <v>119</v>
      </c>
      <c r="E4126" s="79" t="s">
        <v>38</v>
      </c>
      <c r="F4126" s="79">
        <v>111</v>
      </c>
      <c r="G4126" s="79"/>
      <c r="H4126" s="75"/>
      <c r="I4126" s="30"/>
      <c r="J4126" s="37">
        <f>VLOOKUP(Table2[[#This Row],[Visitor]],Table1[],2,FALSE)</f>
        <v>27</v>
      </c>
      <c r="K4126" s="37">
        <f>VLOOKUP(Table2[[#This Row],[Home]],Table1[],2,FALSE)</f>
        <v>23</v>
      </c>
      <c r="L4126" s="37">
        <f>VLOOKUP(Table2[[#This Row],[Visitor]],Table3[],2,FALSE)</f>
        <v>5</v>
      </c>
      <c r="M4126" s="37">
        <f>VLOOKUP(Table2[[#This Row],[Home]],Table3[],2,FALSE)</f>
        <v>25</v>
      </c>
      <c r="N4126" s="37">
        <f>VLOOKUP(Table2[[#This Row],[Visitor]],Table4[],2,FALSE)</f>
        <v>7</v>
      </c>
      <c r="O4126" s="37">
        <f>VLOOKUP(Table2[[#This Row],[Home]],Table4[],2,FALSE)</f>
        <v>19</v>
      </c>
      <c r="P4126" s="37">
        <f>VLOOKUP(Table2[[#This Row],[Visitor]],Table5[],2,FALSE)</f>
        <v>13</v>
      </c>
      <c r="Q4126" s="37">
        <f>VLOOKUP(Table2[[#This Row],[Home]],Table5[],2,FALSE)</f>
        <v>20</v>
      </c>
    </row>
    <row r="4127" spans="1:17" ht="25.5" customHeight="1">
      <c r="A4127" s="78" t="s">
        <v>1562</v>
      </c>
      <c r="B4127" s="79" t="s">
        <v>35</v>
      </c>
      <c r="C4127" s="79" t="s">
        <v>5</v>
      </c>
      <c r="D4127" s="79">
        <v>108</v>
      </c>
      <c r="E4127" s="79" t="s">
        <v>31</v>
      </c>
      <c r="F4127" s="79">
        <v>122</v>
      </c>
      <c r="G4127" s="79"/>
      <c r="H4127" s="75"/>
      <c r="I4127" s="30"/>
      <c r="J4127" s="37">
        <f>VLOOKUP(Table2[[#This Row],[Visitor]],Table1[],2,FALSE)</f>
        <v>4</v>
      </c>
      <c r="K4127" s="37">
        <f>VLOOKUP(Table2[[#This Row],[Home]],Table1[],2,FALSE)</f>
        <v>8</v>
      </c>
      <c r="L4127" s="37">
        <f>VLOOKUP(Table2[[#This Row],[Visitor]],Table3[],2,FALSE)</f>
        <v>4</v>
      </c>
      <c r="M4127" s="37">
        <f>VLOOKUP(Table2[[#This Row],[Home]],Table3[],2,FALSE)</f>
        <v>11</v>
      </c>
      <c r="N4127" s="37">
        <f>VLOOKUP(Table2[[#This Row],[Visitor]],Table4[],2,FALSE)</f>
        <v>9</v>
      </c>
      <c r="O4127" s="37">
        <f>VLOOKUP(Table2[[#This Row],[Home]],Table4[],2,FALSE)</f>
        <v>8</v>
      </c>
      <c r="P4127" s="37">
        <f>VLOOKUP(Table2[[#This Row],[Visitor]],Table5[],2,FALSE)</f>
        <v>5</v>
      </c>
      <c r="Q4127" s="37">
        <f>VLOOKUP(Table2[[#This Row],[Home]],Table5[],2,FALSE)</f>
        <v>11</v>
      </c>
    </row>
    <row r="4128" spans="1:17" ht="25.5" customHeight="1">
      <c r="A4128" s="78" t="s">
        <v>1563</v>
      </c>
      <c r="B4128" s="79" t="s">
        <v>12</v>
      </c>
      <c r="C4128" s="79" t="s">
        <v>41</v>
      </c>
      <c r="D4128" s="79">
        <v>137</v>
      </c>
      <c r="E4128" s="79" t="s">
        <v>20</v>
      </c>
      <c r="F4128" s="79">
        <v>115</v>
      </c>
      <c r="G4128" s="79"/>
      <c r="H4128" s="75"/>
      <c r="I4128" s="30"/>
      <c r="J4128" s="37">
        <f>VLOOKUP(Table2[[#This Row],[Visitor]],Table1[],2,FALSE)</f>
        <v>7</v>
      </c>
      <c r="K4128" s="37">
        <f>VLOOKUP(Table2[[#This Row],[Home]],Table1[],2,FALSE)</f>
        <v>9</v>
      </c>
      <c r="L4128" s="37">
        <f>VLOOKUP(Table2[[#This Row],[Visitor]],Table3[],2,FALSE)</f>
        <v>2</v>
      </c>
      <c r="M4128" s="37">
        <f>VLOOKUP(Table2[[#This Row],[Home]],Table3[],2,FALSE)</f>
        <v>17</v>
      </c>
      <c r="N4128" s="37">
        <f>VLOOKUP(Table2[[#This Row],[Visitor]],Table4[],2,FALSE)</f>
        <v>2</v>
      </c>
      <c r="O4128" s="37">
        <f>VLOOKUP(Table2[[#This Row],[Home]],Table4[],2,FALSE)</f>
        <v>25</v>
      </c>
      <c r="P4128" s="37">
        <f>VLOOKUP(Table2[[#This Row],[Visitor]],Table5[],2,FALSE)</f>
        <v>2</v>
      </c>
      <c r="Q4128" s="37">
        <f>VLOOKUP(Table2[[#This Row],[Home]],Table5[],2,FALSE)</f>
        <v>22</v>
      </c>
    </row>
    <row r="4129" spans="1:17" ht="25.5" customHeight="1">
      <c r="A4129" s="78" t="s">
        <v>1563</v>
      </c>
      <c r="B4129" s="79" t="s">
        <v>21</v>
      </c>
      <c r="C4129" s="79" t="s">
        <v>27</v>
      </c>
      <c r="D4129" s="79">
        <v>117</v>
      </c>
      <c r="E4129" s="79" t="s">
        <v>28</v>
      </c>
      <c r="F4129" s="79">
        <v>118</v>
      </c>
      <c r="G4129" s="79"/>
      <c r="H4129" s="75"/>
      <c r="I4129" s="30"/>
      <c r="J4129" s="37">
        <f>VLOOKUP(Table2[[#This Row],[Visitor]],Table1[],2,FALSE)</f>
        <v>11</v>
      </c>
      <c r="K4129" s="37">
        <f>VLOOKUP(Table2[[#This Row],[Home]],Table1[],2,FALSE)</f>
        <v>22</v>
      </c>
      <c r="L4129" s="37">
        <f>VLOOKUP(Table2[[#This Row],[Visitor]],Table3[],2,FALSE)</f>
        <v>27</v>
      </c>
      <c r="M4129" s="37">
        <f>VLOOKUP(Table2[[#This Row],[Home]],Table3[],2,FALSE)</f>
        <v>28</v>
      </c>
      <c r="N4129" s="37">
        <f>VLOOKUP(Table2[[#This Row],[Visitor]],Table4[],2,FALSE)</f>
        <v>26</v>
      </c>
      <c r="O4129" s="37">
        <f>VLOOKUP(Table2[[#This Row],[Home]],Table4[],2,FALSE)</f>
        <v>22</v>
      </c>
      <c r="P4129" s="37">
        <f>VLOOKUP(Table2[[#This Row],[Visitor]],Table5[],2,FALSE)</f>
        <v>26</v>
      </c>
      <c r="Q4129" s="37">
        <f>VLOOKUP(Table2[[#This Row],[Home]],Table5[],2,FALSE)</f>
        <v>12</v>
      </c>
    </row>
    <row r="4130" spans="1:17" ht="25.5" customHeight="1">
      <c r="A4130" s="78" t="s">
        <v>1563</v>
      </c>
      <c r="B4130" s="79" t="s">
        <v>23</v>
      </c>
      <c r="C4130" s="79" t="s">
        <v>16</v>
      </c>
      <c r="D4130" s="79">
        <v>94</v>
      </c>
      <c r="E4130" s="79" t="s">
        <v>15</v>
      </c>
      <c r="F4130" s="79">
        <v>104</v>
      </c>
      <c r="G4130" s="79"/>
      <c r="H4130" s="75"/>
      <c r="I4130" s="30"/>
      <c r="J4130" s="37">
        <f>VLOOKUP(Table2[[#This Row],[Visitor]],Table1[],2,FALSE)</f>
        <v>13</v>
      </c>
      <c r="K4130" s="37">
        <f>VLOOKUP(Table2[[#This Row],[Home]],Table1[],2,FALSE)</f>
        <v>30</v>
      </c>
      <c r="L4130" s="37">
        <f>VLOOKUP(Table2[[#This Row],[Visitor]],Table3[],2,FALSE)</f>
        <v>8</v>
      </c>
      <c r="M4130" s="37">
        <f>VLOOKUP(Table2[[#This Row],[Home]],Table3[],2,FALSE)</f>
        <v>23</v>
      </c>
      <c r="N4130" s="37">
        <f>VLOOKUP(Table2[[#This Row],[Visitor]],Table4[],2,FALSE)</f>
        <v>11</v>
      </c>
      <c r="O4130" s="37">
        <f>VLOOKUP(Table2[[#This Row],[Home]],Table4[],2,FALSE)</f>
        <v>14</v>
      </c>
      <c r="P4130" s="37">
        <f>VLOOKUP(Table2[[#This Row],[Visitor]],Table5[],2,FALSE)</f>
        <v>7</v>
      </c>
      <c r="Q4130" s="37">
        <f>VLOOKUP(Table2[[#This Row],[Home]],Table5[],2,FALSE)</f>
        <v>14</v>
      </c>
    </row>
    <row r="4131" spans="1:17" ht="25.5" customHeight="1">
      <c r="A4131" s="78" t="s">
        <v>1563</v>
      </c>
      <c r="B4131" s="79" t="s">
        <v>23</v>
      </c>
      <c r="C4131" s="79" t="s">
        <v>13</v>
      </c>
      <c r="D4131" s="79">
        <v>114</v>
      </c>
      <c r="E4131" s="79" t="s">
        <v>25</v>
      </c>
      <c r="F4131" s="79">
        <v>130</v>
      </c>
      <c r="G4131" s="79"/>
      <c r="H4131" s="75"/>
      <c r="I4131" s="30"/>
      <c r="J4131" s="37">
        <f>VLOOKUP(Table2[[#This Row],[Visitor]],Table1[],2,FALSE)</f>
        <v>20</v>
      </c>
      <c r="K4131" s="37">
        <f>VLOOKUP(Table2[[#This Row],[Home]],Table1[],2,FALSE)</f>
        <v>12</v>
      </c>
      <c r="L4131" s="37">
        <f>VLOOKUP(Table2[[#This Row],[Visitor]],Table3[],2,FALSE)</f>
        <v>20</v>
      </c>
      <c r="M4131" s="37">
        <f>VLOOKUP(Table2[[#This Row],[Home]],Table3[],2,FALSE)</f>
        <v>29</v>
      </c>
      <c r="N4131" s="37">
        <f>VLOOKUP(Table2[[#This Row],[Visitor]],Table4[],2,FALSE)</f>
        <v>17</v>
      </c>
      <c r="O4131" s="37">
        <f>VLOOKUP(Table2[[#This Row],[Home]],Table4[],2,FALSE)</f>
        <v>23</v>
      </c>
      <c r="P4131" s="37">
        <f>VLOOKUP(Table2[[#This Row],[Visitor]],Table5[],2,FALSE)</f>
        <v>23</v>
      </c>
      <c r="Q4131" s="37">
        <f>VLOOKUP(Table2[[#This Row],[Home]],Table5[],2,FALSE)</f>
        <v>16</v>
      </c>
    </row>
    <row r="4132" spans="1:17" ht="25.5" customHeight="1">
      <c r="A4132" s="78" t="s">
        <v>1563</v>
      </c>
      <c r="B4132" s="79" t="s">
        <v>23</v>
      </c>
      <c r="C4132" s="79" t="s">
        <v>44</v>
      </c>
      <c r="D4132" s="79">
        <v>119</v>
      </c>
      <c r="E4132" s="79" t="s">
        <v>33</v>
      </c>
      <c r="F4132" s="79">
        <v>112</v>
      </c>
      <c r="G4132" s="79"/>
      <c r="H4132" s="75"/>
      <c r="I4132" s="30"/>
      <c r="J4132" s="37">
        <f>VLOOKUP(Table2[[#This Row],[Visitor]],Table1[],2,FALSE)</f>
        <v>6</v>
      </c>
      <c r="K4132" s="37">
        <f>VLOOKUP(Table2[[#This Row],[Home]],Table1[],2,FALSE)</f>
        <v>24</v>
      </c>
      <c r="L4132" s="37">
        <f>VLOOKUP(Table2[[#This Row],[Visitor]],Table3[],2,FALSE)</f>
        <v>18</v>
      </c>
      <c r="M4132" s="37">
        <f>VLOOKUP(Table2[[#This Row],[Home]],Table3[],2,FALSE)</f>
        <v>12</v>
      </c>
      <c r="N4132" s="37">
        <f>VLOOKUP(Table2[[#This Row],[Visitor]],Table4[],2,FALSE)</f>
        <v>12</v>
      </c>
      <c r="O4132" s="37">
        <f>VLOOKUP(Table2[[#This Row],[Home]],Table4[],2,FALSE)</f>
        <v>21</v>
      </c>
      <c r="P4132" s="37">
        <f>VLOOKUP(Table2[[#This Row],[Visitor]],Table5[],2,FALSE)</f>
        <v>4</v>
      </c>
      <c r="Q4132" s="37">
        <f>VLOOKUP(Table2[[#This Row],[Home]],Table5[],2,FALSE)</f>
        <v>29</v>
      </c>
    </row>
    <row r="4133" spans="1:17" ht="25.5" customHeight="1">
      <c r="A4133" s="78" t="s">
        <v>1563</v>
      </c>
      <c r="B4133" s="79" t="s">
        <v>29</v>
      </c>
      <c r="C4133" s="79" t="s">
        <v>24</v>
      </c>
      <c r="D4133" s="79">
        <v>116</v>
      </c>
      <c r="E4133" s="79" t="s">
        <v>40</v>
      </c>
      <c r="F4133" s="79">
        <v>129</v>
      </c>
      <c r="G4133" s="79"/>
      <c r="H4133" s="75"/>
      <c r="I4133" s="30"/>
      <c r="J4133" s="37">
        <f>VLOOKUP(Table2[[#This Row],[Visitor]],Table1[],2,FALSE)</f>
        <v>21</v>
      </c>
      <c r="K4133" s="37">
        <f>VLOOKUP(Table2[[#This Row],[Home]],Table1[],2,FALSE)</f>
        <v>15</v>
      </c>
      <c r="L4133" s="37">
        <f>VLOOKUP(Table2[[#This Row],[Visitor]],Table3[],2,FALSE)</f>
        <v>9</v>
      </c>
      <c r="M4133" s="37">
        <f>VLOOKUP(Table2[[#This Row],[Home]],Table3[],2,FALSE)</f>
        <v>24</v>
      </c>
      <c r="N4133" s="37">
        <f>VLOOKUP(Table2[[#This Row],[Visitor]],Table4[],2,FALSE)</f>
        <v>24</v>
      </c>
      <c r="O4133" s="37">
        <f>VLOOKUP(Table2[[#This Row],[Home]],Table4[],2,FALSE)</f>
        <v>27</v>
      </c>
      <c r="P4133" s="37">
        <f>VLOOKUP(Table2[[#This Row],[Visitor]],Table5[],2,FALSE)</f>
        <v>21</v>
      </c>
      <c r="Q4133" s="37">
        <f>VLOOKUP(Table2[[#This Row],[Home]],Table5[],2,FALSE)</f>
        <v>24</v>
      </c>
    </row>
    <row r="4134" spans="1:17" ht="25.5" customHeight="1">
      <c r="A4134" s="78" t="s">
        <v>1563</v>
      </c>
      <c r="B4134" s="79" t="s">
        <v>29</v>
      </c>
      <c r="C4134" s="79" t="s">
        <v>6</v>
      </c>
      <c r="D4134" s="79">
        <v>95</v>
      </c>
      <c r="E4134" s="79" t="s">
        <v>30</v>
      </c>
      <c r="F4134" s="79">
        <v>133</v>
      </c>
      <c r="G4134" s="79"/>
      <c r="H4134" s="75"/>
      <c r="I4134" s="30"/>
      <c r="J4134" s="37">
        <f>VLOOKUP(Table2[[#This Row],[Visitor]],Table1[],2,FALSE)</f>
        <v>5</v>
      </c>
      <c r="K4134" s="37">
        <f>VLOOKUP(Table2[[#This Row],[Home]],Table1[],2,FALSE)</f>
        <v>18</v>
      </c>
      <c r="L4134" s="37">
        <f>VLOOKUP(Table2[[#This Row],[Visitor]],Table3[],2,FALSE)</f>
        <v>6</v>
      </c>
      <c r="M4134" s="37">
        <f>VLOOKUP(Table2[[#This Row],[Home]],Table3[],2,FALSE)</f>
        <v>14</v>
      </c>
      <c r="N4134" s="37">
        <f>VLOOKUP(Table2[[#This Row],[Visitor]],Table4[],2,FALSE)</f>
        <v>28</v>
      </c>
      <c r="O4134" s="37">
        <f>VLOOKUP(Table2[[#This Row],[Home]],Table4[],2,FALSE)</f>
        <v>4</v>
      </c>
      <c r="P4134" s="37">
        <f>VLOOKUP(Table2[[#This Row],[Visitor]],Table5[],2,FALSE)</f>
        <v>28</v>
      </c>
      <c r="Q4134" s="37">
        <f>VLOOKUP(Table2[[#This Row],[Home]],Table5[],2,FALSE)</f>
        <v>6</v>
      </c>
    </row>
    <row r="4135" spans="1:17" ht="25.5" customHeight="1">
      <c r="A4135" s="78" t="s">
        <v>1563</v>
      </c>
      <c r="B4135" s="79" t="s">
        <v>35</v>
      </c>
      <c r="C4135" s="79" t="s">
        <v>43</v>
      </c>
      <c r="D4135" s="79">
        <v>113</v>
      </c>
      <c r="E4135" s="79" t="s">
        <v>45</v>
      </c>
      <c r="F4135" s="79">
        <v>114</v>
      </c>
      <c r="G4135" s="79"/>
      <c r="H4135" s="75"/>
      <c r="I4135" s="30"/>
      <c r="J4135" s="37">
        <f>VLOOKUP(Table2[[#This Row],[Visitor]],Table1[],2,FALSE)</f>
        <v>10</v>
      </c>
      <c r="K4135" s="37">
        <f>VLOOKUP(Table2[[#This Row],[Home]],Table1[],2,FALSE)</f>
        <v>28</v>
      </c>
      <c r="L4135" s="37">
        <f>VLOOKUP(Table2[[#This Row],[Visitor]],Table3[],2,FALSE)</f>
        <v>10</v>
      </c>
      <c r="M4135" s="37">
        <f>VLOOKUP(Table2[[#This Row],[Home]],Table3[],2,FALSE)</f>
        <v>21</v>
      </c>
      <c r="N4135" s="37">
        <f>VLOOKUP(Table2[[#This Row],[Visitor]],Table4[],2,FALSE)</f>
        <v>10</v>
      </c>
      <c r="O4135" s="37">
        <f>VLOOKUP(Table2[[#This Row],[Home]],Table4[],2,FALSE)</f>
        <v>20</v>
      </c>
      <c r="P4135" s="37">
        <f>VLOOKUP(Table2[[#This Row],[Visitor]],Table5[],2,FALSE)</f>
        <v>10</v>
      </c>
      <c r="Q4135" s="37">
        <f>VLOOKUP(Table2[[#This Row],[Home]],Table5[],2,FALSE)</f>
        <v>3</v>
      </c>
    </row>
    <row r="4136" spans="1:17" ht="25.5" customHeight="1">
      <c r="A4136" s="78" t="s">
        <v>1563</v>
      </c>
      <c r="B4136" s="79" t="s">
        <v>35</v>
      </c>
      <c r="C4136" s="79" t="s">
        <v>22</v>
      </c>
      <c r="D4136" s="79">
        <v>124</v>
      </c>
      <c r="E4136" s="79" t="s">
        <v>37</v>
      </c>
      <c r="F4136" s="79">
        <v>125</v>
      </c>
      <c r="G4136" s="79"/>
      <c r="H4136" s="75"/>
      <c r="I4136" s="30"/>
      <c r="J4136" s="37">
        <f>VLOOKUP(Table2[[#This Row],[Visitor]],Table1[],2,FALSE)</f>
        <v>14</v>
      </c>
      <c r="K4136" s="37">
        <f>VLOOKUP(Table2[[#This Row],[Home]],Table1[],2,FALSE)</f>
        <v>29</v>
      </c>
      <c r="L4136" s="37">
        <f>VLOOKUP(Table2[[#This Row],[Visitor]],Table3[],2,FALSE)</f>
        <v>16</v>
      </c>
      <c r="M4136" s="37">
        <f>VLOOKUP(Table2[[#This Row],[Home]],Table3[],2,FALSE)</f>
        <v>30</v>
      </c>
      <c r="N4136" s="37">
        <f>VLOOKUP(Table2[[#This Row],[Visitor]],Table4[],2,FALSE)</f>
        <v>1</v>
      </c>
      <c r="O4136" s="37">
        <f>VLOOKUP(Table2[[#This Row],[Home]],Table4[],2,FALSE)</f>
        <v>29</v>
      </c>
      <c r="P4136" s="37">
        <f>VLOOKUP(Table2[[#This Row],[Visitor]],Table5[],2,FALSE)</f>
        <v>1</v>
      </c>
      <c r="Q4136" s="37">
        <f>VLOOKUP(Table2[[#This Row],[Home]],Table5[],2,FALSE)</f>
        <v>17</v>
      </c>
    </row>
    <row r="4137" spans="1:17" ht="25.5" customHeight="1">
      <c r="A4137" s="78" t="s">
        <v>1564</v>
      </c>
      <c r="B4137" s="79" t="s">
        <v>21</v>
      </c>
      <c r="C4137" s="79" t="s">
        <v>41</v>
      </c>
      <c r="D4137" s="79">
        <v>106</v>
      </c>
      <c r="E4137" s="79" t="s">
        <v>5</v>
      </c>
      <c r="F4137" s="79">
        <v>120</v>
      </c>
      <c r="G4137" s="79"/>
      <c r="H4137" s="75"/>
      <c r="I4137" s="30"/>
      <c r="J4137" s="37">
        <f>VLOOKUP(Table2[[#This Row],[Visitor]],Table1[],2,FALSE)</f>
        <v>7</v>
      </c>
      <c r="K4137" s="37">
        <f>VLOOKUP(Table2[[#This Row],[Home]],Table1[],2,FALSE)</f>
        <v>4</v>
      </c>
      <c r="L4137" s="37">
        <f>VLOOKUP(Table2[[#This Row],[Visitor]],Table3[],2,FALSE)</f>
        <v>2</v>
      </c>
      <c r="M4137" s="37">
        <f>VLOOKUP(Table2[[#This Row],[Home]],Table3[],2,FALSE)</f>
        <v>4</v>
      </c>
      <c r="N4137" s="37">
        <f>VLOOKUP(Table2[[#This Row],[Visitor]],Table4[],2,FALSE)</f>
        <v>2</v>
      </c>
      <c r="O4137" s="37">
        <f>VLOOKUP(Table2[[#This Row],[Home]],Table4[],2,FALSE)</f>
        <v>9</v>
      </c>
      <c r="P4137" s="37">
        <f>VLOOKUP(Table2[[#This Row],[Visitor]],Table5[],2,FALSE)</f>
        <v>2</v>
      </c>
      <c r="Q4137" s="37">
        <f>VLOOKUP(Table2[[#This Row],[Home]],Table5[],2,FALSE)</f>
        <v>5</v>
      </c>
    </row>
    <row r="4138" spans="1:17" ht="25.5" customHeight="1">
      <c r="A4138" s="78" t="s">
        <v>1564</v>
      </c>
      <c r="B4138" s="79" t="s">
        <v>21</v>
      </c>
      <c r="C4138" s="79" t="s">
        <v>17</v>
      </c>
      <c r="D4138" s="79">
        <v>101</v>
      </c>
      <c r="E4138" s="79" t="s">
        <v>9</v>
      </c>
      <c r="F4138" s="79">
        <v>94</v>
      </c>
      <c r="G4138" s="79"/>
      <c r="H4138" s="75"/>
      <c r="I4138" s="30"/>
      <c r="J4138" s="37">
        <f>VLOOKUP(Table2[[#This Row],[Visitor]],Table1[],2,FALSE)</f>
        <v>17</v>
      </c>
      <c r="K4138" s="37">
        <f>VLOOKUP(Table2[[#This Row],[Home]],Table1[],2,FALSE)</f>
        <v>3</v>
      </c>
      <c r="L4138" s="37">
        <f>VLOOKUP(Table2[[#This Row],[Visitor]],Table3[],2,FALSE)</f>
        <v>15</v>
      </c>
      <c r="M4138" s="37">
        <f>VLOOKUP(Table2[[#This Row],[Home]],Table3[],2,FALSE)</f>
        <v>1</v>
      </c>
      <c r="N4138" s="37">
        <f>VLOOKUP(Table2[[#This Row],[Visitor]],Table4[],2,FALSE)</f>
        <v>18</v>
      </c>
      <c r="O4138" s="37">
        <f>VLOOKUP(Table2[[#This Row],[Home]],Table4[],2,FALSE)</f>
        <v>5</v>
      </c>
      <c r="P4138" s="37">
        <f>VLOOKUP(Table2[[#This Row],[Visitor]],Table5[],2,FALSE)</f>
        <v>9</v>
      </c>
      <c r="Q4138" s="37">
        <f>VLOOKUP(Table2[[#This Row],[Home]],Table5[],2,FALSE)</f>
        <v>8</v>
      </c>
    </row>
    <row r="4139" spans="1:17" ht="25.5" customHeight="1">
      <c r="A4139" s="78" t="s">
        <v>1564</v>
      </c>
      <c r="B4139" s="79" t="s">
        <v>23</v>
      </c>
      <c r="C4139" s="79" t="s">
        <v>16</v>
      </c>
      <c r="D4139" s="79">
        <v>111</v>
      </c>
      <c r="E4139" s="79" t="s">
        <v>14</v>
      </c>
      <c r="F4139" s="79">
        <v>95</v>
      </c>
      <c r="G4139" s="79"/>
      <c r="H4139" s="75"/>
      <c r="I4139" s="30"/>
      <c r="J4139" s="37">
        <f>VLOOKUP(Table2[[#This Row],[Visitor]],Table1[],2,FALSE)</f>
        <v>13</v>
      </c>
      <c r="K4139" s="37">
        <f>VLOOKUP(Table2[[#This Row],[Home]],Table1[],2,FALSE)</f>
        <v>19</v>
      </c>
      <c r="L4139" s="37">
        <f>VLOOKUP(Table2[[#This Row],[Visitor]],Table3[],2,FALSE)</f>
        <v>8</v>
      </c>
      <c r="M4139" s="37">
        <f>VLOOKUP(Table2[[#This Row],[Home]],Table3[],2,FALSE)</f>
        <v>19</v>
      </c>
      <c r="N4139" s="37">
        <f>VLOOKUP(Table2[[#This Row],[Visitor]],Table4[],2,FALSE)</f>
        <v>11</v>
      </c>
      <c r="O4139" s="37">
        <f>VLOOKUP(Table2[[#This Row],[Home]],Table4[],2,FALSE)</f>
        <v>16</v>
      </c>
      <c r="P4139" s="37">
        <f>VLOOKUP(Table2[[#This Row],[Visitor]],Table5[],2,FALSE)</f>
        <v>7</v>
      </c>
      <c r="Q4139" s="37">
        <f>VLOOKUP(Table2[[#This Row],[Home]],Table5[],2,FALSE)</f>
        <v>27</v>
      </c>
    </row>
    <row r="4140" spans="1:17" ht="25.5" customHeight="1">
      <c r="A4140" s="78" t="s">
        <v>1564</v>
      </c>
      <c r="B4140" s="79" t="s">
        <v>35</v>
      </c>
      <c r="C4140" s="79" t="s">
        <v>18</v>
      </c>
      <c r="D4140" s="79">
        <v>105</v>
      </c>
      <c r="E4140" s="79" t="s">
        <v>10</v>
      </c>
      <c r="F4140" s="79">
        <v>111</v>
      </c>
      <c r="G4140" s="79"/>
      <c r="H4140" s="75"/>
      <c r="I4140" s="30"/>
      <c r="J4140" s="37">
        <f>VLOOKUP(Table2[[#This Row],[Visitor]],Table1[],2,FALSE)</f>
        <v>26</v>
      </c>
      <c r="K4140" s="37">
        <f>VLOOKUP(Table2[[#This Row],[Home]],Table1[],2,FALSE)</f>
        <v>1</v>
      </c>
      <c r="L4140" s="37">
        <f>VLOOKUP(Table2[[#This Row],[Visitor]],Table3[],2,FALSE)</f>
        <v>26</v>
      </c>
      <c r="M4140" s="37">
        <f>VLOOKUP(Table2[[#This Row],[Home]],Table3[],2,FALSE)</f>
        <v>3</v>
      </c>
      <c r="N4140" s="37">
        <f>VLOOKUP(Table2[[#This Row],[Visitor]],Table4[],2,FALSE)</f>
        <v>15</v>
      </c>
      <c r="O4140" s="37">
        <f>VLOOKUP(Table2[[#This Row],[Home]],Table4[],2,FALSE)</f>
        <v>3</v>
      </c>
      <c r="P4140" s="37">
        <f>VLOOKUP(Table2[[#This Row],[Visitor]],Table5[],2,FALSE)</f>
        <v>18</v>
      </c>
      <c r="Q4140" s="37">
        <f>VLOOKUP(Table2[[#This Row],[Home]],Table5[],2,FALSE)</f>
        <v>30</v>
      </c>
    </row>
    <row r="4141" spans="1:17" ht="25.5" customHeight="1">
      <c r="A4141" s="78" t="s">
        <v>1564</v>
      </c>
      <c r="B4141" s="79" t="s">
        <v>35</v>
      </c>
      <c r="C4141" s="79" t="s">
        <v>19</v>
      </c>
      <c r="D4141" s="79">
        <v>114</v>
      </c>
      <c r="E4141" s="79" t="s">
        <v>36</v>
      </c>
      <c r="F4141" s="79">
        <v>118</v>
      </c>
      <c r="G4141" s="79"/>
      <c r="H4141" s="75"/>
      <c r="I4141" s="30"/>
      <c r="J4141" s="37">
        <f>VLOOKUP(Table2[[#This Row],[Visitor]],Table1[],2,FALSE)</f>
        <v>27</v>
      </c>
      <c r="K4141" s="37">
        <f>VLOOKUP(Table2[[#This Row],[Home]],Table1[],2,FALSE)</f>
        <v>16</v>
      </c>
      <c r="L4141" s="37">
        <f>VLOOKUP(Table2[[#This Row],[Visitor]],Table3[],2,FALSE)</f>
        <v>5</v>
      </c>
      <c r="M4141" s="37">
        <f>VLOOKUP(Table2[[#This Row],[Home]],Table3[],2,FALSE)</f>
        <v>7</v>
      </c>
      <c r="N4141" s="37">
        <f>VLOOKUP(Table2[[#This Row],[Visitor]],Table4[],2,FALSE)</f>
        <v>7</v>
      </c>
      <c r="O4141" s="37">
        <f>VLOOKUP(Table2[[#This Row],[Home]],Table4[],2,FALSE)</f>
        <v>6</v>
      </c>
      <c r="P4141" s="37">
        <f>VLOOKUP(Table2[[#This Row],[Visitor]],Table5[],2,FALSE)</f>
        <v>13</v>
      </c>
      <c r="Q4141" s="37">
        <f>VLOOKUP(Table2[[#This Row],[Home]],Table5[],2,FALSE)</f>
        <v>15</v>
      </c>
    </row>
    <row r="4142" spans="1:17" ht="25.5" customHeight="1">
      <c r="A4142" s="80" t="s">
        <v>1565</v>
      </c>
      <c r="B4142" s="81" t="s">
        <v>12</v>
      </c>
      <c r="C4142" s="81" t="s">
        <v>33</v>
      </c>
      <c r="D4142" s="81">
        <v>114</v>
      </c>
      <c r="E4142" s="81" t="s">
        <v>13</v>
      </c>
      <c r="F4142" s="81">
        <v>120</v>
      </c>
      <c r="G4142" s="79"/>
      <c r="H4142" s="75"/>
      <c r="I4142" s="30"/>
      <c r="J4142" s="37">
        <f>VLOOKUP(Table2[[#This Row],[Visitor]],Table1[],2,FALSE)</f>
        <v>24</v>
      </c>
      <c r="K4142" s="37">
        <f>VLOOKUP(Table2[[#This Row],[Home]],Table1[],2,FALSE)</f>
        <v>20</v>
      </c>
      <c r="L4142" s="37">
        <f>VLOOKUP(Table2[[#This Row],[Visitor]],Table3[],2,FALSE)</f>
        <v>12</v>
      </c>
      <c r="M4142" s="37">
        <f>VLOOKUP(Table2[[#This Row],[Home]],Table3[],2,FALSE)</f>
        <v>20</v>
      </c>
      <c r="N4142" s="37">
        <f>VLOOKUP(Table2[[#This Row],[Visitor]],Table4[],2,FALSE)</f>
        <v>21</v>
      </c>
      <c r="O4142" s="37">
        <f>VLOOKUP(Table2[[#This Row],[Home]],Table4[],2,FALSE)</f>
        <v>17</v>
      </c>
      <c r="P4142" s="37">
        <f>VLOOKUP(Table2[[#This Row],[Visitor]],Table5[],2,FALSE)</f>
        <v>29</v>
      </c>
      <c r="Q4142" s="37">
        <f>VLOOKUP(Table2[[#This Row],[Home]],Table5[],2,FALSE)</f>
        <v>23</v>
      </c>
    </row>
    <row r="4143" spans="1:17" ht="25.5" customHeight="1">
      <c r="A4143" s="80" t="s">
        <v>1565</v>
      </c>
      <c r="B4143" s="81" t="s">
        <v>12</v>
      </c>
      <c r="C4143" s="81" t="s">
        <v>42</v>
      </c>
      <c r="D4143" s="81">
        <v>109</v>
      </c>
      <c r="E4143" s="81" t="s">
        <v>20</v>
      </c>
      <c r="F4143" s="81">
        <v>91</v>
      </c>
      <c r="G4143" s="79"/>
      <c r="H4143" s="75"/>
      <c r="I4143" s="30"/>
      <c r="J4143" s="37">
        <f>VLOOKUP(Table2[[#This Row],[Visitor]],Table1[],2,FALSE)</f>
        <v>25</v>
      </c>
      <c r="K4143" s="37">
        <f>VLOOKUP(Table2[[#This Row],[Home]],Table1[],2,FALSE)</f>
        <v>9</v>
      </c>
      <c r="L4143" s="37">
        <f>VLOOKUP(Table2[[#This Row],[Visitor]],Table3[],2,FALSE)</f>
        <v>22</v>
      </c>
      <c r="M4143" s="37">
        <f>VLOOKUP(Table2[[#This Row],[Home]],Table3[],2,FALSE)</f>
        <v>17</v>
      </c>
      <c r="N4143" s="37">
        <f>VLOOKUP(Table2[[#This Row],[Visitor]],Table4[],2,FALSE)</f>
        <v>30</v>
      </c>
      <c r="O4143" s="37">
        <f>VLOOKUP(Table2[[#This Row],[Home]],Table4[],2,FALSE)</f>
        <v>25</v>
      </c>
      <c r="P4143" s="37">
        <f>VLOOKUP(Table2[[#This Row],[Visitor]],Table5[],2,FALSE)</f>
        <v>25</v>
      </c>
      <c r="Q4143" s="37">
        <f>VLOOKUP(Table2[[#This Row],[Home]],Table5[],2,FALSE)</f>
        <v>22</v>
      </c>
    </row>
    <row r="4144" spans="1:17" ht="25.5" customHeight="1">
      <c r="A4144" s="80" t="s">
        <v>1565</v>
      </c>
      <c r="B4144" s="81" t="s">
        <v>21</v>
      </c>
      <c r="C4144" s="81" t="s">
        <v>34</v>
      </c>
      <c r="D4144" s="81">
        <v>125</v>
      </c>
      <c r="E4144" s="81" t="s">
        <v>27</v>
      </c>
      <c r="F4144" s="81">
        <v>114</v>
      </c>
      <c r="G4144" s="79"/>
      <c r="H4144" s="75"/>
      <c r="I4144" s="30"/>
      <c r="J4144" s="37">
        <f>VLOOKUP(Table2[[#This Row],[Visitor]],Table1[],2,FALSE)</f>
        <v>2</v>
      </c>
      <c r="K4144" s="37">
        <f>VLOOKUP(Table2[[#This Row],[Home]],Table1[],2,FALSE)</f>
        <v>11</v>
      </c>
      <c r="L4144" s="37">
        <f>VLOOKUP(Table2[[#This Row],[Visitor]],Table3[],2,FALSE)</f>
        <v>13</v>
      </c>
      <c r="M4144" s="37">
        <f>VLOOKUP(Table2[[#This Row],[Home]],Table3[],2,FALSE)</f>
        <v>27</v>
      </c>
      <c r="N4144" s="37">
        <f>VLOOKUP(Table2[[#This Row],[Visitor]],Table4[],2,FALSE)</f>
        <v>13</v>
      </c>
      <c r="O4144" s="37">
        <f>VLOOKUP(Table2[[#This Row],[Home]],Table4[],2,FALSE)</f>
        <v>26</v>
      </c>
      <c r="P4144" s="37">
        <f>VLOOKUP(Table2[[#This Row],[Visitor]],Table5[],2,FALSE)</f>
        <v>19</v>
      </c>
      <c r="Q4144" s="37">
        <f>VLOOKUP(Table2[[#This Row],[Home]],Table5[],2,FALSE)</f>
        <v>26</v>
      </c>
    </row>
    <row r="4145" spans="1:17" ht="25.5" customHeight="1">
      <c r="A4145" s="80" t="s">
        <v>1565</v>
      </c>
      <c r="B4145" s="81" t="s">
        <v>21</v>
      </c>
      <c r="C4145" s="81" t="s">
        <v>24</v>
      </c>
      <c r="D4145" s="81">
        <v>130</v>
      </c>
      <c r="E4145" s="81" t="s">
        <v>28</v>
      </c>
      <c r="F4145" s="81">
        <v>143</v>
      </c>
      <c r="G4145" s="79"/>
      <c r="H4145" s="75"/>
      <c r="I4145" s="30"/>
      <c r="J4145" s="37">
        <f>VLOOKUP(Table2[[#This Row],[Visitor]],Table1[],2,FALSE)</f>
        <v>21</v>
      </c>
      <c r="K4145" s="37">
        <f>VLOOKUP(Table2[[#This Row],[Home]],Table1[],2,FALSE)</f>
        <v>22</v>
      </c>
      <c r="L4145" s="37">
        <f>VLOOKUP(Table2[[#This Row],[Visitor]],Table3[],2,FALSE)</f>
        <v>9</v>
      </c>
      <c r="M4145" s="37">
        <f>VLOOKUP(Table2[[#This Row],[Home]],Table3[],2,FALSE)</f>
        <v>28</v>
      </c>
      <c r="N4145" s="37">
        <f>VLOOKUP(Table2[[#This Row],[Visitor]],Table4[],2,FALSE)</f>
        <v>24</v>
      </c>
      <c r="O4145" s="37">
        <f>VLOOKUP(Table2[[#This Row],[Home]],Table4[],2,FALSE)</f>
        <v>22</v>
      </c>
      <c r="P4145" s="37">
        <f>VLOOKUP(Table2[[#This Row],[Visitor]],Table5[],2,FALSE)</f>
        <v>21</v>
      </c>
      <c r="Q4145" s="37">
        <f>VLOOKUP(Table2[[#This Row],[Home]],Table5[],2,FALSE)</f>
        <v>12</v>
      </c>
    </row>
    <row r="4146" spans="1:17" ht="25.5" customHeight="1">
      <c r="A4146" s="80" t="s">
        <v>1565</v>
      </c>
      <c r="B4146" s="81" t="s">
        <v>23</v>
      </c>
      <c r="C4146" s="81" t="s">
        <v>14</v>
      </c>
      <c r="D4146" s="81">
        <v>108</v>
      </c>
      <c r="E4146" s="81" t="s">
        <v>5</v>
      </c>
      <c r="F4146" s="81">
        <v>102</v>
      </c>
      <c r="G4146" s="79"/>
      <c r="H4146" s="75"/>
      <c r="I4146" s="30"/>
      <c r="J4146" s="37">
        <f>VLOOKUP(Table2[[#This Row],[Visitor]],Table1[],2,FALSE)</f>
        <v>19</v>
      </c>
      <c r="K4146" s="37">
        <f>VLOOKUP(Table2[[#This Row],[Home]],Table1[],2,FALSE)</f>
        <v>4</v>
      </c>
      <c r="L4146" s="37">
        <f>VLOOKUP(Table2[[#This Row],[Visitor]],Table3[],2,FALSE)</f>
        <v>19</v>
      </c>
      <c r="M4146" s="37">
        <f>VLOOKUP(Table2[[#This Row],[Home]],Table3[],2,FALSE)</f>
        <v>4</v>
      </c>
      <c r="N4146" s="37">
        <f>VLOOKUP(Table2[[#This Row],[Visitor]],Table4[],2,FALSE)</f>
        <v>16</v>
      </c>
      <c r="O4146" s="37">
        <f>VLOOKUP(Table2[[#This Row],[Home]],Table4[],2,FALSE)</f>
        <v>9</v>
      </c>
      <c r="P4146" s="37">
        <f>VLOOKUP(Table2[[#This Row],[Visitor]],Table5[],2,FALSE)</f>
        <v>27</v>
      </c>
      <c r="Q4146" s="37">
        <f>VLOOKUP(Table2[[#This Row],[Home]],Table5[],2,FALSE)</f>
        <v>5</v>
      </c>
    </row>
    <row r="4147" spans="1:17" ht="25.5" customHeight="1">
      <c r="A4147" s="80" t="s">
        <v>1565</v>
      </c>
      <c r="B4147" s="81" t="s">
        <v>23</v>
      </c>
      <c r="C4147" s="81" t="s">
        <v>44</v>
      </c>
      <c r="D4147" s="81">
        <v>125</v>
      </c>
      <c r="E4147" s="81" t="s">
        <v>40</v>
      </c>
      <c r="F4147" s="81">
        <v>106</v>
      </c>
      <c r="G4147" s="79"/>
      <c r="H4147" s="75"/>
      <c r="I4147" s="30"/>
      <c r="J4147" s="37">
        <f>VLOOKUP(Table2[[#This Row],[Visitor]],Table1[],2,FALSE)</f>
        <v>6</v>
      </c>
      <c r="K4147" s="37">
        <f>VLOOKUP(Table2[[#This Row],[Home]],Table1[],2,FALSE)</f>
        <v>15</v>
      </c>
      <c r="L4147" s="37">
        <f>VLOOKUP(Table2[[#This Row],[Visitor]],Table3[],2,FALSE)</f>
        <v>18</v>
      </c>
      <c r="M4147" s="37">
        <f>VLOOKUP(Table2[[#This Row],[Home]],Table3[],2,FALSE)</f>
        <v>24</v>
      </c>
      <c r="N4147" s="37">
        <f>VLOOKUP(Table2[[#This Row],[Visitor]],Table4[],2,FALSE)</f>
        <v>12</v>
      </c>
      <c r="O4147" s="37">
        <f>VLOOKUP(Table2[[#This Row],[Home]],Table4[],2,FALSE)</f>
        <v>27</v>
      </c>
      <c r="P4147" s="37">
        <f>VLOOKUP(Table2[[#This Row],[Visitor]],Table5[],2,FALSE)</f>
        <v>4</v>
      </c>
      <c r="Q4147" s="37">
        <f>VLOOKUP(Table2[[#This Row],[Home]],Table5[],2,FALSE)</f>
        <v>24</v>
      </c>
    </row>
    <row r="4148" spans="1:17" ht="25.5" customHeight="1">
      <c r="A4148" s="80" t="s">
        <v>1565</v>
      </c>
      <c r="B4148" s="81" t="s">
        <v>29</v>
      </c>
      <c r="C4148" s="81" t="s">
        <v>43</v>
      </c>
      <c r="D4148" s="81">
        <v>95</v>
      </c>
      <c r="E4148" s="81" t="s">
        <v>30</v>
      </c>
      <c r="F4148" s="81">
        <v>97</v>
      </c>
      <c r="G4148" s="79"/>
      <c r="H4148" s="75"/>
      <c r="I4148" s="30"/>
      <c r="J4148" s="37">
        <f>VLOOKUP(Table2[[#This Row],[Visitor]],Table1[],2,FALSE)</f>
        <v>10</v>
      </c>
      <c r="K4148" s="37">
        <f>VLOOKUP(Table2[[#This Row],[Home]],Table1[],2,FALSE)</f>
        <v>18</v>
      </c>
      <c r="L4148" s="37">
        <f>VLOOKUP(Table2[[#This Row],[Visitor]],Table3[],2,FALSE)</f>
        <v>10</v>
      </c>
      <c r="M4148" s="37">
        <f>VLOOKUP(Table2[[#This Row],[Home]],Table3[],2,FALSE)</f>
        <v>14</v>
      </c>
      <c r="N4148" s="37">
        <f>VLOOKUP(Table2[[#This Row],[Visitor]],Table4[],2,FALSE)</f>
        <v>10</v>
      </c>
      <c r="O4148" s="37">
        <f>VLOOKUP(Table2[[#This Row],[Home]],Table4[],2,FALSE)</f>
        <v>4</v>
      </c>
      <c r="P4148" s="37">
        <f>VLOOKUP(Table2[[#This Row],[Visitor]],Table5[],2,FALSE)</f>
        <v>10</v>
      </c>
      <c r="Q4148" s="37">
        <f>VLOOKUP(Table2[[#This Row],[Home]],Table5[],2,FALSE)</f>
        <v>6</v>
      </c>
    </row>
    <row r="4149" spans="1:17" ht="25.5" customHeight="1">
      <c r="A4149" s="80" t="s">
        <v>1565</v>
      </c>
      <c r="B4149" s="81" t="s">
        <v>29</v>
      </c>
      <c r="C4149" s="81" t="s">
        <v>22</v>
      </c>
      <c r="D4149" s="81">
        <v>115</v>
      </c>
      <c r="E4149" s="81" t="s">
        <v>31</v>
      </c>
      <c r="F4149" s="81">
        <v>129</v>
      </c>
      <c r="G4149" s="79"/>
      <c r="H4149" s="75"/>
      <c r="I4149" s="30"/>
      <c r="J4149" s="37">
        <f>VLOOKUP(Table2[[#This Row],[Visitor]],Table1[],2,FALSE)</f>
        <v>14</v>
      </c>
      <c r="K4149" s="37">
        <f>VLOOKUP(Table2[[#This Row],[Home]],Table1[],2,FALSE)</f>
        <v>8</v>
      </c>
      <c r="L4149" s="37">
        <f>VLOOKUP(Table2[[#This Row],[Visitor]],Table3[],2,FALSE)</f>
        <v>16</v>
      </c>
      <c r="M4149" s="37">
        <f>VLOOKUP(Table2[[#This Row],[Home]],Table3[],2,FALSE)</f>
        <v>11</v>
      </c>
      <c r="N4149" s="37">
        <f>VLOOKUP(Table2[[#This Row],[Visitor]],Table4[],2,FALSE)</f>
        <v>1</v>
      </c>
      <c r="O4149" s="37">
        <f>VLOOKUP(Table2[[#This Row],[Home]],Table4[],2,FALSE)</f>
        <v>8</v>
      </c>
      <c r="P4149" s="37">
        <f>VLOOKUP(Table2[[#This Row],[Visitor]],Table5[],2,FALSE)</f>
        <v>1</v>
      </c>
      <c r="Q4149" s="37">
        <f>VLOOKUP(Table2[[#This Row],[Home]],Table5[],2,FALSE)</f>
        <v>11</v>
      </c>
    </row>
    <row r="4150" spans="1:17" ht="25.5" customHeight="1">
      <c r="A4150" s="80" t="s">
        <v>1565</v>
      </c>
      <c r="B4150" s="81" t="s">
        <v>35</v>
      </c>
      <c r="C4150" s="81" t="s">
        <v>25</v>
      </c>
      <c r="D4150" s="81">
        <v>105</v>
      </c>
      <c r="E4150" s="81" t="s">
        <v>45</v>
      </c>
      <c r="F4150" s="81">
        <v>115</v>
      </c>
      <c r="G4150" s="79"/>
      <c r="H4150" s="75"/>
      <c r="I4150" s="30"/>
      <c r="J4150" s="37">
        <f>VLOOKUP(Table2[[#This Row],[Visitor]],Table1[],2,FALSE)</f>
        <v>12</v>
      </c>
      <c r="K4150" s="37">
        <f>VLOOKUP(Table2[[#This Row],[Home]],Table1[],2,FALSE)</f>
        <v>28</v>
      </c>
      <c r="L4150" s="37">
        <f>VLOOKUP(Table2[[#This Row],[Visitor]],Table3[],2,FALSE)</f>
        <v>29</v>
      </c>
      <c r="M4150" s="37">
        <f>VLOOKUP(Table2[[#This Row],[Home]],Table3[],2,FALSE)</f>
        <v>21</v>
      </c>
      <c r="N4150" s="37">
        <f>VLOOKUP(Table2[[#This Row],[Visitor]],Table4[],2,FALSE)</f>
        <v>23</v>
      </c>
      <c r="O4150" s="37">
        <f>VLOOKUP(Table2[[#This Row],[Home]],Table4[],2,FALSE)</f>
        <v>20</v>
      </c>
      <c r="P4150" s="37">
        <f>VLOOKUP(Table2[[#This Row],[Visitor]],Table5[],2,FALSE)</f>
        <v>16</v>
      </c>
      <c r="Q4150" s="37">
        <f>VLOOKUP(Table2[[#This Row],[Home]],Table5[],2,FALSE)</f>
        <v>3</v>
      </c>
    </row>
    <row r="4151" spans="1:17" ht="25.5" customHeight="1">
      <c r="A4151" s="80" t="s">
        <v>1565</v>
      </c>
      <c r="B4151" s="81" t="s">
        <v>35</v>
      </c>
      <c r="C4151" s="81" t="s">
        <v>6</v>
      </c>
      <c r="D4151" s="81">
        <v>110</v>
      </c>
      <c r="E4151" s="81" t="s">
        <v>36</v>
      </c>
      <c r="F4151" s="81">
        <v>129</v>
      </c>
      <c r="G4151" s="79"/>
      <c r="H4151" s="75"/>
      <c r="I4151" s="30"/>
      <c r="J4151" s="37">
        <f>VLOOKUP(Table2[[#This Row],[Visitor]],Table1[],2,FALSE)</f>
        <v>5</v>
      </c>
      <c r="K4151" s="37">
        <f>VLOOKUP(Table2[[#This Row],[Home]],Table1[],2,FALSE)</f>
        <v>16</v>
      </c>
      <c r="L4151" s="37">
        <f>VLOOKUP(Table2[[#This Row],[Visitor]],Table3[],2,FALSE)</f>
        <v>6</v>
      </c>
      <c r="M4151" s="37">
        <f>VLOOKUP(Table2[[#This Row],[Home]],Table3[],2,FALSE)</f>
        <v>7</v>
      </c>
      <c r="N4151" s="37">
        <f>VLOOKUP(Table2[[#This Row],[Visitor]],Table4[],2,FALSE)</f>
        <v>28</v>
      </c>
      <c r="O4151" s="37">
        <f>VLOOKUP(Table2[[#This Row],[Home]],Table4[],2,FALSE)</f>
        <v>6</v>
      </c>
      <c r="P4151" s="37">
        <f>VLOOKUP(Table2[[#This Row],[Visitor]],Table5[],2,FALSE)</f>
        <v>28</v>
      </c>
      <c r="Q4151" s="37">
        <f>VLOOKUP(Table2[[#This Row],[Home]],Table5[],2,FALSE)</f>
        <v>15</v>
      </c>
    </row>
    <row r="4152" spans="1:17" ht="25.5" customHeight="1">
      <c r="A4152" s="80" t="s">
        <v>1565</v>
      </c>
      <c r="B4152" s="81" t="s">
        <v>35</v>
      </c>
      <c r="C4152" s="81" t="s">
        <v>18</v>
      </c>
      <c r="D4152" s="81">
        <v>123</v>
      </c>
      <c r="E4152" s="81" t="s">
        <v>38</v>
      </c>
      <c r="F4152" s="81">
        <v>112</v>
      </c>
      <c r="G4152" s="79"/>
      <c r="H4152" s="75"/>
      <c r="I4152" s="30"/>
      <c r="J4152" s="37">
        <f>VLOOKUP(Table2[[#This Row],[Visitor]],Table1[],2,FALSE)</f>
        <v>26</v>
      </c>
      <c r="K4152" s="37">
        <f>VLOOKUP(Table2[[#This Row],[Home]],Table1[],2,FALSE)</f>
        <v>23</v>
      </c>
      <c r="L4152" s="37">
        <f>VLOOKUP(Table2[[#This Row],[Visitor]],Table3[],2,FALSE)</f>
        <v>26</v>
      </c>
      <c r="M4152" s="37">
        <f>VLOOKUP(Table2[[#This Row],[Home]],Table3[],2,FALSE)</f>
        <v>25</v>
      </c>
      <c r="N4152" s="37">
        <f>VLOOKUP(Table2[[#This Row],[Visitor]],Table4[],2,FALSE)</f>
        <v>15</v>
      </c>
      <c r="O4152" s="37">
        <f>VLOOKUP(Table2[[#This Row],[Home]],Table4[],2,FALSE)</f>
        <v>19</v>
      </c>
      <c r="P4152" s="37">
        <f>VLOOKUP(Table2[[#This Row],[Visitor]],Table5[],2,FALSE)</f>
        <v>18</v>
      </c>
      <c r="Q4152" s="37">
        <f>VLOOKUP(Table2[[#This Row],[Home]],Table5[],2,FALSE)</f>
        <v>20</v>
      </c>
    </row>
    <row r="4153" spans="1:17" ht="25.5" customHeight="1">
      <c r="A4153" s="80" t="s">
        <v>1566</v>
      </c>
      <c r="B4153" s="81" t="s">
        <v>67</v>
      </c>
      <c r="C4153" s="81" t="s">
        <v>19</v>
      </c>
      <c r="D4153" s="81">
        <v>111</v>
      </c>
      <c r="E4153" s="81" t="s">
        <v>37</v>
      </c>
      <c r="F4153" s="81">
        <v>120</v>
      </c>
      <c r="G4153" s="79"/>
      <c r="H4153" s="75"/>
      <c r="I4153" s="30"/>
      <c r="J4153" s="37">
        <f>VLOOKUP(Table2[[#This Row],[Visitor]],Table1[],2,FALSE)</f>
        <v>27</v>
      </c>
      <c r="K4153" s="37">
        <f>VLOOKUP(Table2[[#This Row],[Home]],Table1[],2,FALSE)</f>
        <v>29</v>
      </c>
      <c r="L4153" s="37">
        <f>VLOOKUP(Table2[[#This Row],[Visitor]],Table3[],2,FALSE)</f>
        <v>5</v>
      </c>
      <c r="M4153" s="37">
        <f>VLOOKUP(Table2[[#This Row],[Home]],Table3[],2,FALSE)</f>
        <v>30</v>
      </c>
      <c r="N4153" s="37">
        <f>VLOOKUP(Table2[[#This Row],[Visitor]],Table4[],2,FALSE)</f>
        <v>7</v>
      </c>
      <c r="O4153" s="37">
        <f>VLOOKUP(Table2[[#This Row],[Home]],Table4[],2,FALSE)</f>
        <v>29</v>
      </c>
      <c r="P4153" s="37">
        <f>VLOOKUP(Table2[[#This Row],[Visitor]],Table5[],2,FALSE)</f>
        <v>13</v>
      </c>
      <c r="Q4153" s="37">
        <f>VLOOKUP(Table2[[#This Row],[Home]],Table5[],2,FALSE)</f>
        <v>17</v>
      </c>
    </row>
    <row r="4154" spans="1:17" ht="25.5" customHeight="1">
      <c r="A4154" s="80" t="s">
        <v>1566</v>
      </c>
      <c r="B4154" s="81" t="s">
        <v>21</v>
      </c>
      <c r="C4154" s="81" t="s">
        <v>16</v>
      </c>
      <c r="D4154" s="81">
        <v>125</v>
      </c>
      <c r="E4154" s="81" t="s">
        <v>27</v>
      </c>
      <c r="F4154" s="81">
        <v>113</v>
      </c>
      <c r="G4154" s="79"/>
      <c r="H4154" s="75"/>
      <c r="I4154" s="30"/>
      <c r="J4154" s="37">
        <f>VLOOKUP(Table2[[#This Row],[Visitor]],Table1[],2,FALSE)</f>
        <v>13</v>
      </c>
      <c r="K4154" s="37">
        <f>VLOOKUP(Table2[[#This Row],[Home]],Table1[],2,FALSE)</f>
        <v>11</v>
      </c>
      <c r="L4154" s="37">
        <f>VLOOKUP(Table2[[#This Row],[Visitor]],Table3[],2,FALSE)</f>
        <v>8</v>
      </c>
      <c r="M4154" s="37">
        <f>VLOOKUP(Table2[[#This Row],[Home]],Table3[],2,FALSE)</f>
        <v>27</v>
      </c>
      <c r="N4154" s="37">
        <f>VLOOKUP(Table2[[#This Row],[Visitor]],Table4[],2,FALSE)</f>
        <v>11</v>
      </c>
      <c r="O4154" s="37">
        <f>VLOOKUP(Table2[[#This Row],[Home]],Table4[],2,FALSE)</f>
        <v>26</v>
      </c>
      <c r="P4154" s="37">
        <f>VLOOKUP(Table2[[#This Row],[Visitor]],Table5[],2,FALSE)</f>
        <v>7</v>
      </c>
      <c r="Q4154" s="37">
        <f>VLOOKUP(Table2[[#This Row],[Home]],Table5[],2,FALSE)</f>
        <v>26</v>
      </c>
    </row>
    <row r="4155" spans="1:17" ht="25.5" customHeight="1">
      <c r="A4155" s="80" t="s">
        <v>1566</v>
      </c>
      <c r="B4155" s="81" t="s">
        <v>23</v>
      </c>
      <c r="C4155" s="81" t="s">
        <v>9</v>
      </c>
      <c r="D4155" s="81">
        <v>99</v>
      </c>
      <c r="E4155" s="81" t="s">
        <v>42</v>
      </c>
      <c r="F4155" s="81">
        <v>121</v>
      </c>
      <c r="G4155" s="79"/>
      <c r="H4155" s="75"/>
      <c r="I4155" s="30"/>
      <c r="J4155" s="37">
        <f>VLOOKUP(Table2[[#This Row],[Visitor]],Table1[],2,FALSE)</f>
        <v>3</v>
      </c>
      <c r="K4155" s="37">
        <f>VLOOKUP(Table2[[#This Row],[Home]],Table1[],2,FALSE)</f>
        <v>25</v>
      </c>
      <c r="L4155" s="37">
        <f>VLOOKUP(Table2[[#This Row],[Visitor]],Table3[],2,FALSE)</f>
        <v>1</v>
      </c>
      <c r="M4155" s="37">
        <f>VLOOKUP(Table2[[#This Row],[Home]],Table3[],2,FALSE)</f>
        <v>22</v>
      </c>
      <c r="N4155" s="37">
        <f>VLOOKUP(Table2[[#This Row],[Visitor]],Table4[],2,FALSE)</f>
        <v>5</v>
      </c>
      <c r="O4155" s="37">
        <f>VLOOKUP(Table2[[#This Row],[Home]],Table4[],2,FALSE)</f>
        <v>30</v>
      </c>
      <c r="P4155" s="37">
        <f>VLOOKUP(Table2[[#This Row],[Visitor]],Table5[],2,FALSE)</f>
        <v>8</v>
      </c>
      <c r="Q4155" s="37">
        <f>VLOOKUP(Table2[[#This Row],[Home]],Table5[],2,FALSE)</f>
        <v>25</v>
      </c>
    </row>
    <row r="4156" spans="1:17" ht="25.5" customHeight="1">
      <c r="A4156" s="80" t="s">
        <v>1566</v>
      </c>
      <c r="B4156" s="81" t="s">
        <v>26</v>
      </c>
      <c r="C4156" s="81" t="s">
        <v>15</v>
      </c>
      <c r="D4156" s="81">
        <v>134</v>
      </c>
      <c r="E4156" s="81" t="s">
        <v>10</v>
      </c>
      <c r="F4156" s="81">
        <v>117</v>
      </c>
      <c r="G4156" s="79"/>
      <c r="H4156" s="75"/>
      <c r="I4156" s="30"/>
      <c r="J4156" s="37">
        <f>VLOOKUP(Table2[[#This Row],[Visitor]],Table1[],2,FALSE)</f>
        <v>30</v>
      </c>
      <c r="K4156" s="37">
        <f>VLOOKUP(Table2[[#This Row],[Home]],Table1[],2,FALSE)</f>
        <v>1</v>
      </c>
      <c r="L4156" s="37">
        <f>VLOOKUP(Table2[[#This Row],[Visitor]],Table3[],2,FALSE)</f>
        <v>23</v>
      </c>
      <c r="M4156" s="37">
        <f>VLOOKUP(Table2[[#This Row],[Home]],Table3[],2,FALSE)</f>
        <v>3</v>
      </c>
      <c r="N4156" s="37">
        <f>VLOOKUP(Table2[[#This Row],[Visitor]],Table4[],2,FALSE)</f>
        <v>14</v>
      </c>
      <c r="O4156" s="37">
        <f>VLOOKUP(Table2[[#This Row],[Home]],Table4[],2,FALSE)</f>
        <v>3</v>
      </c>
      <c r="P4156" s="37">
        <f>VLOOKUP(Table2[[#This Row],[Visitor]],Table5[],2,FALSE)</f>
        <v>14</v>
      </c>
      <c r="Q4156" s="37">
        <f>VLOOKUP(Table2[[#This Row],[Home]],Table5[],2,FALSE)</f>
        <v>30</v>
      </c>
    </row>
    <row r="4157" spans="1:17" ht="25.5" customHeight="1">
      <c r="A4157" s="80" t="s">
        <v>1566</v>
      </c>
      <c r="B4157" s="81" t="s">
        <v>29</v>
      </c>
      <c r="C4157" s="81" t="s">
        <v>17</v>
      </c>
      <c r="D4157" s="81">
        <v>94</v>
      </c>
      <c r="E4157" s="81" t="s">
        <v>31</v>
      </c>
      <c r="F4157" s="81">
        <v>112</v>
      </c>
      <c r="G4157" s="79"/>
      <c r="H4157" s="75"/>
      <c r="I4157" s="30"/>
      <c r="J4157" s="37">
        <f>VLOOKUP(Table2[[#This Row],[Visitor]],Table1[],2,FALSE)</f>
        <v>17</v>
      </c>
      <c r="K4157" s="37">
        <f>VLOOKUP(Table2[[#This Row],[Home]],Table1[],2,FALSE)</f>
        <v>8</v>
      </c>
      <c r="L4157" s="37">
        <f>VLOOKUP(Table2[[#This Row],[Visitor]],Table3[],2,FALSE)</f>
        <v>15</v>
      </c>
      <c r="M4157" s="37">
        <f>VLOOKUP(Table2[[#This Row],[Home]],Table3[],2,FALSE)</f>
        <v>11</v>
      </c>
      <c r="N4157" s="37">
        <f>VLOOKUP(Table2[[#This Row],[Visitor]],Table4[],2,FALSE)</f>
        <v>18</v>
      </c>
      <c r="O4157" s="37">
        <f>VLOOKUP(Table2[[#This Row],[Home]],Table4[],2,FALSE)</f>
        <v>8</v>
      </c>
      <c r="P4157" s="37">
        <f>VLOOKUP(Table2[[#This Row],[Visitor]],Table5[],2,FALSE)</f>
        <v>9</v>
      </c>
      <c r="Q4157" s="37">
        <f>VLOOKUP(Table2[[#This Row],[Home]],Table5[],2,FALSE)</f>
        <v>11</v>
      </c>
    </row>
    <row r="4158" spans="1:17" ht="25.5" customHeight="1">
      <c r="A4158" s="80" t="s">
        <v>1567</v>
      </c>
      <c r="B4158" s="81" t="s">
        <v>97</v>
      </c>
      <c r="C4158" s="81" t="s">
        <v>5</v>
      </c>
      <c r="D4158" s="81">
        <v>91</v>
      </c>
      <c r="E4158" s="81" t="s">
        <v>20</v>
      </c>
      <c r="F4158" s="81">
        <v>104</v>
      </c>
      <c r="G4158" s="79"/>
      <c r="H4158" s="75"/>
      <c r="I4158" s="30"/>
      <c r="J4158" s="37">
        <f>VLOOKUP(Table2[[#This Row],[Visitor]],Table1[],2,FALSE)</f>
        <v>4</v>
      </c>
      <c r="K4158" s="37">
        <f>VLOOKUP(Table2[[#This Row],[Home]],Table1[],2,FALSE)</f>
        <v>9</v>
      </c>
      <c r="L4158" s="37">
        <f>VLOOKUP(Table2[[#This Row],[Visitor]],Table3[],2,FALSE)</f>
        <v>4</v>
      </c>
      <c r="M4158" s="37">
        <f>VLOOKUP(Table2[[#This Row],[Home]],Table3[],2,FALSE)</f>
        <v>17</v>
      </c>
      <c r="N4158" s="37">
        <f>VLOOKUP(Table2[[#This Row],[Visitor]],Table4[],2,FALSE)</f>
        <v>9</v>
      </c>
      <c r="O4158" s="37">
        <f>VLOOKUP(Table2[[#This Row],[Home]],Table4[],2,FALSE)</f>
        <v>25</v>
      </c>
      <c r="P4158" s="37">
        <f>VLOOKUP(Table2[[#This Row],[Visitor]],Table5[],2,FALSE)</f>
        <v>5</v>
      </c>
      <c r="Q4158" s="37">
        <f>VLOOKUP(Table2[[#This Row],[Home]],Table5[],2,FALSE)</f>
        <v>22</v>
      </c>
    </row>
    <row r="4159" spans="1:17" ht="25.5" customHeight="1">
      <c r="A4159" s="80" t="s">
        <v>1567</v>
      </c>
      <c r="B4159" s="81" t="s">
        <v>12</v>
      </c>
      <c r="C4159" s="81" t="s">
        <v>34</v>
      </c>
      <c r="D4159" s="81">
        <v>122</v>
      </c>
      <c r="E4159" s="81" t="s">
        <v>13</v>
      </c>
      <c r="F4159" s="81">
        <v>110</v>
      </c>
      <c r="G4159" s="79"/>
      <c r="H4159" s="75"/>
      <c r="I4159" s="30"/>
      <c r="J4159" s="37">
        <f>VLOOKUP(Table2[[#This Row],[Visitor]],Table1[],2,FALSE)</f>
        <v>2</v>
      </c>
      <c r="K4159" s="37">
        <f>VLOOKUP(Table2[[#This Row],[Home]],Table1[],2,FALSE)</f>
        <v>20</v>
      </c>
      <c r="L4159" s="37">
        <f>VLOOKUP(Table2[[#This Row],[Visitor]],Table3[],2,FALSE)</f>
        <v>13</v>
      </c>
      <c r="M4159" s="37">
        <f>VLOOKUP(Table2[[#This Row],[Home]],Table3[],2,FALSE)</f>
        <v>20</v>
      </c>
      <c r="N4159" s="37">
        <f>VLOOKUP(Table2[[#This Row],[Visitor]],Table4[],2,FALSE)</f>
        <v>13</v>
      </c>
      <c r="O4159" s="37">
        <f>VLOOKUP(Table2[[#This Row],[Home]],Table4[],2,FALSE)</f>
        <v>17</v>
      </c>
      <c r="P4159" s="37">
        <f>VLOOKUP(Table2[[#This Row],[Visitor]],Table5[],2,FALSE)</f>
        <v>19</v>
      </c>
      <c r="Q4159" s="37">
        <f>VLOOKUP(Table2[[#This Row],[Home]],Table5[],2,FALSE)</f>
        <v>23</v>
      </c>
    </row>
    <row r="4160" spans="1:17" ht="25.5" customHeight="1">
      <c r="A4160" s="80" t="s">
        <v>1567</v>
      </c>
      <c r="B4160" s="81" t="s">
        <v>12</v>
      </c>
      <c r="C4160" s="81" t="s">
        <v>24</v>
      </c>
      <c r="D4160" s="81">
        <v>112</v>
      </c>
      <c r="E4160" s="81" t="s">
        <v>14</v>
      </c>
      <c r="F4160" s="81">
        <v>123</v>
      </c>
      <c r="G4160" s="79"/>
      <c r="H4160" s="75"/>
      <c r="I4160" s="30"/>
      <c r="J4160" s="37">
        <f>VLOOKUP(Table2[[#This Row],[Visitor]],Table1[],2,FALSE)</f>
        <v>21</v>
      </c>
      <c r="K4160" s="37">
        <f>VLOOKUP(Table2[[#This Row],[Home]],Table1[],2,FALSE)</f>
        <v>19</v>
      </c>
      <c r="L4160" s="37">
        <f>VLOOKUP(Table2[[#This Row],[Visitor]],Table3[],2,FALSE)</f>
        <v>9</v>
      </c>
      <c r="M4160" s="37">
        <f>VLOOKUP(Table2[[#This Row],[Home]],Table3[],2,FALSE)</f>
        <v>19</v>
      </c>
      <c r="N4160" s="37">
        <f>VLOOKUP(Table2[[#This Row],[Visitor]],Table4[],2,FALSE)</f>
        <v>24</v>
      </c>
      <c r="O4160" s="37">
        <f>VLOOKUP(Table2[[#This Row],[Home]],Table4[],2,FALSE)</f>
        <v>16</v>
      </c>
      <c r="P4160" s="37">
        <f>VLOOKUP(Table2[[#This Row],[Visitor]],Table5[],2,FALSE)</f>
        <v>21</v>
      </c>
      <c r="Q4160" s="37">
        <f>VLOOKUP(Table2[[#This Row],[Home]],Table5[],2,FALSE)</f>
        <v>27</v>
      </c>
    </row>
    <row r="4161" spans="1:17" ht="25.5" customHeight="1">
      <c r="A4161" s="80" t="s">
        <v>1567</v>
      </c>
      <c r="B4161" s="81" t="s">
        <v>12</v>
      </c>
      <c r="C4161" s="81" t="s">
        <v>33</v>
      </c>
      <c r="D4161" s="81">
        <v>116</v>
      </c>
      <c r="E4161" s="81" t="s">
        <v>41</v>
      </c>
      <c r="F4161" s="81">
        <v>112</v>
      </c>
      <c r="G4161" s="79"/>
      <c r="H4161" s="75"/>
      <c r="I4161" s="30"/>
      <c r="J4161" s="37">
        <f>VLOOKUP(Table2[[#This Row],[Visitor]],Table1[],2,FALSE)</f>
        <v>24</v>
      </c>
      <c r="K4161" s="37">
        <f>VLOOKUP(Table2[[#This Row],[Home]],Table1[],2,FALSE)</f>
        <v>7</v>
      </c>
      <c r="L4161" s="37">
        <f>VLOOKUP(Table2[[#This Row],[Visitor]],Table3[],2,FALSE)</f>
        <v>12</v>
      </c>
      <c r="M4161" s="37">
        <f>VLOOKUP(Table2[[#This Row],[Home]],Table3[],2,FALSE)</f>
        <v>2</v>
      </c>
      <c r="N4161" s="37">
        <f>VLOOKUP(Table2[[#This Row],[Visitor]],Table4[],2,FALSE)</f>
        <v>21</v>
      </c>
      <c r="O4161" s="37">
        <f>VLOOKUP(Table2[[#This Row],[Home]],Table4[],2,FALSE)</f>
        <v>2</v>
      </c>
      <c r="P4161" s="37">
        <f>VLOOKUP(Table2[[#This Row],[Visitor]],Table5[],2,FALSE)</f>
        <v>29</v>
      </c>
      <c r="Q4161" s="37">
        <f>VLOOKUP(Table2[[#This Row],[Home]],Table5[],2,FALSE)</f>
        <v>2</v>
      </c>
    </row>
    <row r="4162" spans="1:17" ht="25.5" customHeight="1">
      <c r="A4162" s="80" t="s">
        <v>1567</v>
      </c>
      <c r="B4162" s="81" t="s">
        <v>21</v>
      </c>
      <c r="C4162" s="81" t="s">
        <v>36</v>
      </c>
      <c r="D4162" s="81">
        <v>121</v>
      </c>
      <c r="E4162" s="81" t="s">
        <v>28</v>
      </c>
      <c r="F4162" s="81">
        <v>118</v>
      </c>
      <c r="G4162" s="79"/>
      <c r="H4162" s="75"/>
      <c r="I4162" s="30"/>
      <c r="J4162" s="37">
        <f>VLOOKUP(Table2[[#This Row],[Visitor]],Table1[],2,FALSE)</f>
        <v>16</v>
      </c>
      <c r="K4162" s="37">
        <f>VLOOKUP(Table2[[#This Row],[Home]],Table1[],2,FALSE)</f>
        <v>22</v>
      </c>
      <c r="L4162" s="37">
        <f>VLOOKUP(Table2[[#This Row],[Visitor]],Table3[],2,FALSE)</f>
        <v>7</v>
      </c>
      <c r="M4162" s="37">
        <f>VLOOKUP(Table2[[#This Row],[Home]],Table3[],2,FALSE)</f>
        <v>28</v>
      </c>
      <c r="N4162" s="37">
        <f>VLOOKUP(Table2[[#This Row],[Visitor]],Table4[],2,FALSE)</f>
        <v>6</v>
      </c>
      <c r="O4162" s="37">
        <f>VLOOKUP(Table2[[#This Row],[Home]],Table4[],2,FALSE)</f>
        <v>22</v>
      </c>
      <c r="P4162" s="37">
        <f>VLOOKUP(Table2[[#This Row],[Visitor]],Table5[],2,FALSE)</f>
        <v>15</v>
      </c>
      <c r="Q4162" s="37">
        <f>VLOOKUP(Table2[[#This Row],[Home]],Table5[],2,FALSE)</f>
        <v>12</v>
      </c>
    </row>
    <row r="4163" spans="1:17" ht="25.5" customHeight="1">
      <c r="A4163" s="80" t="s">
        <v>1567</v>
      </c>
      <c r="B4163" s="81" t="s">
        <v>23</v>
      </c>
      <c r="C4163" s="81" t="s">
        <v>22</v>
      </c>
      <c r="D4163" s="81">
        <v>109</v>
      </c>
      <c r="E4163" s="81" t="s">
        <v>43</v>
      </c>
      <c r="F4163" s="81">
        <v>114</v>
      </c>
      <c r="G4163" s="79"/>
      <c r="H4163" s="75"/>
      <c r="I4163" s="30"/>
      <c r="J4163" s="37">
        <f>VLOOKUP(Table2[[#This Row],[Visitor]],Table1[],2,FALSE)</f>
        <v>14</v>
      </c>
      <c r="K4163" s="37">
        <f>VLOOKUP(Table2[[#This Row],[Home]],Table1[],2,FALSE)</f>
        <v>10</v>
      </c>
      <c r="L4163" s="37">
        <f>VLOOKUP(Table2[[#This Row],[Visitor]],Table3[],2,FALSE)</f>
        <v>16</v>
      </c>
      <c r="M4163" s="37">
        <f>VLOOKUP(Table2[[#This Row],[Home]],Table3[],2,FALSE)</f>
        <v>10</v>
      </c>
      <c r="N4163" s="37">
        <f>VLOOKUP(Table2[[#This Row],[Visitor]],Table4[],2,FALSE)</f>
        <v>1</v>
      </c>
      <c r="O4163" s="37">
        <f>VLOOKUP(Table2[[#This Row],[Home]],Table4[],2,FALSE)</f>
        <v>10</v>
      </c>
      <c r="P4163" s="37">
        <f>VLOOKUP(Table2[[#This Row],[Visitor]],Table5[],2,FALSE)</f>
        <v>1</v>
      </c>
      <c r="Q4163" s="37">
        <f>VLOOKUP(Table2[[#This Row],[Home]],Table5[],2,FALSE)</f>
        <v>10</v>
      </c>
    </row>
    <row r="4164" spans="1:17" ht="25.5" customHeight="1">
      <c r="A4164" s="80" t="s">
        <v>1567</v>
      </c>
      <c r="B4164" s="81" t="s">
        <v>29</v>
      </c>
      <c r="C4164" s="81" t="s">
        <v>18</v>
      </c>
      <c r="D4164" s="81">
        <v>90</v>
      </c>
      <c r="E4164" s="81" t="s">
        <v>37</v>
      </c>
      <c r="F4164" s="81">
        <v>109</v>
      </c>
      <c r="G4164" s="79"/>
      <c r="H4164" s="75"/>
      <c r="I4164" s="30"/>
      <c r="J4164" s="37">
        <f>VLOOKUP(Table2[[#This Row],[Visitor]],Table1[],2,FALSE)</f>
        <v>26</v>
      </c>
      <c r="K4164" s="37">
        <f>VLOOKUP(Table2[[#This Row],[Home]],Table1[],2,FALSE)</f>
        <v>29</v>
      </c>
      <c r="L4164" s="37">
        <f>VLOOKUP(Table2[[#This Row],[Visitor]],Table3[],2,FALSE)</f>
        <v>26</v>
      </c>
      <c r="M4164" s="37">
        <f>VLOOKUP(Table2[[#This Row],[Home]],Table3[],2,FALSE)</f>
        <v>30</v>
      </c>
      <c r="N4164" s="37">
        <f>VLOOKUP(Table2[[#This Row],[Visitor]],Table4[],2,FALSE)</f>
        <v>15</v>
      </c>
      <c r="O4164" s="37">
        <f>VLOOKUP(Table2[[#This Row],[Home]],Table4[],2,FALSE)</f>
        <v>29</v>
      </c>
      <c r="P4164" s="37">
        <f>VLOOKUP(Table2[[#This Row],[Visitor]],Table5[],2,FALSE)</f>
        <v>18</v>
      </c>
      <c r="Q4164" s="37">
        <f>VLOOKUP(Table2[[#This Row],[Home]],Table5[],2,FALSE)</f>
        <v>17</v>
      </c>
    </row>
    <row r="4165" spans="1:17" ht="25.5" customHeight="1">
      <c r="A4165" s="80" t="s">
        <v>1567</v>
      </c>
      <c r="B4165" s="81" t="s">
        <v>35</v>
      </c>
      <c r="C4165" s="81" t="s">
        <v>45</v>
      </c>
      <c r="D4165" s="81">
        <v>105</v>
      </c>
      <c r="E4165" s="81" t="s">
        <v>30</v>
      </c>
      <c r="F4165" s="81">
        <v>122</v>
      </c>
      <c r="G4165" s="79"/>
      <c r="H4165" s="75"/>
      <c r="I4165" s="30"/>
      <c r="J4165" s="37">
        <f>VLOOKUP(Table2[[#This Row],[Visitor]],Table1[],2,FALSE)</f>
        <v>28</v>
      </c>
      <c r="K4165" s="37">
        <f>VLOOKUP(Table2[[#This Row],[Home]],Table1[],2,FALSE)</f>
        <v>18</v>
      </c>
      <c r="L4165" s="37">
        <f>VLOOKUP(Table2[[#This Row],[Visitor]],Table3[],2,FALSE)</f>
        <v>21</v>
      </c>
      <c r="M4165" s="37">
        <f>VLOOKUP(Table2[[#This Row],[Home]],Table3[],2,FALSE)</f>
        <v>14</v>
      </c>
      <c r="N4165" s="37">
        <f>VLOOKUP(Table2[[#This Row],[Visitor]],Table4[],2,FALSE)</f>
        <v>20</v>
      </c>
      <c r="O4165" s="37">
        <f>VLOOKUP(Table2[[#This Row],[Home]],Table4[],2,FALSE)</f>
        <v>4</v>
      </c>
      <c r="P4165" s="37">
        <f>VLOOKUP(Table2[[#This Row],[Visitor]],Table5[],2,FALSE)</f>
        <v>3</v>
      </c>
      <c r="Q4165" s="37">
        <f>VLOOKUP(Table2[[#This Row],[Home]],Table5[],2,FALSE)</f>
        <v>6</v>
      </c>
    </row>
    <row r="4166" spans="1:17" ht="25.5" customHeight="1">
      <c r="A4166" s="80" t="s">
        <v>1567</v>
      </c>
      <c r="B4166" s="81" t="s">
        <v>35</v>
      </c>
      <c r="C4166" s="81" t="s">
        <v>6</v>
      </c>
      <c r="D4166" s="81">
        <v>111</v>
      </c>
      <c r="E4166" s="81" t="s">
        <v>44</v>
      </c>
      <c r="F4166" s="81">
        <v>128</v>
      </c>
      <c r="G4166" s="79"/>
      <c r="H4166" s="75"/>
      <c r="I4166" s="30"/>
      <c r="J4166" s="37">
        <f>VLOOKUP(Table2[[#This Row],[Visitor]],Table1[],2,FALSE)</f>
        <v>5</v>
      </c>
      <c r="K4166" s="37">
        <f>VLOOKUP(Table2[[#This Row],[Home]],Table1[],2,FALSE)</f>
        <v>6</v>
      </c>
      <c r="L4166" s="37">
        <f>VLOOKUP(Table2[[#This Row],[Visitor]],Table3[],2,FALSE)</f>
        <v>6</v>
      </c>
      <c r="M4166" s="37">
        <f>VLOOKUP(Table2[[#This Row],[Home]],Table3[],2,FALSE)</f>
        <v>18</v>
      </c>
      <c r="N4166" s="37">
        <f>VLOOKUP(Table2[[#This Row],[Visitor]],Table4[],2,FALSE)</f>
        <v>28</v>
      </c>
      <c r="O4166" s="37">
        <f>VLOOKUP(Table2[[#This Row],[Home]],Table4[],2,FALSE)</f>
        <v>12</v>
      </c>
      <c r="P4166" s="37">
        <f>VLOOKUP(Table2[[#This Row],[Visitor]],Table5[],2,FALSE)</f>
        <v>28</v>
      </c>
      <c r="Q4166" s="37">
        <f>VLOOKUP(Table2[[#This Row],[Home]],Table5[],2,FALSE)</f>
        <v>4</v>
      </c>
    </row>
    <row r="4167" spans="1:17" ht="25.5" customHeight="1">
      <c r="A4167" s="80" t="s">
        <v>1567</v>
      </c>
      <c r="B4167" s="81" t="s">
        <v>35</v>
      </c>
      <c r="C4167" s="81" t="s">
        <v>25</v>
      </c>
      <c r="D4167" s="81">
        <v>124</v>
      </c>
      <c r="E4167" s="81" t="s">
        <v>38</v>
      </c>
      <c r="F4167" s="81">
        <v>110</v>
      </c>
      <c r="G4167" s="79"/>
      <c r="H4167" s="75"/>
      <c r="I4167" s="30"/>
      <c r="J4167" s="37">
        <f>VLOOKUP(Table2[[#This Row],[Visitor]],Table1[],2,FALSE)</f>
        <v>12</v>
      </c>
      <c r="K4167" s="37">
        <f>VLOOKUP(Table2[[#This Row],[Home]],Table1[],2,FALSE)</f>
        <v>23</v>
      </c>
      <c r="L4167" s="37">
        <f>VLOOKUP(Table2[[#This Row],[Visitor]],Table3[],2,FALSE)</f>
        <v>29</v>
      </c>
      <c r="M4167" s="37">
        <f>VLOOKUP(Table2[[#This Row],[Home]],Table3[],2,FALSE)</f>
        <v>25</v>
      </c>
      <c r="N4167" s="37">
        <f>VLOOKUP(Table2[[#This Row],[Visitor]],Table4[],2,FALSE)</f>
        <v>23</v>
      </c>
      <c r="O4167" s="37">
        <f>VLOOKUP(Table2[[#This Row],[Home]],Table4[],2,FALSE)</f>
        <v>19</v>
      </c>
      <c r="P4167" s="37">
        <f>VLOOKUP(Table2[[#This Row],[Visitor]],Table5[],2,FALSE)</f>
        <v>16</v>
      </c>
      <c r="Q4167" s="37">
        <f>VLOOKUP(Table2[[#This Row],[Home]],Table5[],2,FALSE)</f>
        <v>20</v>
      </c>
    </row>
    <row r="4168" spans="1:17" ht="25.5" customHeight="1">
      <c r="A4168" s="80" t="s">
        <v>1568</v>
      </c>
      <c r="B4168" s="81" t="s">
        <v>12</v>
      </c>
      <c r="C4168" s="81" t="s">
        <v>40</v>
      </c>
      <c r="D4168" s="81">
        <v>120</v>
      </c>
      <c r="E4168" s="81" t="s">
        <v>16</v>
      </c>
      <c r="F4168" s="81">
        <v>112</v>
      </c>
      <c r="G4168" s="79"/>
      <c r="H4168" s="75"/>
      <c r="I4168" s="30"/>
      <c r="J4168" s="37">
        <f>VLOOKUP(Table2[[#This Row],[Visitor]],Table1[],2,FALSE)</f>
        <v>15</v>
      </c>
      <c r="K4168" s="37">
        <f>VLOOKUP(Table2[[#This Row],[Home]],Table1[],2,FALSE)</f>
        <v>13</v>
      </c>
      <c r="L4168" s="37">
        <f>VLOOKUP(Table2[[#This Row],[Visitor]],Table3[],2,FALSE)</f>
        <v>24</v>
      </c>
      <c r="M4168" s="37">
        <f>VLOOKUP(Table2[[#This Row],[Home]],Table3[],2,FALSE)</f>
        <v>8</v>
      </c>
      <c r="N4168" s="37">
        <f>VLOOKUP(Table2[[#This Row],[Visitor]],Table4[],2,FALSE)</f>
        <v>27</v>
      </c>
      <c r="O4168" s="37">
        <f>VLOOKUP(Table2[[#This Row],[Home]],Table4[],2,FALSE)</f>
        <v>11</v>
      </c>
      <c r="P4168" s="37">
        <f>VLOOKUP(Table2[[#This Row],[Visitor]],Table5[],2,FALSE)</f>
        <v>24</v>
      </c>
      <c r="Q4168" s="37">
        <f>VLOOKUP(Table2[[#This Row],[Home]],Table5[],2,FALSE)</f>
        <v>7</v>
      </c>
    </row>
    <row r="4169" spans="1:17" ht="25.5" customHeight="1">
      <c r="A4169" s="80" t="s">
        <v>1568</v>
      </c>
      <c r="B4169" s="81" t="s">
        <v>12</v>
      </c>
      <c r="C4169" s="81" t="s">
        <v>9</v>
      </c>
      <c r="D4169" s="81">
        <v>119</v>
      </c>
      <c r="E4169" s="81" t="s">
        <v>20</v>
      </c>
      <c r="F4169" s="81">
        <v>131</v>
      </c>
      <c r="G4169" s="79"/>
      <c r="H4169" s="75"/>
      <c r="I4169" s="30"/>
      <c r="J4169" s="37">
        <f>VLOOKUP(Table2[[#This Row],[Visitor]],Table1[],2,FALSE)</f>
        <v>3</v>
      </c>
      <c r="K4169" s="37">
        <f>VLOOKUP(Table2[[#This Row],[Home]],Table1[],2,FALSE)</f>
        <v>9</v>
      </c>
      <c r="L4169" s="37">
        <f>VLOOKUP(Table2[[#This Row],[Visitor]],Table3[],2,FALSE)</f>
        <v>1</v>
      </c>
      <c r="M4169" s="37">
        <f>VLOOKUP(Table2[[#This Row],[Home]],Table3[],2,FALSE)</f>
        <v>17</v>
      </c>
      <c r="N4169" s="37">
        <f>VLOOKUP(Table2[[#This Row],[Visitor]],Table4[],2,FALSE)</f>
        <v>5</v>
      </c>
      <c r="O4169" s="37">
        <f>VLOOKUP(Table2[[#This Row],[Home]],Table4[],2,FALSE)</f>
        <v>25</v>
      </c>
      <c r="P4169" s="37">
        <f>VLOOKUP(Table2[[#This Row],[Visitor]],Table5[],2,FALSE)</f>
        <v>8</v>
      </c>
      <c r="Q4169" s="37">
        <f>VLOOKUP(Table2[[#This Row],[Home]],Table5[],2,FALSE)</f>
        <v>22</v>
      </c>
    </row>
    <row r="4170" spans="1:17" ht="25.5" customHeight="1">
      <c r="A4170" s="80" t="s">
        <v>1568</v>
      </c>
      <c r="B4170" s="81" t="s">
        <v>21</v>
      </c>
      <c r="C4170" s="81" t="s">
        <v>27</v>
      </c>
      <c r="D4170" s="81">
        <v>112</v>
      </c>
      <c r="E4170" s="81" t="s">
        <v>42</v>
      </c>
      <c r="F4170" s="81">
        <v>123</v>
      </c>
      <c r="G4170" s="79"/>
      <c r="H4170" s="75"/>
      <c r="I4170" s="30"/>
      <c r="J4170" s="37">
        <f>VLOOKUP(Table2[[#This Row],[Visitor]],Table1[],2,FALSE)</f>
        <v>11</v>
      </c>
      <c r="K4170" s="37">
        <f>VLOOKUP(Table2[[#This Row],[Home]],Table1[],2,FALSE)</f>
        <v>25</v>
      </c>
      <c r="L4170" s="37">
        <f>VLOOKUP(Table2[[#This Row],[Visitor]],Table3[],2,FALSE)</f>
        <v>27</v>
      </c>
      <c r="M4170" s="37">
        <f>VLOOKUP(Table2[[#This Row],[Home]],Table3[],2,FALSE)</f>
        <v>22</v>
      </c>
      <c r="N4170" s="37">
        <f>VLOOKUP(Table2[[#This Row],[Visitor]],Table4[],2,FALSE)</f>
        <v>26</v>
      </c>
      <c r="O4170" s="37">
        <f>VLOOKUP(Table2[[#This Row],[Home]],Table4[],2,FALSE)</f>
        <v>30</v>
      </c>
      <c r="P4170" s="37">
        <f>VLOOKUP(Table2[[#This Row],[Visitor]],Table5[],2,FALSE)</f>
        <v>26</v>
      </c>
      <c r="Q4170" s="37">
        <f>VLOOKUP(Table2[[#This Row],[Home]],Table5[],2,FALSE)</f>
        <v>25</v>
      </c>
    </row>
    <row r="4171" spans="1:17" ht="25.5" customHeight="1">
      <c r="A4171" s="80" t="s">
        <v>1568</v>
      </c>
      <c r="B4171" s="81" t="s">
        <v>29</v>
      </c>
      <c r="C4171" s="81" t="s">
        <v>19</v>
      </c>
      <c r="D4171" s="81">
        <v>123</v>
      </c>
      <c r="E4171" s="81" t="s">
        <v>31</v>
      </c>
      <c r="F4171" s="81">
        <v>134</v>
      </c>
      <c r="G4171" s="79"/>
      <c r="H4171" s="75"/>
      <c r="I4171" s="30"/>
      <c r="J4171" s="37">
        <f>VLOOKUP(Table2[[#This Row],[Visitor]],Table1[],2,FALSE)</f>
        <v>27</v>
      </c>
      <c r="K4171" s="37">
        <f>VLOOKUP(Table2[[#This Row],[Home]],Table1[],2,FALSE)</f>
        <v>8</v>
      </c>
      <c r="L4171" s="37">
        <f>VLOOKUP(Table2[[#This Row],[Visitor]],Table3[],2,FALSE)</f>
        <v>5</v>
      </c>
      <c r="M4171" s="37">
        <f>VLOOKUP(Table2[[#This Row],[Home]],Table3[],2,FALSE)</f>
        <v>11</v>
      </c>
      <c r="N4171" s="37">
        <f>VLOOKUP(Table2[[#This Row],[Visitor]],Table4[],2,FALSE)</f>
        <v>7</v>
      </c>
      <c r="O4171" s="37">
        <f>VLOOKUP(Table2[[#This Row],[Home]],Table4[],2,FALSE)</f>
        <v>8</v>
      </c>
      <c r="P4171" s="37">
        <f>VLOOKUP(Table2[[#This Row],[Visitor]],Table5[],2,FALSE)</f>
        <v>13</v>
      </c>
      <c r="Q4171" s="37">
        <f>VLOOKUP(Table2[[#This Row],[Home]],Table5[],2,FALSE)</f>
        <v>11</v>
      </c>
    </row>
    <row r="4172" spans="1:17" ht="25.5" customHeight="1">
      <c r="A4172" s="80" t="s">
        <v>1568</v>
      </c>
      <c r="B4172" s="81" t="s">
        <v>35</v>
      </c>
      <c r="C4172" s="81" t="s">
        <v>6</v>
      </c>
      <c r="D4172" s="81">
        <v>98</v>
      </c>
      <c r="E4172" s="81" t="s">
        <v>10</v>
      </c>
      <c r="F4172" s="81">
        <v>129</v>
      </c>
      <c r="G4172" s="79"/>
      <c r="H4172" s="75"/>
      <c r="I4172" s="30"/>
      <c r="J4172" s="37">
        <f>VLOOKUP(Table2[[#This Row],[Visitor]],Table1[],2,FALSE)</f>
        <v>5</v>
      </c>
      <c r="K4172" s="37">
        <f>VLOOKUP(Table2[[#This Row],[Home]],Table1[],2,FALSE)</f>
        <v>1</v>
      </c>
      <c r="L4172" s="37">
        <f>VLOOKUP(Table2[[#This Row],[Visitor]],Table3[],2,FALSE)</f>
        <v>6</v>
      </c>
      <c r="M4172" s="37">
        <f>VLOOKUP(Table2[[#This Row],[Home]],Table3[],2,FALSE)</f>
        <v>3</v>
      </c>
      <c r="N4172" s="37">
        <f>VLOOKUP(Table2[[#This Row],[Visitor]],Table4[],2,FALSE)</f>
        <v>28</v>
      </c>
      <c r="O4172" s="37">
        <f>VLOOKUP(Table2[[#This Row],[Home]],Table4[],2,FALSE)</f>
        <v>3</v>
      </c>
      <c r="P4172" s="37">
        <f>VLOOKUP(Table2[[#This Row],[Visitor]],Table5[],2,FALSE)</f>
        <v>28</v>
      </c>
      <c r="Q4172" s="37">
        <f>VLOOKUP(Table2[[#This Row],[Home]],Table5[],2,FALSE)</f>
        <v>30</v>
      </c>
    </row>
    <row r="4173" spans="1:17" ht="25.5" customHeight="1">
      <c r="A4173" s="80" t="s">
        <v>1568</v>
      </c>
      <c r="B4173" s="81" t="s">
        <v>35</v>
      </c>
      <c r="C4173" s="81" t="s">
        <v>17</v>
      </c>
      <c r="D4173" s="81">
        <v>118</v>
      </c>
      <c r="E4173" s="81" t="s">
        <v>44</v>
      </c>
      <c r="F4173" s="81">
        <v>125</v>
      </c>
      <c r="G4173" s="79"/>
      <c r="H4173" s="75"/>
      <c r="I4173" s="30"/>
      <c r="J4173" s="37">
        <f>VLOOKUP(Table2[[#This Row],[Visitor]],Table1[],2,FALSE)</f>
        <v>17</v>
      </c>
      <c r="K4173" s="37">
        <f>VLOOKUP(Table2[[#This Row],[Home]],Table1[],2,FALSE)</f>
        <v>6</v>
      </c>
      <c r="L4173" s="37">
        <f>VLOOKUP(Table2[[#This Row],[Visitor]],Table3[],2,FALSE)</f>
        <v>15</v>
      </c>
      <c r="M4173" s="37">
        <f>VLOOKUP(Table2[[#This Row],[Home]],Table3[],2,FALSE)</f>
        <v>18</v>
      </c>
      <c r="N4173" s="37">
        <f>VLOOKUP(Table2[[#This Row],[Visitor]],Table4[],2,FALSE)</f>
        <v>18</v>
      </c>
      <c r="O4173" s="37">
        <f>VLOOKUP(Table2[[#This Row],[Home]],Table4[],2,FALSE)</f>
        <v>12</v>
      </c>
      <c r="P4173" s="37">
        <f>VLOOKUP(Table2[[#This Row],[Visitor]],Table5[],2,FALSE)</f>
        <v>9</v>
      </c>
      <c r="Q4173" s="37">
        <f>VLOOKUP(Table2[[#This Row],[Home]],Table5[],2,FALSE)</f>
        <v>4</v>
      </c>
    </row>
    <row r="4174" spans="1:17" ht="25.5" customHeight="1">
      <c r="A4174" s="80" t="s">
        <v>1568</v>
      </c>
      <c r="B4174" s="81" t="s">
        <v>35</v>
      </c>
      <c r="C4174" s="81" t="s">
        <v>15</v>
      </c>
      <c r="D4174" s="81">
        <v>136</v>
      </c>
      <c r="E4174" s="81" t="s">
        <v>38</v>
      </c>
      <c r="F4174" s="81">
        <v>125</v>
      </c>
      <c r="G4174" s="79"/>
      <c r="H4174" s="75"/>
      <c r="I4174" s="30"/>
      <c r="J4174" s="37">
        <f>VLOOKUP(Table2[[#This Row],[Visitor]],Table1[],2,FALSE)</f>
        <v>30</v>
      </c>
      <c r="K4174" s="37">
        <f>VLOOKUP(Table2[[#This Row],[Home]],Table1[],2,FALSE)</f>
        <v>23</v>
      </c>
      <c r="L4174" s="37">
        <f>VLOOKUP(Table2[[#This Row],[Visitor]],Table3[],2,FALSE)</f>
        <v>23</v>
      </c>
      <c r="M4174" s="37">
        <f>VLOOKUP(Table2[[#This Row],[Home]],Table3[],2,FALSE)</f>
        <v>25</v>
      </c>
      <c r="N4174" s="37">
        <f>VLOOKUP(Table2[[#This Row],[Visitor]],Table4[],2,FALSE)</f>
        <v>14</v>
      </c>
      <c r="O4174" s="37">
        <f>VLOOKUP(Table2[[#This Row],[Home]],Table4[],2,FALSE)</f>
        <v>19</v>
      </c>
      <c r="P4174" s="37">
        <f>VLOOKUP(Table2[[#This Row],[Visitor]],Table5[],2,FALSE)</f>
        <v>14</v>
      </c>
      <c r="Q4174" s="37">
        <f>VLOOKUP(Table2[[#This Row],[Home]],Table5[],2,FALSE)</f>
        <v>20</v>
      </c>
    </row>
    <row r="4175" spans="1:17" ht="25.5" customHeight="1">
      <c r="A4175" s="80" t="s">
        <v>1569</v>
      </c>
      <c r="B4175" s="81" t="s">
        <v>12</v>
      </c>
      <c r="C4175" s="81" t="s">
        <v>30</v>
      </c>
      <c r="D4175" s="81">
        <v>99</v>
      </c>
      <c r="E4175" s="81" t="s">
        <v>5</v>
      </c>
      <c r="F4175" s="81">
        <v>112</v>
      </c>
      <c r="G4175" s="79"/>
      <c r="H4175" s="75"/>
      <c r="I4175" s="30"/>
      <c r="J4175" s="37">
        <f>VLOOKUP(Table2[[#This Row],[Visitor]],Table1[],2,FALSE)</f>
        <v>18</v>
      </c>
      <c r="K4175" s="37">
        <f>VLOOKUP(Table2[[#This Row],[Home]],Table1[],2,FALSE)</f>
        <v>4</v>
      </c>
      <c r="L4175" s="37">
        <f>VLOOKUP(Table2[[#This Row],[Visitor]],Table3[],2,FALSE)</f>
        <v>14</v>
      </c>
      <c r="M4175" s="37">
        <f>VLOOKUP(Table2[[#This Row],[Home]],Table3[],2,FALSE)</f>
        <v>4</v>
      </c>
      <c r="N4175" s="37">
        <f>VLOOKUP(Table2[[#This Row],[Visitor]],Table4[],2,FALSE)</f>
        <v>4</v>
      </c>
      <c r="O4175" s="37">
        <f>VLOOKUP(Table2[[#This Row],[Home]],Table4[],2,FALSE)</f>
        <v>9</v>
      </c>
      <c r="P4175" s="37">
        <f>VLOOKUP(Table2[[#This Row],[Visitor]],Table5[],2,FALSE)</f>
        <v>6</v>
      </c>
      <c r="Q4175" s="37">
        <f>VLOOKUP(Table2[[#This Row],[Home]],Table5[],2,FALSE)</f>
        <v>5</v>
      </c>
    </row>
    <row r="4176" spans="1:17" ht="25.5" customHeight="1">
      <c r="A4176" s="80" t="s">
        <v>1569</v>
      </c>
      <c r="B4176" s="81" t="s">
        <v>23</v>
      </c>
      <c r="C4176" s="81" t="s">
        <v>24</v>
      </c>
      <c r="D4176" s="81">
        <v>144</v>
      </c>
      <c r="E4176" s="81" t="s">
        <v>25</v>
      </c>
      <c r="F4176" s="81">
        <v>113</v>
      </c>
      <c r="G4176" s="79"/>
      <c r="H4176" s="75"/>
      <c r="I4176" s="30"/>
      <c r="J4176" s="37">
        <f>VLOOKUP(Table2[[#This Row],[Visitor]],Table1[],2,FALSE)</f>
        <v>21</v>
      </c>
      <c r="K4176" s="37">
        <f>VLOOKUP(Table2[[#This Row],[Home]],Table1[],2,FALSE)</f>
        <v>12</v>
      </c>
      <c r="L4176" s="37">
        <f>VLOOKUP(Table2[[#This Row],[Visitor]],Table3[],2,FALSE)</f>
        <v>9</v>
      </c>
      <c r="M4176" s="37">
        <f>VLOOKUP(Table2[[#This Row],[Home]],Table3[],2,FALSE)</f>
        <v>29</v>
      </c>
      <c r="N4176" s="37">
        <f>VLOOKUP(Table2[[#This Row],[Visitor]],Table4[],2,FALSE)</f>
        <v>24</v>
      </c>
      <c r="O4176" s="37">
        <f>VLOOKUP(Table2[[#This Row],[Home]],Table4[],2,FALSE)</f>
        <v>23</v>
      </c>
      <c r="P4176" s="37">
        <f>VLOOKUP(Table2[[#This Row],[Visitor]],Table5[],2,FALSE)</f>
        <v>21</v>
      </c>
      <c r="Q4176" s="37">
        <f>VLOOKUP(Table2[[#This Row],[Home]],Table5[],2,FALSE)</f>
        <v>16</v>
      </c>
    </row>
    <row r="4177" spans="1:17" ht="25.5" customHeight="1">
      <c r="A4177" s="80" t="s">
        <v>1569</v>
      </c>
      <c r="B4177" s="81" t="s">
        <v>23</v>
      </c>
      <c r="C4177" s="81" t="s">
        <v>41</v>
      </c>
      <c r="D4177" s="81">
        <v>124</v>
      </c>
      <c r="E4177" s="81" t="s">
        <v>22</v>
      </c>
      <c r="F4177" s="81">
        <v>113</v>
      </c>
      <c r="G4177" s="79"/>
      <c r="H4177" s="75"/>
      <c r="I4177" s="30"/>
      <c r="J4177" s="37">
        <f>VLOOKUP(Table2[[#This Row],[Visitor]],Table1[],2,FALSE)</f>
        <v>7</v>
      </c>
      <c r="K4177" s="37">
        <f>VLOOKUP(Table2[[#This Row],[Home]],Table1[],2,FALSE)</f>
        <v>14</v>
      </c>
      <c r="L4177" s="37">
        <f>VLOOKUP(Table2[[#This Row],[Visitor]],Table3[],2,FALSE)</f>
        <v>2</v>
      </c>
      <c r="M4177" s="37">
        <f>VLOOKUP(Table2[[#This Row],[Home]],Table3[],2,FALSE)</f>
        <v>16</v>
      </c>
      <c r="N4177" s="37">
        <f>VLOOKUP(Table2[[#This Row],[Visitor]],Table4[],2,FALSE)</f>
        <v>2</v>
      </c>
      <c r="O4177" s="37">
        <f>VLOOKUP(Table2[[#This Row],[Home]],Table4[],2,FALSE)</f>
        <v>1</v>
      </c>
      <c r="P4177" s="37">
        <f>VLOOKUP(Table2[[#This Row],[Visitor]],Table5[],2,FALSE)</f>
        <v>2</v>
      </c>
      <c r="Q4177" s="37">
        <f>VLOOKUP(Table2[[#This Row],[Home]],Table5[],2,FALSE)</f>
        <v>1</v>
      </c>
    </row>
    <row r="4178" spans="1:17" ht="25.5" customHeight="1">
      <c r="A4178" s="80" t="s">
        <v>1569</v>
      </c>
      <c r="B4178" s="81" t="s">
        <v>23</v>
      </c>
      <c r="C4178" s="81" t="s">
        <v>45</v>
      </c>
      <c r="D4178" s="81">
        <v>112</v>
      </c>
      <c r="E4178" s="81" t="s">
        <v>33</v>
      </c>
      <c r="F4178" s="81">
        <v>104</v>
      </c>
      <c r="G4178" s="79"/>
      <c r="H4178" s="75"/>
      <c r="I4178" s="30"/>
      <c r="J4178" s="37">
        <f>VLOOKUP(Table2[[#This Row],[Visitor]],Table1[],2,FALSE)</f>
        <v>28</v>
      </c>
      <c r="K4178" s="37">
        <f>VLOOKUP(Table2[[#This Row],[Home]],Table1[],2,FALSE)</f>
        <v>24</v>
      </c>
      <c r="L4178" s="37">
        <f>VLOOKUP(Table2[[#This Row],[Visitor]],Table3[],2,FALSE)</f>
        <v>21</v>
      </c>
      <c r="M4178" s="37">
        <f>VLOOKUP(Table2[[#This Row],[Home]],Table3[],2,FALSE)</f>
        <v>12</v>
      </c>
      <c r="N4178" s="37">
        <f>VLOOKUP(Table2[[#This Row],[Visitor]],Table4[],2,FALSE)</f>
        <v>20</v>
      </c>
      <c r="O4178" s="37">
        <f>VLOOKUP(Table2[[#This Row],[Home]],Table4[],2,FALSE)</f>
        <v>21</v>
      </c>
      <c r="P4178" s="37">
        <f>VLOOKUP(Table2[[#This Row],[Visitor]],Table5[],2,FALSE)</f>
        <v>3</v>
      </c>
      <c r="Q4178" s="37">
        <f>VLOOKUP(Table2[[#This Row],[Home]],Table5[],2,FALSE)</f>
        <v>29</v>
      </c>
    </row>
    <row r="4179" spans="1:17" ht="25.5" customHeight="1">
      <c r="A4179" s="80" t="s">
        <v>1569</v>
      </c>
      <c r="B4179" s="81" t="s">
        <v>23</v>
      </c>
      <c r="C4179" s="81" t="s">
        <v>36</v>
      </c>
      <c r="D4179" s="81">
        <v>115</v>
      </c>
      <c r="E4179" s="81" t="s">
        <v>43</v>
      </c>
      <c r="F4179" s="81">
        <v>104</v>
      </c>
      <c r="G4179" s="79"/>
      <c r="H4179" s="75"/>
      <c r="I4179" s="30"/>
      <c r="J4179" s="37">
        <f>VLOOKUP(Table2[[#This Row],[Visitor]],Table1[],2,FALSE)</f>
        <v>16</v>
      </c>
      <c r="K4179" s="37">
        <f>VLOOKUP(Table2[[#This Row],[Home]],Table1[],2,FALSE)</f>
        <v>10</v>
      </c>
      <c r="L4179" s="37">
        <f>VLOOKUP(Table2[[#This Row],[Visitor]],Table3[],2,FALSE)</f>
        <v>7</v>
      </c>
      <c r="M4179" s="37">
        <f>VLOOKUP(Table2[[#This Row],[Home]],Table3[],2,FALSE)</f>
        <v>10</v>
      </c>
      <c r="N4179" s="37">
        <f>VLOOKUP(Table2[[#This Row],[Visitor]],Table4[],2,FALSE)</f>
        <v>6</v>
      </c>
      <c r="O4179" s="37">
        <f>VLOOKUP(Table2[[#This Row],[Home]],Table4[],2,FALSE)</f>
        <v>10</v>
      </c>
      <c r="P4179" s="37">
        <f>VLOOKUP(Table2[[#This Row],[Visitor]],Table5[],2,FALSE)</f>
        <v>15</v>
      </c>
      <c r="Q4179" s="37">
        <f>VLOOKUP(Table2[[#This Row],[Home]],Table5[],2,FALSE)</f>
        <v>10</v>
      </c>
    </row>
    <row r="4180" spans="1:17" ht="25.5" customHeight="1">
      <c r="A4180" s="80" t="s">
        <v>1569</v>
      </c>
      <c r="B4180" s="81" t="s">
        <v>8</v>
      </c>
      <c r="C4180" s="81" t="s">
        <v>15</v>
      </c>
      <c r="D4180" s="81">
        <v>128</v>
      </c>
      <c r="E4180" s="81" t="s">
        <v>37</v>
      </c>
      <c r="F4180" s="81">
        <v>124</v>
      </c>
      <c r="G4180" s="79"/>
      <c r="H4180" s="75"/>
      <c r="I4180" s="30"/>
      <c r="J4180" s="37">
        <f>VLOOKUP(Table2[[#This Row],[Visitor]],Table1[],2,FALSE)</f>
        <v>30</v>
      </c>
      <c r="K4180" s="37">
        <f>VLOOKUP(Table2[[#This Row],[Home]],Table1[],2,FALSE)</f>
        <v>29</v>
      </c>
      <c r="L4180" s="37">
        <f>VLOOKUP(Table2[[#This Row],[Visitor]],Table3[],2,FALSE)</f>
        <v>23</v>
      </c>
      <c r="M4180" s="37">
        <f>VLOOKUP(Table2[[#This Row],[Home]],Table3[],2,FALSE)</f>
        <v>30</v>
      </c>
      <c r="N4180" s="37">
        <f>VLOOKUP(Table2[[#This Row],[Visitor]],Table4[],2,FALSE)</f>
        <v>14</v>
      </c>
      <c r="O4180" s="37">
        <f>VLOOKUP(Table2[[#This Row],[Home]],Table4[],2,FALSE)</f>
        <v>29</v>
      </c>
      <c r="P4180" s="37">
        <f>VLOOKUP(Table2[[#This Row],[Visitor]],Table5[],2,FALSE)</f>
        <v>14</v>
      </c>
      <c r="Q4180" s="37">
        <f>VLOOKUP(Table2[[#This Row],[Home]],Table5[],2,FALSE)</f>
        <v>17</v>
      </c>
    </row>
    <row r="4181" spans="1:17" ht="25.5" customHeight="1">
      <c r="A4181" s="80" t="s">
        <v>1570</v>
      </c>
      <c r="B4181" s="81" t="s">
        <v>12</v>
      </c>
      <c r="C4181" s="81" t="s">
        <v>42</v>
      </c>
      <c r="D4181" s="81">
        <v>89</v>
      </c>
      <c r="E4181" s="81" t="s">
        <v>18</v>
      </c>
      <c r="F4181" s="81">
        <v>107</v>
      </c>
      <c r="G4181" s="79"/>
      <c r="H4181" s="75"/>
      <c r="I4181" s="30"/>
      <c r="J4181" s="37">
        <f>VLOOKUP(Table2[[#This Row],[Visitor]],Table1[],2,FALSE)</f>
        <v>25</v>
      </c>
      <c r="K4181" s="37">
        <f>VLOOKUP(Table2[[#This Row],[Home]],Table1[],2,FALSE)</f>
        <v>26</v>
      </c>
      <c r="L4181" s="37">
        <f>VLOOKUP(Table2[[#This Row],[Visitor]],Table3[],2,FALSE)</f>
        <v>22</v>
      </c>
      <c r="M4181" s="37">
        <f>VLOOKUP(Table2[[#This Row],[Home]],Table3[],2,FALSE)</f>
        <v>26</v>
      </c>
      <c r="N4181" s="37">
        <f>VLOOKUP(Table2[[#This Row],[Visitor]],Table4[],2,FALSE)</f>
        <v>30</v>
      </c>
      <c r="O4181" s="37">
        <f>VLOOKUP(Table2[[#This Row],[Home]],Table4[],2,FALSE)</f>
        <v>15</v>
      </c>
      <c r="P4181" s="37">
        <f>VLOOKUP(Table2[[#This Row],[Visitor]],Table5[],2,FALSE)</f>
        <v>25</v>
      </c>
      <c r="Q4181" s="37">
        <f>VLOOKUP(Table2[[#This Row],[Home]],Table5[],2,FALSE)</f>
        <v>18</v>
      </c>
    </row>
    <row r="4182" spans="1:17" ht="25.5" customHeight="1">
      <c r="A4182" s="80" t="s">
        <v>1570</v>
      </c>
      <c r="B4182" s="81" t="s">
        <v>21</v>
      </c>
      <c r="C4182" s="81" t="s">
        <v>27</v>
      </c>
      <c r="D4182" s="81">
        <v>122</v>
      </c>
      <c r="E4182" s="81" t="s">
        <v>5</v>
      </c>
      <c r="F4182" s="81">
        <v>114</v>
      </c>
      <c r="G4182" s="79"/>
      <c r="H4182" s="75"/>
      <c r="I4182" s="30"/>
      <c r="J4182" s="37">
        <f>VLOOKUP(Table2[[#This Row],[Visitor]],Table1[],2,FALSE)</f>
        <v>11</v>
      </c>
      <c r="K4182" s="37">
        <f>VLOOKUP(Table2[[#This Row],[Home]],Table1[],2,FALSE)</f>
        <v>4</v>
      </c>
      <c r="L4182" s="37">
        <f>VLOOKUP(Table2[[#This Row],[Visitor]],Table3[],2,FALSE)</f>
        <v>27</v>
      </c>
      <c r="M4182" s="37">
        <f>VLOOKUP(Table2[[#This Row],[Home]],Table3[],2,FALSE)</f>
        <v>4</v>
      </c>
      <c r="N4182" s="37">
        <f>VLOOKUP(Table2[[#This Row],[Visitor]],Table4[],2,FALSE)</f>
        <v>26</v>
      </c>
      <c r="O4182" s="37">
        <f>VLOOKUP(Table2[[#This Row],[Home]],Table4[],2,FALSE)</f>
        <v>9</v>
      </c>
      <c r="P4182" s="37">
        <f>VLOOKUP(Table2[[#This Row],[Visitor]],Table5[],2,FALSE)</f>
        <v>26</v>
      </c>
      <c r="Q4182" s="37">
        <f>VLOOKUP(Table2[[#This Row],[Home]],Table5[],2,FALSE)</f>
        <v>5</v>
      </c>
    </row>
    <row r="4183" spans="1:17" ht="25.5" customHeight="1">
      <c r="A4183" s="80" t="s">
        <v>1570</v>
      </c>
      <c r="B4183" s="81" t="s">
        <v>21</v>
      </c>
      <c r="C4183" s="81" t="s">
        <v>9</v>
      </c>
      <c r="D4183" s="81">
        <v>113</v>
      </c>
      <c r="E4183" s="81" t="s">
        <v>19</v>
      </c>
      <c r="F4183" s="81">
        <v>118</v>
      </c>
      <c r="G4183" s="79"/>
      <c r="H4183" s="75"/>
      <c r="I4183" s="30"/>
      <c r="J4183" s="37">
        <f>VLOOKUP(Table2[[#This Row],[Visitor]],Table1[],2,FALSE)</f>
        <v>3</v>
      </c>
      <c r="K4183" s="37">
        <f>VLOOKUP(Table2[[#This Row],[Home]],Table1[],2,FALSE)</f>
        <v>27</v>
      </c>
      <c r="L4183" s="37">
        <f>VLOOKUP(Table2[[#This Row],[Visitor]],Table3[],2,FALSE)</f>
        <v>1</v>
      </c>
      <c r="M4183" s="37">
        <f>VLOOKUP(Table2[[#This Row],[Home]],Table3[],2,FALSE)</f>
        <v>5</v>
      </c>
      <c r="N4183" s="37">
        <f>VLOOKUP(Table2[[#This Row],[Visitor]],Table4[],2,FALSE)</f>
        <v>5</v>
      </c>
      <c r="O4183" s="37">
        <f>VLOOKUP(Table2[[#This Row],[Home]],Table4[],2,FALSE)</f>
        <v>7</v>
      </c>
      <c r="P4183" s="37">
        <f>VLOOKUP(Table2[[#This Row],[Visitor]],Table5[],2,FALSE)</f>
        <v>8</v>
      </c>
      <c r="Q4183" s="37">
        <f>VLOOKUP(Table2[[#This Row],[Home]],Table5[],2,FALSE)</f>
        <v>13</v>
      </c>
    </row>
    <row r="4184" spans="1:17" ht="25.5" customHeight="1">
      <c r="A4184" s="80" t="s">
        <v>1570</v>
      </c>
      <c r="B4184" s="81" t="s">
        <v>23</v>
      </c>
      <c r="C4184" s="81" t="s">
        <v>14</v>
      </c>
      <c r="D4184" s="81">
        <v>102</v>
      </c>
      <c r="E4184" s="81" t="s">
        <v>40</v>
      </c>
      <c r="F4184" s="81">
        <v>105</v>
      </c>
      <c r="G4184" s="79"/>
      <c r="H4184" s="75"/>
      <c r="I4184" s="30"/>
      <c r="J4184" s="37">
        <f>VLOOKUP(Table2[[#This Row],[Visitor]],Table1[],2,FALSE)</f>
        <v>19</v>
      </c>
      <c r="K4184" s="37">
        <f>VLOOKUP(Table2[[#This Row],[Home]],Table1[],2,FALSE)</f>
        <v>15</v>
      </c>
      <c r="L4184" s="37">
        <f>VLOOKUP(Table2[[#This Row],[Visitor]],Table3[],2,FALSE)</f>
        <v>19</v>
      </c>
      <c r="M4184" s="37">
        <f>VLOOKUP(Table2[[#This Row],[Home]],Table3[],2,FALSE)</f>
        <v>24</v>
      </c>
      <c r="N4184" s="37">
        <f>VLOOKUP(Table2[[#This Row],[Visitor]],Table4[],2,FALSE)</f>
        <v>16</v>
      </c>
      <c r="O4184" s="37">
        <f>VLOOKUP(Table2[[#This Row],[Home]],Table4[],2,FALSE)</f>
        <v>27</v>
      </c>
      <c r="P4184" s="37">
        <f>VLOOKUP(Table2[[#This Row],[Visitor]],Table5[],2,FALSE)</f>
        <v>27</v>
      </c>
      <c r="Q4184" s="37">
        <f>VLOOKUP(Table2[[#This Row],[Home]],Table5[],2,FALSE)</f>
        <v>24</v>
      </c>
    </row>
    <row r="4185" spans="1:17" ht="25.5" customHeight="1">
      <c r="A4185" s="80" t="s">
        <v>1570</v>
      </c>
      <c r="B4185" s="81" t="s">
        <v>23</v>
      </c>
      <c r="C4185" s="81" t="s">
        <v>16</v>
      </c>
      <c r="D4185" s="81">
        <v>134</v>
      </c>
      <c r="E4185" s="81" t="s">
        <v>33</v>
      </c>
      <c r="F4185" s="81">
        <v>128</v>
      </c>
      <c r="G4185" s="79"/>
      <c r="H4185" s="75"/>
      <c r="I4185" s="30"/>
      <c r="J4185" s="37">
        <f>VLOOKUP(Table2[[#This Row],[Visitor]],Table1[],2,FALSE)</f>
        <v>13</v>
      </c>
      <c r="K4185" s="37">
        <f>VLOOKUP(Table2[[#This Row],[Home]],Table1[],2,FALSE)</f>
        <v>24</v>
      </c>
      <c r="L4185" s="37">
        <f>VLOOKUP(Table2[[#This Row],[Visitor]],Table3[],2,FALSE)</f>
        <v>8</v>
      </c>
      <c r="M4185" s="37">
        <f>VLOOKUP(Table2[[#This Row],[Home]],Table3[],2,FALSE)</f>
        <v>12</v>
      </c>
      <c r="N4185" s="37">
        <f>VLOOKUP(Table2[[#This Row],[Visitor]],Table4[],2,FALSE)</f>
        <v>11</v>
      </c>
      <c r="O4185" s="37">
        <f>VLOOKUP(Table2[[#This Row],[Home]],Table4[],2,FALSE)</f>
        <v>21</v>
      </c>
      <c r="P4185" s="37">
        <f>VLOOKUP(Table2[[#This Row],[Visitor]],Table5[],2,FALSE)</f>
        <v>7</v>
      </c>
      <c r="Q4185" s="37">
        <f>VLOOKUP(Table2[[#This Row],[Home]],Table5[],2,FALSE)</f>
        <v>29</v>
      </c>
    </row>
    <row r="4186" spans="1:17" ht="25.5" customHeight="1">
      <c r="A4186" s="80" t="s">
        <v>1570</v>
      </c>
      <c r="B4186" s="81" t="s">
        <v>23</v>
      </c>
      <c r="C4186" s="81" t="s">
        <v>30</v>
      </c>
      <c r="D4186" s="81">
        <v>128</v>
      </c>
      <c r="E4186" s="81" t="s">
        <v>20</v>
      </c>
      <c r="F4186" s="81">
        <v>130</v>
      </c>
      <c r="G4186" s="79"/>
      <c r="H4186" s="75"/>
      <c r="I4186" s="30"/>
      <c r="J4186" s="37">
        <f>VLOOKUP(Table2[[#This Row],[Visitor]],Table1[],2,FALSE)</f>
        <v>18</v>
      </c>
      <c r="K4186" s="37">
        <f>VLOOKUP(Table2[[#This Row],[Home]],Table1[],2,FALSE)</f>
        <v>9</v>
      </c>
      <c r="L4186" s="37">
        <f>VLOOKUP(Table2[[#This Row],[Visitor]],Table3[],2,FALSE)</f>
        <v>14</v>
      </c>
      <c r="M4186" s="37">
        <f>VLOOKUP(Table2[[#This Row],[Home]],Table3[],2,FALSE)</f>
        <v>17</v>
      </c>
      <c r="N4186" s="37">
        <f>VLOOKUP(Table2[[#This Row],[Visitor]],Table4[],2,FALSE)</f>
        <v>4</v>
      </c>
      <c r="O4186" s="37">
        <f>VLOOKUP(Table2[[#This Row],[Home]],Table4[],2,FALSE)</f>
        <v>25</v>
      </c>
      <c r="P4186" s="37">
        <f>VLOOKUP(Table2[[#This Row],[Visitor]],Table5[],2,FALSE)</f>
        <v>6</v>
      </c>
      <c r="Q4186" s="37">
        <f>VLOOKUP(Table2[[#This Row],[Home]],Table5[],2,FALSE)</f>
        <v>22</v>
      </c>
    </row>
    <row r="4187" spans="1:17" ht="25.5" customHeight="1">
      <c r="A4187" s="80" t="s">
        <v>1570</v>
      </c>
      <c r="B4187" s="81" t="s">
        <v>29</v>
      </c>
      <c r="C4187" s="81" t="s">
        <v>43</v>
      </c>
      <c r="D4187" s="81">
        <v>113</v>
      </c>
      <c r="E4187" s="81" t="s">
        <v>25</v>
      </c>
      <c r="F4187" s="81">
        <v>122</v>
      </c>
      <c r="G4187" s="79"/>
      <c r="H4187" s="75"/>
      <c r="I4187" s="30"/>
      <c r="J4187" s="37">
        <f>VLOOKUP(Table2[[#This Row],[Visitor]],Table1[],2,FALSE)</f>
        <v>10</v>
      </c>
      <c r="K4187" s="37">
        <f>VLOOKUP(Table2[[#This Row],[Home]],Table1[],2,FALSE)</f>
        <v>12</v>
      </c>
      <c r="L4187" s="37">
        <f>VLOOKUP(Table2[[#This Row],[Visitor]],Table3[],2,FALSE)</f>
        <v>10</v>
      </c>
      <c r="M4187" s="37">
        <f>VLOOKUP(Table2[[#This Row],[Home]],Table3[],2,FALSE)</f>
        <v>29</v>
      </c>
      <c r="N4187" s="37">
        <f>VLOOKUP(Table2[[#This Row],[Visitor]],Table4[],2,FALSE)</f>
        <v>10</v>
      </c>
      <c r="O4187" s="37">
        <f>VLOOKUP(Table2[[#This Row],[Home]],Table4[],2,FALSE)</f>
        <v>23</v>
      </c>
      <c r="P4187" s="37">
        <f>VLOOKUP(Table2[[#This Row],[Visitor]],Table5[],2,FALSE)</f>
        <v>10</v>
      </c>
      <c r="Q4187" s="37">
        <f>VLOOKUP(Table2[[#This Row],[Home]],Table5[],2,FALSE)</f>
        <v>16</v>
      </c>
    </row>
    <row r="4188" spans="1:17" ht="25.5" customHeight="1">
      <c r="A4188" s="80" t="s">
        <v>1570</v>
      </c>
      <c r="B4188" s="81" t="s">
        <v>29</v>
      </c>
      <c r="C4188" s="81" t="s">
        <v>36</v>
      </c>
      <c r="D4188" s="81">
        <v>126</v>
      </c>
      <c r="E4188" s="81" t="s">
        <v>24</v>
      </c>
      <c r="F4188" s="81">
        <v>124</v>
      </c>
      <c r="G4188" s="79"/>
      <c r="H4188" s="75"/>
      <c r="I4188" s="30"/>
      <c r="J4188" s="37">
        <f>VLOOKUP(Table2[[#This Row],[Visitor]],Table1[],2,FALSE)</f>
        <v>16</v>
      </c>
      <c r="K4188" s="37">
        <f>VLOOKUP(Table2[[#This Row],[Home]],Table1[],2,FALSE)</f>
        <v>21</v>
      </c>
      <c r="L4188" s="37">
        <f>VLOOKUP(Table2[[#This Row],[Visitor]],Table3[],2,FALSE)</f>
        <v>7</v>
      </c>
      <c r="M4188" s="37">
        <f>VLOOKUP(Table2[[#This Row],[Home]],Table3[],2,FALSE)</f>
        <v>9</v>
      </c>
      <c r="N4188" s="37">
        <f>VLOOKUP(Table2[[#This Row],[Visitor]],Table4[],2,FALSE)</f>
        <v>6</v>
      </c>
      <c r="O4188" s="37">
        <f>VLOOKUP(Table2[[#This Row],[Home]],Table4[],2,FALSE)</f>
        <v>24</v>
      </c>
      <c r="P4188" s="37">
        <f>VLOOKUP(Table2[[#This Row],[Visitor]],Table5[],2,FALSE)</f>
        <v>15</v>
      </c>
      <c r="Q4188" s="37">
        <f>VLOOKUP(Table2[[#This Row],[Home]],Table5[],2,FALSE)</f>
        <v>21</v>
      </c>
    </row>
    <row r="4189" spans="1:17" ht="25.5" customHeight="1">
      <c r="A4189" s="80" t="s">
        <v>1570</v>
      </c>
      <c r="B4189" s="81" t="s">
        <v>35</v>
      </c>
      <c r="C4189" s="81" t="s">
        <v>17</v>
      </c>
      <c r="D4189" s="81">
        <v>112</v>
      </c>
      <c r="E4189" s="81" t="s">
        <v>10</v>
      </c>
      <c r="F4189" s="81">
        <v>120</v>
      </c>
      <c r="G4189" s="79"/>
      <c r="H4189" s="75"/>
      <c r="I4189" s="30"/>
      <c r="J4189" s="37">
        <f>VLOOKUP(Table2[[#This Row],[Visitor]],Table1[],2,FALSE)</f>
        <v>17</v>
      </c>
      <c r="K4189" s="37">
        <f>VLOOKUP(Table2[[#This Row],[Home]],Table1[],2,FALSE)</f>
        <v>1</v>
      </c>
      <c r="L4189" s="37">
        <f>VLOOKUP(Table2[[#This Row],[Visitor]],Table3[],2,FALSE)</f>
        <v>15</v>
      </c>
      <c r="M4189" s="37">
        <f>VLOOKUP(Table2[[#This Row],[Home]],Table3[],2,FALSE)</f>
        <v>3</v>
      </c>
      <c r="N4189" s="37">
        <f>VLOOKUP(Table2[[#This Row],[Visitor]],Table4[],2,FALSE)</f>
        <v>18</v>
      </c>
      <c r="O4189" s="37">
        <f>VLOOKUP(Table2[[#This Row],[Home]],Table4[],2,FALSE)</f>
        <v>3</v>
      </c>
      <c r="P4189" s="37">
        <f>VLOOKUP(Table2[[#This Row],[Visitor]],Table5[],2,FALSE)</f>
        <v>9</v>
      </c>
      <c r="Q4189" s="37">
        <f>VLOOKUP(Table2[[#This Row],[Home]],Table5[],2,FALSE)</f>
        <v>30</v>
      </c>
    </row>
    <row r="4190" spans="1:17" ht="25.5" customHeight="1">
      <c r="A4190" s="80" t="s">
        <v>1570</v>
      </c>
      <c r="B4190" s="81" t="s">
        <v>35</v>
      </c>
      <c r="C4190" s="81" t="s">
        <v>31</v>
      </c>
      <c r="D4190" s="81">
        <v>114</v>
      </c>
      <c r="E4190" s="81" t="s">
        <v>44</v>
      </c>
      <c r="F4190" s="81">
        <v>96</v>
      </c>
      <c r="G4190" s="79"/>
      <c r="H4190" s="75"/>
      <c r="I4190" s="30"/>
      <c r="J4190" s="37">
        <f>VLOOKUP(Table2[[#This Row],[Visitor]],Table1[],2,FALSE)</f>
        <v>8</v>
      </c>
      <c r="K4190" s="37">
        <f>VLOOKUP(Table2[[#This Row],[Home]],Table1[],2,FALSE)</f>
        <v>6</v>
      </c>
      <c r="L4190" s="37">
        <f>VLOOKUP(Table2[[#This Row],[Visitor]],Table3[],2,FALSE)</f>
        <v>11</v>
      </c>
      <c r="M4190" s="37">
        <f>VLOOKUP(Table2[[#This Row],[Home]],Table3[],2,FALSE)</f>
        <v>18</v>
      </c>
      <c r="N4190" s="37">
        <f>VLOOKUP(Table2[[#This Row],[Visitor]],Table4[],2,FALSE)</f>
        <v>8</v>
      </c>
      <c r="O4190" s="37">
        <f>VLOOKUP(Table2[[#This Row],[Home]],Table4[],2,FALSE)</f>
        <v>12</v>
      </c>
      <c r="P4190" s="37">
        <f>VLOOKUP(Table2[[#This Row],[Visitor]],Table5[],2,FALSE)</f>
        <v>11</v>
      </c>
      <c r="Q4190" s="37">
        <f>VLOOKUP(Table2[[#This Row],[Home]],Table5[],2,FALSE)</f>
        <v>4</v>
      </c>
    </row>
    <row r="4191" spans="1:17" ht="25.5" customHeight="1">
      <c r="A4191" s="80" t="s">
        <v>1571</v>
      </c>
      <c r="B4191" s="81" t="s">
        <v>21</v>
      </c>
      <c r="C4191" s="81" t="s">
        <v>41</v>
      </c>
      <c r="D4191" s="81">
        <v>110</v>
      </c>
      <c r="E4191" s="81" t="s">
        <v>22</v>
      </c>
      <c r="F4191" s="81">
        <v>96</v>
      </c>
      <c r="G4191" s="79"/>
      <c r="H4191" s="75"/>
      <c r="I4191" s="30"/>
      <c r="J4191" s="37">
        <f>VLOOKUP(Table2[[#This Row],[Visitor]],Table1[],2,FALSE)</f>
        <v>7</v>
      </c>
      <c r="K4191" s="37">
        <f>VLOOKUP(Table2[[#This Row],[Home]],Table1[],2,FALSE)</f>
        <v>14</v>
      </c>
      <c r="L4191" s="37">
        <f>VLOOKUP(Table2[[#This Row],[Visitor]],Table3[],2,FALSE)</f>
        <v>2</v>
      </c>
      <c r="M4191" s="37">
        <f>VLOOKUP(Table2[[#This Row],[Home]],Table3[],2,FALSE)</f>
        <v>16</v>
      </c>
      <c r="N4191" s="37">
        <f>VLOOKUP(Table2[[#This Row],[Visitor]],Table4[],2,FALSE)</f>
        <v>2</v>
      </c>
      <c r="O4191" s="37">
        <f>VLOOKUP(Table2[[#This Row],[Home]],Table4[],2,FALSE)</f>
        <v>1</v>
      </c>
      <c r="P4191" s="37">
        <f>VLOOKUP(Table2[[#This Row],[Visitor]],Table5[],2,FALSE)</f>
        <v>2</v>
      </c>
      <c r="Q4191" s="37">
        <f>VLOOKUP(Table2[[#This Row],[Home]],Table5[],2,FALSE)</f>
        <v>1</v>
      </c>
    </row>
    <row r="4192" spans="1:17" ht="25.5" customHeight="1">
      <c r="A4192" s="80" t="s">
        <v>1571</v>
      </c>
      <c r="B4192" s="81" t="s">
        <v>35</v>
      </c>
      <c r="C4192" s="81" t="s">
        <v>15</v>
      </c>
      <c r="D4192" s="81">
        <v>109</v>
      </c>
      <c r="E4192" s="81" t="s">
        <v>45</v>
      </c>
      <c r="F4192" s="81">
        <v>98</v>
      </c>
      <c r="G4192" s="79"/>
      <c r="H4192" s="75"/>
      <c r="I4192" s="30"/>
      <c r="J4192" s="37">
        <f>VLOOKUP(Table2[[#This Row],[Visitor]],Table1[],2,FALSE)</f>
        <v>30</v>
      </c>
      <c r="K4192" s="37">
        <f>VLOOKUP(Table2[[#This Row],[Home]],Table1[],2,FALSE)</f>
        <v>28</v>
      </c>
      <c r="L4192" s="37">
        <f>VLOOKUP(Table2[[#This Row],[Visitor]],Table3[],2,FALSE)</f>
        <v>23</v>
      </c>
      <c r="M4192" s="37">
        <f>VLOOKUP(Table2[[#This Row],[Home]],Table3[],2,FALSE)</f>
        <v>21</v>
      </c>
      <c r="N4192" s="37">
        <f>VLOOKUP(Table2[[#This Row],[Visitor]],Table4[],2,FALSE)</f>
        <v>14</v>
      </c>
      <c r="O4192" s="37">
        <f>VLOOKUP(Table2[[#This Row],[Home]],Table4[],2,FALSE)</f>
        <v>20</v>
      </c>
      <c r="P4192" s="37">
        <f>VLOOKUP(Table2[[#This Row],[Visitor]],Table5[],2,FALSE)</f>
        <v>14</v>
      </c>
      <c r="Q4192" s="37">
        <f>VLOOKUP(Table2[[#This Row],[Home]],Table5[],2,FALSE)</f>
        <v>3</v>
      </c>
    </row>
    <row r="4193" spans="1:17" ht="25.5" customHeight="1">
      <c r="A4193" s="80" t="s">
        <v>1571</v>
      </c>
      <c r="B4193" s="81" t="s">
        <v>35</v>
      </c>
      <c r="C4193" s="81" t="s">
        <v>17</v>
      </c>
      <c r="D4193" s="81">
        <v>118</v>
      </c>
      <c r="E4193" s="81" t="s">
        <v>38</v>
      </c>
      <c r="F4193" s="81">
        <v>110</v>
      </c>
      <c r="G4193" s="79"/>
      <c r="H4193" s="75"/>
      <c r="I4193" s="30"/>
      <c r="J4193" s="37">
        <f>VLOOKUP(Table2[[#This Row],[Visitor]],Table1[],2,FALSE)</f>
        <v>17</v>
      </c>
      <c r="K4193" s="37">
        <f>VLOOKUP(Table2[[#This Row],[Home]],Table1[],2,FALSE)</f>
        <v>23</v>
      </c>
      <c r="L4193" s="37">
        <f>VLOOKUP(Table2[[#This Row],[Visitor]],Table3[],2,FALSE)</f>
        <v>15</v>
      </c>
      <c r="M4193" s="37">
        <f>VLOOKUP(Table2[[#This Row],[Home]],Table3[],2,FALSE)</f>
        <v>25</v>
      </c>
      <c r="N4193" s="37">
        <f>VLOOKUP(Table2[[#This Row],[Visitor]],Table4[],2,FALSE)</f>
        <v>18</v>
      </c>
      <c r="O4193" s="37">
        <f>VLOOKUP(Table2[[#This Row],[Home]],Table4[],2,FALSE)</f>
        <v>19</v>
      </c>
      <c r="P4193" s="37">
        <f>VLOOKUP(Table2[[#This Row],[Visitor]],Table5[],2,FALSE)</f>
        <v>9</v>
      </c>
      <c r="Q4193" s="37">
        <f>VLOOKUP(Table2[[#This Row],[Home]],Table5[],2,FALSE)</f>
        <v>20</v>
      </c>
    </row>
    <row r="4194" spans="1:17" ht="25.5" customHeight="1">
      <c r="A4194" s="80" t="s">
        <v>1572</v>
      </c>
      <c r="B4194" s="81" t="s">
        <v>12</v>
      </c>
      <c r="C4194" s="81" t="s">
        <v>30</v>
      </c>
      <c r="D4194" s="81">
        <v>120</v>
      </c>
      <c r="E4194" s="81" t="s">
        <v>6</v>
      </c>
      <c r="F4194" s="81">
        <v>103</v>
      </c>
      <c r="G4194" s="79"/>
      <c r="H4194" s="75"/>
      <c r="I4194" s="30"/>
      <c r="J4194" s="37">
        <f>VLOOKUP(Table2[[#This Row],[Visitor]],Table1[],2,FALSE)</f>
        <v>18</v>
      </c>
      <c r="K4194" s="37">
        <f>VLOOKUP(Table2[[#This Row],[Home]],Table1[],2,FALSE)</f>
        <v>5</v>
      </c>
      <c r="L4194" s="37">
        <f>VLOOKUP(Table2[[#This Row],[Visitor]],Table3[],2,FALSE)</f>
        <v>14</v>
      </c>
      <c r="M4194" s="37">
        <f>VLOOKUP(Table2[[#This Row],[Home]],Table3[],2,FALSE)</f>
        <v>6</v>
      </c>
      <c r="N4194" s="37">
        <f>VLOOKUP(Table2[[#This Row],[Visitor]],Table4[],2,FALSE)</f>
        <v>4</v>
      </c>
      <c r="O4194" s="37">
        <f>VLOOKUP(Table2[[#This Row],[Home]],Table4[],2,FALSE)</f>
        <v>28</v>
      </c>
      <c r="P4194" s="37">
        <f>VLOOKUP(Table2[[#This Row],[Visitor]],Table5[],2,FALSE)</f>
        <v>6</v>
      </c>
      <c r="Q4194" s="37">
        <f>VLOOKUP(Table2[[#This Row],[Home]],Table5[],2,FALSE)</f>
        <v>28</v>
      </c>
    </row>
    <row r="4195" spans="1:17" ht="25.5" customHeight="1">
      <c r="A4195" s="80" t="s">
        <v>1572</v>
      </c>
      <c r="B4195" s="81" t="s">
        <v>12</v>
      </c>
      <c r="C4195" s="81" t="s">
        <v>10</v>
      </c>
      <c r="D4195" s="81">
        <v>120</v>
      </c>
      <c r="E4195" s="81" t="s">
        <v>18</v>
      </c>
      <c r="F4195" s="81">
        <v>124</v>
      </c>
      <c r="G4195" s="79"/>
      <c r="H4195" s="75"/>
      <c r="I4195" s="30"/>
      <c r="J4195" s="37">
        <f>VLOOKUP(Table2[[#This Row],[Visitor]],Table1[],2,FALSE)</f>
        <v>1</v>
      </c>
      <c r="K4195" s="37">
        <f>VLOOKUP(Table2[[#This Row],[Home]],Table1[],2,FALSE)</f>
        <v>26</v>
      </c>
      <c r="L4195" s="37">
        <f>VLOOKUP(Table2[[#This Row],[Visitor]],Table3[],2,FALSE)</f>
        <v>3</v>
      </c>
      <c r="M4195" s="37">
        <f>VLOOKUP(Table2[[#This Row],[Home]],Table3[],2,FALSE)</f>
        <v>26</v>
      </c>
      <c r="N4195" s="37">
        <f>VLOOKUP(Table2[[#This Row],[Visitor]],Table4[],2,FALSE)</f>
        <v>3</v>
      </c>
      <c r="O4195" s="37">
        <f>VLOOKUP(Table2[[#This Row],[Home]],Table4[],2,FALSE)</f>
        <v>15</v>
      </c>
      <c r="P4195" s="37">
        <f>VLOOKUP(Table2[[#This Row],[Visitor]],Table5[],2,FALSE)</f>
        <v>30</v>
      </c>
      <c r="Q4195" s="37">
        <f>VLOOKUP(Table2[[#This Row],[Home]],Table5[],2,FALSE)</f>
        <v>18</v>
      </c>
    </row>
    <row r="4196" spans="1:17" ht="25.5" customHeight="1">
      <c r="A4196" s="80" t="s">
        <v>1572</v>
      </c>
      <c r="B4196" s="81" t="s">
        <v>21</v>
      </c>
      <c r="C4196" s="81" t="s">
        <v>27</v>
      </c>
      <c r="D4196" s="81">
        <v>109</v>
      </c>
      <c r="E4196" s="81" t="s">
        <v>5</v>
      </c>
      <c r="F4196" s="81">
        <v>121</v>
      </c>
      <c r="G4196" s="79"/>
      <c r="H4196" s="75"/>
      <c r="I4196" s="30"/>
      <c r="J4196" s="37">
        <f>VLOOKUP(Table2[[#This Row],[Visitor]],Table1[],2,FALSE)</f>
        <v>11</v>
      </c>
      <c r="K4196" s="37">
        <f>VLOOKUP(Table2[[#This Row],[Home]],Table1[],2,FALSE)</f>
        <v>4</v>
      </c>
      <c r="L4196" s="37">
        <f>VLOOKUP(Table2[[#This Row],[Visitor]],Table3[],2,FALSE)</f>
        <v>27</v>
      </c>
      <c r="M4196" s="37">
        <f>VLOOKUP(Table2[[#This Row],[Home]],Table3[],2,FALSE)</f>
        <v>4</v>
      </c>
      <c r="N4196" s="37">
        <f>VLOOKUP(Table2[[#This Row],[Visitor]],Table4[],2,FALSE)</f>
        <v>26</v>
      </c>
      <c r="O4196" s="37">
        <f>VLOOKUP(Table2[[#This Row],[Home]],Table4[],2,FALSE)</f>
        <v>9</v>
      </c>
      <c r="P4196" s="37">
        <f>VLOOKUP(Table2[[#This Row],[Visitor]],Table5[],2,FALSE)</f>
        <v>26</v>
      </c>
      <c r="Q4196" s="37">
        <f>VLOOKUP(Table2[[#This Row],[Home]],Table5[],2,FALSE)</f>
        <v>5</v>
      </c>
    </row>
    <row r="4197" spans="1:17" ht="25.5" customHeight="1">
      <c r="A4197" s="80" t="s">
        <v>1572</v>
      </c>
      <c r="B4197" s="81" t="s">
        <v>21</v>
      </c>
      <c r="C4197" s="81" t="s">
        <v>40</v>
      </c>
      <c r="D4197" s="81">
        <v>105</v>
      </c>
      <c r="E4197" s="81" t="s">
        <v>19</v>
      </c>
      <c r="F4197" s="81">
        <v>112</v>
      </c>
      <c r="G4197" s="79"/>
      <c r="H4197" s="75"/>
      <c r="I4197" s="30"/>
      <c r="J4197" s="37">
        <f>VLOOKUP(Table2[[#This Row],[Visitor]],Table1[],2,FALSE)</f>
        <v>15</v>
      </c>
      <c r="K4197" s="37">
        <f>VLOOKUP(Table2[[#This Row],[Home]],Table1[],2,FALSE)</f>
        <v>27</v>
      </c>
      <c r="L4197" s="37">
        <f>VLOOKUP(Table2[[#This Row],[Visitor]],Table3[],2,FALSE)</f>
        <v>24</v>
      </c>
      <c r="M4197" s="37">
        <f>VLOOKUP(Table2[[#This Row],[Home]],Table3[],2,FALSE)</f>
        <v>5</v>
      </c>
      <c r="N4197" s="37">
        <f>VLOOKUP(Table2[[#This Row],[Visitor]],Table4[],2,FALSE)</f>
        <v>27</v>
      </c>
      <c r="O4197" s="37">
        <f>VLOOKUP(Table2[[#This Row],[Home]],Table4[],2,FALSE)</f>
        <v>7</v>
      </c>
      <c r="P4197" s="37">
        <f>VLOOKUP(Table2[[#This Row],[Visitor]],Table5[],2,FALSE)</f>
        <v>24</v>
      </c>
      <c r="Q4197" s="37">
        <f>VLOOKUP(Table2[[#This Row],[Home]],Table5[],2,FALSE)</f>
        <v>13</v>
      </c>
    </row>
    <row r="4198" spans="1:17" ht="25.5" customHeight="1">
      <c r="A4198" s="80" t="s">
        <v>1572</v>
      </c>
      <c r="B4198" s="81" t="s">
        <v>23</v>
      </c>
      <c r="C4198" s="81" t="s">
        <v>14</v>
      </c>
      <c r="D4198" s="81">
        <v>95</v>
      </c>
      <c r="E4198" s="81" t="s">
        <v>25</v>
      </c>
      <c r="F4198" s="81">
        <v>109</v>
      </c>
      <c r="G4198" s="79"/>
      <c r="H4198" s="75"/>
      <c r="I4198" s="30"/>
      <c r="J4198" s="37">
        <f>VLOOKUP(Table2[[#This Row],[Visitor]],Table1[],2,FALSE)</f>
        <v>19</v>
      </c>
      <c r="K4198" s="37">
        <f>VLOOKUP(Table2[[#This Row],[Home]],Table1[],2,FALSE)</f>
        <v>12</v>
      </c>
      <c r="L4198" s="37">
        <f>VLOOKUP(Table2[[#This Row],[Visitor]],Table3[],2,FALSE)</f>
        <v>19</v>
      </c>
      <c r="M4198" s="37">
        <f>VLOOKUP(Table2[[#This Row],[Home]],Table3[],2,FALSE)</f>
        <v>29</v>
      </c>
      <c r="N4198" s="37">
        <f>VLOOKUP(Table2[[#This Row],[Visitor]],Table4[],2,FALSE)</f>
        <v>16</v>
      </c>
      <c r="O4198" s="37">
        <f>VLOOKUP(Table2[[#This Row],[Home]],Table4[],2,FALSE)</f>
        <v>23</v>
      </c>
      <c r="P4198" s="37">
        <f>VLOOKUP(Table2[[#This Row],[Visitor]],Table5[],2,FALSE)</f>
        <v>27</v>
      </c>
      <c r="Q4198" s="37">
        <f>VLOOKUP(Table2[[#This Row],[Home]],Table5[],2,FALSE)</f>
        <v>16</v>
      </c>
    </row>
    <row r="4199" spans="1:17" ht="25.5" customHeight="1">
      <c r="A4199" s="80" t="s">
        <v>1572</v>
      </c>
      <c r="B4199" s="81" t="s">
        <v>23</v>
      </c>
      <c r="C4199" s="81" t="s">
        <v>43</v>
      </c>
      <c r="D4199" s="81">
        <v>85</v>
      </c>
      <c r="E4199" s="81" t="s">
        <v>22</v>
      </c>
      <c r="F4199" s="81">
        <v>98</v>
      </c>
      <c r="G4199" s="79"/>
      <c r="H4199" s="75"/>
      <c r="I4199" s="30"/>
      <c r="J4199" s="37">
        <f>VLOOKUP(Table2[[#This Row],[Visitor]],Table1[],2,FALSE)</f>
        <v>10</v>
      </c>
      <c r="K4199" s="37">
        <f>VLOOKUP(Table2[[#This Row],[Home]],Table1[],2,FALSE)</f>
        <v>14</v>
      </c>
      <c r="L4199" s="37">
        <f>VLOOKUP(Table2[[#This Row],[Visitor]],Table3[],2,FALSE)</f>
        <v>10</v>
      </c>
      <c r="M4199" s="37">
        <f>VLOOKUP(Table2[[#This Row],[Home]],Table3[],2,FALSE)</f>
        <v>16</v>
      </c>
      <c r="N4199" s="37">
        <f>VLOOKUP(Table2[[#This Row],[Visitor]],Table4[],2,FALSE)</f>
        <v>10</v>
      </c>
      <c r="O4199" s="37">
        <f>VLOOKUP(Table2[[#This Row],[Home]],Table4[],2,FALSE)</f>
        <v>1</v>
      </c>
      <c r="P4199" s="37">
        <f>VLOOKUP(Table2[[#This Row],[Visitor]],Table5[],2,FALSE)</f>
        <v>10</v>
      </c>
      <c r="Q4199" s="37">
        <f>VLOOKUP(Table2[[#This Row],[Home]],Table5[],2,FALSE)</f>
        <v>1</v>
      </c>
    </row>
    <row r="4200" spans="1:17" ht="25.5" customHeight="1">
      <c r="A4200" s="80" t="s">
        <v>1572</v>
      </c>
      <c r="B4200" s="81" t="s">
        <v>23</v>
      </c>
      <c r="C4200" s="81" t="s">
        <v>37</v>
      </c>
      <c r="D4200" s="81">
        <v>132</v>
      </c>
      <c r="E4200" s="81" t="s">
        <v>24</v>
      </c>
      <c r="F4200" s="81">
        <v>114</v>
      </c>
      <c r="G4200" s="79"/>
      <c r="H4200" s="75"/>
      <c r="I4200" s="30"/>
      <c r="J4200" s="37">
        <f>VLOOKUP(Table2[[#This Row],[Visitor]],Table1[],2,FALSE)</f>
        <v>29</v>
      </c>
      <c r="K4200" s="37">
        <f>VLOOKUP(Table2[[#This Row],[Home]],Table1[],2,FALSE)</f>
        <v>21</v>
      </c>
      <c r="L4200" s="37">
        <f>VLOOKUP(Table2[[#This Row],[Visitor]],Table3[],2,FALSE)</f>
        <v>30</v>
      </c>
      <c r="M4200" s="37">
        <f>VLOOKUP(Table2[[#This Row],[Home]],Table3[],2,FALSE)</f>
        <v>9</v>
      </c>
      <c r="N4200" s="37">
        <f>VLOOKUP(Table2[[#This Row],[Visitor]],Table4[],2,FALSE)</f>
        <v>29</v>
      </c>
      <c r="O4200" s="37">
        <f>VLOOKUP(Table2[[#This Row],[Home]],Table4[],2,FALSE)</f>
        <v>24</v>
      </c>
      <c r="P4200" s="37">
        <f>VLOOKUP(Table2[[#This Row],[Visitor]],Table5[],2,FALSE)</f>
        <v>17</v>
      </c>
      <c r="Q4200" s="37">
        <f>VLOOKUP(Table2[[#This Row],[Home]],Table5[],2,FALSE)</f>
        <v>21</v>
      </c>
    </row>
    <row r="4201" spans="1:17" ht="25.5" customHeight="1">
      <c r="A4201" s="80" t="s">
        <v>1572</v>
      </c>
      <c r="B4201" s="81" t="s">
        <v>29</v>
      </c>
      <c r="C4201" s="81" t="s">
        <v>41</v>
      </c>
      <c r="D4201" s="81">
        <v>86</v>
      </c>
      <c r="E4201" s="81" t="s">
        <v>33</v>
      </c>
      <c r="F4201" s="81">
        <v>81</v>
      </c>
      <c r="G4201" s="79"/>
      <c r="H4201" s="75"/>
      <c r="I4201" s="30"/>
      <c r="J4201" s="37">
        <f>VLOOKUP(Table2[[#This Row],[Visitor]],Table1[],2,FALSE)</f>
        <v>7</v>
      </c>
      <c r="K4201" s="37">
        <f>VLOOKUP(Table2[[#This Row],[Home]],Table1[],2,FALSE)</f>
        <v>24</v>
      </c>
      <c r="L4201" s="37">
        <f>VLOOKUP(Table2[[#This Row],[Visitor]],Table3[],2,FALSE)</f>
        <v>2</v>
      </c>
      <c r="M4201" s="37">
        <f>VLOOKUP(Table2[[#This Row],[Home]],Table3[],2,FALSE)</f>
        <v>12</v>
      </c>
      <c r="N4201" s="37">
        <f>VLOOKUP(Table2[[#This Row],[Visitor]],Table4[],2,FALSE)</f>
        <v>2</v>
      </c>
      <c r="O4201" s="37">
        <f>VLOOKUP(Table2[[#This Row],[Home]],Table4[],2,FALSE)</f>
        <v>21</v>
      </c>
      <c r="P4201" s="37">
        <f>VLOOKUP(Table2[[#This Row],[Visitor]],Table5[],2,FALSE)</f>
        <v>2</v>
      </c>
      <c r="Q4201" s="37">
        <f>VLOOKUP(Table2[[#This Row],[Home]],Table5[],2,FALSE)</f>
        <v>29</v>
      </c>
    </row>
    <row r="4202" spans="1:17" ht="25.5" customHeight="1">
      <c r="A4202" s="80" t="s">
        <v>1572</v>
      </c>
      <c r="B4202" s="81" t="s">
        <v>35</v>
      </c>
      <c r="C4202" s="81" t="s">
        <v>31</v>
      </c>
      <c r="D4202" s="81">
        <v>112</v>
      </c>
      <c r="E4202" s="81" t="s">
        <v>44</v>
      </c>
      <c r="F4202" s="81">
        <v>116</v>
      </c>
      <c r="G4202" s="79"/>
      <c r="H4202" s="75"/>
      <c r="I4202" s="30"/>
      <c r="J4202" s="37">
        <f>VLOOKUP(Table2[[#This Row],[Visitor]],Table1[],2,FALSE)</f>
        <v>8</v>
      </c>
      <c r="K4202" s="37">
        <f>VLOOKUP(Table2[[#This Row],[Home]],Table1[],2,FALSE)</f>
        <v>6</v>
      </c>
      <c r="L4202" s="37">
        <f>VLOOKUP(Table2[[#This Row],[Visitor]],Table3[],2,FALSE)</f>
        <v>11</v>
      </c>
      <c r="M4202" s="37">
        <f>VLOOKUP(Table2[[#This Row],[Home]],Table3[],2,FALSE)</f>
        <v>18</v>
      </c>
      <c r="N4202" s="37">
        <f>VLOOKUP(Table2[[#This Row],[Visitor]],Table4[],2,FALSE)</f>
        <v>8</v>
      </c>
      <c r="O4202" s="37">
        <f>VLOOKUP(Table2[[#This Row],[Home]],Table4[],2,FALSE)</f>
        <v>12</v>
      </c>
      <c r="P4202" s="37">
        <f>VLOOKUP(Table2[[#This Row],[Visitor]],Table5[],2,FALSE)</f>
        <v>11</v>
      </c>
      <c r="Q4202" s="37">
        <f>VLOOKUP(Table2[[#This Row],[Home]],Table5[],2,FALSE)</f>
        <v>4</v>
      </c>
    </row>
    <row r="4203" spans="1:17" ht="25.5" customHeight="1">
      <c r="A4203" s="80" t="s">
        <v>1573</v>
      </c>
      <c r="B4203" s="81" t="s">
        <v>23</v>
      </c>
      <c r="C4203" s="81" t="s">
        <v>10</v>
      </c>
      <c r="D4203" s="81">
        <v>100</v>
      </c>
      <c r="E4203" s="81" t="s">
        <v>13</v>
      </c>
      <c r="F4203" s="81">
        <v>102</v>
      </c>
      <c r="G4203" s="79"/>
      <c r="H4203" s="75"/>
      <c r="I4203" s="30"/>
      <c r="J4203" s="37">
        <f>VLOOKUP(Table2[[#This Row],[Visitor]],Table1[],2,FALSE)</f>
        <v>1</v>
      </c>
      <c r="K4203" s="37">
        <f>VLOOKUP(Table2[[#This Row],[Home]],Table1[],2,FALSE)</f>
        <v>20</v>
      </c>
      <c r="L4203" s="37">
        <f>VLOOKUP(Table2[[#This Row],[Visitor]],Table3[],2,FALSE)</f>
        <v>3</v>
      </c>
      <c r="M4203" s="37">
        <f>VLOOKUP(Table2[[#This Row],[Home]],Table3[],2,FALSE)</f>
        <v>20</v>
      </c>
      <c r="N4203" s="37">
        <f>VLOOKUP(Table2[[#This Row],[Visitor]],Table4[],2,FALSE)</f>
        <v>3</v>
      </c>
      <c r="O4203" s="37">
        <f>VLOOKUP(Table2[[#This Row],[Home]],Table4[],2,FALSE)</f>
        <v>17</v>
      </c>
      <c r="P4203" s="37">
        <f>VLOOKUP(Table2[[#This Row],[Visitor]],Table5[],2,FALSE)</f>
        <v>30</v>
      </c>
      <c r="Q4203" s="37">
        <f>VLOOKUP(Table2[[#This Row],[Home]],Table5[],2,FALSE)</f>
        <v>23</v>
      </c>
    </row>
    <row r="4204" spans="1:17" ht="25.5" customHeight="1">
      <c r="A4204" s="80" t="s">
        <v>1573</v>
      </c>
      <c r="B4204" s="81" t="s">
        <v>26</v>
      </c>
      <c r="C4204" s="81" t="s">
        <v>17</v>
      </c>
      <c r="D4204" s="81">
        <v>96</v>
      </c>
      <c r="E4204" s="81" t="s">
        <v>45</v>
      </c>
      <c r="F4204" s="81">
        <v>94</v>
      </c>
      <c r="G4204" s="79"/>
      <c r="H4204" s="75"/>
      <c r="I4204" s="30"/>
      <c r="J4204" s="37">
        <f>VLOOKUP(Table2[[#This Row],[Visitor]],Table1[],2,FALSE)</f>
        <v>17</v>
      </c>
      <c r="K4204" s="37">
        <f>VLOOKUP(Table2[[#This Row],[Home]],Table1[],2,FALSE)</f>
        <v>28</v>
      </c>
      <c r="L4204" s="37">
        <f>VLOOKUP(Table2[[#This Row],[Visitor]],Table3[],2,FALSE)</f>
        <v>15</v>
      </c>
      <c r="M4204" s="37">
        <f>VLOOKUP(Table2[[#This Row],[Home]],Table3[],2,FALSE)</f>
        <v>21</v>
      </c>
      <c r="N4204" s="37">
        <f>VLOOKUP(Table2[[#This Row],[Visitor]],Table4[],2,FALSE)</f>
        <v>18</v>
      </c>
      <c r="O4204" s="37">
        <f>VLOOKUP(Table2[[#This Row],[Home]],Table4[],2,FALSE)</f>
        <v>20</v>
      </c>
      <c r="P4204" s="37">
        <f>VLOOKUP(Table2[[#This Row],[Visitor]],Table5[],2,FALSE)</f>
        <v>9</v>
      </c>
      <c r="Q4204" s="37">
        <f>VLOOKUP(Table2[[#This Row],[Home]],Table5[],2,FALSE)</f>
        <v>3</v>
      </c>
    </row>
    <row r="4205" spans="1:17" ht="25.5" customHeight="1">
      <c r="A4205" s="82" t="s">
        <v>1573</v>
      </c>
      <c r="B4205" s="83" t="s">
        <v>29</v>
      </c>
      <c r="C4205" s="83" t="s">
        <v>38</v>
      </c>
      <c r="D4205" s="83">
        <v>114</v>
      </c>
      <c r="E4205" s="83" t="s">
        <v>40</v>
      </c>
      <c r="F4205" s="83">
        <v>122</v>
      </c>
      <c r="G4205" s="79"/>
      <c r="H4205" s="75"/>
      <c r="I4205" s="30"/>
      <c r="J4205" s="37">
        <f>VLOOKUP(Table2[[#This Row],[Visitor]],Table1[],2,FALSE)</f>
        <v>23</v>
      </c>
      <c r="K4205" s="37">
        <f>VLOOKUP(Table2[[#This Row],[Home]],Table1[],2,FALSE)</f>
        <v>15</v>
      </c>
      <c r="L4205" s="37">
        <f>VLOOKUP(Table2[[#This Row],[Visitor]],Table3[],2,FALSE)</f>
        <v>25</v>
      </c>
      <c r="M4205" s="37">
        <f>VLOOKUP(Table2[[#This Row],[Home]],Table3[],2,FALSE)</f>
        <v>24</v>
      </c>
      <c r="N4205" s="37">
        <f>VLOOKUP(Table2[[#This Row],[Visitor]],Table4[],2,FALSE)</f>
        <v>19</v>
      </c>
      <c r="O4205" s="37">
        <f>VLOOKUP(Table2[[#This Row],[Home]],Table4[],2,FALSE)</f>
        <v>27</v>
      </c>
      <c r="P4205" s="37">
        <f>VLOOKUP(Table2[[#This Row],[Visitor]],Table5[],2,FALSE)</f>
        <v>20</v>
      </c>
      <c r="Q4205" s="37">
        <f>VLOOKUP(Table2[[#This Row],[Home]],Table5[],2,FALSE)</f>
        <v>24</v>
      </c>
    </row>
    <row r="4206" spans="1:17" ht="25.5" customHeight="1">
      <c r="A4206" s="82" t="s">
        <v>1573</v>
      </c>
      <c r="B4206" s="83" t="s">
        <v>29</v>
      </c>
      <c r="C4206" s="83" t="s">
        <v>37</v>
      </c>
      <c r="D4206" s="83">
        <v>128</v>
      </c>
      <c r="E4206" s="83" t="s">
        <v>25</v>
      </c>
      <c r="F4206" s="83">
        <v>97</v>
      </c>
      <c r="G4206" s="79"/>
      <c r="H4206" s="75"/>
      <c r="I4206" s="30"/>
      <c r="J4206" s="37">
        <f>VLOOKUP(Table2[[#This Row],[Visitor]],Table1[],2,FALSE)</f>
        <v>29</v>
      </c>
      <c r="K4206" s="37">
        <f>VLOOKUP(Table2[[#This Row],[Home]],Table1[],2,FALSE)</f>
        <v>12</v>
      </c>
      <c r="L4206" s="37">
        <f>VLOOKUP(Table2[[#This Row],[Visitor]],Table3[],2,FALSE)</f>
        <v>30</v>
      </c>
      <c r="M4206" s="37">
        <f>VLOOKUP(Table2[[#This Row],[Home]],Table3[],2,FALSE)</f>
        <v>29</v>
      </c>
      <c r="N4206" s="37">
        <f>VLOOKUP(Table2[[#This Row],[Visitor]],Table4[],2,FALSE)</f>
        <v>29</v>
      </c>
      <c r="O4206" s="37">
        <f>VLOOKUP(Table2[[#This Row],[Home]],Table4[],2,FALSE)</f>
        <v>23</v>
      </c>
      <c r="P4206" s="37">
        <f>VLOOKUP(Table2[[#This Row],[Visitor]],Table5[],2,FALSE)</f>
        <v>17</v>
      </c>
      <c r="Q4206" s="37">
        <f>VLOOKUP(Table2[[#This Row],[Home]],Table5[],2,FALSE)</f>
        <v>16</v>
      </c>
    </row>
    <row r="4207" spans="1:17" ht="25.5" customHeight="1">
      <c r="A4207" s="82" t="s">
        <v>1573</v>
      </c>
      <c r="B4207" s="83" t="s">
        <v>35</v>
      </c>
      <c r="C4207" s="83" t="s">
        <v>20</v>
      </c>
      <c r="D4207" s="83">
        <v>118</v>
      </c>
      <c r="E4207" s="83" t="s">
        <v>36</v>
      </c>
      <c r="F4207" s="83">
        <v>111</v>
      </c>
      <c r="G4207" s="79"/>
      <c r="H4207" s="75"/>
      <c r="I4207" s="30"/>
      <c r="J4207" s="37">
        <f>VLOOKUP(Table2[[#This Row],[Visitor]],Table1[],2,FALSE)</f>
        <v>9</v>
      </c>
      <c r="K4207" s="37">
        <f>VLOOKUP(Table2[[#This Row],[Home]],Table1[],2,FALSE)</f>
        <v>16</v>
      </c>
      <c r="L4207" s="37">
        <f>VLOOKUP(Table2[[#This Row],[Visitor]],Table3[],2,FALSE)</f>
        <v>17</v>
      </c>
      <c r="M4207" s="37">
        <f>VLOOKUP(Table2[[#This Row],[Home]],Table3[],2,FALSE)</f>
        <v>7</v>
      </c>
      <c r="N4207" s="37">
        <f>VLOOKUP(Table2[[#This Row],[Visitor]],Table4[],2,FALSE)</f>
        <v>25</v>
      </c>
      <c r="O4207" s="37">
        <f>VLOOKUP(Table2[[#This Row],[Home]],Table4[],2,FALSE)</f>
        <v>6</v>
      </c>
      <c r="P4207" s="37">
        <f>VLOOKUP(Table2[[#This Row],[Visitor]],Table5[],2,FALSE)</f>
        <v>22</v>
      </c>
      <c r="Q4207" s="37">
        <f>VLOOKUP(Table2[[#This Row],[Home]],Table5[],2,FALSE)</f>
        <v>15</v>
      </c>
    </row>
    <row r="4208" spans="1:17" ht="25.5" customHeight="1">
      <c r="A4208" s="82" t="s">
        <v>1574</v>
      </c>
      <c r="B4208" s="83" t="s">
        <v>49</v>
      </c>
      <c r="C4208" s="83" t="s">
        <v>5</v>
      </c>
      <c r="D4208" s="83">
        <v>115</v>
      </c>
      <c r="E4208" s="83" t="s">
        <v>24</v>
      </c>
      <c r="F4208" s="83">
        <v>120</v>
      </c>
      <c r="G4208" s="79"/>
      <c r="H4208" s="75"/>
      <c r="I4208" s="30"/>
      <c r="J4208" s="37">
        <f>VLOOKUP(Table2[[#This Row],[Visitor]],Table1[],2,FALSE)</f>
        <v>4</v>
      </c>
      <c r="K4208" s="37">
        <f>VLOOKUP(Table2[[#This Row],[Home]],Table1[],2,FALSE)</f>
        <v>21</v>
      </c>
      <c r="L4208" s="37">
        <f>VLOOKUP(Table2[[#This Row],[Visitor]],Table3[],2,FALSE)</f>
        <v>4</v>
      </c>
      <c r="M4208" s="37">
        <f>VLOOKUP(Table2[[#This Row],[Home]],Table3[],2,FALSE)</f>
        <v>9</v>
      </c>
      <c r="N4208" s="37">
        <f>VLOOKUP(Table2[[#This Row],[Visitor]],Table4[],2,FALSE)</f>
        <v>9</v>
      </c>
      <c r="O4208" s="37">
        <f>VLOOKUP(Table2[[#This Row],[Home]],Table4[],2,FALSE)</f>
        <v>24</v>
      </c>
      <c r="P4208" s="37">
        <f>VLOOKUP(Table2[[#This Row],[Visitor]],Table5[],2,FALSE)</f>
        <v>5</v>
      </c>
      <c r="Q4208" s="37">
        <f>VLOOKUP(Table2[[#This Row],[Home]],Table5[],2,FALSE)</f>
        <v>21</v>
      </c>
    </row>
    <row r="4209" spans="1:17" ht="25.5" customHeight="1">
      <c r="A4209" s="82" t="s">
        <v>1574</v>
      </c>
      <c r="B4209" s="83" t="s">
        <v>12</v>
      </c>
      <c r="C4209" s="83" t="s">
        <v>43</v>
      </c>
      <c r="D4209" s="83">
        <v>117</v>
      </c>
      <c r="E4209" s="83" t="s">
        <v>6</v>
      </c>
      <c r="F4209" s="83">
        <v>101</v>
      </c>
      <c r="G4209" s="79"/>
      <c r="H4209" s="75"/>
      <c r="I4209" s="30"/>
      <c r="J4209" s="37">
        <f>VLOOKUP(Table2[[#This Row],[Visitor]],Table1[],2,FALSE)</f>
        <v>10</v>
      </c>
      <c r="K4209" s="37">
        <f>VLOOKUP(Table2[[#This Row],[Home]],Table1[],2,FALSE)</f>
        <v>5</v>
      </c>
      <c r="L4209" s="37">
        <f>VLOOKUP(Table2[[#This Row],[Visitor]],Table3[],2,FALSE)</f>
        <v>10</v>
      </c>
      <c r="M4209" s="37">
        <f>VLOOKUP(Table2[[#This Row],[Home]],Table3[],2,FALSE)</f>
        <v>6</v>
      </c>
      <c r="N4209" s="37">
        <f>VLOOKUP(Table2[[#This Row],[Visitor]],Table4[],2,FALSE)</f>
        <v>10</v>
      </c>
      <c r="O4209" s="37">
        <f>VLOOKUP(Table2[[#This Row],[Home]],Table4[],2,FALSE)</f>
        <v>28</v>
      </c>
      <c r="P4209" s="37">
        <f>VLOOKUP(Table2[[#This Row],[Visitor]],Table5[],2,FALSE)</f>
        <v>10</v>
      </c>
      <c r="Q4209" s="37">
        <f>VLOOKUP(Table2[[#This Row],[Home]],Table5[],2,FALSE)</f>
        <v>28</v>
      </c>
    </row>
    <row r="4210" spans="1:17" ht="25.5" customHeight="1">
      <c r="A4210" s="82" t="s">
        <v>1574</v>
      </c>
      <c r="B4210" s="83" t="s">
        <v>12</v>
      </c>
      <c r="C4210" s="83" t="s">
        <v>33</v>
      </c>
      <c r="D4210" s="83">
        <v>99</v>
      </c>
      <c r="E4210" s="83" t="s">
        <v>42</v>
      </c>
      <c r="F4210" s="83">
        <v>103</v>
      </c>
      <c r="G4210" s="79"/>
      <c r="H4210" s="75"/>
      <c r="I4210" s="30"/>
      <c r="J4210" s="37">
        <f>VLOOKUP(Table2[[#This Row],[Visitor]],Table1[],2,FALSE)</f>
        <v>24</v>
      </c>
      <c r="K4210" s="37">
        <f>VLOOKUP(Table2[[#This Row],[Home]],Table1[],2,FALSE)</f>
        <v>25</v>
      </c>
      <c r="L4210" s="37">
        <f>VLOOKUP(Table2[[#This Row],[Visitor]],Table3[],2,FALSE)</f>
        <v>12</v>
      </c>
      <c r="M4210" s="37">
        <f>VLOOKUP(Table2[[#This Row],[Home]],Table3[],2,FALSE)</f>
        <v>22</v>
      </c>
      <c r="N4210" s="37">
        <f>VLOOKUP(Table2[[#This Row],[Visitor]],Table4[],2,FALSE)</f>
        <v>21</v>
      </c>
      <c r="O4210" s="37">
        <f>VLOOKUP(Table2[[#This Row],[Home]],Table4[],2,FALSE)</f>
        <v>30</v>
      </c>
      <c r="P4210" s="37">
        <f>VLOOKUP(Table2[[#This Row],[Visitor]],Table5[],2,FALSE)</f>
        <v>29</v>
      </c>
      <c r="Q4210" s="37">
        <f>VLOOKUP(Table2[[#This Row],[Home]],Table5[],2,FALSE)</f>
        <v>25</v>
      </c>
    </row>
    <row r="4211" spans="1:17" ht="25.5" customHeight="1">
      <c r="A4211" s="82" t="s">
        <v>1574</v>
      </c>
      <c r="B4211" s="83" t="s">
        <v>12</v>
      </c>
      <c r="C4211" s="83" t="s">
        <v>14</v>
      </c>
      <c r="D4211" s="83">
        <v>96</v>
      </c>
      <c r="E4211" s="83" t="s">
        <v>18</v>
      </c>
      <c r="F4211" s="83">
        <v>105</v>
      </c>
      <c r="G4211" s="79"/>
      <c r="H4211" s="75"/>
      <c r="I4211" s="30"/>
      <c r="J4211" s="37">
        <f>VLOOKUP(Table2[[#This Row],[Visitor]],Table1[],2,FALSE)</f>
        <v>19</v>
      </c>
      <c r="K4211" s="37">
        <f>VLOOKUP(Table2[[#This Row],[Home]],Table1[],2,FALSE)</f>
        <v>26</v>
      </c>
      <c r="L4211" s="37">
        <f>VLOOKUP(Table2[[#This Row],[Visitor]],Table3[],2,FALSE)</f>
        <v>19</v>
      </c>
      <c r="M4211" s="37">
        <f>VLOOKUP(Table2[[#This Row],[Home]],Table3[],2,FALSE)</f>
        <v>26</v>
      </c>
      <c r="N4211" s="37">
        <f>VLOOKUP(Table2[[#This Row],[Visitor]],Table4[],2,FALSE)</f>
        <v>16</v>
      </c>
      <c r="O4211" s="37">
        <f>VLOOKUP(Table2[[#This Row],[Home]],Table4[],2,FALSE)</f>
        <v>15</v>
      </c>
      <c r="P4211" s="37">
        <f>VLOOKUP(Table2[[#This Row],[Visitor]],Table5[],2,FALSE)</f>
        <v>27</v>
      </c>
      <c r="Q4211" s="37">
        <f>VLOOKUP(Table2[[#This Row],[Home]],Table5[],2,FALSE)</f>
        <v>18</v>
      </c>
    </row>
    <row r="4212" spans="1:17" ht="25.5" customHeight="1">
      <c r="A4212" s="82" t="s">
        <v>1574</v>
      </c>
      <c r="B4212" s="83" t="s">
        <v>12</v>
      </c>
      <c r="C4212" s="83" t="s">
        <v>19</v>
      </c>
      <c r="D4212" s="83">
        <v>103</v>
      </c>
      <c r="E4212" s="83" t="s">
        <v>41</v>
      </c>
      <c r="F4212" s="83">
        <v>110</v>
      </c>
      <c r="G4212" s="79"/>
      <c r="H4212" s="75"/>
      <c r="I4212" s="30"/>
      <c r="J4212" s="37">
        <f>VLOOKUP(Table2[[#This Row],[Visitor]],Table1[],2,FALSE)</f>
        <v>27</v>
      </c>
      <c r="K4212" s="37">
        <f>VLOOKUP(Table2[[#This Row],[Home]],Table1[],2,FALSE)</f>
        <v>7</v>
      </c>
      <c r="L4212" s="37">
        <f>VLOOKUP(Table2[[#This Row],[Visitor]],Table3[],2,FALSE)</f>
        <v>5</v>
      </c>
      <c r="M4212" s="37">
        <f>VLOOKUP(Table2[[#This Row],[Home]],Table3[],2,FALSE)</f>
        <v>2</v>
      </c>
      <c r="N4212" s="37">
        <f>VLOOKUP(Table2[[#This Row],[Visitor]],Table4[],2,FALSE)</f>
        <v>7</v>
      </c>
      <c r="O4212" s="37">
        <f>VLOOKUP(Table2[[#This Row],[Home]],Table4[],2,FALSE)</f>
        <v>2</v>
      </c>
      <c r="P4212" s="37">
        <f>VLOOKUP(Table2[[#This Row],[Visitor]],Table5[],2,FALSE)</f>
        <v>13</v>
      </c>
      <c r="Q4212" s="37">
        <f>VLOOKUP(Table2[[#This Row],[Home]],Table5[],2,FALSE)</f>
        <v>2</v>
      </c>
    </row>
    <row r="4213" spans="1:17" ht="25.5" customHeight="1">
      <c r="A4213" s="82" t="s">
        <v>1574</v>
      </c>
      <c r="B4213" s="83" t="s">
        <v>21</v>
      </c>
      <c r="C4213" s="83" t="s">
        <v>30</v>
      </c>
      <c r="D4213" s="83">
        <v>115</v>
      </c>
      <c r="E4213" s="83" t="s">
        <v>27</v>
      </c>
      <c r="F4213" s="83">
        <v>123</v>
      </c>
      <c r="G4213" s="79"/>
      <c r="H4213" s="75"/>
      <c r="I4213" s="30"/>
      <c r="J4213" s="37">
        <f>VLOOKUP(Table2[[#This Row],[Visitor]],Table1[],2,FALSE)</f>
        <v>18</v>
      </c>
      <c r="K4213" s="37">
        <f>VLOOKUP(Table2[[#This Row],[Home]],Table1[],2,FALSE)</f>
        <v>11</v>
      </c>
      <c r="L4213" s="37">
        <f>VLOOKUP(Table2[[#This Row],[Visitor]],Table3[],2,FALSE)</f>
        <v>14</v>
      </c>
      <c r="M4213" s="37">
        <f>VLOOKUP(Table2[[#This Row],[Home]],Table3[],2,FALSE)</f>
        <v>27</v>
      </c>
      <c r="N4213" s="37">
        <f>VLOOKUP(Table2[[#This Row],[Visitor]],Table4[],2,FALSE)</f>
        <v>4</v>
      </c>
      <c r="O4213" s="37">
        <f>VLOOKUP(Table2[[#This Row],[Home]],Table4[],2,FALSE)</f>
        <v>26</v>
      </c>
      <c r="P4213" s="37">
        <f>VLOOKUP(Table2[[#This Row],[Visitor]],Table5[],2,FALSE)</f>
        <v>6</v>
      </c>
      <c r="Q4213" s="37">
        <f>VLOOKUP(Table2[[#This Row],[Home]],Table5[],2,FALSE)</f>
        <v>26</v>
      </c>
    </row>
    <row r="4214" spans="1:17" ht="25.5" customHeight="1">
      <c r="A4214" s="82" t="s">
        <v>1574</v>
      </c>
      <c r="B4214" s="83" t="s">
        <v>23</v>
      </c>
      <c r="C4214" s="83" t="s">
        <v>15</v>
      </c>
      <c r="D4214" s="83">
        <v>112</v>
      </c>
      <c r="E4214" s="83" t="s">
        <v>44</v>
      </c>
      <c r="F4214" s="83">
        <v>108</v>
      </c>
      <c r="G4214" s="79"/>
      <c r="H4214" s="75"/>
      <c r="I4214" s="30"/>
      <c r="J4214" s="37">
        <f>VLOOKUP(Table2[[#This Row],[Visitor]],Table1[],2,FALSE)</f>
        <v>30</v>
      </c>
      <c r="K4214" s="37">
        <f>VLOOKUP(Table2[[#This Row],[Home]],Table1[],2,FALSE)</f>
        <v>6</v>
      </c>
      <c r="L4214" s="37">
        <f>VLOOKUP(Table2[[#This Row],[Visitor]],Table3[],2,FALSE)</f>
        <v>23</v>
      </c>
      <c r="M4214" s="37">
        <f>VLOOKUP(Table2[[#This Row],[Home]],Table3[],2,FALSE)</f>
        <v>18</v>
      </c>
      <c r="N4214" s="37">
        <f>VLOOKUP(Table2[[#This Row],[Visitor]],Table4[],2,FALSE)</f>
        <v>14</v>
      </c>
      <c r="O4214" s="37">
        <f>VLOOKUP(Table2[[#This Row],[Home]],Table4[],2,FALSE)</f>
        <v>12</v>
      </c>
      <c r="P4214" s="37">
        <f>VLOOKUP(Table2[[#This Row],[Visitor]],Table5[],2,FALSE)</f>
        <v>14</v>
      </c>
      <c r="Q4214" s="37">
        <f>VLOOKUP(Table2[[#This Row],[Home]],Table5[],2,FALSE)</f>
        <v>4</v>
      </c>
    </row>
    <row r="4215" spans="1:17" ht="25.5" customHeight="1">
      <c r="A4215" s="82" t="s">
        <v>1574</v>
      </c>
      <c r="B4215" s="83" t="s">
        <v>29</v>
      </c>
      <c r="C4215" s="83" t="s">
        <v>38</v>
      </c>
      <c r="D4215" s="83">
        <v>115</v>
      </c>
      <c r="E4215" s="83" t="s">
        <v>22</v>
      </c>
      <c r="F4215" s="83">
        <v>128</v>
      </c>
      <c r="G4215" s="79"/>
      <c r="H4215" s="75"/>
      <c r="I4215" s="30"/>
      <c r="J4215" s="37">
        <f>VLOOKUP(Table2[[#This Row],[Visitor]],Table1[],2,FALSE)</f>
        <v>23</v>
      </c>
      <c r="K4215" s="37">
        <f>VLOOKUP(Table2[[#This Row],[Home]],Table1[],2,FALSE)</f>
        <v>14</v>
      </c>
      <c r="L4215" s="37">
        <f>VLOOKUP(Table2[[#This Row],[Visitor]],Table3[],2,FALSE)</f>
        <v>25</v>
      </c>
      <c r="M4215" s="37">
        <f>VLOOKUP(Table2[[#This Row],[Home]],Table3[],2,FALSE)</f>
        <v>16</v>
      </c>
      <c r="N4215" s="37">
        <f>VLOOKUP(Table2[[#This Row],[Visitor]],Table4[],2,FALSE)</f>
        <v>19</v>
      </c>
      <c r="O4215" s="37">
        <f>VLOOKUP(Table2[[#This Row],[Home]],Table4[],2,FALSE)</f>
        <v>1</v>
      </c>
      <c r="P4215" s="37">
        <f>VLOOKUP(Table2[[#This Row],[Visitor]],Table5[],2,FALSE)</f>
        <v>20</v>
      </c>
      <c r="Q4215" s="37">
        <f>VLOOKUP(Table2[[#This Row],[Home]],Table5[],2,FALSE)</f>
        <v>1</v>
      </c>
    </row>
    <row r="4216" spans="1:17" ht="25.5" customHeight="1">
      <c r="A4216" s="82" t="s">
        <v>1575</v>
      </c>
      <c r="B4216" s="83" t="s">
        <v>23</v>
      </c>
      <c r="C4216" s="83" t="s">
        <v>40</v>
      </c>
      <c r="D4216" s="83">
        <v>120</v>
      </c>
      <c r="E4216" s="83" t="s">
        <v>9</v>
      </c>
      <c r="F4216" s="83">
        <v>100</v>
      </c>
      <c r="G4216" s="79"/>
      <c r="H4216" s="75"/>
      <c r="I4216" s="30"/>
      <c r="J4216" s="37">
        <f>VLOOKUP(Table2[[#This Row],[Visitor]],Table1[],2,FALSE)</f>
        <v>15</v>
      </c>
      <c r="K4216" s="37">
        <f>VLOOKUP(Table2[[#This Row],[Home]],Table1[],2,FALSE)</f>
        <v>3</v>
      </c>
      <c r="L4216" s="37">
        <f>VLOOKUP(Table2[[#This Row],[Visitor]],Table3[],2,FALSE)</f>
        <v>24</v>
      </c>
      <c r="M4216" s="37">
        <f>VLOOKUP(Table2[[#This Row],[Home]],Table3[],2,FALSE)</f>
        <v>1</v>
      </c>
      <c r="N4216" s="37">
        <f>VLOOKUP(Table2[[#This Row],[Visitor]],Table4[],2,FALSE)</f>
        <v>27</v>
      </c>
      <c r="O4216" s="37">
        <f>VLOOKUP(Table2[[#This Row],[Home]],Table4[],2,FALSE)</f>
        <v>5</v>
      </c>
      <c r="P4216" s="37">
        <f>VLOOKUP(Table2[[#This Row],[Visitor]],Table5[],2,FALSE)</f>
        <v>24</v>
      </c>
      <c r="Q4216" s="37">
        <f>VLOOKUP(Table2[[#This Row],[Home]],Table5[],2,FALSE)</f>
        <v>8</v>
      </c>
    </row>
    <row r="4217" spans="1:17" ht="25.5" customHeight="1">
      <c r="A4217" s="82" t="s">
        <v>1575</v>
      </c>
      <c r="B4217" s="83" t="s">
        <v>26</v>
      </c>
      <c r="C4217" s="83" t="s">
        <v>25</v>
      </c>
      <c r="D4217" s="83">
        <v>92</v>
      </c>
      <c r="E4217" s="83" t="s">
        <v>28</v>
      </c>
      <c r="F4217" s="83">
        <v>102</v>
      </c>
      <c r="G4217" s="79"/>
      <c r="H4217" s="75"/>
      <c r="I4217" s="30"/>
      <c r="J4217" s="37">
        <f>VLOOKUP(Table2[[#This Row],[Visitor]],Table1[],2,FALSE)</f>
        <v>12</v>
      </c>
      <c r="K4217" s="37">
        <f>VLOOKUP(Table2[[#This Row],[Home]],Table1[],2,FALSE)</f>
        <v>22</v>
      </c>
      <c r="L4217" s="37">
        <f>VLOOKUP(Table2[[#This Row],[Visitor]],Table3[],2,FALSE)</f>
        <v>29</v>
      </c>
      <c r="M4217" s="37">
        <f>VLOOKUP(Table2[[#This Row],[Home]],Table3[],2,FALSE)</f>
        <v>28</v>
      </c>
      <c r="N4217" s="37">
        <f>VLOOKUP(Table2[[#This Row],[Visitor]],Table4[],2,FALSE)</f>
        <v>23</v>
      </c>
      <c r="O4217" s="37">
        <f>VLOOKUP(Table2[[#This Row],[Home]],Table4[],2,FALSE)</f>
        <v>22</v>
      </c>
      <c r="P4217" s="37">
        <f>VLOOKUP(Table2[[#This Row],[Visitor]],Table5[],2,FALSE)</f>
        <v>16</v>
      </c>
      <c r="Q4217" s="37">
        <f>VLOOKUP(Table2[[#This Row],[Home]],Table5[],2,FALSE)</f>
        <v>12</v>
      </c>
    </row>
    <row r="4218" spans="1:17" ht="25.5" customHeight="1">
      <c r="A4218" s="82" t="s">
        <v>1575</v>
      </c>
      <c r="B4218" s="83" t="s">
        <v>29</v>
      </c>
      <c r="C4218" s="83" t="s">
        <v>17</v>
      </c>
      <c r="D4218" s="83">
        <v>108</v>
      </c>
      <c r="E4218" s="83" t="s">
        <v>43</v>
      </c>
      <c r="F4218" s="83">
        <v>94</v>
      </c>
      <c r="G4218" s="79"/>
      <c r="H4218" s="75"/>
      <c r="I4218" s="30"/>
      <c r="J4218" s="37">
        <f>VLOOKUP(Table2[[#This Row],[Visitor]],Table1[],2,FALSE)</f>
        <v>17</v>
      </c>
      <c r="K4218" s="37">
        <f>VLOOKUP(Table2[[#This Row],[Home]],Table1[],2,FALSE)</f>
        <v>10</v>
      </c>
      <c r="L4218" s="37">
        <f>VLOOKUP(Table2[[#This Row],[Visitor]],Table3[],2,FALSE)</f>
        <v>15</v>
      </c>
      <c r="M4218" s="37">
        <f>VLOOKUP(Table2[[#This Row],[Home]],Table3[],2,FALSE)</f>
        <v>10</v>
      </c>
      <c r="N4218" s="37">
        <f>VLOOKUP(Table2[[#This Row],[Visitor]],Table4[],2,FALSE)</f>
        <v>18</v>
      </c>
      <c r="O4218" s="37">
        <f>VLOOKUP(Table2[[#This Row],[Home]],Table4[],2,FALSE)</f>
        <v>10</v>
      </c>
      <c r="P4218" s="37">
        <f>VLOOKUP(Table2[[#This Row],[Visitor]],Table5[],2,FALSE)</f>
        <v>9</v>
      </c>
      <c r="Q4218" s="37">
        <f>VLOOKUP(Table2[[#This Row],[Home]],Table5[],2,FALSE)</f>
        <v>10</v>
      </c>
    </row>
    <row r="4219" spans="1:17" ht="25.5" customHeight="1">
      <c r="A4219" s="82" t="s">
        <v>1575</v>
      </c>
      <c r="B4219" s="83" t="s">
        <v>29</v>
      </c>
      <c r="C4219" s="83" t="s">
        <v>36</v>
      </c>
      <c r="D4219" s="83">
        <v>100</v>
      </c>
      <c r="E4219" s="83" t="s">
        <v>37</v>
      </c>
      <c r="F4219" s="83">
        <v>132</v>
      </c>
      <c r="G4219" s="79"/>
      <c r="H4219" s="75"/>
      <c r="I4219" s="30"/>
      <c r="J4219" s="37">
        <f>VLOOKUP(Table2[[#This Row],[Visitor]],Table1[],2,FALSE)</f>
        <v>16</v>
      </c>
      <c r="K4219" s="37">
        <f>VLOOKUP(Table2[[#This Row],[Home]],Table1[],2,FALSE)</f>
        <v>29</v>
      </c>
      <c r="L4219" s="37">
        <f>VLOOKUP(Table2[[#This Row],[Visitor]],Table3[],2,FALSE)</f>
        <v>7</v>
      </c>
      <c r="M4219" s="37">
        <f>VLOOKUP(Table2[[#This Row],[Home]],Table3[],2,FALSE)</f>
        <v>30</v>
      </c>
      <c r="N4219" s="37">
        <f>VLOOKUP(Table2[[#This Row],[Visitor]],Table4[],2,FALSE)</f>
        <v>6</v>
      </c>
      <c r="O4219" s="37">
        <f>VLOOKUP(Table2[[#This Row],[Home]],Table4[],2,FALSE)</f>
        <v>29</v>
      </c>
      <c r="P4219" s="37">
        <f>VLOOKUP(Table2[[#This Row],[Visitor]],Table5[],2,FALSE)</f>
        <v>15</v>
      </c>
      <c r="Q4219" s="37">
        <f>VLOOKUP(Table2[[#This Row],[Home]],Table5[],2,FALSE)</f>
        <v>17</v>
      </c>
    </row>
    <row r="4220" spans="1:17" ht="25.5" customHeight="1">
      <c r="A4220" s="82" t="s">
        <v>1575</v>
      </c>
      <c r="B4220" s="83" t="s">
        <v>29</v>
      </c>
      <c r="C4220" s="83" t="s">
        <v>13</v>
      </c>
      <c r="D4220" s="83">
        <v>110</v>
      </c>
      <c r="E4220" s="83" t="s">
        <v>31</v>
      </c>
      <c r="F4220" s="83">
        <v>132</v>
      </c>
      <c r="G4220" s="79"/>
      <c r="H4220" s="75"/>
      <c r="I4220" s="30"/>
      <c r="J4220" s="37">
        <f>VLOOKUP(Table2[[#This Row],[Visitor]],Table1[],2,FALSE)</f>
        <v>20</v>
      </c>
      <c r="K4220" s="37">
        <f>VLOOKUP(Table2[[#This Row],[Home]],Table1[],2,FALSE)</f>
        <v>8</v>
      </c>
      <c r="L4220" s="37">
        <f>VLOOKUP(Table2[[#This Row],[Visitor]],Table3[],2,FALSE)</f>
        <v>20</v>
      </c>
      <c r="M4220" s="37">
        <f>VLOOKUP(Table2[[#This Row],[Home]],Table3[],2,FALSE)</f>
        <v>11</v>
      </c>
      <c r="N4220" s="37">
        <f>VLOOKUP(Table2[[#This Row],[Visitor]],Table4[],2,FALSE)</f>
        <v>17</v>
      </c>
      <c r="O4220" s="37">
        <f>VLOOKUP(Table2[[#This Row],[Home]],Table4[],2,FALSE)</f>
        <v>8</v>
      </c>
      <c r="P4220" s="37">
        <f>VLOOKUP(Table2[[#This Row],[Visitor]],Table5[],2,FALSE)</f>
        <v>23</v>
      </c>
      <c r="Q4220" s="37">
        <f>VLOOKUP(Table2[[#This Row],[Home]],Table5[],2,FALSE)</f>
        <v>11</v>
      </c>
    </row>
    <row r="4221" spans="1:17" ht="25.5" customHeight="1">
      <c r="A4221" s="82" t="s">
        <v>1575</v>
      </c>
      <c r="B4221" s="83" t="s">
        <v>35</v>
      </c>
      <c r="C4221" s="83" t="s">
        <v>20</v>
      </c>
      <c r="D4221" s="83">
        <v>127</v>
      </c>
      <c r="E4221" s="83" t="s">
        <v>45</v>
      </c>
      <c r="F4221" s="83">
        <v>124</v>
      </c>
      <c r="G4221" s="79"/>
      <c r="H4221" s="75"/>
      <c r="I4221" s="30"/>
      <c r="J4221" s="37">
        <f>VLOOKUP(Table2[[#This Row],[Visitor]],Table1[],2,FALSE)</f>
        <v>9</v>
      </c>
      <c r="K4221" s="37">
        <f>VLOOKUP(Table2[[#This Row],[Home]],Table1[],2,FALSE)</f>
        <v>28</v>
      </c>
      <c r="L4221" s="37">
        <f>VLOOKUP(Table2[[#This Row],[Visitor]],Table3[],2,FALSE)</f>
        <v>17</v>
      </c>
      <c r="M4221" s="37">
        <f>VLOOKUP(Table2[[#This Row],[Home]],Table3[],2,FALSE)</f>
        <v>21</v>
      </c>
      <c r="N4221" s="37">
        <f>VLOOKUP(Table2[[#This Row],[Visitor]],Table4[],2,FALSE)</f>
        <v>25</v>
      </c>
      <c r="O4221" s="37">
        <f>VLOOKUP(Table2[[#This Row],[Home]],Table4[],2,FALSE)</f>
        <v>20</v>
      </c>
      <c r="P4221" s="37">
        <f>VLOOKUP(Table2[[#This Row],[Visitor]],Table5[],2,FALSE)</f>
        <v>22</v>
      </c>
      <c r="Q4221" s="37">
        <f>VLOOKUP(Table2[[#This Row],[Home]],Table5[],2,FALSE)</f>
        <v>3</v>
      </c>
    </row>
    <row r="4222" spans="1:17" ht="25.5" customHeight="1">
      <c r="A4222" s="82" t="s">
        <v>1576</v>
      </c>
      <c r="B4222" s="83" t="s">
        <v>12</v>
      </c>
      <c r="C4222" s="83" t="s">
        <v>27</v>
      </c>
      <c r="D4222" s="83">
        <v>111</v>
      </c>
      <c r="E4222" s="83" t="s">
        <v>6</v>
      </c>
      <c r="F4222" s="83">
        <v>112</v>
      </c>
      <c r="G4222" s="79"/>
      <c r="H4222" s="75"/>
      <c r="I4222" s="30"/>
      <c r="J4222" s="37">
        <f>VLOOKUP(Table2[[#This Row],[Visitor]],Table1[],2,FALSE)</f>
        <v>11</v>
      </c>
      <c r="K4222" s="37">
        <f>VLOOKUP(Table2[[#This Row],[Home]],Table1[],2,FALSE)</f>
        <v>5</v>
      </c>
      <c r="L4222" s="37">
        <f>VLOOKUP(Table2[[#This Row],[Visitor]],Table3[],2,FALSE)</f>
        <v>27</v>
      </c>
      <c r="M4222" s="37">
        <f>VLOOKUP(Table2[[#This Row],[Home]],Table3[],2,FALSE)</f>
        <v>6</v>
      </c>
      <c r="N4222" s="37">
        <f>VLOOKUP(Table2[[#This Row],[Visitor]],Table4[],2,FALSE)</f>
        <v>26</v>
      </c>
      <c r="O4222" s="37">
        <f>VLOOKUP(Table2[[#This Row],[Home]],Table4[],2,FALSE)</f>
        <v>28</v>
      </c>
      <c r="P4222" s="37">
        <f>VLOOKUP(Table2[[#This Row],[Visitor]],Table5[],2,FALSE)</f>
        <v>26</v>
      </c>
      <c r="Q4222" s="37">
        <f>VLOOKUP(Table2[[#This Row],[Home]],Table5[],2,FALSE)</f>
        <v>28</v>
      </c>
    </row>
    <row r="4223" spans="1:17" ht="25.5" customHeight="1">
      <c r="A4223" s="82" t="s">
        <v>1576</v>
      </c>
      <c r="B4223" s="83" t="s">
        <v>12</v>
      </c>
      <c r="C4223" s="83" t="s">
        <v>14</v>
      </c>
      <c r="D4223" s="83">
        <v>105</v>
      </c>
      <c r="E4223" s="83" t="s">
        <v>18</v>
      </c>
      <c r="F4223" s="83">
        <v>93</v>
      </c>
      <c r="G4223" s="79"/>
      <c r="H4223" s="75"/>
      <c r="I4223" s="30"/>
      <c r="J4223" s="37">
        <f>VLOOKUP(Table2[[#This Row],[Visitor]],Table1[],2,FALSE)</f>
        <v>19</v>
      </c>
      <c r="K4223" s="37">
        <f>VLOOKUP(Table2[[#This Row],[Home]],Table1[],2,FALSE)</f>
        <v>26</v>
      </c>
      <c r="L4223" s="37">
        <f>VLOOKUP(Table2[[#This Row],[Visitor]],Table3[],2,FALSE)</f>
        <v>19</v>
      </c>
      <c r="M4223" s="37">
        <f>VLOOKUP(Table2[[#This Row],[Home]],Table3[],2,FALSE)</f>
        <v>26</v>
      </c>
      <c r="N4223" s="37">
        <f>VLOOKUP(Table2[[#This Row],[Visitor]],Table4[],2,FALSE)</f>
        <v>16</v>
      </c>
      <c r="O4223" s="37">
        <f>VLOOKUP(Table2[[#This Row],[Home]],Table4[],2,FALSE)</f>
        <v>15</v>
      </c>
      <c r="P4223" s="37">
        <f>VLOOKUP(Table2[[#This Row],[Visitor]],Table5[],2,FALSE)</f>
        <v>27</v>
      </c>
      <c r="Q4223" s="37">
        <f>VLOOKUP(Table2[[#This Row],[Home]],Table5[],2,FALSE)</f>
        <v>18</v>
      </c>
    </row>
    <row r="4224" spans="1:17" ht="25.5" customHeight="1">
      <c r="A4224" s="82" t="s">
        <v>1576</v>
      </c>
      <c r="B4224" s="83" t="s">
        <v>21</v>
      </c>
      <c r="C4224" s="83" t="s">
        <v>38</v>
      </c>
      <c r="D4224" s="83">
        <v>118</v>
      </c>
      <c r="E4224" s="83" t="s">
        <v>15</v>
      </c>
      <c r="F4224" s="83">
        <v>127</v>
      </c>
      <c r="G4224" s="79"/>
      <c r="H4224" s="75"/>
      <c r="I4224" s="30"/>
      <c r="J4224" s="37">
        <f>VLOOKUP(Table2[[#This Row],[Visitor]],Table1[],2,FALSE)</f>
        <v>23</v>
      </c>
      <c r="K4224" s="37">
        <f>VLOOKUP(Table2[[#This Row],[Home]],Table1[],2,FALSE)</f>
        <v>30</v>
      </c>
      <c r="L4224" s="37">
        <f>VLOOKUP(Table2[[#This Row],[Visitor]],Table3[],2,FALSE)</f>
        <v>25</v>
      </c>
      <c r="M4224" s="37">
        <f>VLOOKUP(Table2[[#This Row],[Home]],Table3[],2,FALSE)</f>
        <v>23</v>
      </c>
      <c r="N4224" s="37">
        <f>VLOOKUP(Table2[[#This Row],[Visitor]],Table4[],2,FALSE)</f>
        <v>19</v>
      </c>
      <c r="O4224" s="37">
        <f>VLOOKUP(Table2[[#This Row],[Home]],Table4[],2,FALSE)</f>
        <v>14</v>
      </c>
      <c r="P4224" s="37">
        <f>VLOOKUP(Table2[[#This Row],[Visitor]],Table5[],2,FALSE)</f>
        <v>20</v>
      </c>
      <c r="Q4224" s="37">
        <f>VLOOKUP(Table2[[#This Row],[Home]],Table5[],2,FALSE)</f>
        <v>14</v>
      </c>
    </row>
    <row r="4225" spans="1:17" ht="25.5" customHeight="1">
      <c r="A4225" s="82" t="s">
        <v>1576</v>
      </c>
      <c r="B4225" s="83" t="s">
        <v>21</v>
      </c>
      <c r="C4225" s="83" t="s">
        <v>5</v>
      </c>
      <c r="D4225" s="83">
        <v>107</v>
      </c>
      <c r="E4225" s="83" t="s">
        <v>28</v>
      </c>
      <c r="F4225" s="83">
        <v>110</v>
      </c>
      <c r="G4225" s="79"/>
      <c r="H4225" s="75"/>
      <c r="I4225" s="30"/>
      <c r="J4225" s="37">
        <f>VLOOKUP(Table2[[#This Row],[Visitor]],Table1[],2,FALSE)</f>
        <v>4</v>
      </c>
      <c r="K4225" s="37">
        <f>VLOOKUP(Table2[[#This Row],[Home]],Table1[],2,FALSE)</f>
        <v>22</v>
      </c>
      <c r="L4225" s="37">
        <f>VLOOKUP(Table2[[#This Row],[Visitor]],Table3[],2,FALSE)</f>
        <v>4</v>
      </c>
      <c r="M4225" s="37">
        <f>VLOOKUP(Table2[[#This Row],[Home]],Table3[],2,FALSE)</f>
        <v>28</v>
      </c>
      <c r="N4225" s="37">
        <f>VLOOKUP(Table2[[#This Row],[Visitor]],Table4[],2,FALSE)</f>
        <v>9</v>
      </c>
      <c r="O4225" s="37">
        <f>VLOOKUP(Table2[[#This Row],[Home]],Table4[],2,FALSE)</f>
        <v>22</v>
      </c>
      <c r="P4225" s="37">
        <f>VLOOKUP(Table2[[#This Row],[Visitor]],Table5[],2,FALSE)</f>
        <v>5</v>
      </c>
      <c r="Q4225" s="37">
        <f>VLOOKUP(Table2[[#This Row],[Home]],Table5[],2,FALSE)</f>
        <v>12</v>
      </c>
    </row>
    <row r="4226" spans="1:17" ht="25.5" customHeight="1">
      <c r="A4226" s="82" t="s">
        <v>1576</v>
      </c>
      <c r="B4226" s="83" t="s">
        <v>21</v>
      </c>
      <c r="C4226" s="83" t="s">
        <v>10</v>
      </c>
      <c r="D4226" s="83">
        <v>114</v>
      </c>
      <c r="E4226" s="83" t="s">
        <v>42</v>
      </c>
      <c r="F4226" s="83">
        <v>106</v>
      </c>
      <c r="G4226" s="79"/>
      <c r="H4226" s="75"/>
      <c r="I4226" s="30"/>
      <c r="J4226" s="37">
        <f>VLOOKUP(Table2[[#This Row],[Visitor]],Table1[],2,FALSE)</f>
        <v>1</v>
      </c>
      <c r="K4226" s="37">
        <f>VLOOKUP(Table2[[#This Row],[Home]],Table1[],2,FALSE)</f>
        <v>25</v>
      </c>
      <c r="L4226" s="37">
        <f>VLOOKUP(Table2[[#This Row],[Visitor]],Table3[],2,FALSE)</f>
        <v>3</v>
      </c>
      <c r="M4226" s="37">
        <f>VLOOKUP(Table2[[#This Row],[Home]],Table3[],2,FALSE)</f>
        <v>22</v>
      </c>
      <c r="N4226" s="37">
        <f>VLOOKUP(Table2[[#This Row],[Visitor]],Table4[],2,FALSE)</f>
        <v>3</v>
      </c>
      <c r="O4226" s="37">
        <f>VLOOKUP(Table2[[#This Row],[Home]],Table4[],2,FALSE)</f>
        <v>30</v>
      </c>
      <c r="P4226" s="37">
        <f>VLOOKUP(Table2[[#This Row],[Visitor]],Table5[],2,FALSE)</f>
        <v>30</v>
      </c>
      <c r="Q4226" s="37">
        <f>VLOOKUP(Table2[[#This Row],[Home]],Table5[],2,FALSE)</f>
        <v>25</v>
      </c>
    </row>
    <row r="4227" spans="1:17" ht="25.5" customHeight="1">
      <c r="A4227" s="82" t="s">
        <v>1576</v>
      </c>
      <c r="B4227" s="83" t="s">
        <v>21</v>
      </c>
      <c r="C4227" s="83" t="s">
        <v>19</v>
      </c>
      <c r="D4227" s="83">
        <v>109</v>
      </c>
      <c r="E4227" s="83" t="s">
        <v>41</v>
      </c>
      <c r="F4227" s="83">
        <v>102</v>
      </c>
      <c r="G4227" s="79"/>
      <c r="H4227" s="75"/>
      <c r="I4227" s="30"/>
      <c r="J4227" s="37">
        <f>VLOOKUP(Table2[[#This Row],[Visitor]],Table1[],2,FALSE)</f>
        <v>27</v>
      </c>
      <c r="K4227" s="37">
        <f>VLOOKUP(Table2[[#This Row],[Home]],Table1[],2,FALSE)</f>
        <v>7</v>
      </c>
      <c r="L4227" s="37">
        <f>VLOOKUP(Table2[[#This Row],[Visitor]],Table3[],2,FALSE)</f>
        <v>5</v>
      </c>
      <c r="M4227" s="37">
        <f>VLOOKUP(Table2[[#This Row],[Home]],Table3[],2,FALSE)</f>
        <v>2</v>
      </c>
      <c r="N4227" s="37">
        <f>VLOOKUP(Table2[[#This Row],[Visitor]],Table4[],2,FALSE)</f>
        <v>7</v>
      </c>
      <c r="O4227" s="37">
        <f>VLOOKUP(Table2[[#This Row],[Home]],Table4[],2,FALSE)</f>
        <v>2</v>
      </c>
      <c r="P4227" s="37">
        <f>VLOOKUP(Table2[[#This Row],[Visitor]],Table5[],2,FALSE)</f>
        <v>13</v>
      </c>
      <c r="Q4227" s="37">
        <f>VLOOKUP(Table2[[#This Row],[Home]],Table5[],2,FALSE)</f>
        <v>2</v>
      </c>
    </row>
    <row r="4228" spans="1:17" ht="25.5" customHeight="1">
      <c r="A4228" s="82" t="s">
        <v>1576</v>
      </c>
      <c r="B4228" s="83" t="s">
        <v>23</v>
      </c>
      <c r="C4228" s="83" t="s">
        <v>33</v>
      </c>
      <c r="D4228" s="83">
        <v>112</v>
      </c>
      <c r="E4228" s="83" t="s">
        <v>22</v>
      </c>
      <c r="F4228" s="83">
        <v>139</v>
      </c>
      <c r="G4228" s="79"/>
      <c r="H4228" s="75"/>
      <c r="I4228" s="30"/>
      <c r="J4228" s="37">
        <f>VLOOKUP(Table2[[#This Row],[Visitor]],Table1[],2,FALSE)</f>
        <v>24</v>
      </c>
      <c r="K4228" s="37">
        <f>VLOOKUP(Table2[[#This Row],[Home]],Table1[],2,FALSE)</f>
        <v>14</v>
      </c>
      <c r="L4228" s="37">
        <f>VLOOKUP(Table2[[#This Row],[Visitor]],Table3[],2,FALSE)</f>
        <v>12</v>
      </c>
      <c r="M4228" s="37">
        <f>VLOOKUP(Table2[[#This Row],[Home]],Table3[],2,FALSE)</f>
        <v>16</v>
      </c>
      <c r="N4228" s="37">
        <f>VLOOKUP(Table2[[#This Row],[Visitor]],Table4[],2,FALSE)</f>
        <v>21</v>
      </c>
      <c r="O4228" s="37">
        <f>VLOOKUP(Table2[[#This Row],[Home]],Table4[],2,FALSE)</f>
        <v>1</v>
      </c>
      <c r="P4228" s="37">
        <f>VLOOKUP(Table2[[#This Row],[Visitor]],Table5[],2,FALSE)</f>
        <v>29</v>
      </c>
      <c r="Q4228" s="37">
        <f>VLOOKUP(Table2[[#This Row],[Home]],Table5[],2,FALSE)</f>
        <v>1</v>
      </c>
    </row>
    <row r="4229" spans="1:17" ht="25.5" customHeight="1">
      <c r="A4229" s="82" t="s">
        <v>1576</v>
      </c>
      <c r="B4229" s="83" t="s">
        <v>35</v>
      </c>
      <c r="C4229" s="83" t="s">
        <v>36</v>
      </c>
      <c r="D4229" s="83">
        <v>106</v>
      </c>
      <c r="E4229" s="83" t="s">
        <v>30</v>
      </c>
      <c r="F4229" s="83">
        <v>111</v>
      </c>
      <c r="G4229" s="79"/>
      <c r="H4229" s="75"/>
      <c r="I4229" s="30"/>
      <c r="J4229" s="37">
        <f>VLOOKUP(Table2[[#This Row],[Visitor]],Table1[],2,FALSE)</f>
        <v>16</v>
      </c>
      <c r="K4229" s="37">
        <f>VLOOKUP(Table2[[#This Row],[Home]],Table1[],2,FALSE)</f>
        <v>18</v>
      </c>
      <c r="L4229" s="37">
        <f>VLOOKUP(Table2[[#This Row],[Visitor]],Table3[],2,FALSE)</f>
        <v>7</v>
      </c>
      <c r="M4229" s="37">
        <f>VLOOKUP(Table2[[#This Row],[Home]],Table3[],2,FALSE)</f>
        <v>14</v>
      </c>
      <c r="N4229" s="37">
        <f>VLOOKUP(Table2[[#This Row],[Visitor]],Table4[],2,FALSE)</f>
        <v>6</v>
      </c>
      <c r="O4229" s="37">
        <f>VLOOKUP(Table2[[#This Row],[Home]],Table4[],2,FALSE)</f>
        <v>4</v>
      </c>
      <c r="P4229" s="37">
        <f>VLOOKUP(Table2[[#This Row],[Visitor]],Table5[],2,FALSE)</f>
        <v>15</v>
      </c>
      <c r="Q4229" s="37">
        <f>VLOOKUP(Table2[[#This Row],[Home]],Table5[],2,FALSE)</f>
        <v>6</v>
      </c>
    </row>
    <row r="4230" spans="1:17" ht="25.5" customHeight="1">
      <c r="A4230" s="82" t="s">
        <v>1576</v>
      </c>
      <c r="B4230" s="83" t="s">
        <v>35</v>
      </c>
      <c r="C4230" s="83" t="s">
        <v>20</v>
      </c>
      <c r="D4230" s="83">
        <v>116</v>
      </c>
      <c r="E4230" s="83" t="s">
        <v>44</v>
      </c>
      <c r="F4230" s="83">
        <v>135</v>
      </c>
      <c r="G4230" s="79"/>
      <c r="H4230" s="75"/>
      <c r="I4230" s="30"/>
      <c r="J4230" s="37">
        <f>VLOOKUP(Table2[[#This Row],[Visitor]],Table1[],2,FALSE)</f>
        <v>9</v>
      </c>
      <c r="K4230" s="37">
        <f>VLOOKUP(Table2[[#This Row],[Home]],Table1[],2,FALSE)</f>
        <v>6</v>
      </c>
      <c r="L4230" s="37">
        <f>VLOOKUP(Table2[[#This Row],[Visitor]],Table3[],2,FALSE)</f>
        <v>17</v>
      </c>
      <c r="M4230" s="37">
        <f>VLOOKUP(Table2[[#This Row],[Home]],Table3[],2,FALSE)</f>
        <v>18</v>
      </c>
      <c r="N4230" s="37">
        <f>VLOOKUP(Table2[[#This Row],[Visitor]],Table4[],2,FALSE)</f>
        <v>25</v>
      </c>
      <c r="O4230" s="37">
        <f>VLOOKUP(Table2[[#This Row],[Home]],Table4[],2,FALSE)</f>
        <v>12</v>
      </c>
      <c r="P4230" s="37">
        <f>VLOOKUP(Table2[[#This Row],[Visitor]],Table5[],2,FALSE)</f>
        <v>22</v>
      </c>
      <c r="Q4230" s="37">
        <f>VLOOKUP(Table2[[#This Row],[Home]],Table5[],2,FALSE)</f>
        <v>4</v>
      </c>
    </row>
    <row r="4231" spans="1:17" ht="25.5" customHeight="1">
      <c r="A4231" s="82" t="s">
        <v>1577</v>
      </c>
      <c r="B4231" s="83" t="s">
        <v>21</v>
      </c>
      <c r="C4231" s="83" t="s">
        <v>5</v>
      </c>
      <c r="D4231" s="83">
        <v>112</v>
      </c>
      <c r="E4231" s="83" t="s">
        <v>27</v>
      </c>
      <c r="F4231" s="83">
        <v>127</v>
      </c>
      <c r="G4231" s="79"/>
      <c r="H4231" s="75"/>
      <c r="I4231" s="30"/>
      <c r="J4231" s="37">
        <f>VLOOKUP(Table2[[#This Row],[Visitor]],Table1[],2,FALSE)</f>
        <v>4</v>
      </c>
      <c r="K4231" s="37">
        <f>VLOOKUP(Table2[[#This Row],[Home]],Table1[],2,FALSE)</f>
        <v>11</v>
      </c>
      <c r="L4231" s="37">
        <f>VLOOKUP(Table2[[#This Row],[Visitor]],Table3[],2,FALSE)</f>
        <v>4</v>
      </c>
      <c r="M4231" s="37">
        <f>VLOOKUP(Table2[[#This Row],[Home]],Table3[],2,FALSE)</f>
        <v>27</v>
      </c>
      <c r="N4231" s="37">
        <f>VLOOKUP(Table2[[#This Row],[Visitor]],Table4[],2,FALSE)</f>
        <v>9</v>
      </c>
      <c r="O4231" s="37">
        <f>VLOOKUP(Table2[[#This Row],[Home]],Table4[],2,FALSE)</f>
        <v>26</v>
      </c>
      <c r="P4231" s="37">
        <f>VLOOKUP(Table2[[#This Row],[Visitor]],Table5[],2,FALSE)</f>
        <v>5</v>
      </c>
      <c r="Q4231" s="37">
        <f>VLOOKUP(Table2[[#This Row],[Home]],Table5[],2,FALSE)</f>
        <v>26</v>
      </c>
    </row>
    <row r="4232" spans="1:17" ht="25.5" customHeight="1">
      <c r="A4232" s="82" t="s">
        <v>1577</v>
      </c>
      <c r="B4232" s="83" t="s">
        <v>21</v>
      </c>
      <c r="C4232" s="83" t="s">
        <v>9</v>
      </c>
      <c r="D4232" s="83">
        <v>96</v>
      </c>
      <c r="E4232" s="83" t="s">
        <v>6</v>
      </c>
      <c r="F4232" s="83">
        <v>112</v>
      </c>
      <c r="G4232" s="79"/>
      <c r="H4232" s="75"/>
      <c r="I4232" s="30"/>
      <c r="J4232" s="37">
        <f>VLOOKUP(Table2[[#This Row],[Visitor]],Table1[],2,FALSE)</f>
        <v>3</v>
      </c>
      <c r="K4232" s="37">
        <f>VLOOKUP(Table2[[#This Row],[Home]],Table1[],2,FALSE)</f>
        <v>5</v>
      </c>
      <c r="L4232" s="37">
        <f>VLOOKUP(Table2[[#This Row],[Visitor]],Table3[],2,FALSE)</f>
        <v>1</v>
      </c>
      <c r="M4232" s="37">
        <f>VLOOKUP(Table2[[#This Row],[Home]],Table3[],2,FALSE)</f>
        <v>6</v>
      </c>
      <c r="N4232" s="37">
        <f>VLOOKUP(Table2[[#This Row],[Visitor]],Table4[],2,FALSE)</f>
        <v>5</v>
      </c>
      <c r="O4232" s="37">
        <f>VLOOKUP(Table2[[#This Row],[Home]],Table4[],2,FALSE)</f>
        <v>28</v>
      </c>
      <c r="P4232" s="37">
        <f>VLOOKUP(Table2[[#This Row],[Visitor]],Table5[],2,FALSE)</f>
        <v>8</v>
      </c>
      <c r="Q4232" s="37">
        <f>VLOOKUP(Table2[[#This Row],[Home]],Table5[],2,FALSE)</f>
        <v>28</v>
      </c>
    </row>
    <row r="4233" spans="1:17" ht="25.5" customHeight="1">
      <c r="A4233" s="82" t="s">
        <v>1577</v>
      </c>
      <c r="B4233" s="83" t="s">
        <v>21</v>
      </c>
      <c r="C4233" s="83" t="s">
        <v>10</v>
      </c>
      <c r="D4233" s="83">
        <v>111</v>
      </c>
      <c r="E4233" s="83" t="s">
        <v>16</v>
      </c>
      <c r="F4233" s="83">
        <v>107</v>
      </c>
      <c r="G4233" s="79"/>
      <c r="H4233" s="75"/>
      <c r="I4233" s="30"/>
      <c r="J4233" s="37">
        <f>VLOOKUP(Table2[[#This Row],[Visitor]],Table1[],2,FALSE)</f>
        <v>1</v>
      </c>
      <c r="K4233" s="37">
        <f>VLOOKUP(Table2[[#This Row],[Home]],Table1[],2,FALSE)</f>
        <v>13</v>
      </c>
      <c r="L4233" s="37">
        <f>VLOOKUP(Table2[[#This Row],[Visitor]],Table3[],2,FALSE)</f>
        <v>3</v>
      </c>
      <c r="M4233" s="37">
        <f>VLOOKUP(Table2[[#This Row],[Home]],Table3[],2,FALSE)</f>
        <v>8</v>
      </c>
      <c r="N4233" s="37">
        <f>VLOOKUP(Table2[[#This Row],[Visitor]],Table4[],2,FALSE)</f>
        <v>3</v>
      </c>
      <c r="O4233" s="37">
        <f>VLOOKUP(Table2[[#This Row],[Home]],Table4[],2,FALSE)</f>
        <v>11</v>
      </c>
      <c r="P4233" s="37">
        <f>VLOOKUP(Table2[[#This Row],[Visitor]],Table5[],2,FALSE)</f>
        <v>30</v>
      </c>
      <c r="Q4233" s="37">
        <f>VLOOKUP(Table2[[#This Row],[Home]],Table5[],2,FALSE)</f>
        <v>7</v>
      </c>
    </row>
    <row r="4234" spans="1:17" ht="25.5" customHeight="1">
      <c r="A4234" s="82" t="s">
        <v>1577</v>
      </c>
      <c r="B4234" s="83" t="s">
        <v>23</v>
      </c>
      <c r="C4234" s="83" t="s">
        <v>33</v>
      </c>
      <c r="D4234" s="83">
        <v>126</v>
      </c>
      <c r="E4234" s="83" t="s">
        <v>40</v>
      </c>
      <c r="F4234" s="83">
        <v>133</v>
      </c>
      <c r="G4234" s="79"/>
      <c r="H4234" s="75"/>
      <c r="I4234" s="30"/>
      <c r="J4234" s="37">
        <f>VLOOKUP(Table2[[#This Row],[Visitor]],Table1[],2,FALSE)</f>
        <v>24</v>
      </c>
      <c r="K4234" s="37">
        <f>VLOOKUP(Table2[[#This Row],[Home]],Table1[],2,FALSE)</f>
        <v>15</v>
      </c>
      <c r="L4234" s="37">
        <f>VLOOKUP(Table2[[#This Row],[Visitor]],Table3[],2,FALSE)</f>
        <v>12</v>
      </c>
      <c r="M4234" s="37">
        <f>VLOOKUP(Table2[[#This Row],[Home]],Table3[],2,FALSE)</f>
        <v>24</v>
      </c>
      <c r="N4234" s="37">
        <f>VLOOKUP(Table2[[#This Row],[Visitor]],Table4[],2,FALSE)</f>
        <v>21</v>
      </c>
      <c r="O4234" s="37">
        <f>VLOOKUP(Table2[[#This Row],[Home]],Table4[],2,FALSE)</f>
        <v>27</v>
      </c>
      <c r="P4234" s="37">
        <f>VLOOKUP(Table2[[#This Row],[Visitor]],Table5[],2,FALSE)</f>
        <v>29</v>
      </c>
      <c r="Q4234" s="37">
        <f>VLOOKUP(Table2[[#This Row],[Home]],Table5[],2,FALSE)</f>
        <v>24</v>
      </c>
    </row>
    <row r="4235" spans="1:17" ht="25.5" customHeight="1">
      <c r="A4235" s="82" t="s">
        <v>1577</v>
      </c>
      <c r="B4235" s="83" t="s">
        <v>23</v>
      </c>
      <c r="C4235" s="83" t="s">
        <v>41</v>
      </c>
      <c r="D4235" s="83">
        <v>108</v>
      </c>
      <c r="E4235" s="83" t="s">
        <v>17</v>
      </c>
      <c r="F4235" s="83">
        <v>116</v>
      </c>
      <c r="G4235" s="79"/>
      <c r="H4235" s="75"/>
      <c r="I4235" s="30"/>
      <c r="J4235" s="37">
        <f>VLOOKUP(Table2[[#This Row],[Visitor]],Table1[],2,FALSE)</f>
        <v>7</v>
      </c>
      <c r="K4235" s="37">
        <f>VLOOKUP(Table2[[#This Row],[Home]],Table1[],2,FALSE)</f>
        <v>17</v>
      </c>
      <c r="L4235" s="37">
        <f>VLOOKUP(Table2[[#This Row],[Visitor]],Table3[],2,FALSE)</f>
        <v>2</v>
      </c>
      <c r="M4235" s="37">
        <f>VLOOKUP(Table2[[#This Row],[Home]],Table3[],2,FALSE)</f>
        <v>15</v>
      </c>
      <c r="N4235" s="37">
        <f>VLOOKUP(Table2[[#This Row],[Visitor]],Table4[],2,FALSE)</f>
        <v>2</v>
      </c>
      <c r="O4235" s="37">
        <f>VLOOKUP(Table2[[#This Row],[Home]],Table4[],2,FALSE)</f>
        <v>18</v>
      </c>
      <c r="P4235" s="37">
        <f>VLOOKUP(Table2[[#This Row],[Visitor]],Table5[],2,FALSE)</f>
        <v>2</v>
      </c>
      <c r="Q4235" s="37">
        <f>VLOOKUP(Table2[[#This Row],[Home]],Table5[],2,FALSE)</f>
        <v>9</v>
      </c>
    </row>
    <row r="4236" spans="1:17" ht="25.5" customHeight="1">
      <c r="A4236" s="82" t="s">
        <v>1577</v>
      </c>
      <c r="B4236" s="83" t="s">
        <v>23</v>
      </c>
      <c r="C4236" s="83" t="s">
        <v>14</v>
      </c>
      <c r="D4236" s="83">
        <v>118</v>
      </c>
      <c r="E4236" s="83" t="s">
        <v>24</v>
      </c>
      <c r="F4236" s="83">
        <v>128</v>
      </c>
      <c r="G4236" s="79"/>
      <c r="H4236" s="75"/>
      <c r="I4236" s="30"/>
      <c r="J4236" s="37">
        <f>VLOOKUP(Table2[[#This Row],[Visitor]],Table1[],2,FALSE)</f>
        <v>19</v>
      </c>
      <c r="K4236" s="37">
        <f>VLOOKUP(Table2[[#This Row],[Home]],Table1[],2,FALSE)</f>
        <v>21</v>
      </c>
      <c r="L4236" s="37">
        <f>VLOOKUP(Table2[[#This Row],[Visitor]],Table3[],2,FALSE)</f>
        <v>19</v>
      </c>
      <c r="M4236" s="37">
        <f>VLOOKUP(Table2[[#This Row],[Home]],Table3[],2,FALSE)</f>
        <v>9</v>
      </c>
      <c r="N4236" s="37">
        <f>VLOOKUP(Table2[[#This Row],[Visitor]],Table4[],2,FALSE)</f>
        <v>16</v>
      </c>
      <c r="O4236" s="37">
        <f>VLOOKUP(Table2[[#This Row],[Home]],Table4[],2,FALSE)</f>
        <v>24</v>
      </c>
      <c r="P4236" s="37">
        <f>VLOOKUP(Table2[[#This Row],[Visitor]],Table5[],2,FALSE)</f>
        <v>27</v>
      </c>
      <c r="Q4236" s="37">
        <f>VLOOKUP(Table2[[#This Row],[Home]],Table5[],2,FALSE)</f>
        <v>21</v>
      </c>
    </row>
    <row r="4237" spans="1:17" ht="25.5" customHeight="1">
      <c r="A4237" s="82" t="s">
        <v>1577</v>
      </c>
      <c r="B4237" s="83" t="s">
        <v>23</v>
      </c>
      <c r="C4237" s="83" t="s">
        <v>34</v>
      </c>
      <c r="D4237" s="83">
        <v>99</v>
      </c>
      <c r="E4237" s="83" t="s">
        <v>43</v>
      </c>
      <c r="F4237" s="83">
        <v>102</v>
      </c>
      <c r="G4237" s="79"/>
      <c r="H4237" s="75"/>
      <c r="I4237" s="30"/>
      <c r="J4237" s="37">
        <f>VLOOKUP(Table2[[#This Row],[Visitor]],Table1[],2,FALSE)</f>
        <v>2</v>
      </c>
      <c r="K4237" s="37">
        <f>VLOOKUP(Table2[[#This Row],[Home]],Table1[],2,FALSE)</f>
        <v>10</v>
      </c>
      <c r="L4237" s="37">
        <f>VLOOKUP(Table2[[#This Row],[Visitor]],Table3[],2,FALSE)</f>
        <v>13</v>
      </c>
      <c r="M4237" s="37">
        <f>VLOOKUP(Table2[[#This Row],[Home]],Table3[],2,FALSE)</f>
        <v>10</v>
      </c>
      <c r="N4237" s="37">
        <f>VLOOKUP(Table2[[#This Row],[Visitor]],Table4[],2,FALSE)</f>
        <v>13</v>
      </c>
      <c r="O4237" s="37">
        <f>VLOOKUP(Table2[[#This Row],[Home]],Table4[],2,FALSE)</f>
        <v>10</v>
      </c>
      <c r="P4237" s="37">
        <f>VLOOKUP(Table2[[#This Row],[Visitor]],Table5[],2,FALSE)</f>
        <v>19</v>
      </c>
      <c r="Q4237" s="37">
        <f>VLOOKUP(Table2[[#This Row],[Home]],Table5[],2,FALSE)</f>
        <v>10</v>
      </c>
    </row>
    <row r="4238" spans="1:17" ht="25.5" customHeight="1">
      <c r="A4238" s="82" t="s">
        <v>1577</v>
      </c>
      <c r="B4238" s="83" t="s">
        <v>29</v>
      </c>
      <c r="C4238" s="83" t="s">
        <v>13</v>
      </c>
      <c r="D4238" s="83">
        <v>124</v>
      </c>
      <c r="E4238" s="83" t="s">
        <v>37</v>
      </c>
      <c r="F4238" s="83">
        <v>121</v>
      </c>
      <c r="G4238" s="79"/>
      <c r="H4238" s="75"/>
      <c r="I4238" s="30"/>
      <c r="J4238" s="37">
        <f>VLOOKUP(Table2[[#This Row],[Visitor]],Table1[],2,FALSE)</f>
        <v>20</v>
      </c>
      <c r="K4238" s="37">
        <f>VLOOKUP(Table2[[#This Row],[Home]],Table1[],2,FALSE)</f>
        <v>29</v>
      </c>
      <c r="L4238" s="37">
        <f>VLOOKUP(Table2[[#This Row],[Visitor]],Table3[],2,FALSE)</f>
        <v>20</v>
      </c>
      <c r="M4238" s="37">
        <f>VLOOKUP(Table2[[#This Row],[Home]],Table3[],2,FALSE)</f>
        <v>30</v>
      </c>
      <c r="N4238" s="37">
        <f>VLOOKUP(Table2[[#This Row],[Visitor]],Table4[],2,FALSE)</f>
        <v>17</v>
      </c>
      <c r="O4238" s="37">
        <f>VLOOKUP(Table2[[#This Row],[Home]],Table4[],2,FALSE)</f>
        <v>29</v>
      </c>
      <c r="P4238" s="37">
        <f>VLOOKUP(Table2[[#This Row],[Visitor]],Table5[],2,FALSE)</f>
        <v>23</v>
      </c>
      <c r="Q4238" s="37">
        <f>VLOOKUP(Table2[[#This Row],[Home]],Table5[],2,FALSE)</f>
        <v>17</v>
      </c>
    </row>
    <row r="4239" spans="1:17" ht="25.5" customHeight="1">
      <c r="A4239" s="82" t="s">
        <v>1577</v>
      </c>
      <c r="B4239" s="83" t="s">
        <v>35</v>
      </c>
      <c r="C4239" s="83" t="s">
        <v>45</v>
      </c>
      <c r="D4239" s="83">
        <v>89</v>
      </c>
      <c r="E4239" s="83" t="s">
        <v>31</v>
      </c>
      <c r="F4239" s="83">
        <v>114</v>
      </c>
      <c r="G4239" s="79"/>
      <c r="H4239" s="75"/>
      <c r="I4239" s="30"/>
      <c r="J4239" s="37">
        <f>VLOOKUP(Table2[[#This Row],[Visitor]],Table1[],2,FALSE)</f>
        <v>28</v>
      </c>
      <c r="K4239" s="37">
        <f>VLOOKUP(Table2[[#This Row],[Home]],Table1[],2,FALSE)</f>
        <v>8</v>
      </c>
      <c r="L4239" s="37">
        <f>VLOOKUP(Table2[[#This Row],[Visitor]],Table3[],2,FALSE)</f>
        <v>21</v>
      </c>
      <c r="M4239" s="37">
        <f>VLOOKUP(Table2[[#This Row],[Home]],Table3[],2,FALSE)</f>
        <v>11</v>
      </c>
      <c r="N4239" s="37">
        <f>VLOOKUP(Table2[[#This Row],[Visitor]],Table4[],2,FALSE)</f>
        <v>20</v>
      </c>
      <c r="O4239" s="37">
        <f>VLOOKUP(Table2[[#This Row],[Home]],Table4[],2,FALSE)</f>
        <v>8</v>
      </c>
      <c r="P4239" s="37">
        <f>VLOOKUP(Table2[[#This Row],[Visitor]],Table5[],2,FALSE)</f>
        <v>3</v>
      </c>
      <c r="Q4239" s="37">
        <f>VLOOKUP(Table2[[#This Row],[Home]],Table5[],2,FALSE)</f>
        <v>11</v>
      </c>
    </row>
    <row r="4240" spans="1:17" ht="25.5" customHeight="1">
      <c r="A4240" s="82" t="s">
        <v>1578</v>
      </c>
      <c r="B4240" s="83" t="s">
        <v>12</v>
      </c>
      <c r="C4240" s="83" t="s">
        <v>28</v>
      </c>
      <c r="D4240" s="83">
        <v>97</v>
      </c>
      <c r="E4240" s="83" t="s">
        <v>19</v>
      </c>
      <c r="F4240" s="83">
        <v>111</v>
      </c>
      <c r="G4240" s="79"/>
      <c r="H4240" s="75"/>
      <c r="I4240" s="30"/>
      <c r="J4240" s="37">
        <f>VLOOKUP(Table2[[#This Row],[Visitor]],Table1[],2,FALSE)</f>
        <v>22</v>
      </c>
      <c r="K4240" s="37">
        <f>VLOOKUP(Table2[[#This Row],[Home]],Table1[],2,FALSE)</f>
        <v>27</v>
      </c>
      <c r="L4240" s="37">
        <f>VLOOKUP(Table2[[#This Row],[Visitor]],Table3[],2,FALSE)</f>
        <v>28</v>
      </c>
      <c r="M4240" s="37">
        <f>VLOOKUP(Table2[[#This Row],[Home]],Table3[],2,FALSE)</f>
        <v>5</v>
      </c>
      <c r="N4240" s="37">
        <f>VLOOKUP(Table2[[#This Row],[Visitor]],Table4[],2,FALSE)</f>
        <v>22</v>
      </c>
      <c r="O4240" s="37">
        <f>VLOOKUP(Table2[[#This Row],[Home]],Table4[],2,FALSE)</f>
        <v>7</v>
      </c>
      <c r="P4240" s="37">
        <f>VLOOKUP(Table2[[#This Row],[Visitor]],Table5[],2,FALSE)</f>
        <v>12</v>
      </c>
      <c r="Q4240" s="37">
        <f>VLOOKUP(Table2[[#This Row],[Home]],Table5[],2,FALSE)</f>
        <v>13</v>
      </c>
    </row>
    <row r="4241" spans="1:17" ht="25.5" customHeight="1">
      <c r="A4241" s="82" t="s">
        <v>1578</v>
      </c>
      <c r="B4241" s="83" t="s">
        <v>21</v>
      </c>
      <c r="C4241" s="83" t="s">
        <v>18</v>
      </c>
      <c r="D4241" s="83">
        <v>92</v>
      </c>
      <c r="E4241" s="83" t="s">
        <v>15</v>
      </c>
      <c r="F4241" s="83">
        <v>129</v>
      </c>
      <c r="G4241" s="79"/>
      <c r="H4241" s="75"/>
      <c r="I4241" s="30"/>
      <c r="J4241" s="37">
        <f>VLOOKUP(Table2[[#This Row],[Visitor]],Table1[],2,FALSE)</f>
        <v>26</v>
      </c>
      <c r="K4241" s="37">
        <f>VLOOKUP(Table2[[#This Row],[Home]],Table1[],2,FALSE)</f>
        <v>30</v>
      </c>
      <c r="L4241" s="37">
        <f>VLOOKUP(Table2[[#This Row],[Visitor]],Table3[],2,FALSE)</f>
        <v>26</v>
      </c>
      <c r="M4241" s="37">
        <f>VLOOKUP(Table2[[#This Row],[Home]],Table3[],2,FALSE)</f>
        <v>23</v>
      </c>
      <c r="N4241" s="37">
        <f>VLOOKUP(Table2[[#This Row],[Visitor]],Table4[],2,FALSE)</f>
        <v>15</v>
      </c>
      <c r="O4241" s="37">
        <f>VLOOKUP(Table2[[#This Row],[Home]],Table4[],2,FALSE)</f>
        <v>14</v>
      </c>
      <c r="P4241" s="37">
        <f>VLOOKUP(Table2[[#This Row],[Visitor]],Table5[],2,FALSE)</f>
        <v>18</v>
      </c>
      <c r="Q4241" s="37">
        <f>VLOOKUP(Table2[[#This Row],[Home]],Table5[],2,FALSE)</f>
        <v>14</v>
      </c>
    </row>
    <row r="4242" spans="1:17" ht="25.5" customHeight="1">
      <c r="A4242" s="82" t="s">
        <v>1578</v>
      </c>
      <c r="B4242" s="83" t="s">
        <v>21</v>
      </c>
      <c r="C4242" s="83" t="s">
        <v>38</v>
      </c>
      <c r="D4242" s="83">
        <v>121</v>
      </c>
      <c r="E4242" s="83" t="s">
        <v>42</v>
      </c>
      <c r="F4242" s="83">
        <v>140</v>
      </c>
      <c r="G4242" s="79"/>
      <c r="H4242" s="75"/>
      <c r="I4242" s="30"/>
      <c r="J4242" s="37">
        <f>VLOOKUP(Table2[[#This Row],[Visitor]],Table1[],2,FALSE)</f>
        <v>23</v>
      </c>
      <c r="K4242" s="37">
        <f>VLOOKUP(Table2[[#This Row],[Home]],Table1[],2,FALSE)</f>
        <v>25</v>
      </c>
      <c r="L4242" s="37">
        <f>VLOOKUP(Table2[[#This Row],[Visitor]],Table3[],2,FALSE)</f>
        <v>25</v>
      </c>
      <c r="M4242" s="37">
        <f>VLOOKUP(Table2[[#This Row],[Home]],Table3[],2,FALSE)</f>
        <v>22</v>
      </c>
      <c r="N4242" s="37">
        <f>VLOOKUP(Table2[[#This Row],[Visitor]],Table4[],2,FALSE)</f>
        <v>19</v>
      </c>
      <c r="O4242" s="37">
        <f>VLOOKUP(Table2[[#This Row],[Home]],Table4[],2,FALSE)</f>
        <v>30</v>
      </c>
      <c r="P4242" s="37">
        <f>VLOOKUP(Table2[[#This Row],[Visitor]],Table5[],2,FALSE)</f>
        <v>20</v>
      </c>
      <c r="Q4242" s="37">
        <f>VLOOKUP(Table2[[#This Row],[Home]],Table5[],2,FALSE)</f>
        <v>25</v>
      </c>
    </row>
    <row r="4243" spans="1:17" ht="25.5" customHeight="1">
      <c r="A4243" s="82" t="s">
        <v>1578</v>
      </c>
      <c r="B4243" s="83" t="s">
        <v>23</v>
      </c>
      <c r="C4243" s="83" t="s">
        <v>44</v>
      </c>
      <c r="D4243" s="83">
        <v>94</v>
      </c>
      <c r="E4243" s="83" t="s">
        <v>25</v>
      </c>
      <c r="F4243" s="83">
        <v>122</v>
      </c>
      <c r="G4243" s="79"/>
      <c r="H4243" s="75"/>
      <c r="I4243" s="30"/>
      <c r="J4243" s="37">
        <f>VLOOKUP(Table2[[#This Row],[Visitor]],Table1[],2,FALSE)</f>
        <v>6</v>
      </c>
      <c r="K4243" s="37">
        <f>VLOOKUP(Table2[[#This Row],[Home]],Table1[],2,FALSE)</f>
        <v>12</v>
      </c>
      <c r="L4243" s="37">
        <f>VLOOKUP(Table2[[#This Row],[Visitor]],Table3[],2,FALSE)</f>
        <v>18</v>
      </c>
      <c r="M4243" s="37">
        <f>VLOOKUP(Table2[[#This Row],[Home]],Table3[],2,FALSE)</f>
        <v>29</v>
      </c>
      <c r="N4243" s="37">
        <f>VLOOKUP(Table2[[#This Row],[Visitor]],Table4[],2,FALSE)</f>
        <v>12</v>
      </c>
      <c r="O4243" s="37">
        <f>VLOOKUP(Table2[[#This Row],[Home]],Table4[],2,FALSE)</f>
        <v>23</v>
      </c>
      <c r="P4243" s="37">
        <f>VLOOKUP(Table2[[#This Row],[Visitor]],Table5[],2,FALSE)</f>
        <v>4</v>
      </c>
      <c r="Q4243" s="37">
        <f>VLOOKUP(Table2[[#This Row],[Home]],Table5[],2,FALSE)</f>
        <v>16</v>
      </c>
    </row>
    <row r="4244" spans="1:17" ht="25.5" customHeight="1">
      <c r="A4244" s="82" t="s">
        <v>1578</v>
      </c>
      <c r="B4244" s="83" t="s">
        <v>29</v>
      </c>
      <c r="C4244" s="83" t="s">
        <v>20</v>
      </c>
      <c r="D4244" s="83">
        <v>112</v>
      </c>
      <c r="E4244" s="83" t="s">
        <v>30</v>
      </c>
      <c r="F4244" s="83">
        <v>110</v>
      </c>
      <c r="G4244" s="79"/>
      <c r="H4244" s="75"/>
      <c r="I4244" s="30"/>
      <c r="J4244" s="37">
        <f>VLOOKUP(Table2[[#This Row],[Visitor]],Table1[],2,FALSE)</f>
        <v>9</v>
      </c>
      <c r="K4244" s="37">
        <f>VLOOKUP(Table2[[#This Row],[Home]],Table1[],2,FALSE)</f>
        <v>18</v>
      </c>
      <c r="L4244" s="37">
        <f>VLOOKUP(Table2[[#This Row],[Visitor]],Table3[],2,FALSE)</f>
        <v>17</v>
      </c>
      <c r="M4244" s="37">
        <f>VLOOKUP(Table2[[#This Row],[Home]],Table3[],2,FALSE)</f>
        <v>14</v>
      </c>
      <c r="N4244" s="37">
        <f>VLOOKUP(Table2[[#This Row],[Visitor]],Table4[],2,FALSE)</f>
        <v>25</v>
      </c>
      <c r="O4244" s="37">
        <f>VLOOKUP(Table2[[#This Row],[Home]],Table4[],2,FALSE)</f>
        <v>4</v>
      </c>
      <c r="P4244" s="37">
        <f>VLOOKUP(Table2[[#This Row],[Visitor]],Table5[],2,FALSE)</f>
        <v>22</v>
      </c>
      <c r="Q4244" s="37">
        <f>VLOOKUP(Table2[[#This Row],[Home]],Table5[],2,FALSE)</f>
        <v>6</v>
      </c>
    </row>
    <row r="4245" spans="1:17" ht="25.5" customHeight="1">
      <c r="A4245" s="82" t="s">
        <v>1578</v>
      </c>
      <c r="B4245" s="83" t="s">
        <v>32</v>
      </c>
      <c r="C4245" s="83" t="s">
        <v>24</v>
      </c>
      <c r="D4245" s="83">
        <v>125</v>
      </c>
      <c r="E4245" s="83" t="s">
        <v>22</v>
      </c>
      <c r="F4245" s="83">
        <v>129</v>
      </c>
      <c r="G4245" s="79"/>
      <c r="H4245" s="75"/>
      <c r="I4245" s="30"/>
      <c r="J4245" s="37">
        <f>VLOOKUP(Table2[[#This Row],[Visitor]],Table1[],2,FALSE)</f>
        <v>21</v>
      </c>
      <c r="K4245" s="37">
        <f>VLOOKUP(Table2[[#This Row],[Home]],Table1[],2,FALSE)</f>
        <v>14</v>
      </c>
      <c r="L4245" s="37">
        <f>VLOOKUP(Table2[[#This Row],[Visitor]],Table3[],2,FALSE)</f>
        <v>9</v>
      </c>
      <c r="M4245" s="37">
        <f>VLOOKUP(Table2[[#This Row],[Home]],Table3[],2,FALSE)</f>
        <v>16</v>
      </c>
      <c r="N4245" s="37">
        <f>VLOOKUP(Table2[[#This Row],[Visitor]],Table4[],2,FALSE)</f>
        <v>24</v>
      </c>
      <c r="O4245" s="37">
        <f>VLOOKUP(Table2[[#This Row],[Home]],Table4[],2,FALSE)</f>
        <v>1</v>
      </c>
      <c r="P4245" s="37">
        <f>VLOOKUP(Table2[[#This Row],[Visitor]],Table5[],2,FALSE)</f>
        <v>21</v>
      </c>
      <c r="Q4245" s="37">
        <f>VLOOKUP(Table2[[#This Row],[Home]],Table5[],2,FALSE)</f>
        <v>1</v>
      </c>
    </row>
    <row r="4246" spans="1:17" ht="25.5" customHeight="1">
      <c r="A4246" s="82" t="s">
        <v>1579</v>
      </c>
      <c r="B4246" s="83" t="s">
        <v>21</v>
      </c>
      <c r="C4246" s="83" t="s">
        <v>16</v>
      </c>
      <c r="D4246" s="83">
        <v>112</v>
      </c>
      <c r="E4246" s="83" t="s">
        <v>5</v>
      </c>
      <c r="F4246" s="83">
        <v>118</v>
      </c>
      <c r="G4246" s="79"/>
      <c r="H4246" s="75"/>
      <c r="I4246" s="30"/>
      <c r="J4246" s="37">
        <f>VLOOKUP(Table2[[#This Row],[Visitor]],Table1[],2,FALSE)</f>
        <v>13</v>
      </c>
      <c r="K4246" s="37">
        <f>VLOOKUP(Table2[[#This Row],[Home]],Table1[],2,FALSE)</f>
        <v>4</v>
      </c>
      <c r="L4246" s="37">
        <f>VLOOKUP(Table2[[#This Row],[Visitor]],Table3[],2,FALSE)</f>
        <v>8</v>
      </c>
      <c r="M4246" s="37">
        <f>VLOOKUP(Table2[[#This Row],[Home]],Table3[],2,FALSE)</f>
        <v>4</v>
      </c>
      <c r="N4246" s="37">
        <f>VLOOKUP(Table2[[#This Row],[Visitor]],Table4[],2,FALSE)</f>
        <v>11</v>
      </c>
      <c r="O4246" s="37">
        <f>VLOOKUP(Table2[[#This Row],[Home]],Table4[],2,FALSE)</f>
        <v>9</v>
      </c>
      <c r="P4246" s="37">
        <f>VLOOKUP(Table2[[#This Row],[Visitor]],Table5[],2,FALSE)</f>
        <v>7</v>
      </c>
      <c r="Q4246" s="37">
        <f>VLOOKUP(Table2[[#This Row],[Home]],Table5[],2,FALSE)</f>
        <v>5</v>
      </c>
    </row>
    <row r="4247" spans="1:17" ht="25.5" customHeight="1">
      <c r="A4247" s="82" t="s">
        <v>1579</v>
      </c>
      <c r="B4247" s="83" t="s">
        <v>21</v>
      </c>
      <c r="C4247" s="83" t="s">
        <v>9</v>
      </c>
      <c r="D4247" s="83">
        <v>111</v>
      </c>
      <c r="E4247" s="83" t="s">
        <v>41</v>
      </c>
      <c r="F4247" s="83">
        <v>122</v>
      </c>
      <c r="G4247" s="79"/>
      <c r="H4247" s="75"/>
      <c r="I4247" s="30"/>
      <c r="J4247" s="37">
        <f>VLOOKUP(Table2[[#This Row],[Visitor]],Table1[],2,FALSE)</f>
        <v>3</v>
      </c>
      <c r="K4247" s="37">
        <f>VLOOKUP(Table2[[#This Row],[Home]],Table1[],2,FALSE)</f>
        <v>7</v>
      </c>
      <c r="L4247" s="37">
        <f>VLOOKUP(Table2[[#This Row],[Visitor]],Table3[],2,FALSE)</f>
        <v>1</v>
      </c>
      <c r="M4247" s="37">
        <f>VLOOKUP(Table2[[#This Row],[Home]],Table3[],2,FALSE)</f>
        <v>2</v>
      </c>
      <c r="N4247" s="37">
        <f>VLOOKUP(Table2[[#This Row],[Visitor]],Table4[],2,FALSE)</f>
        <v>5</v>
      </c>
      <c r="O4247" s="37">
        <f>VLOOKUP(Table2[[#This Row],[Home]],Table4[],2,FALSE)</f>
        <v>2</v>
      </c>
      <c r="P4247" s="37">
        <f>VLOOKUP(Table2[[#This Row],[Visitor]],Table5[],2,FALSE)</f>
        <v>8</v>
      </c>
      <c r="Q4247" s="37">
        <f>VLOOKUP(Table2[[#This Row],[Home]],Table5[],2,FALSE)</f>
        <v>2</v>
      </c>
    </row>
    <row r="4248" spans="1:17" ht="25.5" customHeight="1">
      <c r="A4248" s="82" t="s">
        <v>1579</v>
      </c>
      <c r="B4248" s="83" t="s">
        <v>23</v>
      </c>
      <c r="C4248" s="83" t="s">
        <v>37</v>
      </c>
      <c r="D4248" s="83">
        <v>106</v>
      </c>
      <c r="E4248" s="83" t="s">
        <v>40</v>
      </c>
      <c r="F4248" s="83">
        <v>97</v>
      </c>
      <c r="G4248" s="79"/>
      <c r="H4248" s="75"/>
      <c r="I4248" s="30"/>
      <c r="J4248" s="37">
        <f>VLOOKUP(Table2[[#This Row],[Visitor]],Table1[],2,FALSE)</f>
        <v>29</v>
      </c>
      <c r="K4248" s="37">
        <f>VLOOKUP(Table2[[#This Row],[Home]],Table1[],2,FALSE)</f>
        <v>15</v>
      </c>
      <c r="L4248" s="37">
        <f>VLOOKUP(Table2[[#This Row],[Visitor]],Table3[],2,FALSE)</f>
        <v>30</v>
      </c>
      <c r="M4248" s="37">
        <f>VLOOKUP(Table2[[#This Row],[Home]],Table3[],2,FALSE)</f>
        <v>24</v>
      </c>
      <c r="N4248" s="37">
        <f>VLOOKUP(Table2[[#This Row],[Visitor]],Table4[],2,FALSE)</f>
        <v>29</v>
      </c>
      <c r="O4248" s="37">
        <f>VLOOKUP(Table2[[#This Row],[Home]],Table4[],2,FALSE)</f>
        <v>27</v>
      </c>
      <c r="P4248" s="37">
        <f>VLOOKUP(Table2[[#This Row],[Visitor]],Table5[],2,FALSE)</f>
        <v>17</v>
      </c>
      <c r="Q4248" s="37">
        <f>VLOOKUP(Table2[[#This Row],[Home]],Table5[],2,FALSE)</f>
        <v>24</v>
      </c>
    </row>
    <row r="4249" spans="1:17" ht="25.5" customHeight="1">
      <c r="A4249" s="82" t="s">
        <v>1579</v>
      </c>
      <c r="B4249" s="83" t="s">
        <v>23</v>
      </c>
      <c r="C4249" s="83" t="s">
        <v>38</v>
      </c>
      <c r="D4249" s="83">
        <v>110</v>
      </c>
      <c r="E4249" s="83" t="s">
        <v>14</v>
      </c>
      <c r="F4249" s="83">
        <v>107</v>
      </c>
      <c r="G4249" s="79"/>
      <c r="H4249" s="75"/>
      <c r="I4249" s="30"/>
      <c r="J4249" s="37">
        <f>VLOOKUP(Table2[[#This Row],[Visitor]],Table1[],2,FALSE)</f>
        <v>23</v>
      </c>
      <c r="K4249" s="37">
        <f>VLOOKUP(Table2[[#This Row],[Home]],Table1[],2,FALSE)</f>
        <v>19</v>
      </c>
      <c r="L4249" s="37">
        <f>VLOOKUP(Table2[[#This Row],[Visitor]],Table3[],2,FALSE)</f>
        <v>25</v>
      </c>
      <c r="M4249" s="37">
        <f>VLOOKUP(Table2[[#This Row],[Home]],Table3[],2,FALSE)</f>
        <v>19</v>
      </c>
      <c r="N4249" s="37">
        <f>VLOOKUP(Table2[[#This Row],[Visitor]],Table4[],2,FALSE)</f>
        <v>19</v>
      </c>
      <c r="O4249" s="37">
        <f>VLOOKUP(Table2[[#This Row],[Home]],Table4[],2,FALSE)</f>
        <v>16</v>
      </c>
      <c r="P4249" s="37">
        <f>VLOOKUP(Table2[[#This Row],[Visitor]],Table5[],2,FALSE)</f>
        <v>20</v>
      </c>
      <c r="Q4249" s="37">
        <f>VLOOKUP(Table2[[#This Row],[Home]],Table5[],2,FALSE)</f>
        <v>27</v>
      </c>
    </row>
    <row r="4250" spans="1:17" ht="25.5" customHeight="1">
      <c r="A4250" s="82" t="s">
        <v>1579</v>
      </c>
      <c r="B4250" s="83" t="s">
        <v>23</v>
      </c>
      <c r="C4250" s="83" t="s">
        <v>44</v>
      </c>
      <c r="D4250" s="83">
        <v>119</v>
      </c>
      <c r="E4250" s="83" t="s">
        <v>25</v>
      </c>
      <c r="F4250" s="83">
        <v>99</v>
      </c>
      <c r="G4250" s="79"/>
      <c r="H4250" s="75"/>
      <c r="I4250" s="30"/>
      <c r="J4250" s="37">
        <f>VLOOKUP(Table2[[#This Row],[Visitor]],Table1[],2,FALSE)</f>
        <v>6</v>
      </c>
      <c r="K4250" s="37">
        <f>VLOOKUP(Table2[[#This Row],[Home]],Table1[],2,FALSE)</f>
        <v>12</v>
      </c>
      <c r="L4250" s="37">
        <f>VLOOKUP(Table2[[#This Row],[Visitor]],Table3[],2,FALSE)</f>
        <v>18</v>
      </c>
      <c r="M4250" s="37">
        <f>VLOOKUP(Table2[[#This Row],[Home]],Table3[],2,FALSE)</f>
        <v>29</v>
      </c>
      <c r="N4250" s="37">
        <f>VLOOKUP(Table2[[#This Row],[Visitor]],Table4[],2,FALSE)</f>
        <v>12</v>
      </c>
      <c r="O4250" s="37">
        <f>VLOOKUP(Table2[[#This Row],[Home]],Table4[],2,FALSE)</f>
        <v>23</v>
      </c>
      <c r="P4250" s="37">
        <f>VLOOKUP(Table2[[#This Row],[Visitor]],Table5[],2,FALSE)</f>
        <v>4</v>
      </c>
      <c r="Q4250" s="37">
        <f>VLOOKUP(Table2[[#This Row],[Home]],Table5[],2,FALSE)</f>
        <v>16</v>
      </c>
    </row>
    <row r="4251" spans="1:17" ht="25.5" customHeight="1">
      <c r="A4251" s="82" t="s">
        <v>1579</v>
      </c>
      <c r="B4251" s="83" t="s">
        <v>23</v>
      </c>
      <c r="C4251" s="83" t="s">
        <v>31</v>
      </c>
      <c r="D4251" s="83">
        <v>116</v>
      </c>
      <c r="E4251" s="83" t="s">
        <v>17</v>
      </c>
      <c r="F4251" s="83">
        <v>124</v>
      </c>
      <c r="G4251" s="79"/>
      <c r="H4251" s="75"/>
      <c r="I4251" s="30"/>
      <c r="J4251" s="37">
        <f>VLOOKUP(Table2[[#This Row],[Visitor]],Table1[],2,FALSE)</f>
        <v>8</v>
      </c>
      <c r="K4251" s="37">
        <f>VLOOKUP(Table2[[#This Row],[Home]],Table1[],2,FALSE)</f>
        <v>17</v>
      </c>
      <c r="L4251" s="37">
        <f>VLOOKUP(Table2[[#This Row],[Visitor]],Table3[],2,FALSE)</f>
        <v>11</v>
      </c>
      <c r="M4251" s="37">
        <f>VLOOKUP(Table2[[#This Row],[Home]],Table3[],2,FALSE)</f>
        <v>15</v>
      </c>
      <c r="N4251" s="37">
        <f>VLOOKUP(Table2[[#This Row],[Visitor]],Table4[],2,FALSE)</f>
        <v>8</v>
      </c>
      <c r="O4251" s="37">
        <f>VLOOKUP(Table2[[#This Row],[Home]],Table4[],2,FALSE)</f>
        <v>18</v>
      </c>
      <c r="P4251" s="37">
        <f>VLOOKUP(Table2[[#This Row],[Visitor]],Table5[],2,FALSE)</f>
        <v>11</v>
      </c>
      <c r="Q4251" s="37">
        <f>VLOOKUP(Table2[[#This Row],[Home]],Table5[],2,FALSE)</f>
        <v>9</v>
      </c>
    </row>
    <row r="4252" spans="1:17" ht="25.5" customHeight="1">
      <c r="A4252" s="82" t="s">
        <v>1579</v>
      </c>
      <c r="B4252" s="83" t="s">
        <v>23</v>
      </c>
      <c r="C4252" s="83" t="s">
        <v>27</v>
      </c>
      <c r="D4252" s="83">
        <v>109</v>
      </c>
      <c r="E4252" s="83" t="s">
        <v>43</v>
      </c>
      <c r="F4252" s="83">
        <v>118</v>
      </c>
      <c r="G4252" s="79"/>
      <c r="H4252" s="75"/>
      <c r="I4252" s="30"/>
      <c r="J4252" s="37">
        <f>VLOOKUP(Table2[[#This Row],[Visitor]],Table1[],2,FALSE)</f>
        <v>11</v>
      </c>
      <c r="K4252" s="37">
        <f>VLOOKUP(Table2[[#This Row],[Home]],Table1[],2,FALSE)</f>
        <v>10</v>
      </c>
      <c r="L4252" s="37">
        <f>VLOOKUP(Table2[[#This Row],[Visitor]],Table3[],2,FALSE)</f>
        <v>27</v>
      </c>
      <c r="M4252" s="37">
        <f>VLOOKUP(Table2[[#This Row],[Home]],Table3[],2,FALSE)</f>
        <v>10</v>
      </c>
      <c r="N4252" s="37">
        <f>VLOOKUP(Table2[[#This Row],[Visitor]],Table4[],2,FALSE)</f>
        <v>26</v>
      </c>
      <c r="O4252" s="37">
        <f>VLOOKUP(Table2[[#This Row],[Home]],Table4[],2,FALSE)</f>
        <v>10</v>
      </c>
      <c r="P4252" s="37">
        <f>VLOOKUP(Table2[[#This Row],[Visitor]],Table5[],2,FALSE)</f>
        <v>26</v>
      </c>
      <c r="Q4252" s="37">
        <f>VLOOKUP(Table2[[#This Row],[Home]],Table5[],2,FALSE)</f>
        <v>10</v>
      </c>
    </row>
    <row r="4253" spans="1:17" ht="25.5" customHeight="1">
      <c r="A4253" s="82" t="s">
        <v>1579</v>
      </c>
      <c r="B4253" s="83" t="s">
        <v>35</v>
      </c>
      <c r="C4253" s="83" t="s">
        <v>13</v>
      </c>
      <c r="D4253" s="83">
        <v>121</v>
      </c>
      <c r="E4253" s="83" t="s">
        <v>10</v>
      </c>
      <c r="F4253" s="83">
        <v>130</v>
      </c>
      <c r="G4253" s="79"/>
      <c r="H4253" s="75"/>
      <c r="I4253" s="30"/>
      <c r="J4253" s="37">
        <f>VLOOKUP(Table2[[#This Row],[Visitor]],Table1[],2,FALSE)</f>
        <v>20</v>
      </c>
      <c r="K4253" s="37">
        <f>VLOOKUP(Table2[[#This Row],[Home]],Table1[],2,FALSE)</f>
        <v>1</v>
      </c>
      <c r="L4253" s="37">
        <f>VLOOKUP(Table2[[#This Row],[Visitor]],Table3[],2,FALSE)</f>
        <v>20</v>
      </c>
      <c r="M4253" s="37">
        <f>VLOOKUP(Table2[[#This Row],[Home]],Table3[],2,FALSE)</f>
        <v>3</v>
      </c>
      <c r="N4253" s="37">
        <f>VLOOKUP(Table2[[#This Row],[Visitor]],Table4[],2,FALSE)</f>
        <v>17</v>
      </c>
      <c r="O4253" s="37">
        <f>VLOOKUP(Table2[[#This Row],[Home]],Table4[],2,FALSE)</f>
        <v>3</v>
      </c>
      <c r="P4253" s="37">
        <f>VLOOKUP(Table2[[#This Row],[Visitor]],Table5[],2,FALSE)</f>
        <v>23</v>
      </c>
      <c r="Q4253" s="37">
        <f>VLOOKUP(Table2[[#This Row],[Home]],Table5[],2,FALSE)</f>
        <v>30</v>
      </c>
    </row>
    <row r="4254" spans="1:17" ht="25.5" customHeight="1">
      <c r="A4254" s="82" t="s">
        <v>1579</v>
      </c>
      <c r="B4254" s="83" t="s">
        <v>35</v>
      </c>
      <c r="C4254" s="83" t="s">
        <v>36</v>
      </c>
      <c r="D4254" s="83">
        <v>93</v>
      </c>
      <c r="E4254" s="83" t="s">
        <v>45</v>
      </c>
      <c r="F4254" s="83">
        <v>102</v>
      </c>
      <c r="G4254" s="79"/>
      <c r="H4254" s="75"/>
      <c r="I4254" s="30"/>
      <c r="J4254" s="37">
        <f>VLOOKUP(Table2[[#This Row],[Visitor]],Table1[],2,FALSE)</f>
        <v>16</v>
      </c>
      <c r="K4254" s="37">
        <f>VLOOKUP(Table2[[#This Row],[Home]],Table1[],2,FALSE)</f>
        <v>28</v>
      </c>
      <c r="L4254" s="37">
        <f>VLOOKUP(Table2[[#This Row],[Visitor]],Table3[],2,FALSE)</f>
        <v>7</v>
      </c>
      <c r="M4254" s="37">
        <f>VLOOKUP(Table2[[#This Row],[Home]],Table3[],2,FALSE)</f>
        <v>21</v>
      </c>
      <c r="N4254" s="37">
        <f>VLOOKUP(Table2[[#This Row],[Visitor]],Table4[],2,FALSE)</f>
        <v>6</v>
      </c>
      <c r="O4254" s="37">
        <f>VLOOKUP(Table2[[#This Row],[Home]],Table4[],2,FALSE)</f>
        <v>20</v>
      </c>
      <c r="P4254" s="37">
        <f>VLOOKUP(Table2[[#This Row],[Visitor]],Table5[],2,FALSE)</f>
        <v>15</v>
      </c>
      <c r="Q4254" s="37">
        <f>VLOOKUP(Table2[[#This Row],[Home]],Table5[],2,FALSE)</f>
        <v>3</v>
      </c>
    </row>
    <row r="4255" spans="1:17" ht="25.5" customHeight="1">
      <c r="A4255" s="82" t="s">
        <v>1580</v>
      </c>
      <c r="B4255" s="83" t="s">
        <v>12</v>
      </c>
      <c r="C4255" s="83" t="s">
        <v>6</v>
      </c>
      <c r="D4255" s="83">
        <v>112</v>
      </c>
      <c r="E4255" s="83" t="s">
        <v>19</v>
      </c>
      <c r="F4255" s="83">
        <v>109</v>
      </c>
      <c r="G4255" s="79"/>
      <c r="H4255" s="75"/>
      <c r="I4255" s="30"/>
      <c r="J4255" s="37">
        <f>VLOOKUP(Table2[[#This Row],[Visitor]],Table1[],2,FALSE)</f>
        <v>5</v>
      </c>
      <c r="K4255" s="37">
        <f>VLOOKUP(Table2[[#This Row],[Home]],Table1[],2,FALSE)</f>
        <v>27</v>
      </c>
      <c r="L4255" s="37">
        <f>VLOOKUP(Table2[[#This Row],[Visitor]],Table3[],2,FALSE)</f>
        <v>6</v>
      </c>
      <c r="M4255" s="37">
        <f>VLOOKUP(Table2[[#This Row],[Home]],Table3[],2,FALSE)</f>
        <v>5</v>
      </c>
      <c r="N4255" s="37">
        <f>VLOOKUP(Table2[[#This Row],[Visitor]],Table4[],2,FALSE)</f>
        <v>28</v>
      </c>
      <c r="O4255" s="37">
        <f>VLOOKUP(Table2[[#This Row],[Home]],Table4[],2,FALSE)</f>
        <v>7</v>
      </c>
      <c r="P4255" s="37">
        <f>VLOOKUP(Table2[[#This Row],[Visitor]],Table5[],2,FALSE)</f>
        <v>28</v>
      </c>
      <c r="Q4255" s="37">
        <f>VLOOKUP(Table2[[#This Row],[Home]],Table5[],2,FALSE)</f>
        <v>13</v>
      </c>
    </row>
    <row r="4256" spans="1:17" ht="25.5" customHeight="1">
      <c r="A4256" s="82" t="s">
        <v>1580</v>
      </c>
      <c r="B4256" s="83" t="s">
        <v>12</v>
      </c>
      <c r="C4256" s="83" t="s">
        <v>33</v>
      </c>
      <c r="D4256" s="83">
        <v>112</v>
      </c>
      <c r="E4256" s="83" t="s">
        <v>20</v>
      </c>
      <c r="F4256" s="83">
        <v>128</v>
      </c>
      <c r="G4256" s="79"/>
      <c r="H4256" s="75"/>
      <c r="I4256" s="30"/>
      <c r="J4256" s="37">
        <f>VLOOKUP(Table2[[#This Row],[Visitor]],Table1[],2,FALSE)</f>
        <v>24</v>
      </c>
      <c r="K4256" s="37">
        <f>VLOOKUP(Table2[[#This Row],[Home]],Table1[],2,FALSE)</f>
        <v>9</v>
      </c>
      <c r="L4256" s="37">
        <f>VLOOKUP(Table2[[#This Row],[Visitor]],Table3[],2,FALSE)</f>
        <v>12</v>
      </c>
      <c r="M4256" s="37">
        <f>VLOOKUP(Table2[[#This Row],[Home]],Table3[],2,FALSE)</f>
        <v>17</v>
      </c>
      <c r="N4256" s="37">
        <f>VLOOKUP(Table2[[#This Row],[Visitor]],Table4[],2,FALSE)</f>
        <v>21</v>
      </c>
      <c r="O4256" s="37">
        <f>VLOOKUP(Table2[[#This Row],[Home]],Table4[],2,FALSE)</f>
        <v>25</v>
      </c>
      <c r="P4256" s="37">
        <f>VLOOKUP(Table2[[#This Row],[Visitor]],Table5[],2,FALSE)</f>
        <v>29</v>
      </c>
      <c r="Q4256" s="37">
        <f>VLOOKUP(Table2[[#This Row],[Home]],Table5[],2,FALSE)</f>
        <v>22</v>
      </c>
    </row>
    <row r="4257" spans="1:17" ht="25.5" customHeight="1">
      <c r="A4257" s="82" t="s">
        <v>1580</v>
      </c>
      <c r="B4257" s="83" t="s">
        <v>23</v>
      </c>
      <c r="C4257" s="83" t="s">
        <v>16</v>
      </c>
      <c r="D4257" s="83">
        <v>107</v>
      </c>
      <c r="E4257" s="83" t="s">
        <v>42</v>
      </c>
      <c r="F4257" s="83">
        <v>110</v>
      </c>
      <c r="G4257" s="79"/>
      <c r="H4257" s="75"/>
      <c r="I4257" s="30"/>
      <c r="J4257" s="37">
        <f>VLOOKUP(Table2[[#This Row],[Visitor]],Table1[],2,FALSE)</f>
        <v>13</v>
      </c>
      <c r="K4257" s="37">
        <f>VLOOKUP(Table2[[#This Row],[Home]],Table1[],2,FALSE)</f>
        <v>25</v>
      </c>
      <c r="L4257" s="37">
        <f>VLOOKUP(Table2[[#This Row],[Visitor]],Table3[],2,FALSE)</f>
        <v>8</v>
      </c>
      <c r="M4257" s="37">
        <f>VLOOKUP(Table2[[#This Row],[Home]],Table3[],2,FALSE)</f>
        <v>22</v>
      </c>
      <c r="N4257" s="37">
        <f>VLOOKUP(Table2[[#This Row],[Visitor]],Table4[],2,FALSE)</f>
        <v>11</v>
      </c>
      <c r="O4257" s="37">
        <f>VLOOKUP(Table2[[#This Row],[Home]],Table4[],2,FALSE)</f>
        <v>30</v>
      </c>
      <c r="P4257" s="37">
        <f>VLOOKUP(Table2[[#This Row],[Visitor]],Table5[],2,FALSE)</f>
        <v>7</v>
      </c>
      <c r="Q4257" s="37">
        <f>VLOOKUP(Table2[[#This Row],[Home]],Table5[],2,FALSE)</f>
        <v>25</v>
      </c>
    </row>
    <row r="4258" spans="1:17" ht="25.5" customHeight="1">
      <c r="A4258" s="82" t="s">
        <v>1580</v>
      </c>
      <c r="B4258" s="83" t="s">
        <v>23</v>
      </c>
      <c r="C4258" s="83" t="s">
        <v>30</v>
      </c>
      <c r="D4258" s="83">
        <v>126</v>
      </c>
      <c r="E4258" s="83" t="s">
        <v>43</v>
      </c>
      <c r="F4258" s="83">
        <v>96</v>
      </c>
      <c r="G4258" s="79"/>
      <c r="H4258" s="75"/>
      <c r="I4258" s="30"/>
      <c r="J4258" s="37">
        <f>VLOOKUP(Table2[[#This Row],[Visitor]],Table1[],2,FALSE)</f>
        <v>18</v>
      </c>
      <c r="K4258" s="37">
        <f>VLOOKUP(Table2[[#This Row],[Home]],Table1[],2,FALSE)</f>
        <v>10</v>
      </c>
      <c r="L4258" s="37">
        <f>VLOOKUP(Table2[[#This Row],[Visitor]],Table3[],2,FALSE)</f>
        <v>14</v>
      </c>
      <c r="M4258" s="37">
        <f>VLOOKUP(Table2[[#This Row],[Home]],Table3[],2,FALSE)</f>
        <v>10</v>
      </c>
      <c r="N4258" s="37">
        <f>VLOOKUP(Table2[[#This Row],[Visitor]],Table4[],2,FALSE)</f>
        <v>4</v>
      </c>
      <c r="O4258" s="37">
        <f>VLOOKUP(Table2[[#This Row],[Home]],Table4[],2,FALSE)</f>
        <v>10</v>
      </c>
      <c r="P4258" s="37">
        <f>VLOOKUP(Table2[[#This Row],[Visitor]],Table5[],2,FALSE)</f>
        <v>6</v>
      </c>
      <c r="Q4258" s="37">
        <f>VLOOKUP(Table2[[#This Row],[Home]],Table5[],2,FALSE)</f>
        <v>10</v>
      </c>
    </row>
    <row r="4259" spans="1:17" ht="25.5" customHeight="1">
      <c r="A4259" s="82" t="s">
        <v>1580</v>
      </c>
      <c r="B4259" s="83" t="s">
        <v>23</v>
      </c>
      <c r="C4259" s="83" t="s">
        <v>31</v>
      </c>
      <c r="D4259" s="83">
        <v>124</v>
      </c>
      <c r="E4259" s="83" t="s">
        <v>18</v>
      </c>
      <c r="F4259" s="83">
        <v>109</v>
      </c>
      <c r="G4259" s="79"/>
      <c r="H4259" s="75"/>
      <c r="I4259" s="30"/>
      <c r="J4259" s="37">
        <f>VLOOKUP(Table2[[#This Row],[Visitor]],Table1[],2,FALSE)</f>
        <v>8</v>
      </c>
      <c r="K4259" s="37">
        <f>VLOOKUP(Table2[[#This Row],[Home]],Table1[],2,FALSE)</f>
        <v>26</v>
      </c>
      <c r="L4259" s="37">
        <f>VLOOKUP(Table2[[#This Row],[Visitor]],Table3[],2,FALSE)</f>
        <v>11</v>
      </c>
      <c r="M4259" s="37">
        <f>VLOOKUP(Table2[[#This Row],[Home]],Table3[],2,FALSE)</f>
        <v>26</v>
      </c>
      <c r="N4259" s="37">
        <f>VLOOKUP(Table2[[#This Row],[Visitor]],Table4[],2,FALSE)</f>
        <v>8</v>
      </c>
      <c r="O4259" s="37">
        <f>VLOOKUP(Table2[[#This Row],[Home]],Table4[],2,FALSE)</f>
        <v>15</v>
      </c>
      <c r="P4259" s="37">
        <f>VLOOKUP(Table2[[#This Row],[Visitor]],Table5[],2,FALSE)</f>
        <v>11</v>
      </c>
      <c r="Q4259" s="37">
        <f>VLOOKUP(Table2[[#This Row],[Home]],Table5[],2,FALSE)</f>
        <v>18</v>
      </c>
    </row>
    <row r="4260" spans="1:17" ht="25.5" customHeight="1">
      <c r="A4260" s="82" t="s">
        <v>1580</v>
      </c>
      <c r="B4260" s="83" t="s">
        <v>23</v>
      </c>
      <c r="C4260" s="83" t="s">
        <v>24</v>
      </c>
      <c r="D4260" s="83">
        <v>114</v>
      </c>
      <c r="E4260" s="83" t="s">
        <v>34</v>
      </c>
      <c r="F4260" s="83">
        <v>117</v>
      </c>
      <c r="G4260" s="79"/>
      <c r="H4260" s="75"/>
      <c r="I4260" s="30"/>
      <c r="J4260" s="37">
        <f>VLOOKUP(Table2[[#This Row],[Visitor]],Table1[],2,FALSE)</f>
        <v>21</v>
      </c>
      <c r="K4260" s="37">
        <f>VLOOKUP(Table2[[#This Row],[Home]],Table1[],2,FALSE)</f>
        <v>2</v>
      </c>
      <c r="L4260" s="37">
        <f>VLOOKUP(Table2[[#This Row],[Visitor]],Table3[],2,FALSE)</f>
        <v>9</v>
      </c>
      <c r="M4260" s="37">
        <f>VLOOKUP(Table2[[#This Row],[Home]],Table3[],2,FALSE)</f>
        <v>13</v>
      </c>
      <c r="N4260" s="37">
        <f>VLOOKUP(Table2[[#This Row],[Visitor]],Table4[],2,FALSE)</f>
        <v>24</v>
      </c>
      <c r="O4260" s="37">
        <f>VLOOKUP(Table2[[#This Row],[Home]],Table4[],2,FALSE)</f>
        <v>13</v>
      </c>
      <c r="P4260" s="37">
        <f>VLOOKUP(Table2[[#This Row],[Visitor]],Table5[],2,FALSE)</f>
        <v>21</v>
      </c>
      <c r="Q4260" s="37">
        <f>VLOOKUP(Table2[[#This Row],[Home]],Table5[],2,FALSE)</f>
        <v>19</v>
      </c>
    </row>
    <row r="4261" spans="1:17" ht="25.5" customHeight="1">
      <c r="A4261" s="82" t="s">
        <v>1580</v>
      </c>
      <c r="B4261" s="83" t="s">
        <v>26</v>
      </c>
      <c r="C4261" s="83" t="s">
        <v>28</v>
      </c>
      <c r="D4261" s="83">
        <v>115</v>
      </c>
      <c r="E4261" s="83" t="s">
        <v>15</v>
      </c>
      <c r="F4261" s="83">
        <v>98</v>
      </c>
      <c r="G4261" s="79"/>
      <c r="H4261" s="75"/>
      <c r="I4261" s="30"/>
      <c r="J4261" s="37">
        <f>VLOOKUP(Table2[[#This Row],[Visitor]],Table1[],2,FALSE)</f>
        <v>22</v>
      </c>
      <c r="K4261" s="37">
        <f>VLOOKUP(Table2[[#This Row],[Home]],Table1[],2,FALSE)</f>
        <v>30</v>
      </c>
      <c r="L4261" s="37">
        <f>VLOOKUP(Table2[[#This Row],[Visitor]],Table3[],2,FALSE)</f>
        <v>28</v>
      </c>
      <c r="M4261" s="37">
        <f>VLOOKUP(Table2[[#This Row],[Home]],Table3[],2,FALSE)</f>
        <v>23</v>
      </c>
      <c r="N4261" s="37">
        <f>VLOOKUP(Table2[[#This Row],[Visitor]],Table4[],2,FALSE)</f>
        <v>22</v>
      </c>
      <c r="O4261" s="37">
        <f>VLOOKUP(Table2[[#This Row],[Home]],Table4[],2,FALSE)</f>
        <v>14</v>
      </c>
      <c r="P4261" s="37">
        <f>VLOOKUP(Table2[[#This Row],[Visitor]],Table5[],2,FALSE)</f>
        <v>12</v>
      </c>
      <c r="Q4261" s="37">
        <f>VLOOKUP(Table2[[#This Row],[Home]],Table5[],2,FALSE)</f>
        <v>14</v>
      </c>
    </row>
    <row r="4262" spans="1:17" ht="25.5" customHeight="1">
      <c r="A4262" s="72" t="s">
        <v>1621</v>
      </c>
      <c r="B4262" s="43" t="s">
        <v>49</v>
      </c>
      <c r="C4262" s="43" t="s">
        <v>44</v>
      </c>
      <c r="D4262" s="43">
        <v>100</v>
      </c>
      <c r="E4262" s="43" t="s">
        <v>22</v>
      </c>
      <c r="F4262" s="43">
        <v>105</v>
      </c>
      <c r="G4262" s="43" t="s">
        <v>7</v>
      </c>
      <c r="H4262" s="75"/>
      <c r="I4262" s="30"/>
      <c r="J4262" s="37">
        <f>VLOOKUP(Table2[[#This Row],[Visitor]],Table1[],2,FALSE)</f>
        <v>6</v>
      </c>
      <c r="K4262" s="37">
        <f>VLOOKUP(Table2[[#This Row],[Home]],Table1[],2,FALSE)</f>
        <v>14</v>
      </c>
      <c r="L4262" s="37">
        <f>VLOOKUP(Table2[[#This Row],[Visitor]],Table3[],2,FALSE)</f>
        <v>18</v>
      </c>
      <c r="M4262" s="37">
        <f>VLOOKUP(Table2[[#This Row],[Home]],Table3[],2,FALSE)</f>
        <v>16</v>
      </c>
      <c r="N4262" s="37">
        <f>VLOOKUP(Table2[[#This Row],[Visitor]],Table4[],2,FALSE)</f>
        <v>12</v>
      </c>
      <c r="O4262" s="37">
        <f>VLOOKUP(Table2[[#This Row],[Home]],Table4[],2,FALSE)</f>
        <v>1</v>
      </c>
      <c r="P4262" s="37">
        <f>VLOOKUP(Table2[[#This Row],[Visitor]],Table5[],2,FALSE)</f>
        <v>4</v>
      </c>
      <c r="Q4262" s="37">
        <f>VLOOKUP(Table2[[#This Row],[Home]],Table5[],2,FALSE)</f>
        <v>1</v>
      </c>
    </row>
    <row r="4263" spans="1:17" ht="25.5" customHeight="1">
      <c r="A4263" s="72" t="s">
        <v>1621</v>
      </c>
      <c r="B4263" s="43" t="s">
        <v>12</v>
      </c>
      <c r="C4263" s="43" t="s">
        <v>20</v>
      </c>
      <c r="D4263" s="43">
        <v>110</v>
      </c>
      <c r="E4263" s="43" t="s">
        <v>5</v>
      </c>
      <c r="F4263" s="43">
        <v>111</v>
      </c>
      <c r="G4263" s="43" t="s">
        <v>7</v>
      </c>
      <c r="H4263" s="75"/>
      <c r="I4263" s="30"/>
      <c r="J4263" s="37">
        <f>VLOOKUP(Table2[[#This Row],[Visitor]],Table1[],2,FALSE)</f>
        <v>9</v>
      </c>
      <c r="K4263" s="37">
        <f>VLOOKUP(Table2[[#This Row],[Home]],Table1[],2,FALSE)</f>
        <v>4</v>
      </c>
      <c r="L4263" s="37">
        <f>VLOOKUP(Table2[[#This Row],[Visitor]],Table3[],2,FALSE)</f>
        <v>17</v>
      </c>
      <c r="M4263" s="37">
        <f>VLOOKUP(Table2[[#This Row],[Home]],Table3[],2,FALSE)</f>
        <v>4</v>
      </c>
      <c r="N4263" s="37">
        <f>VLOOKUP(Table2[[#This Row],[Visitor]],Table4[],2,FALSE)</f>
        <v>25</v>
      </c>
      <c r="O4263" s="37">
        <f>VLOOKUP(Table2[[#This Row],[Home]],Table4[],2,FALSE)</f>
        <v>9</v>
      </c>
      <c r="P4263" s="37">
        <f>VLOOKUP(Table2[[#This Row],[Visitor]],Table5[],2,FALSE)</f>
        <v>22</v>
      </c>
      <c r="Q4263" s="37">
        <f>VLOOKUP(Table2[[#This Row],[Home]],Table5[],2,FALSE)</f>
        <v>5</v>
      </c>
    </row>
    <row r="4264" spans="1:17" ht="25.5" customHeight="1">
      <c r="A4264" s="72" t="s">
        <v>1621</v>
      </c>
      <c r="B4264" s="43" t="s">
        <v>23</v>
      </c>
      <c r="C4264" s="43" t="s">
        <v>42</v>
      </c>
      <c r="D4264" s="43">
        <v>109</v>
      </c>
      <c r="E4264" s="43" t="s">
        <v>14</v>
      </c>
      <c r="F4264" s="43">
        <v>90</v>
      </c>
      <c r="G4264" s="43" t="s">
        <v>7</v>
      </c>
      <c r="H4264" s="75"/>
      <c r="I4264" s="30"/>
      <c r="J4264" s="37">
        <f>VLOOKUP(Table2[[#This Row],[Visitor]],Table1[],2,FALSE)</f>
        <v>25</v>
      </c>
      <c r="K4264" s="37">
        <f>VLOOKUP(Table2[[#This Row],[Home]],Table1[],2,FALSE)</f>
        <v>19</v>
      </c>
      <c r="L4264" s="37">
        <f>VLOOKUP(Table2[[#This Row],[Visitor]],Table3[],2,FALSE)</f>
        <v>22</v>
      </c>
      <c r="M4264" s="37">
        <f>VLOOKUP(Table2[[#This Row],[Home]],Table3[],2,FALSE)</f>
        <v>19</v>
      </c>
      <c r="N4264" s="37">
        <f>VLOOKUP(Table2[[#This Row],[Visitor]],Table4[],2,FALSE)</f>
        <v>30</v>
      </c>
      <c r="O4264" s="37">
        <f>VLOOKUP(Table2[[#This Row],[Home]],Table4[],2,FALSE)</f>
        <v>16</v>
      </c>
      <c r="P4264" s="37">
        <f>VLOOKUP(Table2[[#This Row],[Visitor]],Table5[],2,FALSE)</f>
        <v>25</v>
      </c>
      <c r="Q4264" s="37">
        <f>VLOOKUP(Table2[[#This Row],[Home]],Table5[],2,FALSE)</f>
        <v>27</v>
      </c>
    </row>
    <row r="4265" spans="1:17" ht="25.5" customHeight="1">
      <c r="A4265" s="72" t="s">
        <v>1621</v>
      </c>
      <c r="B4265" s="43" t="s">
        <v>23</v>
      </c>
      <c r="C4265" s="43" t="s">
        <v>25</v>
      </c>
      <c r="D4265" s="43">
        <v>133</v>
      </c>
      <c r="E4265" s="43" t="s">
        <v>9</v>
      </c>
      <c r="F4265" s="43">
        <v>84</v>
      </c>
      <c r="G4265" s="43" t="s">
        <v>7</v>
      </c>
      <c r="H4265" s="75"/>
      <c r="I4265" s="30"/>
      <c r="J4265" s="37">
        <f>VLOOKUP(Table2[[#This Row],[Visitor]],Table1[],2,FALSE)</f>
        <v>12</v>
      </c>
      <c r="K4265" s="37">
        <f>VLOOKUP(Table2[[#This Row],[Home]],Table1[],2,FALSE)</f>
        <v>3</v>
      </c>
      <c r="L4265" s="37">
        <f>VLOOKUP(Table2[[#This Row],[Visitor]],Table3[],2,FALSE)</f>
        <v>29</v>
      </c>
      <c r="M4265" s="37">
        <f>VLOOKUP(Table2[[#This Row],[Home]],Table3[],2,FALSE)</f>
        <v>1</v>
      </c>
      <c r="N4265" s="37">
        <f>VLOOKUP(Table2[[#This Row],[Visitor]],Table4[],2,FALSE)</f>
        <v>23</v>
      </c>
      <c r="O4265" s="37">
        <f>VLOOKUP(Table2[[#This Row],[Home]],Table4[],2,FALSE)</f>
        <v>5</v>
      </c>
      <c r="P4265" s="37">
        <f>VLOOKUP(Table2[[#This Row],[Visitor]],Table5[],2,FALSE)</f>
        <v>16</v>
      </c>
      <c r="Q4265" s="37">
        <f>VLOOKUP(Table2[[#This Row],[Home]],Table5[],2,FALSE)</f>
        <v>8</v>
      </c>
    </row>
    <row r="4266" spans="1:17" ht="25.5" customHeight="1">
      <c r="A4266" s="72" t="s">
        <v>1621</v>
      </c>
      <c r="B4266" s="43" t="s">
        <v>23</v>
      </c>
      <c r="C4266" s="43" t="s">
        <v>10</v>
      </c>
      <c r="D4266" s="43">
        <v>91</v>
      </c>
      <c r="E4266" s="43" t="s">
        <v>45</v>
      </c>
      <c r="F4266" s="43">
        <v>117</v>
      </c>
      <c r="G4266" s="43" t="s">
        <v>7</v>
      </c>
      <c r="H4266" s="75"/>
      <c r="I4266" s="30"/>
      <c r="J4266" s="37">
        <f>VLOOKUP(Table2[[#This Row],[Visitor]],Table1[],2,FALSE)</f>
        <v>1</v>
      </c>
      <c r="K4266" s="37">
        <f>VLOOKUP(Table2[[#This Row],[Home]],Table1[],2,FALSE)</f>
        <v>28</v>
      </c>
      <c r="L4266" s="37">
        <f>VLOOKUP(Table2[[#This Row],[Visitor]],Table3[],2,FALSE)</f>
        <v>3</v>
      </c>
      <c r="M4266" s="37">
        <f>VLOOKUP(Table2[[#This Row],[Home]],Table3[],2,FALSE)</f>
        <v>21</v>
      </c>
      <c r="N4266" s="37">
        <f>VLOOKUP(Table2[[#This Row],[Visitor]],Table4[],2,FALSE)</f>
        <v>3</v>
      </c>
      <c r="O4266" s="37">
        <f>VLOOKUP(Table2[[#This Row],[Home]],Table4[],2,FALSE)</f>
        <v>20</v>
      </c>
      <c r="P4266" s="37">
        <f>VLOOKUP(Table2[[#This Row],[Visitor]],Table5[],2,FALSE)</f>
        <v>30</v>
      </c>
      <c r="Q4266" s="37">
        <f>VLOOKUP(Table2[[#This Row],[Home]],Table5[],2,FALSE)</f>
        <v>3</v>
      </c>
    </row>
    <row r="4267" spans="1:17" ht="25.5" customHeight="1">
      <c r="A4267" s="72" t="s">
        <v>1621</v>
      </c>
      <c r="B4267" s="43" t="s">
        <v>23</v>
      </c>
      <c r="C4267" s="43" t="s">
        <v>27</v>
      </c>
      <c r="D4267" s="43">
        <v>99</v>
      </c>
      <c r="E4267" s="43" t="s">
        <v>17</v>
      </c>
      <c r="F4267" s="43">
        <v>109</v>
      </c>
      <c r="G4267" s="43" t="s">
        <v>7</v>
      </c>
      <c r="H4267" s="75"/>
      <c r="I4267" s="30"/>
      <c r="J4267" s="37">
        <f>VLOOKUP(Table2[[#This Row],[Visitor]],Table1[],2,FALSE)</f>
        <v>11</v>
      </c>
      <c r="K4267" s="37">
        <f>VLOOKUP(Table2[[#This Row],[Home]],Table1[],2,FALSE)</f>
        <v>17</v>
      </c>
      <c r="L4267" s="37">
        <f>VLOOKUP(Table2[[#This Row],[Visitor]],Table3[],2,FALSE)</f>
        <v>27</v>
      </c>
      <c r="M4267" s="37">
        <f>VLOOKUP(Table2[[#This Row],[Home]],Table3[],2,FALSE)</f>
        <v>15</v>
      </c>
      <c r="N4267" s="37">
        <f>VLOOKUP(Table2[[#This Row],[Visitor]],Table4[],2,FALSE)</f>
        <v>26</v>
      </c>
      <c r="O4267" s="37">
        <f>VLOOKUP(Table2[[#This Row],[Home]],Table4[],2,FALSE)</f>
        <v>18</v>
      </c>
      <c r="P4267" s="37">
        <f>VLOOKUP(Table2[[#This Row],[Visitor]],Table5[],2,FALSE)</f>
        <v>26</v>
      </c>
      <c r="Q4267" s="37">
        <f>VLOOKUP(Table2[[#This Row],[Home]],Table5[],2,FALSE)</f>
        <v>9</v>
      </c>
    </row>
    <row r="4268" spans="1:17" ht="25.5" customHeight="1">
      <c r="A4268" s="72" t="s">
        <v>1621</v>
      </c>
      <c r="B4268" s="43" t="s">
        <v>29</v>
      </c>
      <c r="C4268" s="43" t="s">
        <v>37</v>
      </c>
      <c r="D4268" s="43">
        <v>118</v>
      </c>
      <c r="E4268" s="43" t="s">
        <v>33</v>
      </c>
      <c r="F4268" s="43">
        <v>99</v>
      </c>
      <c r="G4268" s="43" t="s">
        <v>7</v>
      </c>
      <c r="H4268" s="75"/>
      <c r="I4268" s="30"/>
      <c r="J4268" s="37">
        <f>VLOOKUP(Table2[[#This Row],[Visitor]],Table1[],2,FALSE)</f>
        <v>29</v>
      </c>
      <c r="K4268" s="37">
        <f>VLOOKUP(Table2[[#This Row],[Home]],Table1[],2,FALSE)</f>
        <v>24</v>
      </c>
      <c r="L4268" s="37">
        <f>VLOOKUP(Table2[[#This Row],[Visitor]],Table3[],2,FALSE)</f>
        <v>30</v>
      </c>
      <c r="M4268" s="37">
        <f>VLOOKUP(Table2[[#This Row],[Home]],Table3[],2,FALSE)</f>
        <v>12</v>
      </c>
      <c r="N4268" s="37">
        <f>VLOOKUP(Table2[[#This Row],[Visitor]],Table4[],2,FALSE)</f>
        <v>29</v>
      </c>
      <c r="O4268" s="37">
        <f>VLOOKUP(Table2[[#This Row],[Home]],Table4[],2,FALSE)</f>
        <v>21</v>
      </c>
      <c r="P4268" s="37">
        <f>VLOOKUP(Table2[[#This Row],[Visitor]],Table5[],2,FALSE)</f>
        <v>17</v>
      </c>
      <c r="Q4268" s="37">
        <f>VLOOKUP(Table2[[#This Row],[Home]],Table5[],2,FALSE)</f>
        <v>29</v>
      </c>
    </row>
    <row r="4269" spans="1:17" ht="25.5" customHeight="1">
      <c r="A4269" s="72" t="s">
        <v>1621</v>
      </c>
      <c r="B4269" s="43" t="s">
        <v>35</v>
      </c>
      <c r="C4269" s="43" t="s">
        <v>13</v>
      </c>
      <c r="D4269" s="43">
        <v>127</v>
      </c>
      <c r="E4269" s="43" t="s">
        <v>38</v>
      </c>
      <c r="F4269" s="43">
        <v>126</v>
      </c>
      <c r="G4269" s="43" t="s">
        <v>7</v>
      </c>
      <c r="H4269" s="75"/>
      <c r="I4269" s="30"/>
      <c r="J4269" s="37">
        <f>VLOOKUP(Table2[[#This Row],[Visitor]],Table1[],2,FALSE)</f>
        <v>20</v>
      </c>
      <c r="K4269" s="37">
        <f>VLOOKUP(Table2[[#This Row],[Home]],Table1[],2,FALSE)</f>
        <v>23</v>
      </c>
      <c r="L4269" s="37">
        <f>VLOOKUP(Table2[[#This Row],[Visitor]],Table3[],2,FALSE)</f>
        <v>20</v>
      </c>
      <c r="M4269" s="37">
        <f>VLOOKUP(Table2[[#This Row],[Home]],Table3[],2,FALSE)</f>
        <v>25</v>
      </c>
      <c r="N4269" s="37">
        <f>VLOOKUP(Table2[[#This Row],[Visitor]],Table4[],2,FALSE)</f>
        <v>17</v>
      </c>
      <c r="O4269" s="37">
        <f>VLOOKUP(Table2[[#This Row],[Home]],Table4[],2,FALSE)</f>
        <v>19</v>
      </c>
      <c r="P4269" s="37">
        <f>VLOOKUP(Table2[[#This Row],[Visitor]],Table5[],2,FALSE)</f>
        <v>23</v>
      </c>
      <c r="Q4269" s="37">
        <f>VLOOKUP(Table2[[#This Row],[Home]],Table5[],2,FALSE)</f>
        <v>20</v>
      </c>
    </row>
    <row r="4270" spans="1:17" ht="25.5" customHeight="1">
      <c r="A4270" s="72" t="s">
        <v>1622</v>
      </c>
      <c r="B4270" s="43" t="s">
        <v>12</v>
      </c>
      <c r="C4270" s="43" t="s">
        <v>28</v>
      </c>
      <c r="D4270" s="43">
        <v>130</v>
      </c>
      <c r="E4270" s="43" t="s">
        <v>18</v>
      </c>
      <c r="F4270" s="43">
        <v>124</v>
      </c>
      <c r="G4270" s="43" t="s">
        <v>7</v>
      </c>
      <c r="H4270" s="75"/>
      <c r="I4270" s="30"/>
      <c r="J4270" s="37">
        <f>VLOOKUP(Table2[[#This Row],[Visitor]],Table1[],2,FALSE)</f>
        <v>22</v>
      </c>
      <c r="K4270" s="37">
        <f>VLOOKUP(Table2[[#This Row],[Home]],Table1[],2,FALSE)</f>
        <v>26</v>
      </c>
      <c r="L4270" s="37">
        <f>VLOOKUP(Table2[[#This Row],[Visitor]],Table3[],2,FALSE)</f>
        <v>28</v>
      </c>
      <c r="M4270" s="37">
        <f>VLOOKUP(Table2[[#This Row],[Home]],Table3[],2,FALSE)</f>
        <v>26</v>
      </c>
      <c r="N4270" s="37">
        <f>VLOOKUP(Table2[[#This Row],[Visitor]],Table4[],2,FALSE)</f>
        <v>22</v>
      </c>
      <c r="O4270" s="37">
        <f>VLOOKUP(Table2[[#This Row],[Home]],Table4[],2,FALSE)</f>
        <v>15</v>
      </c>
      <c r="P4270" s="37">
        <f>VLOOKUP(Table2[[#This Row],[Visitor]],Table5[],2,FALSE)</f>
        <v>12</v>
      </c>
      <c r="Q4270" s="37">
        <f>VLOOKUP(Table2[[#This Row],[Home]],Table5[],2,FALSE)</f>
        <v>18</v>
      </c>
    </row>
    <row r="4271" spans="1:17" ht="25.5" customHeight="1">
      <c r="A4271" s="72" t="s">
        <v>1622</v>
      </c>
      <c r="B4271" s="43" t="s">
        <v>12</v>
      </c>
      <c r="C4271" s="43" t="s">
        <v>16</v>
      </c>
      <c r="D4271" s="43">
        <v>114</v>
      </c>
      <c r="E4271" s="43" t="s">
        <v>19</v>
      </c>
      <c r="F4271" s="43">
        <v>130</v>
      </c>
      <c r="G4271" s="43" t="s">
        <v>7</v>
      </c>
      <c r="H4271" s="75"/>
      <c r="I4271" s="30"/>
      <c r="J4271" s="37">
        <f>VLOOKUP(Table2[[#This Row],[Visitor]],Table1[],2,FALSE)</f>
        <v>13</v>
      </c>
      <c r="K4271" s="37">
        <f>VLOOKUP(Table2[[#This Row],[Home]],Table1[],2,FALSE)</f>
        <v>27</v>
      </c>
      <c r="L4271" s="37">
        <f>VLOOKUP(Table2[[#This Row],[Visitor]],Table3[],2,FALSE)</f>
        <v>8</v>
      </c>
      <c r="M4271" s="37">
        <f>VLOOKUP(Table2[[#This Row],[Home]],Table3[],2,FALSE)</f>
        <v>5</v>
      </c>
      <c r="N4271" s="37">
        <f>VLOOKUP(Table2[[#This Row],[Visitor]],Table4[],2,FALSE)</f>
        <v>11</v>
      </c>
      <c r="O4271" s="37">
        <f>VLOOKUP(Table2[[#This Row],[Home]],Table4[],2,FALSE)</f>
        <v>7</v>
      </c>
      <c r="P4271" s="37">
        <f>VLOOKUP(Table2[[#This Row],[Visitor]],Table5[],2,FALSE)</f>
        <v>7</v>
      </c>
      <c r="Q4271" s="37">
        <f>VLOOKUP(Table2[[#This Row],[Home]],Table5[],2,FALSE)</f>
        <v>13</v>
      </c>
    </row>
    <row r="4272" spans="1:17" ht="25.5" customHeight="1">
      <c r="A4272" s="72" t="s">
        <v>1622</v>
      </c>
      <c r="B4272" s="43" t="s">
        <v>23</v>
      </c>
      <c r="C4272" s="43" t="s">
        <v>30</v>
      </c>
      <c r="D4272" s="43">
        <v>118</v>
      </c>
      <c r="E4272" s="43" t="s">
        <v>40</v>
      </c>
      <c r="F4272" s="43">
        <v>112</v>
      </c>
      <c r="G4272" s="43" t="s">
        <v>7</v>
      </c>
      <c r="H4272" s="75"/>
      <c r="I4272" s="30"/>
      <c r="J4272" s="37">
        <f>VLOOKUP(Table2[[#This Row],[Visitor]],Table1[],2,FALSE)</f>
        <v>18</v>
      </c>
      <c r="K4272" s="37">
        <f>VLOOKUP(Table2[[#This Row],[Home]],Table1[],2,FALSE)</f>
        <v>15</v>
      </c>
      <c r="L4272" s="37">
        <f>VLOOKUP(Table2[[#This Row],[Visitor]],Table3[],2,FALSE)</f>
        <v>14</v>
      </c>
      <c r="M4272" s="37">
        <f>VLOOKUP(Table2[[#This Row],[Home]],Table3[],2,FALSE)</f>
        <v>24</v>
      </c>
      <c r="N4272" s="37">
        <f>VLOOKUP(Table2[[#This Row],[Visitor]],Table4[],2,FALSE)</f>
        <v>4</v>
      </c>
      <c r="O4272" s="37">
        <f>VLOOKUP(Table2[[#This Row],[Home]],Table4[],2,FALSE)</f>
        <v>27</v>
      </c>
      <c r="P4272" s="37">
        <f>VLOOKUP(Table2[[#This Row],[Visitor]],Table5[],2,FALSE)</f>
        <v>6</v>
      </c>
      <c r="Q4272" s="37">
        <f>VLOOKUP(Table2[[#This Row],[Home]],Table5[],2,FALSE)</f>
        <v>24</v>
      </c>
    </row>
    <row r="4273" spans="1:17" ht="25.5" customHeight="1">
      <c r="A4273" s="72" t="s">
        <v>1622</v>
      </c>
      <c r="B4273" s="43" t="s">
        <v>23</v>
      </c>
      <c r="C4273" s="43" t="s">
        <v>31</v>
      </c>
      <c r="D4273" s="43">
        <v>124</v>
      </c>
      <c r="E4273" s="43" t="s">
        <v>24</v>
      </c>
      <c r="F4273" s="43">
        <v>129</v>
      </c>
      <c r="G4273" s="43" t="s">
        <v>7</v>
      </c>
      <c r="H4273" s="75"/>
      <c r="I4273" s="30"/>
      <c r="J4273" s="37">
        <f>VLOOKUP(Table2[[#This Row],[Visitor]],Table1[],2,FALSE)</f>
        <v>8</v>
      </c>
      <c r="K4273" s="37">
        <f>VLOOKUP(Table2[[#This Row],[Home]],Table1[],2,FALSE)</f>
        <v>21</v>
      </c>
      <c r="L4273" s="37">
        <f>VLOOKUP(Table2[[#This Row],[Visitor]],Table3[],2,FALSE)</f>
        <v>11</v>
      </c>
      <c r="M4273" s="37">
        <f>VLOOKUP(Table2[[#This Row],[Home]],Table3[],2,FALSE)</f>
        <v>9</v>
      </c>
      <c r="N4273" s="37">
        <f>VLOOKUP(Table2[[#This Row],[Visitor]],Table4[],2,FALSE)</f>
        <v>8</v>
      </c>
      <c r="O4273" s="37">
        <f>VLOOKUP(Table2[[#This Row],[Home]],Table4[],2,FALSE)</f>
        <v>24</v>
      </c>
      <c r="P4273" s="37">
        <f>VLOOKUP(Table2[[#This Row],[Visitor]],Table5[],2,FALSE)</f>
        <v>11</v>
      </c>
      <c r="Q4273" s="37">
        <f>VLOOKUP(Table2[[#This Row],[Home]],Table5[],2,FALSE)</f>
        <v>21</v>
      </c>
    </row>
    <row r="4274" spans="1:17" ht="25.5" customHeight="1">
      <c r="A4274" s="72" t="s">
        <v>1622</v>
      </c>
      <c r="B4274" s="43" t="s">
        <v>26</v>
      </c>
      <c r="C4274" s="43" t="s">
        <v>15</v>
      </c>
      <c r="D4274" s="43">
        <v>124</v>
      </c>
      <c r="E4274" s="43" t="s">
        <v>34</v>
      </c>
      <c r="F4274" s="43">
        <v>113</v>
      </c>
      <c r="G4274" s="43" t="s">
        <v>7</v>
      </c>
      <c r="H4274" s="75"/>
      <c r="I4274" s="30"/>
      <c r="J4274" s="37">
        <f>VLOOKUP(Table2[[#This Row],[Visitor]],Table1[],2,FALSE)</f>
        <v>30</v>
      </c>
      <c r="K4274" s="37">
        <f>VLOOKUP(Table2[[#This Row],[Home]],Table1[],2,FALSE)</f>
        <v>2</v>
      </c>
      <c r="L4274" s="37">
        <f>VLOOKUP(Table2[[#This Row],[Visitor]],Table3[],2,FALSE)</f>
        <v>23</v>
      </c>
      <c r="M4274" s="37">
        <f>VLOOKUP(Table2[[#This Row],[Home]],Table3[],2,FALSE)</f>
        <v>13</v>
      </c>
      <c r="N4274" s="37">
        <f>VLOOKUP(Table2[[#This Row],[Visitor]],Table4[],2,FALSE)</f>
        <v>14</v>
      </c>
      <c r="O4274" s="37">
        <f>VLOOKUP(Table2[[#This Row],[Home]],Table4[],2,FALSE)</f>
        <v>13</v>
      </c>
      <c r="P4274" s="37">
        <f>VLOOKUP(Table2[[#This Row],[Visitor]],Table5[],2,FALSE)</f>
        <v>14</v>
      </c>
      <c r="Q4274" s="37">
        <f>VLOOKUP(Table2[[#This Row],[Home]],Table5[],2,FALSE)</f>
        <v>19</v>
      </c>
    </row>
    <row r="4275" spans="1:17" ht="25.5" customHeight="1">
      <c r="A4275" s="72" t="s">
        <v>1622</v>
      </c>
      <c r="B4275" s="43" t="s">
        <v>29</v>
      </c>
      <c r="C4275" s="43" t="s">
        <v>6</v>
      </c>
      <c r="D4275" s="43">
        <v>101</v>
      </c>
      <c r="E4275" s="43" t="s">
        <v>9</v>
      </c>
      <c r="F4275" s="43">
        <v>90</v>
      </c>
      <c r="G4275" s="43" t="s">
        <v>7</v>
      </c>
      <c r="H4275" s="75"/>
      <c r="I4275" s="30"/>
      <c r="J4275" s="37">
        <f>VLOOKUP(Table2[[#This Row],[Visitor]],Table1[],2,FALSE)</f>
        <v>5</v>
      </c>
      <c r="K4275" s="37">
        <f>VLOOKUP(Table2[[#This Row],[Home]],Table1[],2,FALSE)</f>
        <v>3</v>
      </c>
      <c r="L4275" s="37">
        <f>VLOOKUP(Table2[[#This Row],[Visitor]],Table3[],2,FALSE)</f>
        <v>6</v>
      </c>
      <c r="M4275" s="37">
        <f>VLOOKUP(Table2[[#This Row],[Home]],Table3[],2,FALSE)</f>
        <v>1</v>
      </c>
      <c r="N4275" s="37">
        <f>VLOOKUP(Table2[[#This Row],[Visitor]],Table4[],2,FALSE)</f>
        <v>28</v>
      </c>
      <c r="O4275" s="37">
        <f>VLOOKUP(Table2[[#This Row],[Home]],Table4[],2,FALSE)</f>
        <v>5</v>
      </c>
      <c r="P4275" s="37">
        <f>VLOOKUP(Table2[[#This Row],[Visitor]],Table5[],2,FALSE)</f>
        <v>28</v>
      </c>
      <c r="Q4275" s="37">
        <f>VLOOKUP(Table2[[#This Row],[Home]],Table5[],2,FALSE)</f>
        <v>8</v>
      </c>
    </row>
    <row r="4276" spans="1:17" ht="25.5" customHeight="1">
      <c r="A4276" s="72" t="s">
        <v>1622</v>
      </c>
      <c r="B4276" s="43" t="s">
        <v>8</v>
      </c>
      <c r="C4276" s="43" t="s">
        <v>13</v>
      </c>
      <c r="D4276" s="43">
        <v>111</v>
      </c>
      <c r="E4276" s="43" t="s">
        <v>36</v>
      </c>
      <c r="F4276" s="43">
        <v>123</v>
      </c>
      <c r="G4276" s="43" t="s">
        <v>7</v>
      </c>
      <c r="H4276" s="75"/>
      <c r="I4276" s="30"/>
      <c r="J4276" s="37">
        <f>VLOOKUP(Table2[[#This Row],[Visitor]],Table1[],2,FALSE)</f>
        <v>20</v>
      </c>
      <c r="K4276" s="37">
        <f>VLOOKUP(Table2[[#This Row],[Home]],Table1[],2,FALSE)</f>
        <v>16</v>
      </c>
      <c r="L4276" s="37">
        <f>VLOOKUP(Table2[[#This Row],[Visitor]],Table3[],2,FALSE)</f>
        <v>20</v>
      </c>
      <c r="M4276" s="37">
        <f>VLOOKUP(Table2[[#This Row],[Home]],Table3[],2,FALSE)</f>
        <v>7</v>
      </c>
      <c r="N4276" s="37">
        <f>VLOOKUP(Table2[[#This Row],[Visitor]],Table4[],2,FALSE)</f>
        <v>17</v>
      </c>
      <c r="O4276" s="37">
        <f>VLOOKUP(Table2[[#This Row],[Home]],Table4[],2,FALSE)</f>
        <v>6</v>
      </c>
      <c r="P4276" s="37">
        <f>VLOOKUP(Table2[[#This Row],[Visitor]],Table5[],2,FALSE)</f>
        <v>23</v>
      </c>
      <c r="Q4276" s="37">
        <f>VLOOKUP(Table2[[#This Row],[Home]],Table5[],2,FALSE)</f>
        <v>15</v>
      </c>
    </row>
    <row r="4277" spans="1:17" ht="25.5" customHeight="1">
      <c r="A4277" s="72" t="s">
        <v>1623</v>
      </c>
      <c r="B4277" s="43" t="s">
        <v>12</v>
      </c>
      <c r="C4277" s="43" t="s">
        <v>25</v>
      </c>
      <c r="D4277" s="43">
        <v>125</v>
      </c>
      <c r="E4277" s="43" t="s">
        <v>20</v>
      </c>
      <c r="F4277" s="43">
        <v>111</v>
      </c>
      <c r="G4277" s="43" t="s">
        <v>7</v>
      </c>
      <c r="H4277" s="75"/>
      <c r="I4277" s="30"/>
      <c r="J4277" s="37">
        <f>VLOOKUP(Table2[[#This Row],[Visitor]],Table1[],2,FALSE)</f>
        <v>12</v>
      </c>
      <c r="K4277" s="37">
        <f>VLOOKUP(Table2[[#This Row],[Home]],Table1[],2,FALSE)</f>
        <v>9</v>
      </c>
      <c r="L4277" s="37">
        <f>VLOOKUP(Table2[[#This Row],[Visitor]],Table3[],2,FALSE)</f>
        <v>29</v>
      </c>
      <c r="M4277" s="37">
        <f>VLOOKUP(Table2[[#This Row],[Home]],Table3[],2,FALSE)</f>
        <v>17</v>
      </c>
      <c r="N4277" s="37">
        <f>VLOOKUP(Table2[[#This Row],[Visitor]],Table4[],2,FALSE)</f>
        <v>23</v>
      </c>
      <c r="O4277" s="37">
        <f>VLOOKUP(Table2[[#This Row],[Home]],Table4[],2,FALSE)</f>
        <v>25</v>
      </c>
      <c r="P4277" s="37">
        <f>VLOOKUP(Table2[[#This Row],[Visitor]],Table5[],2,FALSE)</f>
        <v>16</v>
      </c>
      <c r="Q4277" s="37">
        <f>VLOOKUP(Table2[[#This Row],[Home]],Table5[],2,FALSE)</f>
        <v>22</v>
      </c>
    </row>
    <row r="4278" spans="1:17" ht="25.5" customHeight="1">
      <c r="A4278" s="72" t="s">
        <v>1623</v>
      </c>
      <c r="B4278" s="43" t="s">
        <v>21</v>
      </c>
      <c r="C4278" s="43" t="s">
        <v>44</v>
      </c>
      <c r="D4278" s="43">
        <v>112</v>
      </c>
      <c r="E4278" s="43" t="s">
        <v>5</v>
      </c>
      <c r="F4278" s="43">
        <v>117</v>
      </c>
      <c r="G4278" s="43" t="s">
        <v>7</v>
      </c>
      <c r="H4278" s="84"/>
      <c r="I4278" s="30"/>
      <c r="J4278" s="37">
        <f>VLOOKUP(Table2[[#This Row],[Visitor]],Table1[],2,FALSE)</f>
        <v>6</v>
      </c>
      <c r="K4278" s="37">
        <f>VLOOKUP(Table2[[#This Row],[Home]],Table1[],2,FALSE)</f>
        <v>4</v>
      </c>
      <c r="L4278" s="37">
        <f>VLOOKUP(Table2[[#This Row],[Visitor]],Table3[],2,FALSE)</f>
        <v>18</v>
      </c>
      <c r="M4278" s="37">
        <f>VLOOKUP(Table2[[#This Row],[Home]],Table3[],2,FALSE)</f>
        <v>4</v>
      </c>
      <c r="N4278" s="37">
        <f>VLOOKUP(Table2[[#This Row],[Visitor]],Table4[],2,FALSE)</f>
        <v>12</v>
      </c>
      <c r="O4278" s="37">
        <f>VLOOKUP(Table2[[#This Row],[Home]],Table4[],2,FALSE)</f>
        <v>9</v>
      </c>
      <c r="P4278" s="37">
        <f>VLOOKUP(Table2[[#This Row],[Visitor]],Table5[],2,FALSE)</f>
        <v>4</v>
      </c>
      <c r="Q4278" s="37">
        <f>VLOOKUP(Table2[[#This Row],[Home]],Table5[],2,FALSE)</f>
        <v>5</v>
      </c>
    </row>
    <row r="4279" spans="1:17" ht="25.5" customHeight="1">
      <c r="A4279" s="72" t="s">
        <v>1623</v>
      </c>
      <c r="B4279" s="43" t="s">
        <v>21</v>
      </c>
      <c r="C4279" s="43" t="s">
        <v>27</v>
      </c>
      <c r="D4279" s="43">
        <v>94</v>
      </c>
      <c r="E4279" s="43" t="s">
        <v>17</v>
      </c>
      <c r="F4279" s="43">
        <v>80</v>
      </c>
      <c r="G4279" s="43" t="s">
        <v>7</v>
      </c>
      <c r="H4279" s="84"/>
      <c r="I4279" s="30"/>
      <c r="J4279" s="37">
        <f>VLOOKUP(Table2[[#This Row],[Visitor]],Table1[],2,FALSE)</f>
        <v>11</v>
      </c>
      <c r="K4279" s="37">
        <f>VLOOKUP(Table2[[#This Row],[Home]],Table1[],2,FALSE)</f>
        <v>17</v>
      </c>
      <c r="L4279" s="37">
        <f>VLOOKUP(Table2[[#This Row],[Visitor]],Table3[],2,FALSE)</f>
        <v>27</v>
      </c>
      <c r="M4279" s="37">
        <f>VLOOKUP(Table2[[#This Row],[Home]],Table3[],2,FALSE)</f>
        <v>15</v>
      </c>
      <c r="N4279" s="37">
        <f>VLOOKUP(Table2[[#This Row],[Visitor]],Table4[],2,FALSE)</f>
        <v>26</v>
      </c>
      <c r="O4279" s="37">
        <f>VLOOKUP(Table2[[#This Row],[Home]],Table4[],2,FALSE)</f>
        <v>18</v>
      </c>
      <c r="P4279" s="37">
        <f>VLOOKUP(Table2[[#This Row],[Visitor]],Table5[],2,FALSE)</f>
        <v>26</v>
      </c>
      <c r="Q4279" s="37">
        <f>VLOOKUP(Table2[[#This Row],[Home]],Table5[],2,FALSE)</f>
        <v>9</v>
      </c>
    </row>
    <row r="4280" spans="1:17" ht="25.5" customHeight="1">
      <c r="A4280" s="72" t="s">
        <v>1623</v>
      </c>
      <c r="B4280" s="43" t="s">
        <v>26</v>
      </c>
      <c r="C4280" s="43" t="s">
        <v>42</v>
      </c>
      <c r="D4280" s="43">
        <v>93</v>
      </c>
      <c r="E4280" s="43" t="s">
        <v>34</v>
      </c>
      <c r="F4280" s="43">
        <v>119</v>
      </c>
      <c r="G4280" s="43" t="s">
        <v>7</v>
      </c>
      <c r="H4280" s="84"/>
      <c r="I4280" s="30"/>
      <c r="J4280" s="37">
        <f>VLOOKUP(Table2[[#This Row],[Visitor]],Table1[],2,FALSE)</f>
        <v>25</v>
      </c>
      <c r="K4280" s="37">
        <f>VLOOKUP(Table2[[#This Row],[Home]],Table1[],2,FALSE)</f>
        <v>2</v>
      </c>
      <c r="L4280" s="37">
        <f>VLOOKUP(Table2[[#This Row],[Visitor]],Table3[],2,FALSE)</f>
        <v>22</v>
      </c>
      <c r="M4280" s="37">
        <f>VLOOKUP(Table2[[#This Row],[Home]],Table3[],2,FALSE)</f>
        <v>13</v>
      </c>
      <c r="N4280" s="37">
        <f>VLOOKUP(Table2[[#This Row],[Visitor]],Table4[],2,FALSE)</f>
        <v>30</v>
      </c>
      <c r="O4280" s="37">
        <f>VLOOKUP(Table2[[#This Row],[Home]],Table4[],2,FALSE)</f>
        <v>13</v>
      </c>
      <c r="P4280" s="37">
        <f>VLOOKUP(Table2[[#This Row],[Visitor]],Table5[],2,FALSE)</f>
        <v>25</v>
      </c>
      <c r="Q4280" s="37">
        <f>VLOOKUP(Table2[[#This Row],[Home]],Table5[],2,FALSE)</f>
        <v>19</v>
      </c>
    </row>
    <row r="4281" spans="1:17" ht="25.5" customHeight="1">
      <c r="A4281" s="72" t="s">
        <v>1623</v>
      </c>
      <c r="B4281" s="43" t="s">
        <v>29</v>
      </c>
      <c r="C4281" s="43" t="s">
        <v>30</v>
      </c>
      <c r="D4281" s="43">
        <v>128</v>
      </c>
      <c r="E4281" s="43" t="s">
        <v>22</v>
      </c>
      <c r="F4281" s="43">
        <v>97</v>
      </c>
      <c r="G4281" s="43" t="s">
        <v>7</v>
      </c>
      <c r="H4281" s="84"/>
      <c r="I4281" s="30"/>
      <c r="J4281" s="37">
        <f>VLOOKUP(Table2[[#This Row],[Visitor]],Table1[],2,FALSE)</f>
        <v>18</v>
      </c>
      <c r="K4281" s="37">
        <f>VLOOKUP(Table2[[#This Row],[Home]],Table1[],2,FALSE)</f>
        <v>14</v>
      </c>
      <c r="L4281" s="37">
        <f>VLOOKUP(Table2[[#This Row],[Visitor]],Table3[],2,FALSE)</f>
        <v>14</v>
      </c>
      <c r="M4281" s="37">
        <f>VLOOKUP(Table2[[#This Row],[Home]],Table3[],2,FALSE)</f>
        <v>16</v>
      </c>
      <c r="N4281" s="37">
        <f>VLOOKUP(Table2[[#This Row],[Visitor]],Table4[],2,FALSE)</f>
        <v>4</v>
      </c>
      <c r="O4281" s="37">
        <f>VLOOKUP(Table2[[#This Row],[Home]],Table4[],2,FALSE)</f>
        <v>1</v>
      </c>
      <c r="P4281" s="37">
        <f>VLOOKUP(Table2[[#This Row],[Visitor]],Table5[],2,FALSE)</f>
        <v>6</v>
      </c>
      <c r="Q4281" s="37">
        <f>VLOOKUP(Table2[[#This Row],[Home]],Table5[],2,FALSE)</f>
        <v>1</v>
      </c>
    </row>
    <row r="4282" spans="1:17" ht="25.5" customHeight="1">
      <c r="A4282" s="72" t="s">
        <v>1623</v>
      </c>
      <c r="B4282" s="43" t="s">
        <v>35</v>
      </c>
      <c r="C4282" s="43" t="s">
        <v>37</v>
      </c>
      <c r="D4282" s="43">
        <v>114</v>
      </c>
      <c r="E4282" s="43" t="s">
        <v>45</v>
      </c>
      <c r="F4282" s="43">
        <v>104</v>
      </c>
      <c r="G4282" s="43" t="s">
        <v>7</v>
      </c>
      <c r="H4282" s="84"/>
      <c r="I4282" s="30"/>
      <c r="J4282" s="37">
        <f>VLOOKUP(Table2[[#This Row],[Visitor]],Table1[],2,FALSE)</f>
        <v>29</v>
      </c>
      <c r="K4282" s="37">
        <f>VLOOKUP(Table2[[#This Row],[Home]],Table1[],2,FALSE)</f>
        <v>28</v>
      </c>
      <c r="L4282" s="37">
        <f>VLOOKUP(Table2[[#This Row],[Visitor]],Table3[],2,FALSE)</f>
        <v>30</v>
      </c>
      <c r="M4282" s="37">
        <f>VLOOKUP(Table2[[#This Row],[Home]],Table3[],2,FALSE)</f>
        <v>21</v>
      </c>
      <c r="N4282" s="37">
        <f>VLOOKUP(Table2[[#This Row],[Visitor]],Table4[],2,FALSE)</f>
        <v>29</v>
      </c>
      <c r="O4282" s="37">
        <f>VLOOKUP(Table2[[#This Row],[Home]],Table4[],2,FALSE)</f>
        <v>20</v>
      </c>
      <c r="P4282" s="37">
        <f>VLOOKUP(Table2[[#This Row],[Visitor]],Table5[],2,FALSE)</f>
        <v>17</v>
      </c>
      <c r="Q4282" s="37">
        <f>VLOOKUP(Table2[[#This Row],[Home]],Table5[],2,FALSE)</f>
        <v>3</v>
      </c>
    </row>
    <row r="4283" spans="1:17" ht="25.5" customHeight="1">
      <c r="A4283" s="72" t="s">
        <v>1624</v>
      </c>
      <c r="B4283" s="43" t="s">
        <v>12</v>
      </c>
      <c r="C4283" s="43" t="s">
        <v>16</v>
      </c>
      <c r="D4283" s="43">
        <v>114</v>
      </c>
      <c r="E4283" s="43" t="s">
        <v>6</v>
      </c>
      <c r="F4283" s="43">
        <v>111</v>
      </c>
      <c r="G4283" s="43" t="s">
        <v>7</v>
      </c>
      <c r="H4283" s="84"/>
      <c r="I4283" s="30"/>
      <c r="J4283" s="37">
        <f>VLOOKUP(Table2[[#This Row],[Visitor]],Table1[],2,FALSE)</f>
        <v>13</v>
      </c>
      <c r="K4283" s="37">
        <f>VLOOKUP(Table2[[#This Row],[Home]],Table1[],2,FALSE)</f>
        <v>5</v>
      </c>
      <c r="L4283" s="37">
        <f>VLOOKUP(Table2[[#This Row],[Visitor]],Table3[],2,FALSE)</f>
        <v>8</v>
      </c>
      <c r="M4283" s="37">
        <f>VLOOKUP(Table2[[#This Row],[Home]],Table3[],2,FALSE)</f>
        <v>6</v>
      </c>
      <c r="N4283" s="37">
        <f>VLOOKUP(Table2[[#This Row],[Visitor]],Table4[],2,FALSE)</f>
        <v>11</v>
      </c>
      <c r="O4283" s="37">
        <f>VLOOKUP(Table2[[#This Row],[Home]],Table4[],2,FALSE)</f>
        <v>28</v>
      </c>
      <c r="P4283" s="37">
        <f>VLOOKUP(Table2[[#This Row],[Visitor]],Table5[],2,FALSE)</f>
        <v>7</v>
      </c>
      <c r="Q4283" s="37">
        <f>VLOOKUP(Table2[[#This Row],[Home]],Table5[],2,FALSE)</f>
        <v>28</v>
      </c>
    </row>
    <row r="4284" spans="1:17" ht="25.5" customHeight="1">
      <c r="A4284" s="72" t="s">
        <v>1624</v>
      </c>
      <c r="B4284" s="43" t="s">
        <v>12</v>
      </c>
      <c r="C4284" s="43" t="s">
        <v>31</v>
      </c>
      <c r="D4284" s="43">
        <v>123</v>
      </c>
      <c r="E4284" s="43" t="s">
        <v>19</v>
      </c>
      <c r="F4284" s="43">
        <v>131</v>
      </c>
      <c r="G4284" s="43" t="s">
        <v>7</v>
      </c>
      <c r="H4284" s="84"/>
      <c r="I4284" s="30"/>
      <c r="J4284" s="37">
        <f>VLOOKUP(Table2[[#This Row],[Visitor]],Table1[],2,FALSE)</f>
        <v>8</v>
      </c>
      <c r="K4284" s="37">
        <f>VLOOKUP(Table2[[#This Row],[Home]],Table1[],2,FALSE)</f>
        <v>27</v>
      </c>
      <c r="L4284" s="37">
        <f>VLOOKUP(Table2[[#This Row],[Visitor]],Table3[],2,FALSE)</f>
        <v>11</v>
      </c>
      <c r="M4284" s="37">
        <f>VLOOKUP(Table2[[#This Row],[Home]],Table3[],2,FALSE)</f>
        <v>5</v>
      </c>
      <c r="N4284" s="37">
        <f>VLOOKUP(Table2[[#This Row],[Visitor]],Table4[],2,FALSE)</f>
        <v>8</v>
      </c>
      <c r="O4284" s="37">
        <f>VLOOKUP(Table2[[#This Row],[Home]],Table4[],2,FALSE)</f>
        <v>7</v>
      </c>
      <c r="P4284" s="37">
        <f>VLOOKUP(Table2[[#This Row],[Visitor]],Table5[],2,FALSE)</f>
        <v>11</v>
      </c>
      <c r="Q4284" s="37">
        <f>VLOOKUP(Table2[[#This Row],[Home]],Table5[],2,FALSE)</f>
        <v>13</v>
      </c>
    </row>
    <row r="4285" spans="1:17" ht="25.5" customHeight="1">
      <c r="A4285" s="72" t="s">
        <v>1624</v>
      </c>
      <c r="B4285" s="43" t="s">
        <v>12</v>
      </c>
      <c r="C4285" s="43" t="s">
        <v>14</v>
      </c>
      <c r="D4285" s="43">
        <v>129</v>
      </c>
      <c r="E4285" s="43" t="s">
        <v>41</v>
      </c>
      <c r="F4285" s="43">
        <v>105</v>
      </c>
      <c r="G4285" s="43" t="s">
        <v>7</v>
      </c>
      <c r="H4285" s="84"/>
      <c r="I4285" s="30"/>
      <c r="J4285" s="37">
        <f>VLOOKUP(Table2[[#This Row],[Visitor]],Table1[],2,FALSE)</f>
        <v>19</v>
      </c>
      <c r="K4285" s="37">
        <f>VLOOKUP(Table2[[#This Row],[Home]],Table1[],2,FALSE)</f>
        <v>7</v>
      </c>
      <c r="L4285" s="37">
        <f>VLOOKUP(Table2[[#This Row],[Visitor]],Table3[],2,FALSE)</f>
        <v>19</v>
      </c>
      <c r="M4285" s="37">
        <f>VLOOKUP(Table2[[#This Row],[Home]],Table3[],2,FALSE)</f>
        <v>2</v>
      </c>
      <c r="N4285" s="37">
        <f>VLOOKUP(Table2[[#This Row],[Visitor]],Table4[],2,FALSE)</f>
        <v>16</v>
      </c>
      <c r="O4285" s="37">
        <f>VLOOKUP(Table2[[#This Row],[Home]],Table4[],2,FALSE)</f>
        <v>2</v>
      </c>
      <c r="P4285" s="37">
        <f>VLOOKUP(Table2[[#This Row],[Visitor]],Table5[],2,FALSE)</f>
        <v>27</v>
      </c>
      <c r="Q4285" s="37">
        <f>VLOOKUP(Table2[[#This Row],[Home]],Table5[],2,FALSE)</f>
        <v>2</v>
      </c>
    </row>
    <row r="4286" spans="1:17" ht="25.5" customHeight="1">
      <c r="A4286" s="72" t="s">
        <v>1624</v>
      </c>
      <c r="B4286" s="43" t="s">
        <v>21</v>
      </c>
      <c r="C4286" s="43" t="s">
        <v>15</v>
      </c>
      <c r="D4286" s="43">
        <v>132</v>
      </c>
      <c r="E4286" s="43" t="s">
        <v>9</v>
      </c>
      <c r="F4286" s="43">
        <v>114</v>
      </c>
      <c r="G4286" s="43" t="s">
        <v>7</v>
      </c>
      <c r="H4286" s="84"/>
      <c r="I4286" s="30"/>
      <c r="J4286" s="37">
        <f>VLOOKUP(Table2[[#This Row],[Visitor]],Table1[],2,FALSE)</f>
        <v>30</v>
      </c>
      <c r="K4286" s="37">
        <f>VLOOKUP(Table2[[#This Row],[Home]],Table1[],2,FALSE)</f>
        <v>3</v>
      </c>
      <c r="L4286" s="37">
        <f>VLOOKUP(Table2[[#This Row],[Visitor]],Table3[],2,FALSE)</f>
        <v>23</v>
      </c>
      <c r="M4286" s="37">
        <f>VLOOKUP(Table2[[#This Row],[Home]],Table3[],2,FALSE)</f>
        <v>1</v>
      </c>
      <c r="N4286" s="37">
        <f>VLOOKUP(Table2[[#This Row],[Visitor]],Table4[],2,FALSE)</f>
        <v>14</v>
      </c>
      <c r="O4286" s="37">
        <f>VLOOKUP(Table2[[#This Row],[Home]],Table4[],2,FALSE)</f>
        <v>5</v>
      </c>
      <c r="P4286" s="37">
        <f>VLOOKUP(Table2[[#This Row],[Visitor]],Table5[],2,FALSE)</f>
        <v>14</v>
      </c>
      <c r="Q4286" s="37">
        <f>VLOOKUP(Table2[[#This Row],[Home]],Table5[],2,FALSE)</f>
        <v>8</v>
      </c>
    </row>
    <row r="4287" spans="1:17" ht="25.5" customHeight="1">
      <c r="A4287" s="72" t="s">
        <v>1624</v>
      </c>
      <c r="B4287" s="43" t="s">
        <v>23</v>
      </c>
      <c r="C4287" s="43" t="s">
        <v>13</v>
      </c>
      <c r="D4287" s="43">
        <v>135</v>
      </c>
      <c r="E4287" s="43" t="s">
        <v>33</v>
      </c>
      <c r="F4287" s="43">
        <v>102</v>
      </c>
      <c r="G4287" s="43" t="s">
        <v>7</v>
      </c>
      <c r="H4287" s="84"/>
      <c r="I4287" s="30"/>
      <c r="J4287" s="37">
        <f>VLOOKUP(Table2[[#This Row],[Visitor]],Table1[],2,FALSE)</f>
        <v>20</v>
      </c>
      <c r="K4287" s="37">
        <f>VLOOKUP(Table2[[#This Row],[Home]],Table1[],2,FALSE)</f>
        <v>24</v>
      </c>
      <c r="L4287" s="37">
        <f>VLOOKUP(Table2[[#This Row],[Visitor]],Table3[],2,FALSE)</f>
        <v>20</v>
      </c>
      <c r="M4287" s="37">
        <f>VLOOKUP(Table2[[#This Row],[Home]],Table3[],2,FALSE)</f>
        <v>12</v>
      </c>
      <c r="N4287" s="37">
        <f>VLOOKUP(Table2[[#This Row],[Visitor]],Table4[],2,FALSE)</f>
        <v>17</v>
      </c>
      <c r="O4287" s="37">
        <f>VLOOKUP(Table2[[#This Row],[Home]],Table4[],2,FALSE)</f>
        <v>21</v>
      </c>
      <c r="P4287" s="37">
        <f>VLOOKUP(Table2[[#This Row],[Visitor]],Table5[],2,FALSE)</f>
        <v>23</v>
      </c>
      <c r="Q4287" s="37">
        <f>VLOOKUP(Table2[[#This Row],[Home]],Table5[],2,FALSE)</f>
        <v>29</v>
      </c>
    </row>
    <row r="4288" spans="1:17" ht="25.5" customHeight="1">
      <c r="A4288" s="72" t="s">
        <v>1624</v>
      </c>
      <c r="B4288" s="43" t="s">
        <v>23</v>
      </c>
      <c r="C4288" s="43" t="s">
        <v>40</v>
      </c>
      <c r="D4288" s="43">
        <v>128</v>
      </c>
      <c r="E4288" s="43" t="s">
        <v>24</v>
      </c>
      <c r="F4288" s="43">
        <v>124</v>
      </c>
      <c r="G4288" s="43" t="s">
        <v>7</v>
      </c>
      <c r="H4288" s="84"/>
      <c r="I4288" s="30"/>
      <c r="J4288" s="37">
        <f>VLOOKUP(Table2[[#This Row],[Visitor]],Table1[],2,FALSE)</f>
        <v>15</v>
      </c>
      <c r="K4288" s="37">
        <f>VLOOKUP(Table2[[#This Row],[Home]],Table1[],2,FALSE)</f>
        <v>21</v>
      </c>
      <c r="L4288" s="37">
        <f>VLOOKUP(Table2[[#This Row],[Visitor]],Table3[],2,FALSE)</f>
        <v>24</v>
      </c>
      <c r="M4288" s="37">
        <f>VLOOKUP(Table2[[#This Row],[Home]],Table3[],2,FALSE)</f>
        <v>9</v>
      </c>
      <c r="N4288" s="37">
        <f>VLOOKUP(Table2[[#This Row],[Visitor]],Table4[],2,FALSE)</f>
        <v>27</v>
      </c>
      <c r="O4288" s="37">
        <f>VLOOKUP(Table2[[#This Row],[Home]],Table4[],2,FALSE)</f>
        <v>24</v>
      </c>
      <c r="P4288" s="37">
        <f>VLOOKUP(Table2[[#This Row],[Visitor]],Table5[],2,FALSE)</f>
        <v>24</v>
      </c>
      <c r="Q4288" s="37">
        <f>VLOOKUP(Table2[[#This Row],[Home]],Table5[],2,FALSE)</f>
        <v>21</v>
      </c>
    </row>
    <row r="4289" spans="1:17" ht="25.5" customHeight="1">
      <c r="A4289" s="72" t="s">
        <v>1624</v>
      </c>
      <c r="B4289" s="43" t="s">
        <v>23</v>
      </c>
      <c r="C4289" s="43" t="s">
        <v>27</v>
      </c>
      <c r="D4289" s="43">
        <v>115</v>
      </c>
      <c r="E4289" s="43" t="s">
        <v>18</v>
      </c>
      <c r="F4289" s="43">
        <v>112</v>
      </c>
      <c r="G4289" s="43" t="s">
        <v>7</v>
      </c>
      <c r="H4289" s="84"/>
      <c r="I4289" s="30"/>
      <c r="J4289" s="37">
        <f>VLOOKUP(Table2[[#This Row],[Visitor]],Table1[],2,FALSE)</f>
        <v>11</v>
      </c>
      <c r="K4289" s="37">
        <f>VLOOKUP(Table2[[#This Row],[Home]],Table1[],2,FALSE)</f>
        <v>26</v>
      </c>
      <c r="L4289" s="37">
        <f>VLOOKUP(Table2[[#This Row],[Visitor]],Table3[],2,FALSE)</f>
        <v>27</v>
      </c>
      <c r="M4289" s="37">
        <f>VLOOKUP(Table2[[#This Row],[Home]],Table3[],2,FALSE)</f>
        <v>26</v>
      </c>
      <c r="N4289" s="37">
        <f>VLOOKUP(Table2[[#This Row],[Visitor]],Table4[],2,FALSE)</f>
        <v>26</v>
      </c>
      <c r="O4289" s="37">
        <f>VLOOKUP(Table2[[#This Row],[Home]],Table4[],2,FALSE)</f>
        <v>15</v>
      </c>
      <c r="P4289" s="37">
        <f>VLOOKUP(Table2[[#This Row],[Visitor]],Table5[],2,FALSE)</f>
        <v>26</v>
      </c>
      <c r="Q4289" s="37">
        <f>VLOOKUP(Table2[[#This Row],[Home]],Table5[],2,FALSE)</f>
        <v>18</v>
      </c>
    </row>
    <row r="4290" spans="1:17" ht="25.5" customHeight="1">
      <c r="A4290" s="72" t="s">
        <v>1624</v>
      </c>
      <c r="B4290" s="43" t="s">
        <v>26</v>
      </c>
      <c r="C4290" s="43" t="s">
        <v>43</v>
      </c>
      <c r="D4290" s="43">
        <v>78</v>
      </c>
      <c r="E4290" s="43" t="s">
        <v>28</v>
      </c>
      <c r="F4290" s="43">
        <v>87</v>
      </c>
      <c r="G4290" s="43" t="s">
        <v>7</v>
      </c>
      <c r="H4290" s="84"/>
      <c r="I4290" s="30"/>
      <c r="J4290" s="37">
        <f>VLOOKUP(Table2[[#This Row],[Visitor]],Table1[],2,FALSE)</f>
        <v>10</v>
      </c>
      <c r="K4290" s="37">
        <f>VLOOKUP(Table2[[#This Row],[Home]],Table1[],2,FALSE)</f>
        <v>22</v>
      </c>
      <c r="L4290" s="37">
        <f>VLOOKUP(Table2[[#This Row],[Visitor]],Table3[],2,FALSE)</f>
        <v>10</v>
      </c>
      <c r="M4290" s="37">
        <f>VLOOKUP(Table2[[#This Row],[Home]],Table3[],2,FALSE)</f>
        <v>28</v>
      </c>
      <c r="N4290" s="37">
        <f>VLOOKUP(Table2[[#This Row],[Visitor]],Table4[],2,FALSE)</f>
        <v>10</v>
      </c>
      <c r="O4290" s="37">
        <f>VLOOKUP(Table2[[#This Row],[Home]],Table4[],2,FALSE)</f>
        <v>22</v>
      </c>
      <c r="P4290" s="37">
        <f>VLOOKUP(Table2[[#This Row],[Visitor]],Table5[],2,FALSE)</f>
        <v>10</v>
      </c>
      <c r="Q4290" s="37">
        <f>VLOOKUP(Table2[[#This Row],[Home]],Table5[],2,FALSE)</f>
        <v>12</v>
      </c>
    </row>
    <row r="4291" spans="1:17" ht="25.5" customHeight="1">
      <c r="A4291" s="72" t="s">
        <v>1624</v>
      </c>
      <c r="B4291" s="43" t="s">
        <v>35</v>
      </c>
      <c r="C4291" s="43" t="s">
        <v>10</v>
      </c>
      <c r="D4291" s="43">
        <v>106</v>
      </c>
      <c r="E4291" s="43" t="s">
        <v>36</v>
      </c>
      <c r="F4291" s="43">
        <v>108</v>
      </c>
      <c r="G4291" s="43" t="s">
        <v>7</v>
      </c>
      <c r="H4291" s="84"/>
      <c r="I4291" s="30"/>
      <c r="J4291" s="37">
        <f>VLOOKUP(Table2[[#This Row],[Visitor]],Table1[],2,FALSE)</f>
        <v>1</v>
      </c>
      <c r="K4291" s="37">
        <f>VLOOKUP(Table2[[#This Row],[Home]],Table1[],2,FALSE)</f>
        <v>16</v>
      </c>
      <c r="L4291" s="37">
        <f>VLOOKUP(Table2[[#This Row],[Visitor]],Table3[],2,FALSE)</f>
        <v>3</v>
      </c>
      <c r="M4291" s="37">
        <f>VLOOKUP(Table2[[#This Row],[Home]],Table3[],2,FALSE)</f>
        <v>7</v>
      </c>
      <c r="N4291" s="37">
        <f>VLOOKUP(Table2[[#This Row],[Visitor]],Table4[],2,FALSE)</f>
        <v>3</v>
      </c>
      <c r="O4291" s="37">
        <f>VLOOKUP(Table2[[#This Row],[Home]],Table4[],2,FALSE)</f>
        <v>6</v>
      </c>
      <c r="P4291" s="37">
        <f>VLOOKUP(Table2[[#This Row],[Visitor]],Table5[],2,FALSE)</f>
        <v>30</v>
      </c>
      <c r="Q4291" s="37">
        <f>VLOOKUP(Table2[[#This Row],[Home]],Table5[],2,FALSE)</f>
        <v>15</v>
      </c>
    </row>
    <row r="4292" spans="1:17" ht="25.5" customHeight="1">
      <c r="A4292" s="72" t="s">
        <v>1624</v>
      </c>
      <c r="B4292" s="43" t="s">
        <v>35</v>
      </c>
      <c r="C4292" s="43" t="s">
        <v>45</v>
      </c>
      <c r="D4292" s="43">
        <v>120</v>
      </c>
      <c r="E4292" s="43" t="s">
        <v>38</v>
      </c>
      <c r="F4292" s="43">
        <v>123</v>
      </c>
      <c r="G4292" s="43" t="s">
        <v>7</v>
      </c>
      <c r="H4292" s="84"/>
      <c r="I4292" s="30"/>
      <c r="J4292" s="37">
        <f>VLOOKUP(Table2[[#This Row],[Visitor]],Table1[],2,FALSE)</f>
        <v>28</v>
      </c>
      <c r="K4292" s="37">
        <f>VLOOKUP(Table2[[#This Row],[Home]],Table1[],2,FALSE)</f>
        <v>23</v>
      </c>
      <c r="L4292" s="37">
        <f>VLOOKUP(Table2[[#This Row],[Visitor]],Table3[],2,FALSE)</f>
        <v>21</v>
      </c>
      <c r="M4292" s="37">
        <f>VLOOKUP(Table2[[#This Row],[Home]],Table3[],2,FALSE)</f>
        <v>25</v>
      </c>
      <c r="N4292" s="37">
        <f>VLOOKUP(Table2[[#This Row],[Visitor]],Table4[],2,FALSE)</f>
        <v>20</v>
      </c>
      <c r="O4292" s="37">
        <f>VLOOKUP(Table2[[#This Row],[Home]],Table4[],2,FALSE)</f>
        <v>19</v>
      </c>
      <c r="P4292" s="37">
        <f>VLOOKUP(Table2[[#This Row],[Visitor]],Table5[],2,FALSE)</f>
        <v>3</v>
      </c>
      <c r="Q4292" s="37">
        <f>VLOOKUP(Table2[[#This Row],[Home]],Table5[],2,FALSE)</f>
        <v>20</v>
      </c>
    </row>
    <row r="4293" spans="1:17" ht="25.5" customHeight="1">
      <c r="A4293" s="72" t="s">
        <v>1625</v>
      </c>
      <c r="B4293" s="43" t="s">
        <v>12</v>
      </c>
      <c r="C4293" s="43" t="s">
        <v>41</v>
      </c>
      <c r="D4293" s="43">
        <v>125</v>
      </c>
      <c r="E4293" s="43" t="s">
        <v>5</v>
      </c>
      <c r="F4293" s="43">
        <v>132</v>
      </c>
      <c r="G4293" s="43" t="s">
        <v>7</v>
      </c>
      <c r="H4293" s="84"/>
      <c r="I4293" s="30"/>
      <c r="J4293" s="37">
        <f>VLOOKUP(Table2[[#This Row],[Visitor]],Table1[],2,FALSE)</f>
        <v>7</v>
      </c>
      <c r="K4293" s="37">
        <f>VLOOKUP(Table2[[#This Row],[Home]],Table1[],2,FALSE)</f>
        <v>4</v>
      </c>
      <c r="L4293" s="37">
        <f>VLOOKUP(Table2[[#This Row],[Visitor]],Table3[],2,FALSE)</f>
        <v>2</v>
      </c>
      <c r="M4293" s="37">
        <f>VLOOKUP(Table2[[#This Row],[Home]],Table3[],2,FALSE)</f>
        <v>4</v>
      </c>
      <c r="N4293" s="37">
        <f>VLOOKUP(Table2[[#This Row],[Visitor]],Table4[],2,FALSE)</f>
        <v>2</v>
      </c>
      <c r="O4293" s="37">
        <f>VLOOKUP(Table2[[#This Row],[Home]],Table4[],2,FALSE)</f>
        <v>9</v>
      </c>
      <c r="P4293" s="37">
        <f>VLOOKUP(Table2[[#This Row],[Visitor]],Table5[],2,FALSE)</f>
        <v>2</v>
      </c>
      <c r="Q4293" s="37">
        <f>VLOOKUP(Table2[[#This Row],[Home]],Table5[],2,FALSE)</f>
        <v>5</v>
      </c>
    </row>
    <row r="4294" spans="1:17" ht="25.5" customHeight="1">
      <c r="A4294" s="72" t="s">
        <v>1625</v>
      </c>
      <c r="B4294" s="43" t="s">
        <v>12</v>
      </c>
      <c r="C4294" s="43" t="s">
        <v>44</v>
      </c>
      <c r="D4294" s="43">
        <v>117</v>
      </c>
      <c r="E4294" s="43" t="s">
        <v>20</v>
      </c>
      <c r="F4294" s="43">
        <v>119</v>
      </c>
      <c r="G4294" s="43" t="s">
        <v>7</v>
      </c>
      <c r="H4294" s="84"/>
      <c r="I4294" s="30"/>
      <c r="J4294" s="37">
        <f>VLOOKUP(Table2[[#This Row],[Visitor]],Table1[],2,FALSE)</f>
        <v>6</v>
      </c>
      <c r="K4294" s="37">
        <f>VLOOKUP(Table2[[#This Row],[Home]],Table1[],2,FALSE)</f>
        <v>9</v>
      </c>
      <c r="L4294" s="37">
        <f>VLOOKUP(Table2[[#This Row],[Visitor]],Table3[],2,FALSE)</f>
        <v>18</v>
      </c>
      <c r="M4294" s="37">
        <f>VLOOKUP(Table2[[#This Row],[Home]],Table3[],2,FALSE)</f>
        <v>17</v>
      </c>
      <c r="N4294" s="37">
        <f>VLOOKUP(Table2[[#This Row],[Visitor]],Table4[],2,FALSE)</f>
        <v>12</v>
      </c>
      <c r="O4294" s="37">
        <f>VLOOKUP(Table2[[#This Row],[Home]],Table4[],2,FALSE)</f>
        <v>25</v>
      </c>
      <c r="P4294" s="37">
        <f>VLOOKUP(Table2[[#This Row],[Visitor]],Table5[],2,FALSE)</f>
        <v>4</v>
      </c>
      <c r="Q4294" s="37">
        <f>VLOOKUP(Table2[[#This Row],[Home]],Table5[],2,FALSE)</f>
        <v>22</v>
      </c>
    </row>
    <row r="4295" spans="1:17" ht="25.5" customHeight="1">
      <c r="A4295" s="72" t="s">
        <v>1625</v>
      </c>
      <c r="B4295" s="43" t="s">
        <v>21</v>
      </c>
      <c r="C4295" s="43" t="s">
        <v>14</v>
      </c>
      <c r="D4295" s="43">
        <v>104</v>
      </c>
      <c r="E4295" s="43" t="s">
        <v>42</v>
      </c>
      <c r="F4295" s="43">
        <v>114</v>
      </c>
      <c r="G4295" s="43" t="s">
        <v>7</v>
      </c>
      <c r="H4295" s="84"/>
      <c r="I4295" s="30"/>
      <c r="J4295" s="37">
        <f>VLOOKUP(Table2[[#This Row],[Visitor]],Table1[],2,FALSE)</f>
        <v>19</v>
      </c>
      <c r="K4295" s="37">
        <f>VLOOKUP(Table2[[#This Row],[Home]],Table1[],2,FALSE)</f>
        <v>25</v>
      </c>
      <c r="L4295" s="37">
        <f>VLOOKUP(Table2[[#This Row],[Visitor]],Table3[],2,FALSE)</f>
        <v>19</v>
      </c>
      <c r="M4295" s="37">
        <f>VLOOKUP(Table2[[#This Row],[Home]],Table3[],2,FALSE)</f>
        <v>22</v>
      </c>
      <c r="N4295" s="37">
        <f>VLOOKUP(Table2[[#This Row],[Visitor]],Table4[],2,FALSE)</f>
        <v>16</v>
      </c>
      <c r="O4295" s="37">
        <f>VLOOKUP(Table2[[#This Row],[Home]],Table4[],2,FALSE)</f>
        <v>30</v>
      </c>
      <c r="P4295" s="37">
        <f>VLOOKUP(Table2[[#This Row],[Visitor]],Table5[],2,FALSE)</f>
        <v>27</v>
      </c>
      <c r="Q4295" s="37">
        <f>VLOOKUP(Table2[[#This Row],[Home]],Table5[],2,FALSE)</f>
        <v>25</v>
      </c>
    </row>
    <row r="4296" spans="1:17" ht="25.5" customHeight="1">
      <c r="A4296" s="72" t="s">
        <v>1625</v>
      </c>
      <c r="B4296" s="43" t="s">
        <v>23</v>
      </c>
      <c r="C4296" s="43" t="s">
        <v>30</v>
      </c>
      <c r="D4296" s="43">
        <v>113</v>
      </c>
      <c r="E4296" s="43" t="s">
        <v>16</v>
      </c>
      <c r="F4296" s="43">
        <v>103</v>
      </c>
      <c r="G4296" s="43" t="s">
        <v>7</v>
      </c>
      <c r="H4296" s="84"/>
      <c r="I4296" s="30"/>
      <c r="J4296" s="37">
        <f>VLOOKUP(Table2[[#This Row],[Visitor]],Table1[],2,FALSE)</f>
        <v>18</v>
      </c>
      <c r="K4296" s="37">
        <f>VLOOKUP(Table2[[#This Row],[Home]],Table1[],2,FALSE)</f>
        <v>13</v>
      </c>
      <c r="L4296" s="37">
        <f>VLOOKUP(Table2[[#This Row],[Visitor]],Table3[],2,FALSE)</f>
        <v>14</v>
      </c>
      <c r="M4296" s="37">
        <f>VLOOKUP(Table2[[#This Row],[Home]],Table3[],2,FALSE)</f>
        <v>8</v>
      </c>
      <c r="N4296" s="37">
        <f>VLOOKUP(Table2[[#This Row],[Visitor]],Table4[],2,FALSE)</f>
        <v>4</v>
      </c>
      <c r="O4296" s="37">
        <f>VLOOKUP(Table2[[#This Row],[Home]],Table4[],2,FALSE)</f>
        <v>11</v>
      </c>
      <c r="P4296" s="37">
        <f>VLOOKUP(Table2[[#This Row],[Visitor]],Table5[],2,FALSE)</f>
        <v>6</v>
      </c>
      <c r="Q4296" s="37">
        <f>VLOOKUP(Table2[[#This Row],[Home]],Table5[],2,FALSE)</f>
        <v>7</v>
      </c>
    </row>
    <row r="4297" spans="1:17" ht="25.5" customHeight="1">
      <c r="A4297" s="72" t="s">
        <v>1625</v>
      </c>
      <c r="B4297" s="43" t="s">
        <v>23</v>
      </c>
      <c r="C4297" s="43" t="s">
        <v>22</v>
      </c>
      <c r="D4297" s="43">
        <v>112</v>
      </c>
      <c r="E4297" s="43" t="s">
        <v>25</v>
      </c>
      <c r="F4297" s="43">
        <v>111</v>
      </c>
      <c r="G4297" s="43" t="s">
        <v>7</v>
      </c>
      <c r="H4297" s="84"/>
      <c r="I4297" s="30"/>
      <c r="J4297" s="37">
        <f>VLOOKUP(Table2[[#This Row],[Visitor]],Table1[],2,FALSE)</f>
        <v>14</v>
      </c>
      <c r="K4297" s="37">
        <f>VLOOKUP(Table2[[#This Row],[Home]],Table1[],2,FALSE)</f>
        <v>12</v>
      </c>
      <c r="L4297" s="37">
        <f>VLOOKUP(Table2[[#This Row],[Visitor]],Table3[],2,FALSE)</f>
        <v>16</v>
      </c>
      <c r="M4297" s="37">
        <f>VLOOKUP(Table2[[#This Row],[Home]],Table3[],2,FALSE)</f>
        <v>29</v>
      </c>
      <c r="N4297" s="37">
        <f>VLOOKUP(Table2[[#This Row],[Visitor]],Table4[],2,FALSE)</f>
        <v>1</v>
      </c>
      <c r="O4297" s="37">
        <f>VLOOKUP(Table2[[#This Row],[Home]],Table4[],2,FALSE)</f>
        <v>23</v>
      </c>
      <c r="P4297" s="37">
        <f>VLOOKUP(Table2[[#This Row],[Visitor]],Table5[],2,FALSE)</f>
        <v>1</v>
      </c>
      <c r="Q4297" s="37">
        <f>VLOOKUP(Table2[[#This Row],[Home]],Table5[],2,FALSE)</f>
        <v>16</v>
      </c>
    </row>
    <row r="4298" spans="1:17" ht="25.5" customHeight="1">
      <c r="A4298" s="72" t="s">
        <v>1625</v>
      </c>
      <c r="B4298" s="43" t="s">
        <v>26</v>
      </c>
      <c r="C4298" s="43" t="s">
        <v>17</v>
      </c>
      <c r="D4298" s="43">
        <v>103</v>
      </c>
      <c r="E4298" s="43" t="s">
        <v>24</v>
      </c>
      <c r="F4298" s="43">
        <v>93</v>
      </c>
      <c r="G4298" s="43" t="s">
        <v>7</v>
      </c>
      <c r="H4298" s="84"/>
      <c r="I4298" s="30"/>
      <c r="J4298" s="37">
        <f>VLOOKUP(Table2[[#This Row],[Visitor]],Table1[],2,FALSE)</f>
        <v>17</v>
      </c>
      <c r="K4298" s="37">
        <f>VLOOKUP(Table2[[#This Row],[Home]],Table1[],2,FALSE)</f>
        <v>21</v>
      </c>
      <c r="L4298" s="37">
        <f>VLOOKUP(Table2[[#This Row],[Visitor]],Table3[],2,FALSE)</f>
        <v>15</v>
      </c>
      <c r="M4298" s="37">
        <f>VLOOKUP(Table2[[#This Row],[Home]],Table3[],2,FALSE)</f>
        <v>9</v>
      </c>
      <c r="N4298" s="37">
        <f>VLOOKUP(Table2[[#This Row],[Visitor]],Table4[],2,FALSE)</f>
        <v>18</v>
      </c>
      <c r="O4298" s="37">
        <f>VLOOKUP(Table2[[#This Row],[Home]],Table4[],2,FALSE)</f>
        <v>24</v>
      </c>
      <c r="P4298" s="37">
        <f>VLOOKUP(Table2[[#This Row],[Visitor]],Table5[],2,FALSE)</f>
        <v>9</v>
      </c>
      <c r="Q4298" s="37">
        <f>VLOOKUP(Table2[[#This Row],[Home]],Table5[],2,FALSE)</f>
        <v>21</v>
      </c>
    </row>
    <row r="4299" spans="1:17" ht="25.5" customHeight="1">
      <c r="A4299" s="72" t="s">
        <v>1625</v>
      </c>
      <c r="B4299" s="43" t="s">
        <v>29</v>
      </c>
      <c r="C4299" s="43" t="s">
        <v>43</v>
      </c>
      <c r="D4299" s="43">
        <v>107</v>
      </c>
      <c r="E4299" s="43" t="s">
        <v>34</v>
      </c>
      <c r="F4299" s="43">
        <v>102</v>
      </c>
      <c r="G4299" s="43" t="s">
        <v>7</v>
      </c>
      <c r="H4299" s="84"/>
      <c r="I4299" s="30"/>
      <c r="J4299" s="37">
        <f>VLOOKUP(Table2[[#This Row],[Visitor]],Table1[],2,FALSE)</f>
        <v>10</v>
      </c>
      <c r="K4299" s="37">
        <f>VLOOKUP(Table2[[#This Row],[Home]],Table1[],2,FALSE)</f>
        <v>2</v>
      </c>
      <c r="L4299" s="37">
        <f>VLOOKUP(Table2[[#This Row],[Visitor]],Table3[],2,FALSE)</f>
        <v>10</v>
      </c>
      <c r="M4299" s="37">
        <f>VLOOKUP(Table2[[#This Row],[Home]],Table3[],2,FALSE)</f>
        <v>13</v>
      </c>
      <c r="N4299" s="37">
        <f>VLOOKUP(Table2[[#This Row],[Visitor]],Table4[],2,FALSE)</f>
        <v>10</v>
      </c>
      <c r="O4299" s="37">
        <f>VLOOKUP(Table2[[#This Row],[Home]],Table4[],2,FALSE)</f>
        <v>13</v>
      </c>
      <c r="P4299" s="37">
        <f>VLOOKUP(Table2[[#This Row],[Visitor]],Table5[],2,FALSE)</f>
        <v>10</v>
      </c>
      <c r="Q4299" s="37">
        <f>VLOOKUP(Table2[[#This Row],[Home]],Table5[],2,FALSE)</f>
        <v>19</v>
      </c>
    </row>
    <row r="4300" spans="1:17" ht="25.5" customHeight="1">
      <c r="A4300" s="72" t="s">
        <v>1625</v>
      </c>
      <c r="B4300" s="43" t="s">
        <v>35</v>
      </c>
      <c r="C4300" s="43" t="s">
        <v>10</v>
      </c>
      <c r="D4300" s="43">
        <v>98</v>
      </c>
      <c r="E4300" s="43" t="s">
        <v>37</v>
      </c>
      <c r="F4300" s="43">
        <v>120</v>
      </c>
      <c r="G4300" s="43" t="s">
        <v>7</v>
      </c>
      <c r="H4300" s="84"/>
      <c r="I4300" s="30"/>
      <c r="J4300" s="37">
        <f>VLOOKUP(Table2[[#This Row],[Visitor]],Table1[],2,FALSE)</f>
        <v>1</v>
      </c>
      <c r="K4300" s="37">
        <f>VLOOKUP(Table2[[#This Row],[Home]],Table1[],2,FALSE)</f>
        <v>29</v>
      </c>
      <c r="L4300" s="37">
        <f>VLOOKUP(Table2[[#This Row],[Visitor]],Table3[],2,FALSE)</f>
        <v>3</v>
      </c>
      <c r="M4300" s="37">
        <f>VLOOKUP(Table2[[#This Row],[Home]],Table3[],2,FALSE)</f>
        <v>30</v>
      </c>
      <c r="N4300" s="37">
        <f>VLOOKUP(Table2[[#This Row],[Visitor]],Table4[],2,FALSE)</f>
        <v>3</v>
      </c>
      <c r="O4300" s="37">
        <f>VLOOKUP(Table2[[#This Row],[Home]],Table4[],2,FALSE)</f>
        <v>29</v>
      </c>
      <c r="P4300" s="37">
        <f>VLOOKUP(Table2[[#This Row],[Visitor]],Table5[],2,FALSE)</f>
        <v>30</v>
      </c>
      <c r="Q4300" s="37">
        <f>VLOOKUP(Table2[[#This Row],[Home]],Table5[],2,FALSE)</f>
        <v>17</v>
      </c>
    </row>
    <row r="4301" spans="1:17" ht="25.5" customHeight="1">
      <c r="A4301" s="72" t="s">
        <v>1625</v>
      </c>
      <c r="B4301" s="43" t="s">
        <v>35</v>
      </c>
      <c r="C4301" s="43" t="s">
        <v>38</v>
      </c>
      <c r="D4301" s="43">
        <v>119</v>
      </c>
      <c r="E4301" s="43" t="s">
        <v>36</v>
      </c>
      <c r="F4301" s="43">
        <v>123</v>
      </c>
      <c r="G4301" s="43" t="s">
        <v>7</v>
      </c>
      <c r="H4301" s="84"/>
      <c r="I4301" s="30"/>
      <c r="J4301" s="37">
        <f>VLOOKUP(Table2[[#This Row],[Visitor]],Table1[],2,FALSE)</f>
        <v>23</v>
      </c>
      <c r="K4301" s="37">
        <f>VLOOKUP(Table2[[#This Row],[Home]],Table1[],2,FALSE)</f>
        <v>16</v>
      </c>
      <c r="L4301" s="37">
        <f>VLOOKUP(Table2[[#This Row],[Visitor]],Table3[],2,FALSE)</f>
        <v>25</v>
      </c>
      <c r="M4301" s="37">
        <f>VLOOKUP(Table2[[#This Row],[Home]],Table3[],2,FALSE)</f>
        <v>7</v>
      </c>
      <c r="N4301" s="37">
        <f>VLOOKUP(Table2[[#This Row],[Visitor]],Table4[],2,FALSE)</f>
        <v>19</v>
      </c>
      <c r="O4301" s="37">
        <f>VLOOKUP(Table2[[#This Row],[Home]],Table4[],2,FALSE)</f>
        <v>6</v>
      </c>
      <c r="P4301" s="37">
        <f>VLOOKUP(Table2[[#This Row],[Visitor]],Table5[],2,FALSE)</f>
        <v>20</v>
      </c>
      <c r="Q4301" s="37">
        <f>VLOOKUP(Table2[[#This Row],[Home]],Table5[],2,FALSE)</f>
        <v>15</v>
      </c>
    </row>
    <row r="4302" spans="1:17" ht="25.5" customHeight="1">
      <c r="A4302" s="89" t="s">
        <v>1626</v>
      </c>
      <c r="B4302" s="90" t="s">
        <v>23</v>
      </c>
      <c r="C4302" s="90" t="s">
        <v>20</v>
      </c>
      <c r="D4302" s="90">
        <v>112</v>
      </c>
      <c r="E4302" s="90" t="s">
        <v>25</v>
      </c>
      <c r="F4302" s="90">
        <v>127</v>
      </c>
      <c r="H4302" s="84"/>
      <c r="I4302" s="30"/>
      <c r="J4302" s="37">
        <f>VLOOKUP(Table2[[#This Row],[Visitor]],Table1[],2,FALSE)</f>
        <v>9</v>
      </c>
      <c r="K4302" s="37">
        <f>VLOOKUP(Table2[[#This Row],[Home]],Table1[],2,FALSE)</f>
        <v>12</v>
      </c>
      <c r="L4302" s="37">
        <f>VLOOKUP(Table2[[#This Row],[Visitor]],Table3[],2,FALSE)</f>
        <v>17</v>
      </c>
      <c r="M4302" s="37">
        <f>VLOOKUP(Table2[[#This Row],[Home]],Table3[],2,FALSE)</f>
        <v>29</v>
      </c>
      <c r="N4302" s="37">
        <f>VLOOKUP(Table2[[#This Row],[Visitor]],Table4[],2,FALSE)</f>
        <v>25</v>
      </c>
      <c r="O4302" s="37">
        <f>VLOOKUP(Table2[[#This Row],[Home]],Table4[],2,FALSE)</f>
        <v>23</v>
      </c>
      <c r="P4302" s="37">
        <f>VLOOKUP(Table2[[#This Row],[Visitor]],Table5[],2,FALSE)</f>
        <v>22</v>
      </c>
      <c r="Q4302" s="37">
        <f>VLOOKUP(Table2[[#This Row],[Home]],Table5[],2,FALSE)</f>
        <v>16</v>
      </c>
    </row>
    <row r="4303" spans="1:17" ht="25.5" customHeight="1">
      <c r="A4303" s="89" t="s">
        <v>1626</v>
      </c>
      <c r="B4303" s="90" t="s">
        <v>26</v>
      </c>
      <c r="C4303" s="90" t="s">
        <v>34</v>
      </c>
      <c r="D4303" s="90">
        <v>104</v>
      </c>
      <c r="E4303" s="90" t="s">
        <v>28</v>
      </c>
      <c r="F4303" s="90">
        <v>115</v>
      </c>
      <c r="H4303" s="84"/>
      <c r="I4303" s="30"/>
      <c r="J4303" s="37">
        <f>VLOOKUP(Table2[[#This Row],[Visitor]],Table1[],2,FALSE)</f>
        <v>2</v>
      </c>
      <c r="K4303" s="37">
        <f>VLOOKUP(Table2[[#This Row],[Home]],Table1[],2,FALSE)</f>
        <v>22</v>
      </c>
      <c r="L4303" s="37">
        <f>VLOOKUP(Table2[[#This Row],[Visitor]],Table3[],2,FALSE)</f>
        <v>13</v>
      </c>
      <c r="M4303" s="37">
        <f>VLOOKUP(Table2[[#This Row],[Home]],Table3[],2,FALSE)</f>
        <v>28</v>
      </c>
      <c r="N4303" s="37">
        <f>VLOOKUP(Table2[[#This Row],[Visitor]],Table4[],2,FALSE)</f>
        <v>13</v>
      </c>
      <c r="O4303" s="37">
        <f>VLOOKUP(Table2[[#This Row],[Home]],Table4[],2,FALSE)</f>
        <v>22</v>
      </c>
      <c r="P4303" s="37">
        <f>VLOOKUP(Table2[[#This Row],[Visitor]],Table5[],2,FALSE)</f>
        <v>19</v>
      </c>
      <c r="Q4303" s="37">
        <f>VLOOKUP(Table2[[#This Row],[Home]],Table5[],2,FALSE)</f>
        <v>12</v>
      </c>
    </row>
    <row r="4304" spans="1:17" ht="25.5" customHeight="1">
      <c r="A4304" s="89" t="s">
        <v>1581</v>
      </c>
      <c r="B4304" s="90" t="s">
        <v>12</v>
      </c>
      <c r="C4304" s="90" t="s">
        <v>14</v>
      </c>
      <c r="D4304" s="90">
        <v>102</v>
      </c>
      <c r="E4304" s="90" t="s">
        <v>13</v>
      </c>
      <c r="F4304" s="90">
        <v>105</v>
      </c>
      <c r="H4304" s="84"/>
      <c r="I4304" s="30"/>
      <c r="J4304" s="37">
        <f>VLOOKUP(Table2[[#This Row],[Visitor]],Table1[],2,FALSE)</f>
        <v>19</v>
      </c>
      <c r="K4304" s="37">
        <f>VLOOKUP(Table2[[#This Row],[Home]],Table1[],2,FALSE)</f>
        <v>20</v>
      </c>
      <c r="L4304" s="37">
        <f>VLOOKUP(Table2[[#This Row],[Visitor]],Table3[],2,FALSE)</f>
        <v>19</v>
      </c>
      <c r="M4304" s="37">
        <f>VLOOKUP(Table2[[#This Row],[Home]],Table3[],2,FALSE)</f>
        <v>20</v>
      </c>
      <c r="N4304" s="37">
        <f>VLOOKUP(Table2[[#This Row],[Visitor]],Table4[],2,FALSE)</f>
        <v>16</v>
      </c>
      <c r="O4304" s="37">
        <f>VLOOKUP(Table2[[#This Row],[Home]],Table4[],2,FALSE)</f>
        <v>17</v>
      </c>
      <c r="P4304" s="37">
        <f>VLOOKUP(Table2[[#This Row],[Visitor]],Table5[],2,FALSE)</f>
        <v>27</v>
      </c>
      <c r="Q4304" s="37">
        <f>VLOOKUP(Table2[[#This Row],[Home]],Table5[],2,FALSE)</f>
        <v>23</v>
      </c>
    </row>
    <row r="4305" spans="1:17" ht="25.5" customHeight="1">
      <c r="A4305" s="89" t="s">
        <v>1581</v>
      </c>
      <c r="B4305" s="90" t="s">
        <v>21</v>
      </c>
      <c r="C4305" s="90" t="s">
        <v>5</v>
      </c>
      <c r="D4305" s="90">
        <v>109</v>
      </c>
      <c r="E4305" s="90" t="s">
        <v>15</v>
      </c>
      <c r="F4305" s="90">
        <v>121</v>
      </c>
      <c r="H4305" s="84"/>
      <c r="I4305" s="30"/>
      <c r="J4305" s="37">
        <f>VLOOKUP(Table2[[#This Row],[Visitor]],Table1[],2,FALSE)</f>
        <v>4</v>
      </c>
      <c r="K4305" s="37">
        <f>VLOOKUP(Table2[[#This Row],[Home]],Table1[],2,FALSE)</f>
        <v>30</v>
      </c>
      <c r="L4305" s="37">
        <f>VLOOKUP(Table2[[#This Row],[Visitor]],Table3[],2,FALSE)</f>
        <v>4</v>
      </c>
      <c r="M4305" s="37">
        <f>VLOOKUP(Table2[[#This Row],[Home]],Table3[],2,FALSE)</f>
        <v>23</v>
      </c>
      <c r="N4305" s="37">
        <f>VLOOKUP(Table2[[#This Row],[Visitor]],Table4[],2,FALSE)</f>
        <v>9</v>
      </c>
      <c r="O4305" s="37">
        <f>VLOOKUP(Table2[[#This Row],[Home]],Table4[],2,FALSE)</f>
        <v>14</v>
      </c>
      <c r="P4305" s="37">
        <f>VLOOKUP(Table2[[#This Row],[Visitor]],Table5[],2,FALSE)</f>
        <v>5</v>
      </c>
      <c r="Q4305" s="37">
        <f>VLOOKUP(Table2[[#This Row],[Home]],Table5[],2,FALSE)</f>
        <v>14</v>
      </c>
    </row>
    <row r="4306" spans="1:17" ht="25.5" customHeight="1">
      <c r="A4306" s="89" t="s">
        <v>1581</v>
      </c>
      <c r="B4306" s="90" t="s">
        <v>21</v>
      </c>
      <c r="C4306" s="90" t="s">
        <v>27</v>
      </c>
      <c r="D4306" s="90">
        <v>121</v>
      </c>
      <c r="E4306" s="90" t="s">
        <v>41</v>
      </c>
      <c r="F4306" s="90">
        <v>120</v>
      </c>
      <c r="H4306" s="84"/>
      <c r="I4306" s="30"/>
      <c r="J4306" s="37">
        <f>VLOOKUP(Table2[[#This Row],[Visitor]],Table1[],2,FALSE)</f>
        <v>11</v>
      </c>
      <c r="K4306" s="37">
        <f>VLOOKUP(Table2[[#This Row],[Home]],Table1[],2,FALSE)</f>
        <v>7</v>
      </c>
      <c r="L4306" s="37">
        <f>VLOOKUP(Table2[[#This Row],[Visitor]],Table3[],2,FALSE)</f>
        <v>27</v>
      </c>
      <c r="M4306" s="37">
        <f>VLOOKUP(Table2[[#This Row],[Home]],Table3[],2,FALSE)</f>
        <v>2</v>
      </c>
      <c r="N4306" s="37">
        <f>VLOOKUP(Table2[[#This Row],[Visitor]],Table4[],2,FALSE)</f>
        <v>26</v>
      </c>
      <c r="O4306" s="37">
        <f>VLOOKUP(Table2[[#This Row],[Home]],Table4[],2,FALSE)</f>
        <v>2</v>
      </c>
      <c r="P4306" s="37">
        <f>VLOOKUP(Table2[[#This Row],[Visitor]],Table5[],2,FALSE)</f>
        <v>26</v>
      </c>
      <c r="Q4306" s="37">
        <f>VLOOKUP(Table2[[#This Row],[Home]],Table5[],2,FALSE)</f>
        <v>2</v>
      </c>
    </row>
    <row r="4307" spans="1:17" ht="25.5" customHeight="1">
      <c r="A4307" s="89" t="s">
        <v>1581</v>
      </c>
      <c r="B4307" s="90" t="s">
        <v>23</v>
      </c>
      <c r="C4307" s="90" t="s">
        <v>19</v>
      </c>
      <c r="D4307" s="90">
        <v>127</v>
      </c>
      <c r="E4307" s="90" t="s">
        <v>40</v>
      </c>
      <c r="F4307" s="90">
        <v>105</v>
      </c>
      <c r="H4307" s="84"/>
      <c r="I4307" s="30"/>
      <c r="J4307" s="37">
        <f>VLOOKUP(Table2[[#This Row],[Visitor]],Table1[],2,FALSE)</f>
        <v>27</v>
      </c>
      <c r="K4307" s="37">
        <f>VLOOKUP(Table2[[#This Row],[Home]],Table1[],2,FALSE)</f>
        <v>15</v>
      </c>
      <c r="L4307" s="37">
        <f>VLOOKUP(Table2[[#This Row],[Visitor]],Table3[],2,FALSE)</f>
        <v>5</v>
      </c>
      <c r="M4307" s="37">
        <f>VLOOKUP(Table2[[#This Row],[Home]],Table3[],2,FALSE)</f>
        <v>24</v>
      </c>
      <c r="N4307" s="37">
        <f>VLOOKUP(Table2[[#This Row],[Visitor]],Table4[],2,FALSE)</f>
        <v>7</v>
      </c>
      <c r="O4307" s="37">
        <f>VLOOKUP(Table2[[#This Row],[Home]],Table4[],2,FALSE)</f>
        <v>27</v>
      </c>
      <c r="P4307" s="37">
        <f>VLOOKUP(Table2[[#This Row],[Visitor]],Table5[],2,FALSE)</f>
        <v>13</v>
      </c>
      <c r="Q4307" s="37">
        <f>VLOOKUP(Table2[[#This Row],[Home]],Table5[],2,FALSE)</f>
        <v>24</v>
      </c>
    </row>
    <row r="4308" spans="1:17" ht="25.5" customHeight="1">
      <c r="A4308" s="89" t="s">
        <v>1581</v>
      </c>
      <c r="B4308" s="90" t="s">
        <v>23</v>
      </c>
      <c r="C4308" s="90" t="s">
        <v>18</v>
      </c>
      <c r="D4308" s="90">
        <v>103</v>
      </c>
      <c r="E4308" s="90" t="s">
        <v>17</v>
      </c>
      <c r="F4308" s="90">
        <v>111</v>
      </c>
      <c r="H4308" s="84"/>
      <c r="I4308" s="30"/>
      <c r="J4308" s="37">
        <f>VLOOKUP(Table2[[#This Row],[Visitor]],Table1[],2,FALSE)</f>
        <v>26</v>
      </c>
      <c r="K4308" s="37">
        <f>VLOOKUP(Table2[[#This Row],[Home]],Table1[],2,FALSE)</f>
        <v>17</v>
      </c>
      <c r="L4308" s="37">
        <f>VLOOKUP(Table2[[#This Row],[Visitor]],Table3[],2,FALSE)</f>
        <v>26</v>
      </c>
      <c r="M4308" s="37">
        <f>VLOOKUP(Table2[[#This Row],[Home]],Table3[],2,FALSE)</f>
        <v>15</v>
      </c>
      <c r="N4308" s="37">
        <f>VLOOKUP(Table2[[#This Row],[Visitor]],Table4[],2,FALSE)</f>
        <v>15</v>
      </c>
      <c r="O4308" s="37">
        <f>VLOOKUP(Table2[[#This Row],[Home]],Table4[],2,FALSE)</f>
        <v>18</v>
      </c>
      <c r="P4308" s="37">
        <f>VLOOKUP(Table2[[#This Row],[Visitor]],Table5[],2,FALSE)</f>
        <v>18</v>
      </c>
      <c r="Q4308" s="37">
        <f>VLOOKUP(Table2[[#This Row],[Home]],Table5[],2,FALSE)</f>
        <v>9</v>
      </c>
    </row>
    <row r="4309" spans="1:17" ht="25.5" customHeight="1">
      <c r="A4309" s="89" t="s">
        <v>1581</v>
      </c>
      <c r="B4309" s="90" t="s">
        <v>23</v>
      </c>
      <c r="C4309" s="90" t="s">
        <v>42</v>
      </c>
      <c r="D4309" s="90">
        <v>101</v>
      </c>
      <c r="E4309" s="90" t="s">
        <v>22</v>
      </c>
      <c r="F4309" s="90">
        <v>134</v>
      </c>
      <c r="H4309" s="84"/>
      <c r="I4309" s="30"/>
      <c r="J4309" s="37">
        <f>VLOOKUP(Table2[[#This Row],[Visitor]],Table1[],2,FALSE)</f>
        <v>25</v>
      </c>
      <c r="K4309" s="37">
        <f>VLOOKUP(Table2[[#This Row],[Home]],Table1[],2,FALSE)</f>
        <v>14</v>
      </c>
      <c r="L4309" s="37">
        <f>VLOOKUP(Table2[[#This Row],[Visitor]],Table3[],2,FALSE)</f>
        <v>22</v>
      </c>
      <c r="M4309" s="37">
        <f>VLOOKUP(Table2[[#This Row],[Home]],Table3[],2,FALSE)</f>
        <v>16</v>
      </c>
      <c r="N4309" s="37">
        <f>VLOOKUP(Table2[[#This Row],[Visitor]],Table4[],2,FALSE)</f>
        <v>30</v>
      </c>
      <c r="O4309" s="37">
        <f>VLOOKUP(Table2[[#This Row],[Home]],Table4[],2,FALSE)</f>
        <v>1</v>
      </c>
      <c r="P4309" s="37">
        <f>VLOOKUP(Table2[[#This Row],[Visitor]],Table5[],2,FALSE)</f>
        <v>25</v>
      </c>
      <c r="Q4309" s="37">
        <f>VLOOKUP(Table2[[#This Row],[Home]],Table5[],2,FALSE)</f>
        <v>1</v>
      </c>
    </row>
    <row r="4310" spans="1:17" ht="25.5" customHeight="1">
      <c r="A4310" s="89" t="s">
        <v>1581</v>
      </c>
      <c r="B4310" s="90" t="s">
        <v>23</v>
      </c>
      <c r="C4310" s="90" t="s">
        <v>33</v>
      </c>
      <c r="D4310" s="90">
        <v>135</v>
      </c>
      <c r="E4310" s="90" t="s">
        <v>24</v>
      </c>
      <c r="F4310" s="90">
        <v>105</v>
      </c>
      <c r="H4310" s="84"/>
      <c r="I4310" s="30"/>
      <c r="J4310" s="37">
        <f>VLOOKUP(Table2[[#This Row],[Visitor]],Table1[],2,FALSE)</f>
        <v>24</v>
      </c>
      <c r="K4310" s="37">
        <f>VLOOKUP(Table2[[#This Row],[Home]],Table1[],2,FALSE)</f>
        <v>21</v>
      </c>
      <c r="L4310" s="37">
        <f>VLOOKUP(Table2[[#This Row],[Visitor]],Table3[],2,FALSE)</f>
        <v>12</v>
      </c>
      <c r="M4310" s="37">
        <f>VLOOKUP(Table2[[#This Row],[Home]],Table3[],2,FALSE)</f>
        <v>9</v>
      </c>
      <c r="N4310" s="37">
        <f>VLOOKUP(Table2[[#This Row],[Visitor]],Table4[],2,FALSE)</f>
        <v>21</v>
      </c>
      <c r="O4310" s="37">
        <f>VLOOKUP(Table2[[#This Row],[Home]],Table4[],2,FALSE)</f>
        <v>24</v>
      </c>
      <c r="P4310" s="37">
        <f>VLOOKUP(Table2[[#This Row],[Visitor]],Table5[],2,FALSE)</f>
        <v>29</v>
      </c>
      <c r="Q4310" s="37">
        <f>VLOOKUP(Table2[[#This Row],[Home]],Table5[],2,FALSE)</f>
        <v>21</v>
      </c>
    </row>
    <row r="4311" spans="1:17" ht="25.5" customHeight="1">
      <c r="A4311" s="89" t="s">
        <v>1581</v>
      </c>
      <c r="B4311" s="90" t="s">
        <v>29</v>
      </c>
      <c r="C4311" s="90" t="s">
        <v>28</v>
      </c>
      <c r="D4311" s="90">
        <v>108</v>
      </c>
      <c r="E4311" s="90" t="s">
        <v>43</v>
      </c>
      <c r="F4311" s="90">
        <v>116</v>
      </c>
      <c r="H4311" s="84"/>
      <c r="I4311" s="30"/>
      <c r="J4311" s="37">
        <f>VLOOKUP(Table2[[#This Row],[Visitor]],Table1[],2,FALSE)</f>
        <v>22</v>
      </c>
      <c r="K4311" s="37">
        <f>VLOOKUP(Table2[[#This Row],[Home]],Table1[],2,FALSE)</f>
        <v>10</v>
      </c>
      <c r="L4311" s="37">
        <f>VLOOKUP(Table2[[#This Row],[Visitor]],Table3[],2,FALSE)</f>
        <v>28</v>
      </c>
      <c r="M4311" s="37">
        <f>VLOOKUP(Table2[[#This Row],[Home]],Table3[],2,FALSE)</f>
        <v>10</v>
      </c>
      <c r="N4311" s="37">
        <f>VLOOKUP(Table2[[#This Row],[Visitor]],Table4[],2,FALSE)</f>
        <v>22</v>
      </c>
      <c r="O4311" s="37">
        <f>VLOOKUP(Table2[[#This Row],[Home]],Table4[],2,FALSE)</f>
        <v>10</v>
      </c>
      <c r="P4311" s="37">
        <f>VLOOKUP(Table2[[#This Row],[Visitor]],Table5[],2,FALSE)</f>
        <v>12</v>
      </c>
      <c r="Q4311" s="37">
        <f>VLOOKUP(Table2[[#This Row],[Home]],Table5[],2,FALSE)</f>
        <v>10</v>
      </c>
    </row>
    <row r="4312" spans="1:17" ht="25.5" customHeight="1">
      <c r="A4312" s="89" t="s">
        <v>1581</v>
      </c>
      <c r="B4312" s="90" t="s">
        <v>35</v>
      </c>
      <c r="C4312" s="90" t="s">
        <v>10</v>
      </c>
      <c r="D4312" s="90">
        <v>104</v>
      </c>
      <c r="E4312" s="90" t="s">
        <v>44</v>
      </c>
      <c r="F4312" s="90">
        <v>130</v>
      </c>
      <c r="H4312" s="84"/>
      <c r="I4312" s="30"/>
      <c r="J4312" s="37">
        <f>VLOOKUP(Table2[[#This Row],[Visitor]],Table1[],2,FALSE)</f>
        <v>1</v>
      </c>
      <c r="K4312" s="37">
        <f>VLOOKUP(Table2[[#This Row],[Home]],Table1[],2,FALSE)</f>
        <v>6</v>
      </c>
      <c r="L4312" s="37">
        <f>VLOOKUP(Table2[[#This Row],[Visitor]],Table3[],2,FALSE)</f>
        <v>3</v>
      </c>
      <c r="M4312" s="37">
        <f>VLOOKUP(Table2[[#This Row],[Home]],Table3[],2,FALSE)</f>
        <v>18</v>
      </c>
      <c r="N4312" s="37">
        <f>VLOOKUP(Table2[[#This Row],[Visitor]],Table4[],2,FALSE)</f>
        <v>3</v>
      </c>
      <c r="O4312" s="37">
        <f>VLOOKUP(Table2[[#This Row],[Home]],Table4[],2,FALSE)</f>
        <v>12</v>
      </c>
      <c r="P4312" s="37">
        <f>VLOOKUP(Table2[[#This Row],[Visitor]],Table5[],2,FALSE)</f>
        <v>30</v>
      </c>
      <c r="Q4312" s="37">
        <f>VLOOKUP(Table2[[#This Row],[Home]],Table5[],2,FALSE)</f>
        <v>4</v>
      </c>
    </row>
    <row r="4313" spans="1:17" ht="25.5" customHeight="1">
      <c r="A4313" s="89" t="s">
        <v>1581</v>
      </c>
      <c r="B4313" s="90" t="s">
        <v>35</v>
      </c>
      <c r="C4313" s="90" t="s">
        <v>37</v>
      </c>
      <c r="D4313" s="90">
        <v>127</v>
      </c>
      <c r="E4313" s="90" t="s">
        <v>36</v>
      </c>
      <c r="F4313" s="90">
        <v>121</v>
      </c>
      <c r="H4313" s="84"/>
      <c r="I4313" s="30"/>
      <c r="J4313" s="37">
        <f>VLOOKUP(Table2[[#This Row],[Visitor]],Table1[],2,FALSE)</f>
        <v>29</v>
      </c>
      <c r="K4313" s="37">
        <f>VLOOKUP(Table2[[#This Row],[Home]],Table1[],2,FALSE)</f>
        <v>16</v>
      </c>
      <c r="L4313" s="37">
        <f>VLOOKUP(Table2[[#This Row],[Visitor]],Table3[],2,FALSE)</f>
        <v>30</v>
      </c>
      <c r="M4313" s="37">
        <f>VLOOKUP(Table2[[#This Row],[Home]],Table3[],2,FALSE)</f>
        <v>7</v>
      </c>
      <c r="N4313" s="37">
        <f>VLOOKUP(Table2[[#This Row],[Visitor]],Table4[],2,FALSE)</f>
        <v>29</v>
      </c>
      <c r="O4313" s="37">
        <f>VLOOKUP(Table2[[#This Row],[Home]],Table4[],2,FALSE)</f>
        <v>6</v>
      </c>
      <c r="P4313" s="37">
        <f>VLOOKUP(Table2[[#This Row],[Visitor]],Table5[],2,FALSE)</f>
        <v>17</v>
      </c>
      <c r="Q4313" s="37">
        <f>VLOOKUP(Table2[[#This Row],[Home]],Table5[],2,FALSE)</f>
        <v>15</v>
      </c>
    </row>
    <row r="4314" spans="1:17" ht="25.5" customHeight="1">
      <c r="A4314" s="89" t="s">
        <v>1581</v>
      </c>
      <c r="B4314" s="90" t="s">
        <v>35</v>
      </c>
      <c r="C4314" s="90" t="s">
        <v>9</v>
      </c>
      <c r="D4314" s="90">
        <v>105</v>
      </c>
      <c r="E4314" s="90" t="s">
        <v>38</v>
      </c>
      <c r="F4314" s="90">
        <v>125</v>
      </c>
      <c r="H4314" s="84"/>
      <c r="I4314" s="30"/>
      <c r="J4314" s="37">
        <f>VLOOKUP(Table2[[#This Row],[Visitor]],Table1[],2,FALSE)</f>
        <v>3</v>
      </c>
      <c r="K4314" s="37">
        <f>VLOOKUP(Table2[[#This Row],[Home]],Table1[],2,FALSE)</f>
        <v>23</v>
      </c>
      <c r="L4314" s="37">
        <f>VLOOKUP(Table2[[#This Row],[Visitor]],Table3[],2,FALSE)</f>
        <v>1</v>
      </c>
      <c r="M4314" s="37">
        <f>VLOOKUP(Table2[[#This Row],[Home]],Table3[],2,FALSE)</f>
        <v>25</v>
      </c>
      <c r="N4314" s="37">
        <f>VLOOKUP(Table2[[#This Row],[Visitor]],Table4[],2,FALSE)</f>
        <v>5</v>
      </c>
      <c r="O4314" s="37">
        <f>VLOOKUP(Table2[[#This Row],[Home]],Table4[],2,FALSE)</f>
        <v>19</v>
      </c>
      <c r="P4314" s="37">
        <f>VLOOKUP(Table2[[#This Row],[Visitor]],Table5[],2,FALSE)</f>
        <v>8</v>
      </c>
      <c r="Q4314" s="37">
        <f>VLOOKUP(Table2[[#This Row],[Home]],Table5[],2,FALSE)</f>
        <v>20</v>
      </c>
    </row>
    <row r="4315" spans="1:17" ht="25.5" customHeight="1">
      <c r="A4315" s="89" t="s">
        <v>1582</v>
      </c>
      <c r="B4315" s="90" t="s">
        <v>23</v>
      </c>
      <c r="C4315" s="90" t="s">
        <v>30</v>
      </c>
      <c r="D4315" s="90">
        <v>103</v>
      </c>
      <c r="E4315" s="90" t="s">
        <v>25</v>
      </c>
      <c r="F4315" s="90">
        <v>102</v>
      </c>
      <c r="H4315" s="84"/>
      <c r="I4315" s="30"/>
      <c r="J4315" s="37">
        <f>VLOOKUP(Table2[[#This Row],[Visitor]],Table1[],2,FALSE)</f>
        <v>18</v>
      </c>
      <c r="K4315" s="37">
        <f>VLOOKUP(Table2[[#This Row],[Home]],Table1[],2,FALSE)</f>
        <v>12</v>
      </c>
      <c r="L4315" s="37">
        <f>VLOOKUP(Table2[[#This Row],[Visitor]],Table3[],2,FALSE)</f>
        <v>14</v>
      </c>
      <c r="M4315" s="37">
        <f>VLOOKUP(Table2[[#This Row],[Home]],Table3[],2,FALSE)</f>
        <v>29</v>
      </c>
      <c r="N4315" s="37">
        <f>VLOOKUP(Table2[[#This Row],[Visitor]],Table4[],2,FALSE)</f>
        <v>4</v>
      </c>
      <c r="O4315" s="37">
        <f>VLOOKUP(Table2[[#This Row],[Home]],Table4[],2,FALSE)</f>
        <v>23</v>
      </c>
      <c r="P4315" s="37">
        <f>VLOOKUP(Table2[[#This Row],[Visitor]],Table5[],2,FALSE)</f>
        <v>6</v>
      </c>
      <c r="Q4315" s="37">
        <f>VLOOKUP(Table2[[#This Row],[Home]],Table5[],2,FALSE)</f>
        <v>16</v>
      </c>
    </row>
    <row r="4316" spans="1:17" ht="25.5" customHeight="1">
      <c r="A4316" s="89" t="s">
        <v>1582</v>
      </c>
      <c r="B4316" s="90" t="s">
        <v>23</v>
      </c>
      <c r="C4316" s="90" t="s">
        <v>6</v>
      </c>
      <c r="D4316" s="90">
        <v>82</v>
      </c>
      <c r="E4316" s="90" t="s">
        <v>24</v>
      </c>
      <c r="F4316" s="90">
        <v>116</v>
      </c>
      <c r="H4316" s="84"/>
      <c r="I4316" s="30"/>
      <c r="J4316" s="37">
        <f>VLOOKUP(Table2[[#This Row],[Visitor]],Table1[],2,FALSE)</f>
        <v>5</v>
      </c>
      <c r="K4316" s="37">
        <f>VLOOKUP(Table2[[#This Row],[Home]],Table1[],2,FALSE)</f>
        <v>21</v>
      </c>
      <c r="L4316" s="37">
        <f>VLOOKUP(Table2[[#This Row],[Visitor]],Table3[],2,FALSE)</f>
        <v>6</v>
      </c>
      <c r="M4316" s="37">
        <f>VLOOKUP(Table2[[#This Row],[Home]],Table3[],2,FALSE)</f>
        <v>9</v>
      </c>
      <c r="N4316" s="37">
        <f>VLOOKUP(Table2[[#This Row],[Visitor]],Table4[],2,FALSE)</f>
        <v>28</v>
      </c>
      <c r="O4316" s="37">
        <f>VLOOKUP(Table2[[#This Row],[Home]],Table4[],2,FALSE)</f>
        <v>24</v>
      </c>
      <c r="P4316" s="37">
        <f>VLOOKUP(Table2[[#This Row],[Visitor]],Table5[],2,FALSE)</f>
        <v>28</v>
      </c>
      <c r="Q4316" s="37">
        <f>VLOOKUP(Table2[[#This Row],[Home]],Table5[],2,FALSE)</f>
        <v>21</v>
      </c>
    </row>
    <row r="4317" spans="1:17" ht="25.5" customHeight="1">
      <c r="A4317" s="89" t="s">
        <v>1582</v>
      </c>
      <c r="B4317" s="90" t="s">
        <v>23</v>
      </c>
      <c r="C4317" s="90" t="s">
        <v>19</v>
      </c>
      <c r="D4317" s="90">
        <v>127</v>
      </c>
      <c r="E4317" s="90" t="s">
        <v>20</v>
      </c>
      <c r="F4317" s="90">
        <v>101</v>
      </c>
      <c r="H4317" s="84"/>
      <c r="I4317" s="30"/>
      <c r="J4317" s="37">
        <f>VLOOKUP(Table2[[#This Row],[Visitor]],Table1[],2,FALSE)</f>
        <v>27</v>
      </c>
      <c r="K4317" s="37">
        <f>VLOOKUP(Table2[[#This Row],[Home]],Table1[],2,FALSE)</f>
        <v>9</v>
      </c>
      <c r="L4317" s="37">
        <f>VLOOKUP(Table2[[#This Row],[Visitor]],Table3[],2,FALSE)</f>
        <v>5</v>
      </c>
      <c r="M4317" s="37">
        <f>VLOOKUP(Table2[[#This Row],[Home]],Table3[],2,FALSE)</f>
        <v>17</v>
      </c>
      <c r="N4317" s="37">
        <f>VLOOKUP(Table2[[#This Row],[Visitor]],Table4[],2,FALSE)</f>
        <v>7</v>
      </c>
      <c r="O4317" s="37">
        <f>VLOOKUP(Table2[[#This Row],[Home]],Table4[],2,FALSE)</f>
        <v>25</v>
      </c>
      <c r="P4317" s="37">
        <f>VLOOKUP(Table2[[#This Row],[Visitor]],Table5[],2,FALSE)</f>
        <v>13</v>
      </c>
      <c r="Q4317" s="37">
        <f>VLOOKUP(Table2[[#This Row],[Home]],Table5[],2,FALSE)</f>
        <v>22</v>
      </c>
    </row>
    <row r="4318" spans="1:17" ht="25.5" customHeight="1">
      <c r="A4318" s="89" t="s">
        <v>1582</v>
      </c>
      <c r="B4318" s="90" t="s">
        <v>29</v>
      </c>
      <c r="C4318" s="90" t="s">
        <v>17</v>
      </c>
      <c r="D4318" s="90">
        <v>101</v>
      </c>
      <c r="E4318" s="90" t="s">
        <v>40</v>
      </c>
      <c r="F4318" s="90">
        <v>90</v>
      </c>
      <c r="H4318" s="84"/>
      <c r="I4318" s="30"/>
      <c r="J4318" s="37">
        <f>VLOOKUP(Table2[[#This Row],[Visitor]],Table1[],2,FALSE)</f>
        <v>17</v>
      </c>
      <c r="K4318" s="37">
        <f>VLOOKUP(Table2[[#This Row],[Home]],Table1[],2,FALSE)</f>
        <v>15</v>
      </c>
      <c r="L4318" s="37">
        <f>VLOOKUP(Table2[[#This Row],[Visitor]],Table3[],2,FALSE)</f>
        <v>15</v>
      </c>
      <c r="M4318" s="37">
        <f>VLOOKUP(Table2[[#This Row],[Home]],Table3[],2,FALSE)</f>
        <v>24</v>
      </c>
      <c r="N4318" s="37">
        <f>VLOOKUP(Table2[[#This Row],[Visitor]],Table4[],2,FALSE)</f>
        <v>18</v>
      </c>
      <c r="O4318" s="37">
        <f>VLOOKUP(Table2[[#This Row],[Home]],Table4[],2,FALSE)</f>
        <v>27</v>
      </c>
      <c r="P4318" s="37">
        <f>VLOOKUP(Table2[[#This Row],[Visitor]],Table5[],2,FALSE)</f>
        <v>9</v>
      </c>
      <c r="Q4318" s="37">
        <f>VLOOKUP(Table2[[#This Row],[Home]],Table5[],2,FALSE)</f>
        <v>24</v>
      </c>
    </row>
    <row r="4319" spans="1:17" ht="25.5" customHeight="1">
      <c r="A4319" s="89" t="s">
        <v>1582</v>
      </c>
      <c r="B4319" s="90" t="s">
        <v>29</v>
      </c>
      <c r="C4319" s="90" t="s">
        <v>18</v>
      </c>
      <c r="D4319" s="90">
        <v>77</v>
      </c>
      <c r="E4319" s="90" t="s">
        <v>34</v>
      </c>
      <c r="F4319" s="90">
        <v>104</v>
      </c>
      <c r="H4319" s="84"/>
      <c r="I4319" s="30"/>
      <c r="J4319" s="37">
        <f>VLOOKUP(Table2[[#This Row],[Visitor]],Table1[],2,FALSE)</f>
        <v>26</v>
      </c>
      <c r="K4319" s="37">
        <f>VLOOKUP(Table2[[#This Row],[Home]],Table1[],2,FALSE)</f>
        <v>2</v>
      </c>
      <c r="L4319" s="37">
        <f>VLOOKUP(Table2[[#This Row],[Visitor]],Table3[],2,FALSE)</f>
        <v>26</v>
      </c>
      <c r="M4319" s="37">
        <f>VLOOKUP(Table2[[#This Row],[Home]],Table3[],2,FALSE)</f>
        <v>13</v>
      </c>
      <c r="N4319" s="37">
        <f>VLOOKUP(Table2[[#This Row],[Visitor]],Table4[],2,FALSE)</f>
        <v>15</v>
      </c>
      <c r="O4319" s="37">
        <f>VLOOKUP(Table2[[#This Row],[Home]],Table4[],2,FALSE)</f>
        <v>13</v>
      </c>
      <c r="P4319" s="37">
        <f>VLOOKUP(Table2[[#This Row],[Visitor]],Table5[],2,FALSE)</f>
        <v>18</v>
      </c>
      <c r="Q4319" s="37">
        <f>VLOOKUP(Table2[[#This Row],[Home]],Table5[],2,FALSE)</f>
        <v>19</v>
      </c>
    </row>
    <row r="4320" spans="1:17" ht="25.5" customHeight="1">
      <c r="A4320" s="89" t="s">
        <v>1582</v>
      </c>
      <c r="B4320" s="90" t="s">
        <v>35</v>
      </c>
      <c r="C4320" s="90" t="s">
        <v>9</v>
      </c>
      <c r="D4320" s="90">
        <v>99</v>
      </c>
      <c r="E4320" s="90" t="s">
        <v>31</v>
      </c>
      <c r="F4320" s="90">
        <v>114</v>
      </c>
      <c r="H4320" s="84"/>
      <c r="I4320" s="30"/>
      <c r="J4320" s="37">
        <f>VLOOKUP(Table2[[#This Row],[Visitor]],Table1[],2,FALSE)</f>
        <v>3</v>
      </c>
      <c r="K4320" s="37">
        <f>VLOOKUP(Table2[[#This Row],[Home]],Table1[],2,FALSE)</f>
        <v>8</v>
      </c>
      <c r="L4320" s="37">
        <f>VLOOKUP(Table2[[#This Row],[Visitor]],Table3[],2,FALSE)</f>
        <v>1</v>
      </c>
      <c r="M4320" s="37">
        <f>VLOOKUP(Table2[[#This Row],[Home]],Table3[],2,FALSE)</f>
        <v>11</v>
      </c>
      <c r="N4320" s="37">
        <f>VLOOKUP(Table2[[#This Row],[Visitor]],Table4[],2,FALSE)</f>
        <v>5</v>
      </c>
      <c r="O4320" s="37">
        <f>VLOOKUP(Table2[[#This Row],[Home]],Table4[],2,FALSE)</f>
        <v>8</v>
      </c>
      <c r="P4320" s="37">
        <f>VLOOKUP(Table2[[#This Row],[Visitor]],Table5[],2,FALSE)</f>
        <v>8</v>
      </c>
      <c r="Q4320" s="37">
        <f>VLOOKUP(Table2[[#This Row],[Home]],Table5[],2,FALSE)</f>
        <v>11</v>
      </c>
    </row>
    <row r="4321" spans="1:17" ht="25.5" customHeight="1">
      <c r="A4321" s="89" t="s">
        <v>1582</v>
      </c>
      <c r="B4321" s="90" t="s">
        <v>8</v>
      </c>
      <c r="C4321" s="90" t="s">
        <v>16</v>
      </c>
      <c r="D4321" s="90">
        <v>100</v>
      </c>
      <c r="E4321" s="90" t="s">
        <v>45</v>
      </c>
      <c r="F4321" s="90">
        <v>105</v>
      </c>
      <c r="H4321" s="84"/>
      <c r="I4321" s="30"/>
      <c r="J4321" s="37">
        <f>VLOOKUP(Table2[[#This Row],[Visitor]],Table1[],2,FALSE)</f>
        <v>13</v>
      </c>
      <c r="K4321" s="37">
        <f>VLOOKUP(Table2[[#This Row],[Home]],Table1[],2,FALSE)</f>
        <v>28</v>
      </c>
      <c r="L4321" s="37">
        <f>VLOOKUP(Table2[[#This Row],[Visitor]],Table3[],2,FALSE)</f>
        <v>8</v>
      </c>
      <c r="M4321" s="37">
        <f>VLOOKUP(Table2[[#This Row],[Home]],Table3[],2,FALSE)</f>
        <v>21</v>
      </c>
      <c r="N4321" s="37">
        <f>VLOOKUP(Table2[[#This Row],[Visitor]],Table4[],2,FALSE)</f>
        <v>11</v>
      </c>
      <c r="O4321" s="37">
        <f>VLOOKUP(Table2[[#This Row],[Home]],Table4[],2,FALSE)</f>
        <v>20</v>
      </c>
      <c r="P4321" s="37">
        <f>VLOOKUP(Table2[[#This Row],[Visitor]],Table5[],2,FALSE)</f>
        <v>7</v>
      </c>
      <c r="Q4321" s="37">
        <f>VLOOKUP(Table2[[#This Row],[Home]],Table5[],2,FALSE)</f>
        <v>3</v>
      </c>
    </row>
    <row r="4322" spans="1:17" ht="25.5" customHeight="1">
      <c r="A4322" s="89" t="s">
        <v>1583</v>
      </c>
      <c r="B4322" s="90" t="s">
        <v>98</v>
      </c>
      <c r="C4322" s="90" t="s">
        <v>42</v>
      </c>
      <c r="D4322" s="90">
        <v>119</v>
      </c>
      <c r="E4322" s="90" t="s">
        <v>43</v>
      </c>
      <c r="F4322" s="90">
        <v>97</v>
      </c>
      <c r="H4322" s="84"/>
      <c r="I4322" s="30"/>
      <c r="J4322" s="37">
        <f>VLOOKUP(Table2[[#This Row],[Visitor]],Table1[],2,FALSE)</f>
        <v>25</v>
      </c>
      <c r="K4322" s="37">
        <f>VLOOKUP(Table2[[#This Row],[Home]],Table1[],2,FALSE)</f>
        <v>10</v>
      </c>
      <c r="L4322" s="37">
        <f>VLOOKUP(Table2[[#This Row],[Visitor]],Table3[],2,FALSE)</f>
        <v>22</v>
      </c>
      <c r="M4322" s="37">
        <f>VLOOKUP(Table2[[#This Row],[Home]],Table3[],2,FALSE)</f>
        <v>10</v>
      </c>
      <c r="N4322" s="37">
        <f>VLOOKUP(Table2[[#This Row],[Visitor]],Table4[],2,FALSE)</f>
        <v>30</v>
      </c>
      <c r="O4322" s="37">
        <f>VLOOKUP(Table2[[#This Row],[Home]],Table4[],2,FALSE)</f>
        <v>10</v>
      </c>
      <c r="P4322" s="37">
        <f>VLOOKUP(Table2[[#This Row],[Visitor]],Table5[],2,FALSE)</f>
        <v>25</v>
      </c>
      <c r="Q4322" s="37">
        <f>VLOOKUP(Table2[[#This Row],[Home]],Table5[],2,FALSE)</f>
        <v>10</v>
      </c>
    </row>
    <row r="4323" spans="1:17" ht="25.5" customHeight="1">
      <c r="A4323" s="89" t="s">
        <v>1583</v>
      </c>
      <c r="B4323" s="90" t="s">
        <v>12</v>
      </c>
      <c r="C4323" s="90" t="s">
        <v>14</v>
      </c>
      <c r="D4323" s="90">
        <v>95</v>
      </c>
      <c r="E4323" s="90" t="s">
        <v>15</v>
      </c>
      <c r="F4323" s="90">
        <v>100</v>
      </c>
      <c r="H4323" s="84"/>
      <c r="I4323" s="30"/>
      <c r="J4323" s="37">
        <f>VLOOKUP(Table2[[#This Row],[Visitor]],Table1[],2,FALSE)</f>
        <v>19</v>
      </c>
      <c r="K4323" s="37">
        <f>VLOOKUP(Table2[[#This Row],[Home]],Table1[],2,FALSE)</f>
        <v>30</v>
      </c>
      <c r="L4323" s="37">
        <f>VLOOKUP(Table2[[#This Row],[Visitor]],Table3[],2,FALSE)</f>
        <v>19</v>
      </c>
      <c r="M4323" s="37">
        <f>VLOOKUP(Table2[[#This Row],[Home]],Table3[],2,FALSE)</f>
        <v>23</v>
      </c>
      <c r="N4323" s="37">
        <f>VLOOKUP(Table2[[#This Row],[Visitor]],Table4[],2,FALSE)</f>
        <v>16</v>
      </c>
      <c r="O4323" s="37">
        <f>VLOOKUP(Table2[[#This Row],[Home]],Table4[],2,FALSE)</f>
        <v>14</v>
      </c>
      <c r="P4323" s="37">
        <f>VLOOKUP(Table2[[#This Row],[Visitor]],Table5[],2,FALSE)</f>
        <v>27</v>
      </c>
      <c r="Q4323" s="37">
        <f>VLOOKUP(Table2[[#This Row],[Home]],Table5[],2,FALSE)</f>
        <v>14</v>
      </c>
    </row>
    <row r="4324" spans="1:17" ht="25.5" customHeight="1">
      <c r="A4324" s="89" t="s">
        <v>1583</v>
      </c>
      <c r="B4324" s="90" t="s">
        <v>12</v>
      </c>
      <c r="C4324" s="90" t="s">
        <v>41</v>
      </c>
      <c r="D4324" s="90">
        <v>104</v>
      </c>
      <c r="E4324" s="90" t="s">
        <v>13</v>
      </c>
      <c r="F4324" s="90">
        <v>114</v>
      </c>
      <c r="H4324" s="84"/>
      <c r="I4324" s="30"/>
      <c r="J4324" s="37">
        <f>VLOOKUP(Table2[[#This Row],[Visitor]],Table1[],2,FALSE)</f>
        <v>7</v>
      </c>
      <c r="K4324" s="37">
        <f>VLOOKUP(Table2[[#This Row],[Home]],Table1[],2,FALSE)</f>
        <v>20</v>
      </c>
      <c r="L4324" s="37">
        <f>VLOOKUP(Table2[[#This Row],[Visitor]],Table3[],2,FALSE)</f>
        <v>2</v>
      </c>
      <c r="M4324" s="37">
        <f>VLOOKUP(Table2[[#This Row],[Home]],Table3[],2,FALSE)</f>
        <v>20</v>
      </c>
      <c r="N4324" s="37">
        <f>VLOOKUP(Table2[[#This Row],[Visitor]],Table4[],2,FALSE)</f>
        <v>2</v>
      </c>
      <c r="O4324" s="37">
        <f>VLOOKUP(Table2[[#This Row],[Home]],Table4[],2,FALSE)</f>
        <v>17</v>
      </c>
      <c r="P4324" s="37">
        <f>VLOOKUP(Table2[[#This Row],[Visitor]],Table5[],2,FALSE)</f>
        <v>2</v>
      </c>
      <c r="Q4324" s="37">
        <f>VLOOKUP(Table2[[#This Row],[Home]],Table5[],2,FALSE)</f>
        <v>23</v>
      </c>
    </row>
    <row r="4325" spans="1:17" ht="25.5" customHeight="1">
      <c r="A4325" s="89" t="s">
        <v>1583</v>
      </c>
      <c r="B4325" s="90" t="s">
        <v>12</v>
      </c>
      <c r="C4325" s="90" t="s">
        <v>22</v>
      </c>
      <c r="D4325" s="90">
        <v>125</v>
      </c>
      <c r="E4325" s="90" t="s">
        <v>20</v>
      </c>
      <c r="F4325" s="90">
        <v>119</v>
      </c>
      <c r="H4325" s="84"/>
      <c r="I4325" s="30"/>
      <c r="J4325" s="37">
        <f>VLOOKUP(Table2[[#This Row],[Visitor]],Table1[],2,FALSE)</f>
        <v>14</v>
      </c>
      <c r="K4325" s="37">
        <f>VLOOKUP(Table2[[#This Row],[Home]],Table1[],2,FALSE)</f>
        <v>9</v>
      </c>
      <c r="L4325" s="37">
        <f>VLOOKUP(Table2[[#This Row],[Visitor]],Table3[],2,FALSE)</f>
        <v>16</v>
      </c>
      <c r="M4325" s="37">
        <f>VLOOKUP(Table2[[#This Row],[Home]],Table3[],2,FALSE)</f>
        <v>17</v>
      </c>
      <c r="N4325" s="37">
        <f>VLOOKUP(Table2[[#This Row],[Visitor]],Table4[],2,FALSE)</f>
        <v>1</v>
      </c>
      <c r="O4325" s="37">
        <f>VLOOKUP(Table2[[#This Row],[Home]],Table4[],2,FALSE)</f>
        <v>25</v>
      </c>
      <c r="P4325" s="37">
        <f>VLOOKUP(Table2[[#This Row],[Visitor]],Table5[],2,FALSE)</f>
        <v>1</v>
      </c>
      <c r="Q4325" s="37">
        <f>VLOOKUP(Table2[[#This Row],[Home]],Table5[],2,FALSE)</f>
        <v>22</v>
      </c>
    </row>
    <row r="4326" spans="1:17" ht="25.5" customHeight="1">
      <c r="A4326" s="89" t="s">
        <v>1583</v>
      </c>
      <c r="B4326" s="90" t="s">
        <v>21</v>
      </c>
      <c r="C4326" s="90" t="s">
        <v>38</v>
      </c>
      <c r="D4326" s="90">
        <v>106</v>
      </c>
      <c r="E4326" s="90" t="s">
        <v>27</v>
      </c>
      <c r="F4326" s="90">
        <v>121</v>
      </c>
      <c r="H4326" s="84"/>
      <c r="I4326" s="30"/>
      <c r="J4326" s="37">
        <f>VLOOKUP(Table2[[#This Row],[Visitor]],Table1[],2,FALSE)</f>
        <v>23</v>
      </c>
      <c r="K4326" s="37">
        <f>VLOOKUP(Table2[[#This Row],[Home]],Table1[],2,FALSE)</f>
        <v>11</v>
      </c>
      <c r="L4326" s="37">
        <f>VLOOKUP(Table2[[#This Row],[Visitor]],Table3[],2,FALSE)</f>
        <v>25</v>
      </c>
      <c r="M4326" s="37">
        <f>VLOOKUP(Table2[[#This Row],[Home]],Table3[],2,FALSE)</f>
        <v>27</v>
      </c>
      <c r="N4326" s="37">
        <f>VLOOKUP(Table2[[#This Row],[Visitor]],Table4[],2,FALSE)</f>
        <v>19</v>
      </c>
      <c r="O4326" s="37">
        <f>VLOOKUP(Table2[[#This Row],[Home]],Table4[],2,FALSE)</f>
        <v>26</v>
      </c>
      <c r="P4326" s="37">
        <f>VLOOKUP(Table2[[#This Row],[Visitor]],Table5[],2,FALSE)</f>
        <v>20</v>
      </c>
      <c r="Q4326" s="37">
        <f>VLOOKUP(Table2[[#This Row],[Home]],Table5[],2,FALSE)</f>
        <v>26</v>
      </c>
    </row>
    <row r="4327" spans="1:17" ht="25.5" customHeight="1">
      <c r="A4327" s="89" t="s">
        <v>1583</v>
      </c>
      <c r="B4327" s="90" t="s">
        <v>23</v>
      </c>
      <c r="C4327" s="90" t="s">
        <v>36</v>
      </c>
      <c r="D4327" s="90">
        <v>125</v>
      </c>
      <c r="E4327" s="90" t="s">
        <v>33</v>
      </c>
      <c r="F4327" s="90">
        <v>121</v>
      </c>
      <c r="H4327" s="84"/>
      <c r="I4327" s="30"/>
      <c r="J4327" s="37">
        <f>VLOOKUP(Table2[[#This Row],[Visitor]],Table1[],2,FALSE)</f>
        <v>16</v>
      </c>
      <c r="K4327" s="37">
        <f>VLOOKUP(Table2[[#This Row],[Home]],Table1[],2,FALSE)</f>
        <v>24</v>
      </c>
      <c r="L4327" s="37">
        <f>VLOOKUP(Table2[[#This Row],[Visitor]],Table3[],2,FALSE)</f>
        <v>7</v>
      </c>
      <c r="M4327" s="37">
        <f>VLOOKUP(Table2[[#This Row],[Home]],Table3[],2,FALSE)</f>
        <v>12</v>
      </c>
      <c r="N4327" s="37">
        <f>VLOOKUP(Table2[[#This Row],[Visitor]],Table4[],2,FALSE)</f>
        <v>6</v>
      </c>
      <c r="O4327" s="37">
        <f>VLOOKUP(Table2[[#This Row],[Home]],Table4[],2,FALSE)</f>
        <v>21</v>
      </c>
      <c r="P4327" s="37">
        <f>VLOOKUP(Table2[[#This Row],[Visitor]],Table5[],2,FALSE)</f>
        <v>15</v>
      </c>
      <c r="Q4327" s="37">
        <f>VLOOKUP(Table2[[#This Row],[Home]],Table5[],2,FALSE)</f>
        <v>29</v>
      </c>
    </row>
    <row r="4328" spans="1:17" ht="25.5" customHeight="1">
      <c r="A4328" s="89" t="s">
        <v>1583</v>
      </c>
      <c r="B4328" s="90" t="s">
        <v>35</v>
      </c>
      <c r="C4328" s="90" t="s">
        <v>28</v>
      </c>
      <c r="D4328" s="90">
        <v>116</v>
      </c>
      <c r="E4328" s="90" t="s">
        <v>30</v>
      </c>
      <c r="F4328" s="90">
        <v>103</v>
      </c>
      <c r="H4328" s="84"/>
      <c r="I4328" s="30"/>
      <c r="J4328" s="37">
        <f>VLOOKUP(Table2[[#This Row],[Visitor]],Table1[],2,FALSE)</f>
        <v>22</v>
      </c>
      <c r="K4328" s="37">
        <f>VLOOKUP(Table2[[#This Row],[Home]],Table1[],2,FALSE)</f>
        <v>18</v>
      </c>
      <c r="L4328" s="37">
        <f>VLOOKUP(Table2[[#This Row],[Visitor]],Table3[],2,FALSE)</f>
        <v>28</v>
      </c>
      <c r="M4328" s="37">
        <f>VLOOKUP(Table2[[#This Row],[Home]],Table3[],2,FALSE)</f>
        <v>14</v>
      </c>
      <c r="N4328" s="37">
        <f>VLOOKUP(Table2[[#This Row],[Visitor]],Table4[],2,FALSE)</f>
        <v>22</v>
      </c>
      <c r="O4328" s="37">
        <f>VLOOKUP(Table2[[#This Row],[Home]],Table4[],2,FALSE)</f>
        <v>4</v>
      </c>
      <c r="P4328" s="37">
        <f>VLOOKUP(Table2[[#This Row],[Visitor]],Table5[],2,FALSE)</f>
        <v>12</v>
      </c>
      <c r="Q4328" s="37">
        <f>VLOOKUP(Table2[[#This Row],[Home]],Table5[],2,FALSE)</f>
        <v>6</v>
      </c>
    </row>
    <row r="4329" spans="1:17" ht="25.5" customHeight="1">
      <c r="A4329" s="89" t="s">
        <v>1583</v>
      </c>
      <c r="B4329" s="90" t="s">
        <v>35</v>
      </c>
      <c r="C4329" s="90" t="s">
        <v>16</v>
      </c>
      <c r="D4329" s="90">
        <v>122</v>
      </c>
      <c r="E4329" s="90" t="s">
        <v>37</v>
      </c>
      <c r="F4329" s="90">
        <v>111</v>
      </c>
      <c r="H4329" s="84"/>
      <c r="I4329" s="30"/>
      <c r="J4329" s="37">
        <f>VLOOKUP(Table2[[#This Row],[Visitor]],Table1[],2,FALSE)</f>
        <v>13</v>
      </c>
      <c r="K4329" s="37">
        <f>VLOOKUP(Table2[[#This Row],[Home]],Table1[],2,FALSE)</f>
        <v>29</v>
      </c>
      <c r="L4329" s="37">
        <f>VLOOKUP(Table2[[#This Row],[Visitor]],Table3[],2,FALSE)</f>
        <v>8</v>
      </c>
      <c r="M4329" s="37">
        <f>VLOOKUP(Table2[[#This Row],[Home]],Table3[],2,FALSE)</f>
        <v>30</v>
      </c>
      <c r="N4329" s="37">
        <f>VLOOKUP(Table2[[#This Row],[Visitor]],Table4[],2,FALSE)</f>
        <v>11</v>
      </c>
      <c r="O4329" s="37">
        <f>VLOOKUP(Table2[[#This Row],[Home]],Table4[],2,FALSE)</f>
        <v>29</v>
      </c>
      <c r="P4329" s="37">
        <f>VLOOKUP(Table2[[#This Row],[Visitor]],Table5[],2,FALSE)</f>
        <v>7</v>
      </c>
      <c r="Q4329" s="37">
        <f>VLOOKUP(Table2[[#This Row],[Home]],Table5[],2,FALSE)</f>
        <v>17</v>
      </c>
    </row>
    <row r="4330" spans="1:17" ht="25.5" customHeight="1">
      <c r="A4330" s="89" t="s">
        <v>1584</v>
      </c>
      <c r="B4330" s="90" t="s">
        <v>98</v>
      </c>
      <c r="C4330" s="90" t="s">
        <v>25</v>
      </c>
      <c r="D4330" s="90">
        <v>122</v>
      </c>
      <c r="E4330" s="90" t="s">
        <v>43</v>
      </c>
      <c r="F4330" s="90">
        <v>128</v>
      </c>
      <c r="H4330" s="84"/>
      <c r="I4330" s="30"/>
      <c r="J4330" s="37">
        <f>VLOOKUP(Table2[[#This Row],[Visitor]],Table1[],2,FALSE)</f>
        <v>12</v>
      </c>
      <c r="K4330" s="37">
        <f>VLOOKUP(Table2[[#This Row],[Home]],Table1[],2,FALSE)</f>
        <v>10</v>
      </c>
      <c r="L4330" s="37">
        <f>VLOOKUP(Table2[[#This Row],[Visitor]],Table3[],2,FALSE)</f>
        <v>29</v>
      </c>
      <c r="M4330" s="37">
        <f>VLOOKUP(Table2[[#This Row],[Home]],Table3[],2,FALSE)</f>
        <v>10</v>
      </c>
      <c r="N4330" s="37">
        <f>VLOOKUP(Table2[[#This Row],[Visitor]],Table4[],2,FALSE)</f>
        <v>23</v>
      </c>
      <c r="O4330" s="37">
        <f>VLOOKUP(Table2[[#This Row],[Home]],Table4[],2,FALSE)</f>
        <v>10</v>
      </c>
      <c r="P4330" s="37">
        <f>VLOOKUP(Table2[[#This Row],[Visitor]],Table5[],2,FALSE)</f>
        <v>16</v>
      </c>
      <c r="Q4330" s="37">
        <f>VLOOKUP(Table2[[#This Row],[Home]],Table5[],2,FALSE)</f>
        <v>10</v>
      </c>
    </row>
    <row r="4331" spans="1:17" ht="25.5" customHeight="1">
      <c r="A4331" s="89" t="s">
        <v>1584</v>
      </c>
      <c r="B4331" s="90" t="s">
        <v>75</v>
      </c>
      <c r="C4331" s="90" t="s">
        <v>31</v>
      </c>
      <c r="D4331" s="90">
        <v>119</v>
      </c>
      <c r="E4331" s="90" t="s">
        <v>10</v>
      </c>
      <c r="F4331" s="90">
        <v>131</v>
      </c>
      <c r="H4331" s="84"/>
      <c r="I4331" s="30"/>
      <c r="J4331" s="37">
        <f>VLOOKUP(Table2[[#This Row],[Visitor]],Table1[],2,FALSE)</f>
        <v>8</v>
      </c>
      <c r="K4331" s="37">
        <f>VLOOKUP(Table2[[#This Row],[Home]],Table1[],2,FALSE)</f>
        <v>1</v>
      </c>
      <c r="L4331" s="37">
        <f>VLOOKUP(Table2[[#This Row],[Visitor]],Table3[],2,FALSE)</f>
        <v>11</v>
      </c>
      <c r="M4331" s="37">
        <f>VLOOKUP(Table2[[#This Row],[Home]],Table3[],2,FALSE)</f>
        <v>3</v>
      </c>
      <c r="N4331" s="37">
        <f>VLOOKUP(Table2[[#This Row],[Visitor]],Table4[],2,FALSE)</f>
        <v>8</v>
      </c>
      <c r="O4331" s="37">
        <f>VLOOKUP(Table2[[#This Row],[Home]],Table4[],2,FALSE)</f>
        <v>3</v>
      </c>
      <c r="P4331" s="37">
        <f>VLOOKUP(Table2[[#This Row],[Visitor]],Table5[],2,FALSE)</f>
        <v>11</v>
      </c>
      <c r="Q4331" s="37">
        <f>VLOOKUP(Table2[[#This Row],[Home]],Table5[],2,FALSE)</f>
        <v>30</v>
      </c>
    </row>
    <row r="4332" spans="1:17" ht="25.5" customHeight="1">
      <c r="A4332" s="89" t="s">
        <v>1584</v>
      </c>
      <c r="B4332" s="90" t="s">
        <v>226</v>
      </c>
      <c r="C4332" s="90" t="s">
        <v>34</v>
      </c>
      <c r="D4332" s="90">
        <v>99</v>
      </c>
      <c r="E4332" s="90" t="s">
        <v>19</v>
      </c>
      <c r="F4332" s="90">
        <v>134</v>
      </c>
      <c r="H4332" s="84"/>
      <c r="I4332" s="30"/>
      <c r="J4332" s="37">
        <f>VLOOKUP(Table2[[#This Row],[Visitor]],Table1[],2,FALSE)</f>
        <v>2</v>
      </c>
      <c r="K4332" s="37">
        <f>VLOOKUP(Table2[[#This Row],[Home]],Table1[],2,FALSE)</f>
        <v>27</v>
      </c>
      <c r="L4332" s="37">
        <f>VLOOKUP(Table2[[#This Row],[Visitor]],Table3[],2,FALSE)</f>
        <v>13</v>
      </c>
      <c r="M4332" s="37">
        <f>VLOOKUP(Table2[[#This Row],[Home]],Table3[],2,FALSE)</f>
        <v>5</v>
      </c>
      <c r="N4332" s="37">
        <f>VLOOKUP(Table2[[#This Row],[Visitor]],Table4[],2,FALSE)</f>
        <v>13</v>
      </c>
      <c r="O4332" s="37">
        <f>VLOOKUP(Table2[[#This Row],[Home]],Table4[],2,FALSE)</f>
        <v>7</v>
      </c>
      <c r="P4332" s="37">
        <f>VLOOKUP(Table2[[#This Row],[Visitor]],Table5[],2,FALSE)</f>
        <v>19</v>
      </c>
      <c r="Q4332" s="37">
        <f>VLOOKUP(Table2[[#This Row],[Home]],Table5[],2,FALSE)</f>
        <v>13</v>
      </c>
    </row>
    <row r="4333" spans="1:17" ht="25.5" customHeight="1">
      <c r="A4333" s="89" t="s">
        <v>1584</v>
      </c>
      <c r="B4333" s="90" t="s">
        <v>12</v>
      </c>
      <c r="C4333" s="90" t="s">
        <v>17</v>
      </c>
      <c r="D4333" s="90">
        <v>102</v>
      </c>
      <c r="E4333" s="90" t="s">
        <v>18</v>
      </c>
      <c r="F4333" s="90">
        <v>97</v>
      </c>
      <c r="H4333" s="84"/>
      <c r="I4333" s="30"/>
      <c r="J4333" s="37">
        <f>VLOOKUP(Table2[[#This Row],[Visitor]],Table1[],2,FALSE)</f>
        <v>17</v>
      </c>
      <c r="K4333" s="37">
        <f>VLOOKUP(Table2[[#This Row],[Home]],Table1[],2,FALSE)</f>
        <v>26</v>
      </c>
      <c r="L4333" s="37">
        <f>VLOOKUP(Table2[[#This Row],[Visitor]],Table3[],2,FALSE)</f>
        <v>15</v>
      </c>
      <c r="M4333" s="37">
        <f>VLOOKUP(Table2[[#This Row],[Home]],Table3[],2,FALSE)</f>
        <v>26</v>
      </c>
      <c r="N4333" s="37">
        <f>VLOOKUP(Table2[[#This Row],[Visitor]],Table4[],2,FALSE)</f>
        <v>18</v>
      </c>
      <c r="O4333" s="37">
        <f>VLOOKUP(Table2[[#This Row],[Home]],Table4[],2,FALSE)</f>
        <v>15</v>
      </c>
      <c r="P4333" s="37">
        <f>VLOOKUP(Table2[[#This Row],[Visitor]],Table5[],2,FALSE)</f>
        <v>9</v>
      </c>
      <c r="Q4333" s="37">
        <f>VLOOKUP(Table2[[#This Row],[Home]],Table5[],2,FALSE)</f>
        <v>18</v>
      </c>
    </row>
    <row r="4334" spans="1:17" ht="25.5" customHeight="1">
      <c r="A4334" s="89" t="s">
        <v>1584</v>
      </c>
      <c r="B4334" s="90" t="s">
        <v>21</v>
      </c>
      <c r="C4334" s="90" t="s">
        <v>6</v>
      </c>
      <c r="D4334" s="90">
        <v>82</v>
      </c>
      <c r="E4334" s="90" t="s">
        <v>27</v>
      </c>
      <c r="F4334" s="90">
        <v>100</v>
      </c>
      <c r="H4334" s="84"/>
      <c r="I4334" s="30"/>
      <c r="J4334" s="37">
        <f>VLOOKUP(Table2[[#This Row],[Visitor]],Table1[],2,FALSE)</f>
        <v>5</v>
      </c>
      <c r="K4334" s="37">
        <f>VLOOKUP(Table2[[#This Row],[Home]],Table1[],2,FALSE)</f>
        <v>11</v>
      </c>
      <c r="L4334" s="37">
        <f>VLOOKUP(Table2[[#This Row],[Visitor]],Table3[],2,FALSE)</f>
        <v>6</v>
      </c>
      <c r="M4334" s="37">
        <f>VLOOKUP(Table2[[#This Row],[Home]],Table3[],2,FALSE)</f>
        <v>27</v>
      </c>
      <c r="N4334" s="37">
        <f>VLOOKUP(Table2[[#This Row],[Visitor]],Table4[],2,FALSE)</f>
        <v>28</v>
      </c>
      <c r="O4334" s="37">
        <f>VLOOKUP(Table2[[#This Row],[Home]],Table4[],2,FALSE)</f>
        <v>26</v>
      </c>
      <c r="P4334" s="37">
        <f>VLOOKUP(Table2[[#This Row],[Visitor]],Table5[],2,FALSE)</f>
        <v>28</v>
      </c>
      <c r="Q4334" s="37">
        <f>VLOOKUP(Table2[[#This Row],[Home]],Table5[],2,FALSE)</f>
        <v>26</v>
      </c>
    </row>
    <row r="4335" spans="1:17" ht="25.5" customHeight="1">
      <c r="A4335" s="89" t="s">
        <v>1584</v>
      </c>
      <c r="B4335" s="90" t="s">
        <v>23</v>
      </c>
      <c r="C4335" s="90" t="s">
        <v>5</v>
      </c>
      <c r="D4335" s="90">
        <v>134</v>
      </c>
      <c r="E4335" s="90" t="s">
        <v>9</v>
      </c>
      <c r="F4335" s="90">
        <v>107</v>
      </c>
      <c r="H4335" s="84"/>
      <c r="I4335" s="30"/>
      <c r="J4335" s="37">
        <f>VLOOKUP(Table2[[#This Row],[Visitor]],Table1[],2,FALSE)</f>
        <v>4</v>
      </c>
      <c r="K4335" s="37">
        <f>VLOOKUP(Table2[[#This Row],[Home]],Table1[],2,FALSE)</f>
        <v>3</v>
      </c>
      <c r="L4335" s="37">
        <f>VLOOKUP(Table2[[#This Row],[Visitor]],Table3[],2,FALSE)</f>
        <v>4</v>
      </c>
      <c r="M4335" s="37">
        <f>VLOOKUP(Table2[[#This Row],[Home]],Table3[],2,FALSE)</f>
        <v>1</v>
      </c>
      <c r="N4335" s="37">
        <f>VLOOKUP(Table2[[#This Row],[Visitor]],Table4[],2,FALSE)</f>
        <v>9</v>
      </c>
      <c r="O4335" s="37">
        <f>VLOOKUP(Table2[[#This Row],[Home]],Table4[],2,FALSE)</f>
        <v>5</v>
      </c>
      <c r="P4335" s="37">
        <f>VLOOKUP(Table2[[#This Row],[Visitor]],Table5[],2,FALSE)</f>
        <v>5</v>
      </c>
      <c r="Q4335" s="37">
        <f>VLOOKUP(Table2[[#This Row],[Home]],Table5[],2,FALSE)</f>
        <v>8</v>
      </c>
    </row>
    <row r="4336" spans="1:17" ht="25.5" customHeight="1">
      <c r="A4336" s="89" t="s">
        <v>1584</v>
      </c>
      <c r="B4336" s="90" t="s">
        <v>23</v>
      </c>
      <c r="C4336" s="90" t="s">
        <v>36</v>
      </c>
      <c r="D4336" s="90">
        <v>112</v>
      </c>
      <c r="E4336" s="90" t="s">
        <v>33</v>
      </c>
      <c r="F4336" s="90">
        <v>114</v>
      </c>
      <c r="H4336" s="84"/>
      <c r="I4336" s="30"/>
      <c r="J4336" s="37">
        <f>VLOOKUP(Table2[[#This Row],[Visitor]],Table1[],2,FALSE)</f>
        <v>16</v>
      </c>
      <c r="K4336" s="37">
        <f>VLOOKUP(Table2[[#This Row],[Home]],Table1[],2,FALSE)</f>
        <v>24</v>
      </c>
      <c r="L4336" s="37">
        <f>VLOOKUP(Table2[[#This Row],[Visitor]],Table3[],2,FALSE)</f>
        <v>7</v>
      </c>
      <c r="M4336" s="37">
        <f>VLOOKUP(Table2[[#This Row],[Home]],Table3[],2,FALSE)</f>
        <v>12</v>
      </c>
      <c r="N4336" s="37">
        <f>VLOOKUP(Table2[[#This Row],[Visitor]],Table4[],2,FALSE)</f>
        <v>6</v>
      </c>
      <c r="O4336" s="37">
        <f>VLOOKUP(Table2[[#This Row],[Home]],Table4[],2,FALSE)</f>
        <v>21</v>
      </c>
      <c r="P4336" s="37">
        <f>VLOOKUP(Table2[[#This Row],[Visitor]],Table5[],2,FALSE)</f>
        <v>15</v>
      </c>
      <c r="Q4336" s="37">
        <f>VLOOKUP(Table2[[#This Row],[Home]],Table5[],2,FALSE)</f>
        <v>29</v>
      </c>
    </row>
    <row r="4337" spans="1:17" ht="25.5" customHeight="1">
      <c r="A4337" s="89" t="s">
        <v>1584</v>
      </c>
      <c r="B4337" s="90" t="s">
        <v>29</v>
      </c>
      <c r="C4337" s="90" t="s">
        <v>41</v>
      </c>
      <c r="D4337" s="90">
        <v>95</v>
      </c>
      <c r="E4337" s="90" t="s">
        <v>40</v>
      </c>
      <c r="F4337" s="90">
        <v>118</v>
      </c>
      <c r="H4337" s="84"/>
      <c r="I4337" s="30"/>
      <c r="J4337" s="37">
        <f>VLOOKUP(Table2[[#This Row],[Visitor]],Table1[],2,FALSE)</f>
        <v>7</v>
      </c>
      <c r="K4337" s="37">
        <f>VLOOKUP(Table2[[#This Row],[Home]],Table1[],2,FALSE)</f>
        <v>15</v>
      </c>
      <c r="L4337" s="37">
        <f>VLOOKUP(Table2[[#This Row],[Visitor]],Table3[],2,FALSE)</f>
        <v>2</v>
      </c>
      <c r="M4337" s="37">
        <f>VLOOKUP(Table2[[#This Row],[Home]],Table3[],2,FALSE)</f>
        <v>24</v>
      </c>
      <c r="N4337" s="37">
        <f>VLOOKUP(Table2[[#This Row],[Visitor]],Table4[],2,FALSE)</f>
        <v>2</v>
      </c>
      <c r="O4337" s="37">
        <f>VLOOKUP(Table2[[#This Row],[Home]],Table4[],2,FALSE)</f>
        <v>27</v>
      </c>
      <c r="P4337" s="37">
        <f>VLOOKUP(Table2[[#This Row],[Visitor]],Table5[],2,FALSE)</f>
        <v>2</v>
      </c>
      <c r="Q4337" s="37">
        <f>VLOOKUP(Table2[[#This Row],[Home]],Table5[],2,FALSE)</f>
        <v>24</v>
      </c>
    </row>
    <row r="4338" spans="1:17" ht="25.5" customHeight="1">
      <c r="A4338" s="89" t="s">
        <v>1584</v>
      </c>
      <c r="B4338" s="90" t="s">
        <v>29</v>
      </c>
      <c r="C4338" s="90" t="s">
        <v>44</v>
      </c>
      <c r="D4338" s="90">
        <v>115</v>
      </c>
      <c r="E4338" s="90" t="s">
        <v>24</v>
      </c>
      <c r="F4338" s="90">
        <v>135</v>
      </c>
      <c r="H4338" s="84"/>
      <c r="I4338" s="30"/>
      <c r="J4338" s="37">
        <f>VLOOKUP(Table2[[#This Row],[Visitor]],Table1[],2,FALSE)</f>
        <v>6</v>
      </c>
      <c r="K4338" s="37">
        <f>VLOOKUP(Table2[[#This Row],[Home]],Table1[],2,FALSE)</f>
        <v>21</v>
      </c>
      <c r="L4338" s="37">
        <f>VLOOKUP(Table2[[#This Row],[Visitor]],Table3[],2,FALSE)</f>
        <v>18</v>
      </c>
      <c r="M4338" s="37">
        <f>VLOOKUP(Table2[[#This Row],[Home]],Table3[],2,FALSE)</f>
        <v>9</v>
      </c>
      <c r="N4338" s="37">
        <f>VLOOKUP(Table2[[#This Row],[Visitor]],Table4[],2,FALSE)</f>
        <v>12</v>
      </c>
      <c r="O4338" s="37">
        <f>VLOOKUP(Table2[[#This Row],[Home]],Table4[],2,FALSE)</f>
        <v>24</v>
      </c>
      <c r="P4338" s="37">
        <f>VLOOKUP(Table2[[#This Row],[Visitor]],Table5[],2,FALSE)</f>
        <v>4</v>
      </c>
      <c r="Q4338" s="37">
        <f>VLOOKUP(Table2[[#This Row],[Home]],Table5[],2,FALSE)</f>
        <v>21</v>
      </c>
    </row>
    <row r="4339" spans="1:17" ht="25.5" customHeight="1">
      <c r="A4339" s="89" t="s">
        <v>1585</v>
      </c>
      <c r="B4339" s="90" t="s">
        <v>12</v>
      </c>
      <c r="C4339" s="90" t="s">
        <v>38</v>
      </c>
      <c r="D4339" s="90">
        <v>116</v>
      </c>
      <c r="E4339" s="90" t="s">
        <v>13</v>
      </c>
      <c r="F4339" s="90">
        <v>122</v>
      </c>
      <c r="H4339" s="84"/>
      <c r="I4339" s="30"/>
      <c r="J4339" s="37">
        <f>VLOOKUP(Table2[[#This Row],[Visitor]],Table1[],2,FALSE)</f>
        <v>23</v>
      </c>
      <c r="K4339" s="37">
        <f>VLOOKUP(Table2[[#This Row],[Home]],Table1[],2,FALSE)</f>
        <v>20</v>
      </c>
      <c r="L4339" s="37">
        <f>VLOOKUP(Table2[[#This Row],[Visitor]],Table3[],2,FALSE)</f>
        <v>25</v>
      </c>
      <c r="M4339" s="37">
        <f>VLOOKUP(Table2[[#This Row],[Home]],Table3[],2,FALSE)</f>
        <v>20</v>
      </c>
      <c r="N4339" s="37">
        <f>VLOOKUP(Table2[[#This Row],[Visitor]],Table4[],2,FALSE)</f>
        <v>19</v>
      </c>
      <c r="O4339" s="37">
        <f>VLOOKUP(Table2[[#This Row],[Home]],Table4[],2,FALSE)</f>
        <v>17</v>
      </c>
      <c r="P4339" s="37">
        <f>VLOOKUP(Table2[[#This Row],[Visitor]],Table5[],2,FALSE)</f>
        <v>20</v>
      </c>
      <c r="Q4339" s="37">
        <f>VLOOKUP(Table2[[#This Row],[Home]],Table5[],2,FALSE)</f>
        <v>23</v>
      </c>
    </row>
    <row r="4340" spans="1:17" ht="25.5" customHeight="1">
      <c r="A4340" s="89" t="s">
        <v>1585</v>
      </c>
      <c r="B4340" s="90" t="s">
        <v>12</v>
      </c>
      <c r="C4340" s="90" t="s">
        <v>22</v>
      </c>
      <c r="D4340" s="90">
        <v>133</v>
      </c>
      <c r="E4340" s="90" t="s">
        <v>20</v>
      </c>
      <c r="F4340" s="90">
        <v>122</v>
      </c>
      <c r="H4340" s="84"/>
      <c r="I4340" s="30"/>
      <c r="J4340" s="37">
        <f>VLOOKUP(Table2[[#This Row],[Visitor]],Table1[],2,FALSE)</f>
        <v>14</v>
      </c>
      <c r="K4340" s="37">
        <f>VLOOKUP(Table2[[#This Row],[Home]],Table1[],2,FALSE)</f>
        <v>9</v>
      </c>
      <c r="L4340" s="37">
        <f>VLOOKUP(Table2[[#This Row],[Visitor]],Table3[],2,FALSE)</f>
        <v>16</v>
      </c>
      <c r="M4340" s="37">
        <f>VLOOKUP(Table2[[#This Row],[Home]],Table3[],2,FALSE)</f>
        <v>17</v>
      </c>
      <c r="N4340" s="37">
        <f>VLOOKUP(Table2[[#This Row],[Visitor]],Table4[],2,FALSE)</f>
        <v>1</v>
      </c>
      <c r="O4340" s="37">
        <f>VLOOKUP(Table2[[#This Row],[Home]],Table4[],2,FALSE)</f>
        <v>25</v>
      </c>
      <c r="P4340" s="37">
        <f>VLOOKUP(Table2[[#This Row],[Visitor]],Table5[],2,FALSE)</f>
        <v>1</v>
      </c>
      <c r="Q4340" s="37">
        <f>VLOOKUP(Table2[[#This Row],[Home]],Table5[],2,FALSE)</f>
        <v>22</v>
      </c>
    </row>
    <row r="4341" spans="1:17" ht="25.5" customHeight="1">
      <c r="A4341" s="89" t="s">
        <v>1585</v>
      </c>
      <c r="B4341" s="90" t="s">
        <v>23</v>
      </c>
      <c r="C4341" s="90" t="s">
        <v>42</v>
      </c>
      <c r="D4341" s="90">
        <v>112</v>
      </c>
      <c r="E4341" s="90" t="s">
        <v>15</v>
      </c>
      <c r="F4341" s="90">
        <v>117</v>
      </c>
      <c r="H4341" s="84"/>
      <c r="I4341" s="30"/>
      <c r="J4341" s="37">
        <f>VLOOKUP(Table2[[#This Row],[Visitor]],Table1[],2,FALSE)</f>
        <v>25</v>
      </c>
      <c r="K4341" s="37">
        <f>VLOOKUP(Table2[[#This Row],[Home]],Table1[],2,FALSE)</f>
        <v>30</v>
      </c>
      <c r="L4341" s="37">
        <f>VLOOKUP(Table2[[#This Row],[Visitor]],Table3[],2,FALSE)</f>
        <v>22</v>
      </c>
      <c r="M4341" s="37">
        <f>VLOOKUP(Table2[[#This Row],[Home]],Table3[],2,FALSE)</f>
        <v>23</v>
      </c>
      <c r="N4341" s="37">
        <f>VLOOKUP(Table2[[#This Row],[Visitor]],Table4[],2,FALSE)</f>
        <v>30</v>
      </c>
      <c r="O4341" s="37">
        <f>VLOOKUP(Table2[[#This Row],[Home]],Table4[],2,FALSE)</f>
        <v>14</v>
      </c>
      <c r="P4341" s="37">
        <f>VLOOKUP(Table2[[#This Row],[Visitor]],Table5[],2,FALSE)</f>
        <v>25</v>
      </c>
      <c r="Q4341" s="37">
        <f>VLOOKUP(Table2[[#This Row],[Home]],Table5[],2,FALSE)</f>
        <v>14</v>
      </c>
    </row>
    <row r="4342" spans="1:17" ht="25.5" customHeight="1">
      <c r="A4342" s="89" t="s">
        <v>1585</v>
      </c>
      <c r="B4342" s="90" t="s">
        <v>23</v>
      </c>
      <c r="C4342" s="90" t="s">
        <v>34</v>
      </c>
      <c r="D4342" s="90">
        <v>109</v>
      </c>
      <c r="E4342" s="90" t="s">
        <v>14</v>
      </c>
      <c r="F4342" s="90">
        <v>99</v>
      </c>
      <c r="H4342" s="84"/>
      <c r="I4342" s="30"/>
      <c r="J4342" s="37">
        <f>VLOOKUP(Table2[[#This Row],[Visitor]],Table1[],2,FALSE)</f>
        <v>2</v>
      </c>
      <c r="K4342" s="37">
        <f>VLOOKUP(Table2[[#This Row],[Home]],Table1[],2,FALSE)</f>
        <v>19</v>
      </c>
      <c r="L4342" s="37">
        <f>VLOOKUP(Table2[[#This Row],[Visitor]],Table3[],2,FALSE)</f>
        <v>13</v>
      </c>
      <c r="M4342" s="37">
        <f>VLOOKUP(Table2[[#This Row],[Home]],Table3[],2,FALSE)</f>
        <v>19</v>
      </c>
      <c r="N4342" s="37">
        <f>VLOOKUP(Table2[[#This Row],[Visitor]],Table4[],2,FALSE)</f>
        <v>13</v>
      </c>
      <c r="O4342" s="37">
        <f>VLOOKUP(Table2[[#This Row],[Home]],Table4[],2,FALSE)</f>
        <v>16</v>
      </c>
      <c r="P4342" s="37">
        <f>VLOOKUP(Table2[[#This Row],[Visitor]],Table5[],2,FALSE)</f>
        <v>19</v>
      </c>
      <c r="Q4342" s="37">
        <f>VLOOKUP(Table2[[#This Row],[Home]],Table5[],2,FALSE)</f>
        <v>27</v>
      </c>
    </row>
    <row r="4343" spans="1:17" ht="25.5" customHeight="1">
      <c r="A4343" s="89" t="s">
        <v>1585</v>
      </c>
      <c r="B4343" s="90" t="s">
        <v>29</v>
      </c>
      <c r="C4343" s="90" t="s">
        <v>44</v>
      </c>
      <c r="D4343" s="90">
        <v>109</v>
      </c>
      <c r="E4343" s="90" t="s">
        <v>28</v>
      </c>
      <c r="F4343" s="90">
        <v>99</v>
      </c>
      <c r="H4343" s="84"/>
      <c r="I4343" s="30"/>
      <c r="J4343" s="37">
        <f>VLOOKUP(Table2[[#This Row],[Visitor]],Table1[],2,FALSE)</f>
        <v>6</v>
      </c>
      <c r="K4343" s="37">
        <f>VLOOKUP(Table2[[#This Row],[Home]],Table1[],2,FALSE)</f>
        <v>22</v>
      </c>
      <c r="L4343" s="37">
        <f>VLOOKUP(Table2[[#This Row],[Visitor]],Table3[],2,FALSE)</f>
        <v>18</v>
      </c>
      <c r="M4343" s="37">
        <f>VLOOKUP(Table2[[#This Row],[Home]],Table3[],2,FALSE)</f>
        <v>28</v>
      </c>
      <c r="N4343" s="37">
        <f>VLOOKUP(Table2[[#This Row],[Visitor]],Table4[],2,FALSE)</f>
        <v>12</v>
      </c>
      <c r="O4343" s="37">
        <f>VLOOKUP(Table2[[#This Row],[Home]],Table4[],2,FALSE)</f>
        <v>22</v>
      </c>
      <c r="P4343" s="37">
        <f>VLOOKUP(Table2[[#This Row],[Visitor]],Table5[],2,FALSE)</f>
        <v>4</v>
      </c>
      <c r="Q4343" s="37">
        <f>VLOOKUP(Table2[[#This Row],[Home]],Table5[],2,FALSE)</f>
        <v>12</v>
      </c>
    </row>
    <row r="4344" spans="1:17" ht="25.5" customHeight="1">
      <c r="A4344" s="89" t="s">
        <v>1585</v>
      </c>
      <c r="B4344" s="90" t="s">
        <v>35</v>
      </c>
      <c r="C4344" s="90" t="s">
        <v>16</v>
      </c>
      <c r="D4344" s="90">
        <v>106</v>
      </c>
      <c r="E4344" s="90" t="s">
        <v>30</v>
      </c>
      <c r="F4344" s="90">
        <v>121</v>
      </c>
      <c r="H4344" s="84"/>
      <c r="I4344" s="30"/>
      <c r="J4344" s="37">
        <f>VLOOKUP(Table2[[#This Row],[Visitor]],Table1[],2,FALSE)</f>
        <v>13</v>
      </c>
      <c r="K4344" s="37">
        <f>VLOOKUP(Table2[[#This Row],[Home]],Table1[],2,FALSE)</f>
        <v>18</v>
      </c>
      <c r="L4344" s="37">
        <f>VLOOKUP(Table2[[#This Row],[Visitor]],Table3[],2,FALSE)</f>
        <v>8</v>
      </c>
      <c r="M4344" s="37">
        <f>VLOOKUP(Table2[[#This Row],[Home]],Table3[],2,FALSE)</f>
        <v>14</v>
      </c>
      <c r="N4344" s="37">
        <f>VLOOKUP(Table2[[#This Row],[Visitor]],Table4[],2,FALSE)</f>
        <v>11</v>
      </c>
      <c r="O4344" s="37">
        <f>VLOOKUP(Table2[[#This Row],[Home]],Table4[],2,FALSE)</f>
        <v>4</v>
      </c>
      <c r="P4344" s="37">
        <f>VLOOKUP(Table2[[#This Row],[Visitor]],Table5[],2,FALSE)</f>
        <v>7</v>
      </c>
      <c r="Q4344" s="37">
        <f>VLOOKUP(Table2[[#This Row],[Home]],Table5[],2,FALSE)</f>
        <v>6</v>
      </c>
    </row>
    <row r="4345" spans="1:17" ht="25.5" customHeight="1">
      <c r="A4345" s="89" t="s">
        <v>1585</v>
      </c>
      <c r="B4345" s="90" t="s">
        <v>35</v>
      </c>
      <c r="C4345" s="90" t="s">
        <v>25</v>
      </c>
      <c r="D4345" s="90">
        <v>99</v>
      </c>
      <c r="E4345" s="90" t="s">
        <v>37</v>
      </c>
      <c r="F4345" s="90">
        <v>122</v>
      </c>
      <c r="H4345" s="84"/>
      <c r="I4345" s="30"/>
      <c r="J4345" s="37">
        <f>VLOOKUP(Table2[[#This Row],[Visitor]],Table1[],2,FALSE)</f>
        <v>12</v>
      </c>
      <c r="K4345" s="37">
        <f>VLOOKUP(Table2[[#This Row],[Home]],Table1[],2,FALSE)</f>
        <v>29</v>
      </c>
      <c r="L4345" s="37">
        <f>VLOOKUP(Table2[[#This Row],[Visitor]],Table3[],2,FALSE)</f>
        <v>29</v>
      </c>
      <c r="M4345" s="37">
        <f>VLOOKUP(Table2[[#This Row],[Home]],Table3[],2,FALSE)</f>
        <v>30</v>
      </c>
      <c r="N4345" s="37">
        <f>VLOOKUP(Table2[[#This Row],[Visitor]],Table4[],2,FALSE)</f>
        <v>23</v>
      </c>
      <c r="O4345" s="37">
        <f>VLOOKUP(Table2[[#This Row],[Home]],Table4[],2,FALSE)</f>
        <v>29</v>
      </c>
      <c r="P4345" s="37">
        <f>VLOOKUP(Table2[[#This Row],[Visitor]],Table5[],2,FALSE)</f>
        <v>16</v>
      </c>
      <c r="Q4345" s="37">
        <f>VLOOKUP(Table2[[#This Row],[Home]],Table5[],2,FALSE)</f>
        <v>17</v>
      </c>
    </row>
    <row r="4346" spans="1:17" ht="25.5" customHeight="1">
      <c r="A4346" s="89" t="s">
        <v>1585</v>
      </c>
      <c r="B4346" s="90" t="s">
        <v>8</v>
      </c>
      <c r="C4346" s="90" t="s">
        <v>45</v>
      </c>
      <c r="D4346" s="90">
        <v>128</v>
      </c>
      <c r="E4346" s="90" t="s">
        <v>10</v>
      </c>
      <c r="F4346" s="90">
        <v>97</v>
      </c>
      <c r="H4346" s="84"/>
      <c r="I4346" s="30"/>
      <c r="J4346" s="37">
        <f>VLOOKUP(Table2[[#This Row],[Visitor]],Table1[],2,FALSE)</f>
        <v>28</v>
      </c>
      <c r="K4346" s="37">
        <f>VLOOKUP(Table2[[#This Row],[Home]],Table1[],2,FALSE)</f>
        <v>1</v>
      </c>
      <c r="L4346" s="37">
        <f>VLOOKUP(Table2[[#This Row],[Visitor]],Table3[],2,FALSE)</f>
        <v>21</v>
      </c>
      <c r="M4346" s="37">
        <f>VLOOKUP(Table2[[#This Row],[Home]],Table3[],2,FALSE)</f>
        <v>3</v>
      </c>
      <c r="N4346" s="37">
        <f>VLOOKUP(Table2[[#This Row],[Visitor]],Table4[],2,FALSE)</f>
        <v>20</v>
      </c>
      <c r="O4346" s="37">
        <f>VLOOKUP(Table2[[#This Row],[Home]],Table4[],2,FALSE)</f>
        <v>3</v>
      </c>
      <c r="P4346" s="37">
        <f>VLOOKUP(Table2[[#This Row],[Visitor]],Table5[],2,FALSE)</f>
        <v>3</v>
      </c>
      <c r="Q4346" s="37">
        <f>VLOOKUP(Table2[[#This Row],[Home]],Table5[],2,FALSE)</f>
        <v>30</v>
      </c>
    </row>
    <row r="4347" spans="1:17" ht="25.5" customHeight="1">
      <c r="A4347" s="89" t="s">
        <v>1586</v>
      </c>
      <c r="B4347" s="90" t="s">
        <v>21</v>
      </c>
      <c r="C4347" s="90" t="s">
        <v>31</v>
      </c>
      <c r="D4347" s="90">
        <v>117</v>
      </c>
      <c r="E4347" s="90" t="s">
        <v>5</v>
      </c>
      <c r="F4347" s="90">
        <v>109</v>
      </c>
      <c r="H4347" s="84"/>
      <c r="I4347" s="30"/>
      <c r="J4347" s="37">
        <f>VLOOKUP(Table2[[#This Row],[Visitor]],Table1[],2,FALSE)</f>
        <v>8</v>
      </c>
      <c r="K4347" s="37">
        <f>VLOOKUP(Table2[[#This Row],[Home]],Table1[],2,FALSE)</f>
        <v>4</v>
      </c>
      <c r="L4347" s="37">
        <f>VLOOKUP(Table2[[#This Row],[Visitor]],Table3[],2,FALSE)</f>
        <v>11</v>
      </c>
      <c r="M4347" s="37">
        <f>VLOOKUP(Table2[[#This Row],[Home]],Table3[],2,FALSE)</f>
        <v>4</v>
      </c>
      <c r="N4347" s="37">
        <f>VLOOKUP(Table2[[#This Row],[Visitor]],Table4[],2,FALSE)</f>
        <v>8</v>
      </c>
      <c r="O4347" s="37">
        <f>VLOOKUP(Table2[[#This Row],[Home]],Table4[],2,FALSE)</f>
        <v>9</v>
      </c>
      <c r="P4347" s="37">
        <f>VLOOKUP(Table2[[#This Row],[Visitor]],Table5[],2,FALSE)</f>
        <v>11</v>
      </c>
      <c r="Q4347" s="37">
        <f>VLOOKUP(Table2[[#This Row],[Home]],Table5[],2,FALSE)</f>
        <v>5</v>
      </c>
    </row>
    <row r="4348" spans="1:17" ht="25.5" customHeight="1">
      <c r="A4348" s="89" t="s">
        <v>1586</v>
      </c>
      <c r="B4348" s="90" t="s">
        <v>23</v>
      </c>
      <c r="C4348" s="90" t="s">
        <v>43</v>
      </c>
      <c r="D4348" s="90">
        <v>102</v>
      </c>
      <c r="E4348" s="90" t="s">
        <v>40</v>
      </c>
      <c r="F4348" s="90">
        <v>123</v>
      </c>
      <c r="H4348" s="84"/>
      <c r="I4348" s="30"/>
      <c r="J4348" s="37">
        <f>VLOOKUP(Table2[[#This Row],[Visitor]],Table1[],2,FALSE)</f>
        <v>10</v>
      </c>
      <c r="K4348" s="37">
        <f>VLOOKUP(Table2[[#This Row],[Home]],Table1[],2,FALSE)</f>
        <v>15</v>
      </c>
      <c r="L4348" s="37">
        <f>VLOOKUP(Table2[[#This Row],[Visitor]],Table3[],2,FALSE)</f>
        <v>10</v>
      </c>
      <c r="M4348" s="37">
        <f>VLOOKUP(Table2[[#This Row],[Home]],Table3[],2,FALSE)</f>
        <v>24</v>
      </c>
      <c r="N4348" s="37">
        <f>VLOOKUP(Table2[[#This Row],[Visitor]],Table4[],2,FALSE)</f>
        <v>10</v>
      </c>
      <c r="O4348" s="37">
        <f>VLOOKUP(Table2[[#This Row],[Home]],Table4[],2,FALSE)</f>
        <v>27</v>
      </c>
      <c r="P4348" s="37">
        <f>VLOOKUP(Table2[[#This Row],[Visitor]],Table5[],2,FALSE)</f>
        <v>10</v>
      </c>
      <c r="Q4348" s="37">
        <f>VLOOKUP(Table2[[#This Row],[Home]],Table5[],2,FALSE)</f>
        <v>24</v>
      </c>
    </row>
    <row r="4349" spans="1:17" ht="25.5" customHeight="1">
      <c r="A4349" s="89" t="s">
        <v>1586</v>
      </c>
      <c r="B4349" s="90" t="s">
        <v>23</v>
      </c>
      <c r="C4349" s="90" t="s">
        <v>27</v>
      </c>
      <c r="D4349" s="90">
        <v>119</v>
      </c>
      <c r="E4349" s="90" t="s">
        <v>9</v>
      </c>
      <c r="F4349" s="90">
        <v>107</v>
      </c>
      <c r="H4349" s="84"/>
      <c r="I4349" s="30"/>
      <c r="J4349" s="37">
        <f>VLOOKUP(Table2[[#This Row],[Visitor]],Table1[],2,FALSE)</f>
        <v>11</v>
      </c>
      <c r="K4349" s="37">
        <f>VLOOKUP(Table2[[#This Row],[Home]],Table1[],2,FALSE)</f>
        <v>3</v>
      </c>
      <c r="L4349" s="37">
        <f>VLOOKUP(Table2[[#This Row],[Visitor]],Table3[],2,FALSE)</f>
        <v>27</v>
      </c>
      <c r="M4349" s="37">
        <f>VLOOKUP(Table2[[#This Row],[Home]],Table3[],2,FALSE)</f>
        <v>1</v>
      </c>
      <c r="N4349" s="37">
        <f>VLOOKUP(Table2[[#This Row],[Visitor]],Table4[],2,FALSE)</f>
        <v>26</v>
      </c>
      <c r="O4349" s="37">
        <f>VLOOKUP(Table2[[#This Row],[Home]],Table4[],2,FALSE)</f>
        <v>5</v>
      </c>
      <c r="P4349" s="37">
        <f>VLOOKUP(Table2[[#This Row],[Visitor]],Table5[],2,FALSE)</f>
        <v>26</v>
      </c>
      <c r="Q4349" s="37">
        <f>VLOOKUP(Table2[[#This Row],[Home]],Table5[],2,FALSE)</f>
        <v>8</v>
      </c>
    </row>
    <row r="4350" spans="1:17" ht="25.5" customHeight="1">
      <c r="A4350" s="89" t="s">
        <v>1586</v>
      </c>
      <c r="B4350" s="90" t="s">
        <v>23</v>
      </c>
      <c r="C4350" s="90" t="s">
        <v>6</v>
      </c>
      <c r="D4350" s="90">
        <v>98</v>
      </c>
      <c r="E4350" s="90" t="s">
        <v>17</v>
      </c>
      <c r="F4350" s="90">
        <v>113</v>
      </c>
      <c r="H4350" s="84"/>
      <c r="I4350" s="30"/>
      <c r="J4350" s="37">
        <f>VLOOKUP(Table2[[#This Row],[Visitor]],Table1[],2,FALSE)</f>
        <v>5</v>
      </c>
      <c r="K4350" s="37">
        <f>VLOOKUP(Table2[[#This Row],[Home]],Table1[],2,FALSE)</f>
        <v>17</v>
      </c>
      <c r="L4350" s="37">
        <f>VLOOKUP(Table2[[#This Row],[Visitor]],Table3[],2,FALSE)</f>
        <v>6</v>
      </c>
      <c r="M4350" s="37">
        <f>VLOOKUP(Table2[[#This Row],[Home]],Table3[],2,FALSE)</f>
        <v>15</v>
      </c>
      <c r="N4350" s="37">
        <f>VLOOKUP(Table2[[#This Row],[Visitor]],Table4[],2,FALSE)</f>
        <v>28</v>
      </c>
      <c r="O4350" s="37">
        <f>VLOOKUP(Table2[[#This Row],[Home]],Table4[],2,FALSE)</f>
        <v>18</v>
      </c>
      <c r="P4350" s="37">
        <f>VLOOKUP(Table2[[#This Row],[Visitor]],Table5[],2,FALSE)</f>
        <v>28</v>
      </c>
      <c r="Q4350" s="37">
        <f>VLOOKUP(Table2[[#This Row],[Home]],Table5[],2,FALSE)</f>
        <v>9</v>
      </c>
    </row>
    <row r="4351" spans="1:17" ht="25.5" customHeight="1">
      <c r="A4351" s="89" t="s">
        <v>1586</v>
      </c>
      <c r="B4351" s="90" t="s">
        <v>23</v>
      </c>
      <c r="C4351" s="90" t="s">
        <v>42</v>
      </c>
      <c r="D4351" s="90">
        <v>96</v>
      </c>
      <c r="E4351" s="90" t="s">
        <v>19</v>
      </c>
      <c r="F4351" s="90">
        <v>99</v>
      </c>
      <c r="H4351" s="84"/>
      <c r="I4351" s="30"/>
      <c r="J4351" s="37">
        <f>VLOOKUP(Table2[[#This Row],[Visitor]],Table1[],2,FALSE)</f>
        <v>25</v>
      </c>
      <c r="K4351" s="37">
        <f>VLOOKUP(Table2[[#This Row],[Home]],Table1[],2,FALSE)</f>
        <v>27</v>
      </c>
      <c r="L4351" s="37">
        <f>VLOOKUP(Table2[[#This Row],[Visitor]],Table3[],2,FALSE)</f>
        <v>22</v>
      </c>
      <c r="M4351" s="37">
        <f>VLOOKUP(Table2[[#This Row],[Home]],Table3[],2,FALSE)</f>
        <v>5</v>
      </c>
      <c r="N4351" s="37">
        <f>VLOOKUP(Table2[[#This Row],[Visitor]],Table4[],2,FALSE)</f>
        <v>30</v>
      </c>
      <c r="O4351" s="37">
        <f>VLOOKUP(Table2[[#This Row],[Home]],Table4[],2,FALSE)</f>
        <v>7</v>
      </c>
      <c r="P4351" s="37">
        <f>VLOOKUP(Table2[[#This Row],[Visitor]],Table5[],2,FALSE)</f>
        <v>25</v>
      </c>
      <c r="Q4351" s="37">
        <f>VLOOKUP(Table2[[#This Row],[Home]],Table5[],2,FALSE)</f>
        <v>13</v>
      </c>
    </row>
    <row r="4352" spans="1:17" ht="25.5" customHeight="1">
      <c r="A4352" s="89" t="s">
        <v>1586</v>
      </c>
      <c r="B4352" s="90" t="s">
        <v>35</v>
      </c>
      <c r="C4352" s="90" t="s">
        <v>24</v>
      </c>
      <c r="D4352" s="90">
        <v>124</v>
      </c>
      <c r="E4352" s="90" t="s">
        <v>36</v>
      </c>
      <c r="F4352" s="90">
        <v>125</v>
      </c>
      <c r="H4352" s="84"/>
      <c r="I4352" s="30"/>
      <c r="J4352" s="37">
        <f>VLOOKUP(Table2[[#This Row],[Visitor]],Table1[],2,FALSE)</f>
        <v>21</v>
      </c>
      <c r="K4352" s="37">
        <f>VLOOKUP(Table2[[#This Row],[Home]],Table1[],2,FALSE)</f>
        <v>16</v>
      </c>
      <c r="L4352" s="37">
        <f>VLOOKUP(Table2[[#This Row],[Visitor]],Table3[],2,FALSE)</f>
        <v>9</v>
      </c>
      <c r="M4352" s="37">
        <f>VLOOKUP(Table2[[#This Row],[Home]],Table3[],2,FALSE)</f>
        <v>7</v>
      </c>
      <c r="N4352" s="37">
        <f>VLOOKUP(Table2[[#This Row],[Visitor]],Table4[],2,FALSE)</f>
        <v>24</v>
      </c>
      <c r="O4352" s="37">
        <f>VLOOKUP(Table2[[#This Row],[Home]],Table4[],2,FALSE)</f>
        <v>6</v>
      </c>
      <c r="P4352" s="37">
        <f>VLOOKUP(Table2[[#This Row],[Visitor]],Table5[],2,FALSE)</f>
        <v>21</v>
      </c>
      <c r="Q4352" s="37">
        <f>VLOOKUP(Table2[[#This Row],[Home]],Table5[],2,FALSE)</f>
        <v>15</v>
      </c>
    </row>
    <row r="4353" spans="1:17" ht="25.5" customHeight="1">
      <c r="A4353" s="89" t="s">
        <v>1586</v>
      </c>
      <c r="B4353" s="90" t="s">
        <v>8</v>
      </c>
      <c r="C4353" s="90" t="s">
        <v>33</v>
      </c>
      <c r="D4353" s="90">
        <v>121</v>
      </c>
      <c r="E4353" s="90" t="s">
        <v>45</v>
      </c>
      <c r="F4353" s="90">
        <v>137</v>
      </c>
      <c r="H4353" s="84"/>
      <c r="I4353" s="30"/>
      <c r="J4353" s="37">
        <f>VLOOKUP(Table2[[#This Row],[Visitor]],Table1[],2,FALSE)</f>
        <v>24</v>
      </c>
      <c r="K4353" s="37">
        <f>VLOOKUP(Table2[[#This Row],[Home]],Table1[],2,FALSE)</f>
        <v>28</v>
      </c>
      <c r="L4353" s="37">
        <f>VLOOKUP(Table2[[#This Row],[Visitor]],Table3[],2,FALSE)</f>
        <v>12</v>
      </c>
      <c r="M4353" s="37">
        <f>VLOOKUP(Table2[[#This Row],[Home]],Table3[],2,FALSE)</f>
        <v>21</v>
      </c>
      <c r="N4353" s="37">
        <f>VLOOKUP(Table2[[#This Row],[Visitor]],Table4[],2,FALSE)</f>
        <v>21</v>
      </c>
      <c r="O4353" s="37">
        <f>VLOOKUP(Table2[[#This Row],[Home]],Table4[],2,FALSE)</f>
        <v>20</v>
      </c>
      <c r="P4353" s="37">
        <f>VLOOKUP(Table2[[#This Row],[Visitor]],Table5[],2,FALSE)</f>
        <v>29</v>
      </c>
      <c r="Q4353" s="37">
        <f>VLOOKUP(Table2[[#This Row],[Home]],Table5[],2,FALSE)</f>
        <v>3</v>
      </c>
    </row>
    <row r="4354" spans="1:17" ht="25.5" customHeight="1">
      <c r="A4354" s="89" t="s">
        <v>1587</v>
      </c>
      <c r="B4354" s="90" t="s">
        <v>12</v>
      </c>
      <c r="C4354" s="90" t="s">
        <v>41</v>
      </c>
      <c r="D4354" s="90">
        <v>112</v>
      </c>
      <c r="E4354" s="90" t="s">
        <v>14</v>
      </c>
      <c r="F4354" s="90">
        <v>116</v>
      </c>
      <c r="H4354" s="84"/>
      <c r="I4354" s="30"/>
      <c r="J4354" s="37">
        <f>VLOOKUP(Table2[[#This Row],[Visitor]],Table1[],2,FALSE)</f>
        <v>7</v>
      </c>
      <c r="K4354" s="37">
        <f>VLOOKUP(Table2[[#This Row],[Home]],Table1[],2,FALSE)</f>
        <v>19</v>
      </c>
      <c r="L4354" s="37">
        <f>VLOOKUP(Table2[[#This Row],[Visitor]],Table3[],2,FALSE)</f>
        <v>2</v>
      </c>
      <c r="M4354" s="37">
        <f>VLOOKUP(Table2[[#This Row],[Home]],Table3[],2,FALSE)</f>
        <v>19</v>
      </c>
      <c r="N4354" s="37">
        <f>VLOOKUP(Table2[[#This Row],[Visitor]],Table4[],2,FALSE)</f>
        <v>2</v>
      </c>
      <c r="O4354" s="37">
        <f>VLOOKUP(Table2[[#This Row],[Home]],Table4[],2,FALSE)</f>
        <v>16</v>
      </c>
      <c r="P4354" s="37">
        <f>VLOOKUP(Table2[[#This Row],[Visitor]],Table5[],2,FALSE)</f>
        <v>2</v>
      </c>
      <c r="Q4354" s="37">
        <f>VLOOKUP(Table2[[#This Row],[Home]],Table5[],2,FALSE)</f>
        <v>27</v>
      </c>
    </row>
    <row r="4355" spans="1:17" ht="25.5" customHeight="1">
      <c r="A4355" s="89" t="s">
        <v>1587</v>
      </c>
      <c r="B4355" s="90" t="s">
        <v>12</v>
      </c>
      <c r="C4355" s="90" t="s">
        <v>15</v>
      </c>
      <c r="D4355" s="90">
        <v>124</v>
      </c>
      <c r="E4355" s="90" t="s">
        <v>16</v>
      </c>
      <c r="F4355" s="90">
        <v>115</v>
      </c>
      <c r="H4355" s="84"/>
      <c r="I4355" s="30"/>
      <c r="J4355" s="37">
        <f>VLOOKUP(Table2[[#This Row],[Visitor]],Table1[],2,FALSE)</f>
        <v>30</v>
      </c>
      <c r="K4355" s="37">
        <f>VLOOKUP(Table2[[#This Row],[Home]],Table1[],2,FALSE)</f>
        <v>13</v>
      </c>
      <c r="L4355" s="37">
        <f>VLOOKUP(Table2[[#This Row],[Visitor]],Table3[],2,FALSE)</f>
        <v>23</v>
      </c>
      <c r="M4355" s="37">
        <f>VLOOKUP(Table2[[#This Row],[Home]],Table3[],2,FALSE)</f>
        <v>8</v>
      </c>
      <c r="N4355" s="37">
        <f>VLOOKUP(Table2[[#This Row],[Visitor]],Table4[],2,FALSE)</f>
        <v>14</v>
      </c>
      <c r="O4355" s="37">
        <f>VLOOKUP(Table2[[#This Row],[Home]],Table4[],2,FALSE)</f>
        <v>11</v>
      </c>
      <c r="P4355" s="37">
        <f>VLOOKUP(Table2[[#This Row],[Visitor]],Table5[],2,FALSE)</f>
        <v>14</v>
      </c>
      <c r="Q4355" s="37">
        <f>VLOOKUP(Table2[[#This Row],[Home]],Table5[],2,FALSE)</f>
        <v>7</v>
      </c>
    </row>
    <row r="4356" spans="1:17" ht="25.5" customHeight="1">
      <c r="A4356" s="89" t="s">
        <v>1587</v>
      </c>
      <c r="B4356" s="90" t="s">
        <v>12</v>
      </c>
      <c r="C4356" s="90" t="s">
        <v>22</v>
      </c>
      <c r="D4356" s="90">
        <v>109</v>
      </c>
      <c r="E4356" s="90" t="s">
        <v>19</v>
      </c>
      <c r="F4356" s="90">
        <v>105</v>
      </c>
      <c r="H4356" s="84"/>
      <c r="I4356" s="30"/>
      <c r="J4356" s="37">
        <f>VLOOKUP(Table2[[#This Row],[Visitor]],Table1[],2,FALSE)</f>
        <v>14</v>
      </c>
      <c r="K4356" s="37">
        <f>VLOOKUP(Table2[[#This Row],[Home]],Table1[],2,FALSE)</f>
        <v>27</v>
      </c>
      <c r="L4356" s="37">
        <f>VLOOKUP(Table2[[#This Row],[Visitor]],Table3[],2,FALSE)</f>
        <v>16</v>
      </c>
      <c r="M4356" s="37">
        <f>VLOOKUP(Table2[[#This Row],[Home]],Table3[],2,FALSE)</f>
        <v>5</v>
      </c>
      <c r="N4356" s="37">
        <f>VLOOKUP(Table2[[#This Row],[Visitor]],Table4[],2,FALSE)</f>
        <v>1</v>
      </c>
      <c r="O4356" s="37">
        <f>VLOOKUP(Table2[[#This Row],[Home]],Table4[],2,FALSE)</f>
        <v>7</v>
      </c>
      <c r="P4356" s="37">
        <f>VLOOKUP(Table2[[#This Row],[Visitor]],Table5[],2,FALSE)</f>
        <v>1</v>
      </c>
      <c r="Q4356" s="37">
        <f>VLOOKUP(Table2[[#This Row],[Home]],Table5[],2,FALSE)</f>
        <v>13</v>
      </c>
    </row>
    <row r="4357" spans="1:17" ht="25.5" customHeight="1">
      <c r="A4357" s="89" t="s">
        <v>1587</v>
      </c>
      <c r="B4357" s="90" t="s">
        <v>12</v>
      </c>
      <c r="C4357" s="90" t="s">
        <v>38</v>
      </c>
      <c r="D4357" s="90">
        <v>121</v>
      </c>
      <c r="E4357" s="90" t="s">
        <v>20</v>
      </c>
      <c r="F4357" s="90">
        <v>119</v>
      </c>
      <c r="H4357" s="84"/>
      <c r="I4357" s="30"/>
      <c r="J4357" s="37">
        <f>VLOOKUP(Table2[[#This Row],[Visitor]],Table1[],2,FALSE)</f>
        <v>23</v>
      </c>
      <c r="K4357" s="37">
        <f>VLOOKUP(Table2[[#This Row],[Home]],Table1[],2,FALSE)</f>
        <v>9</v>
      </c>
      <c r="L4357" s="37">
        <f>VLOOKUP(Table2[[#This Row],[Visitor]],Table3[],2,FALSE)</f>
        <v>25</v>
      </c>
      <c r="M4357" s="37">
        <f>VLOOKUP(Table2[[#This Row],[Home]],Table3[],2,FALSE)</f>
        <v>17</v>
      </c>
      <c r="N4357" s="37">
        <f>VLOOKUP(Table2[[#This Row],[Visitor]],Table4[],2,FALSE)</f>
        <v>19</v>
      </c>
      <c r="O4357" s="37">
        <f>VLOOKUP(Table2[[#This Row],[Home]],Table4[],2,FALSE)</f>
        <v>25</v>
      </c>
      <c r="P4357" s="37">
        <f>VLOOKUP(Table2[[#This Row],[Visitor]],Table5[],2,FALSE)</f>
        <v>20</v>
      </c>
      <c r="Q4357" s="37">
        <f>VLOOKUP(Table2[[#This Row],[Home]],Table5[],2,FALSE)</f>
        <v>22</v>
      </c>
    </row>
    <row r="4358" spans="1:17" ht="25.5" customHeight="1">
      <c r="A4358" s="89" t="s">
        <v>1587</v>
      </c>
      <c r="B4358" s="90" t="s">
        <v>23</v>
      </c>
      <c r="C4358" s="90" t="s">
        <v>34</v>
      </c>
      <c r="D4358" s="90">
        <v>106</v>
      </c>
      <c r="E4358" s="90" t="s">
        <v>40</v>
      </c>
      <c r="F4358" s="90">
        <v>99</v>
      </c>
      <c r="H4358" s="84"/>
      <c r="I4358" s="30"/>
      <c r="J4358" s="37">
        <f>VLOOKUP(Table2[[#This Row],[Visitor]],Table1[],2,FALSE)</f>
        <v>2</v>
      </c>
      <c r="K4358" s="37">
        <f>VLOOKUP(Table2[[#This Row],[Home]],Table1[],2,FALSE)</f>
        <v>15</v>
      </c>
      <c r="L4358" s="37">
        <f>VLOOKUP(Table2[[#This Row],[Visitor]],Table3[],2,FALSE)</f>
        <v>13</v>
      </c>
      <c r="M4358" s="37">
        <f>VLOOKUP(Table2[[#This Row],[Home]],Table3[],2,FALSE)</f>
        <v>24</v>
      </c>
      <c r="N4358" s="37">
        <f>VLOOKUP(Table2[[#This Row],[Visitor]],Table4[],2,FALSE)</f>
        <v>13</v>
      </c>
      <c r="O4358" s="37">
        <f>VLOOKUP(Table2[[#This Row],[Home]],Table4[],2,FALSE)</f>
        <v>27</v>
      </c>
      <c r="P4358" s="37">
        <f>VLOOKUP(Table2[[#This Row],[Visitor]],Table5[],2,FALSE)</f>
        <v>19</v>
      </c>
      <c r="Q4358" s="37">
        <f>VLOOKUP(Table2[[#This Row],[Home]],Table5[],2,FALSE)</f>
        <v>24</v>
      </c>
    </row>
    <row r="4359" spans="1:17" ht="25.5" customHeight="1">
      <c r="A4359" s="89" t="s">
        <v>1587</v>
      </c>
      <c r="B4359" s="90" t="s">
        <v>23</v>
      </c>
      <c r="C4359" s="90" t="s">
        <v>5</v>
      </c>
      <c r="D4359" s="90">
        <v>110</v>
      </c>
      <c r="E4359" s="90" t="s">
        <v>6</v>
      </c>
      <c r="F4359" s="90">
        <v>117</v>
      </c>
      <c r="H4359" s="84"/>
      <c r="I4359" s="30"/>
      <c r="J4359" s="37">
        <f>VLOOKUP(Table2[[#This Row],[Visitor]],Table1[],2,FALSE)</f>
        <v>4</v>
      </c>
      <c r="K4359" s="37">
        <f>VLOOKUP(Table2[[#This Row],[Home]],Table1[],2,FALSE)</f>
        <v>5</v>
      </c>
      <c r="L4359" s="37">
        <f>VLOOKUP(Table2[[#This Row],[Visitor]],Table3[],2,FALSE)</f>
        <v>4</v>
      </c>
      <c r="M4359" s="37">
        <f>VLOOKUP(Table2[[#This Row],[Home]],Table3[],2,FALSE)</f>
        <v>6</v>
      </c>
      <c r="N4359" s="37">
        <f>VLOOKUP(Table2[[#This Row],[Visitor]],Table4[],2,FALSE)</f>
        <v>9</v>
      </c>
      <c r="O4359" s="37">
        <f>VLOOKUP(Table2[[#This Row],[Home]],Table4[],2,FALSE)</f>
        <v>28</v>
      </c>
      <c r="P4359" s="37">
        <f>VLOOKUP(Table2[[#This Row],[Visitor]],Table5[],2,FALSE)</f>
        <v>5</v>
      </c>
      <c r="Q4359" s="37">
        <f>VLOOKUP(Table2[[#This Row],[Home]],Table5[],2,FALSE)</f>
        <v>28</v>
      </c>
    </row>
    <row r="4360" spans="1:17" ht="25.5" customHeight="1">
      <c r="A4360" s="89" t="s">
        <v>1587</v>
      </c>
      <c r="B4360" s="90" t="s">
        <v>23</v>
      </c>
      <c r="C4360" s="90" t="s">
        <v>10</v>
      </c>
      <c r="D4360" s="90">
        <v>108</v>
      </c>
      <c r="E4360" s="90" t="s">
        <v>9</v>
      </c>
      <c r="F4360" s="90">
        <v>94</v>
      </c>
      <c r="H4360" s="84"/>
      <c r="I4360" s="30"/>
      <c r="J4360" s="37">
        <f>VLOOKUP(Table2[[#This Row],[Visitor]],Table1[],2,FALSE)</f>
        <v>1</v>
      </c>
      <c r="K4360" s="37">
        <f>VLOOKUP(Table2[[#This Row],[Home]],Table1[],2,FALSE)</f>
        <v>3</v>
      </c>
      <c r="L4360" s="37">
        <f>VLOOKUP(Table2[[#This Row],[Visitor]],Table3[],2,FALSE)</f>
        <v>3</v>
      </c>
      <c r="M4360" s="37">
        <f>VLOOKUP(Table2[[#This Row],[Home]],Table3[],2,FALSE)</f>
        <v>1</v>
      </c>
      <c r="N4360" s="37">
        <f>VLOOKUP(Table2[[#This Row],[Visitor]],Table4[],2,FALSE)</f>
        <v>3</v>
      </c>
      <c r="O4360" s="37">
        <f>VLOOKUP(Table2[[#This Row],[Home]],Table4[],2,FALSE)</f>
        <v>5</v>
      </c>
      <c r="P4360" s="37">
        <f>VLOOKUP(Table2[[#This Row],[Visitor]],Table5[],2,FALSE)</f>
        <v>30</v>
      </c>
      <c r="Q4360" s="37">
        <f>VLOOKUP(Table2[[#This Row],[Home]],Table5[],2,FALSE)</f>
        <v>8</v>
      </c>
    </row>
    <row r="4361" spans="1:17" ht="25.5" customHeight="1">
      <c r="A4361" s="89" t="s">
        <v>1587</v>
      </c>
      <c r="B4361" s="90" t="s">
        <v>29</v>
      </c>
      <c r="C4361" s="90" t="s">
        <v>13</v>
      </c>
      <c r="D4361" s="90">
        <v>104</v>
      </c>
      <c r="E4361" s="90" t="s">
        <v>30</v>
      </c>
      <c r="F4361" s="90">
        <v>129</v>
      </c>
      <c r="H4361" s="84"/>
      <c r="I4361" s="30"/>
      <c r="J4361" s="37">
        <f>VLOOKUP(Table2[[#This Row],[Visitor]],Table1[],2,FALSE)</f>
        <v>20</v>
      </c>
      <c r="K4361" s="37">
        <f>VLOOKUP(Table2[[#This Row],[Home]],Table1[],2,FALSE)</f>
        <v>18</v>
      </c>
      <c r="L4361" s="37">
        <f>VLOOKUP(Table2[[#This Row],[Visitor]],Table3[],2,FALSE)</f>
        <v>20</v>
      </c>
      <c r="M4361" s="37">
        <f>VLOOKUP(Table2[[#This Row],[Home]],Table3[],2,FALSE)</f>
        <v>14</v>
      </c>
      <c r="N4361" s="37">
        <f>VLOOKUP(Table2[[#This Row],[Visitor]],Table4[],2,FALSE)</f>
        <v>17</v>
      </c>
      <c r="O4361" s="37">
        <f>VLOOKUP(Table2[[#This Row],[Home]],Table4[],2,FALSE)</f>
        <v>4</v>
      </c>
      <c r="P4361" s="37">
        <f>VLOOKUP(Table2[[#This Row],[Visitor]],Table5[],2,FALSE)</f>
        <v>23</v>
      </c>
      <c r="Q4361" s="37">
        <f>VLOOKUP(Table2[[#This Row],[Home]],Table5[],2,FALSE)</f>
        <v>6</v>
      </c>
    </row>
    <row r="4362" spans="1:17" ht="25.5" customHeight="1">
      <c r="A4362" s="89" t="s">
        <v>1587</v>
      </c>
      <c r="B4362" s="90" t="s">
        <v>29</v>
      </c>
      <c r="C4362" s="90" t="s">
        <v>17</v>
      </c>
      <c r="D4362" s="90">
        <v>85</v>
      </c>
      <c r="E4362" s="90" t="s">
        <v>25</v>
      </c>
      <c r="F4362" s="90">
        <v>89</v>
      </c>
      <c r="H4362" s="84"/>
      <c r="I4362" s="30"/>
      <c r="J4362" s="37">
        <f>VLOOKUP(Table2[[#This Row],[Visitor]],Table1[],2,FALSE)</f>
        <v>17</v>
      </c>
      <c r="K4362" s="37">
        <f>VLOOKUP(Table2[[#This Row],[Home]],Table1[],2,FALSE)</f>
        <v>12</v>
      </c>
      <c r="L4362" s="37">
        <f>VLOOKUP(Table2[[#This Row],[Visitor]],Table3[],2,FALSE)</f>
        <v>15</v>
      </c>
      <c r="M4362" s="37">
        <f>VLOOKUP(Table2[[#This Row],[Home]],Table3[],2,FALSE)</f>
        <v>29</v>
      </c>
      <c r="N4362" s="37">
        <f>VLOOKUP(Table2[[#This Row],[Visitor]],Table4[],2,FALSE)</f>
        <v>18</v>
      </c>
      <c r="O4362" s="37">
        <f>VLOOKUP(Table2[[#This Row],[Home]],Table4[],2,FALSE)</f>
        <v>23</v>
      </c>
      <c r="P4362" s="37">
        <f>VLOOKUP(Table2[[#This Row],[Visitor]],Table5[],2,FALSE)</f>
        <v>9</v>
      </c>
      <c r="Q4362" s="37">
        <f>VLOOKUP(Table2[[#This Row],[Home]],Table5[],2,FALSE)</f>
        <v>16</v>
      </c>
    </row>
    <row r="4363" spans="1:17" ht="25.5" customHeight="1">
      <c r="A4363" s="89" t="s">
        <v>1587</v>
      </c>
      <c r="B4363" s="90" t="s">
        <v>32</v>
      </c>
      <c r="C4363" s="90" t="s">
        <v>44</v>
      </c>
      <c r="D4363" s="90">
        <v>89</v>
      </c>
      <c r="E4363" s="90" t="s">
        <v>28</v>
      </c>
      <c r="F4363" s="90">
        <v>105</v>
      </c>
      <c r="H4363" s="84"/>
      <c r="I4363" s="30"/>
      <c r="J4363" s="37">
        <f>VLOOKUP(Table2[[#This Row],[Visitor]],Table1[],2,FALSE)</f>
        <v>6</v>
      </c>
      <c r="K4363" s="37">
        <f>VLOOKUP(Table2[[#This Row],[Home]],Table1[],2,FALSE)</f>
        <v>22</v>
      </c>
      <c r="L4363" s="37">
        <f>VLOOKUP(Table2[[#This Row],[Visitor]],Table3[],2,FALSE)</f>
        <v>18</v>
      </c>
      <c r="M4363" s="37">
        <f>VLOOKUP(Table2[[#This Row],[Home]],Table3[],2,FALSE)</f>
        <v>28</v>
      </c>
      <c r="N4363" s="37">
        <f>VLOOKUP(Table2[[#This Row],[Visitor]],Table4[],2,FALSE)</f>
        <v>12</v>
      </c>
      <c r="O4363" s="37">
        <f>VLOOKUP(Table2[[#This Row],[Home]],Table4[],2,FALSE)</f>
        <v>22</v>
      </c>
      <c r="P4363" s="37">
        <f>VLOOKUP(Table2[[#This Row],[Visitor]],Table5[],2,FALSE)</f>
        <v>4</v>
      </c>
      <c r="Q4363" s="37">
        <f>VLOOKUP(Table2[[#This Row],[Home]],Table5[],2,FALSE)</f>
        <v>12</v>
      </c>
    </row>
    <row r="4364" spans="1:17" ht="25.5" customHeight="1">
      <c r="A4364" s="89" t="s">
        <v>1588</v>
      </c>
      <c r="B4364" s="90" t="s">
        <v>12</v>
      </c>
      <c r="C4364" s="90" t="s">
        <v>31</v>
      </c>
      <c r="D4364" s="90">
        <v>122</v>
      </c>
      <c r="E4364" s="90" t="s">
        <v>20</v>
      </c>
      <c r="F4364" s="90">
        <v>131</v>
      </c>
      <c r="H4364" s="84"/>
      <c r="I4364" s="30"/>
      <c r="J4364" s="37">
        <f>VLOOKUP(Table2[[#This Row],[Visitor]],Table1[],2,FALSE)</f>
        <v>8</v>
      </c>
      <c r="K4364" s="37">
        <f>VLOOKUP(Table2[[#This Row],[Home]],Table1[],2,FALSE)</f>
        <v>9</v>
      </c>
      <c r="L4364" s="37">
        <f>VLOOKUP(Table2[[#This Row],[Visitor]],Table3[],2,FALSE)</f>
        <v>11</v>
      </c>
      <c r="M4364" s="37">
        <f>VLOOKUP(Table2[[#This Row],[Home]],Table3[],2,FALSE)</f>
        <v>17</v>
      </c>
      <c r="N4364" s="37">
        <f>VLOOKUP(Table2[[#This Row],[Visitor]],Table4[],2,FALSE)</f>
        <v>8</v>
      </c>
      <c r="O4364" s="37">
        <f>VLOOKUP(Table2[[#This Row],[Home]],Table4[],2,FALSE)</f>
        <v>25</v>
      </c>
      <c r="P4364" s="37">
        <f>VLOOKUP(Table2[[#This Row],[Visitor]],Table5[],2,FALSE)</f>
        <v>11</v>
      </c>
      <c r="Q4364" s="37">
        <f>VLOOKUP(Table2[[#This Row],[Home]],Table5[],2,FALSE)</f>
        <v>22</v>
      </c>
    </row>
    <row r="4365" spans="1:17" ht="25.5" customHeight="1">
      <c r="A4365" s="89" t="s">
        <v>1588</v>
      </c>
      <c r="B4365" s="90" t="s">
        <v>21</v>
      </c>
      <c r="C4365" s="90" t="s">
        <v>43</v>
      </c>
      <c r="D4365" s="90">
        <v>93</v>
      </c>
      <c r="E4365" s="90" t="s">
        <v>27</v>
      </c>
      <c r="F4365" s="90">
        <v>116</v>
      </c>
      <c r="H4365" s="84"/>
      <c r="I4365" s="30"/>
      <c r="J4365" s="37">
        <f>VLOOKUP(Table2[[#This Row],[Visitor]],Table1[],2,FALSE)</f>
        <v>10</v>
      </c>
      <c r="K4365" s="37">
        <f>VLOOKUP(Table2[[#This Row],[Home]],Table1[],2,FALSE)</f>
        <v>11</v>
      </c>
      <c r="L4365" s="37">
        <f>VLOOKUP(Table2[[#This Row],[Visitor]],Table3[],2,FALSE)</f>
        <v>10</v>
      </c>
      <c r="M4365" s="37">
        <f>VLOOKUP(Table2[[#This Row],[Home]],Table3[],2,FALSE)</f>
        <v>27</v>
      </c>
      <c r="N4365" s="37">
        <f>VLOOKUP(Table2[[#This Row],[Visitor]],Table4[],2,FALSE)</f>
        <v>10</v>
      </c>
      <c r="O4365" s="37">
        <f>VLOOKUP(Table2[[#This Row],[Home]],Table4[],2,FALSE)</f>
        <v>26</v>
      </c>
      <c r="P4365" s="37">
        <f>VLOOKUP(Table2[[#This Row],[Visitor]],Table5[],2,FALSE)</f>
        <v>10</v>
      </c>
      <c r="Q4365" s="37">
        <f>VLOOKUP(Table2[[#This Row],[Home]],Table5[],2,FALSE)</f>
        <v>26</v>
      </c>
    </row>
    <row r="4366" spans="1:17" ht="25.5" customHeight="1">
      <c r="A4366" s="89" t="s">
        <v>1588</v>
      </c>
      <c r="B4366" s="90" t="s">
        <v>21</v>
      </c>
      <c r="C4366" s="90" t="s">
        <v>18</v>
      </c>
      <c r="D4366" s="90">
        <v>93</v>
      </c>
      <c r="E4366" s="90" t="s">
        <v>42</v>
      </c>
      <c r="F4366" s="90">
        <v>94</v>
      </c>
      <c r="H4366" s="84"/>
      <c r="I4366" s="30"/>
      <c r="J4366" s="37">
        <f>VLOOKUP(Table2[[#This Row],[Visitor]],Table1[],2,FALSE)</f>
        <v>26</v>
      </c>
      <c r="K4366" s="37">
        <f>VLOOKUP(Table2[[#This Row],[Home]],Table1[],2,FALSE)</f>
        <v>25</v>
      </c>
      <c r="L4366" s="37">
        <f>VLOOKUP(Table2[[#This Row],[Visitor]],Table3[],2,FALSE)</f>
        <v>26</v>
      </c>
      <c r="M4366" s="37">
        <f>VLOOKUP(Table2[[#This Row],[Home]],Table3[],2,FALSE)</f>
        <v>22</v>
      </c>
      <c r="N4366" s="37">
        <f>VLOOKUP(Table2[[#This Row],[Visitor]],Table4[],2,FALSE)</f>
        <v>15</v>
      </c>
      <c r="O4366" s="37">
        <f>VLOOKUP(Table2[[#This Row],[Home]],Table4[],2,FALSE)</f>
        <v>30</v>
      </c>
      <c r="P4366" s="37">
        <f>VLOOKUP(Table2[[#This Row],[Visitor]],Table5[],2,FALSE)</f>
        <v>18</v>
      </c>
      <c r="Q4366" s="37">
        <f>VLOOKUP(Table2[[#This Row],[Home]],Table5[],2,FALSE)</f>
        <v>25</v>
      </c>
    </row>
    <row r="4367" spans="1:17" ht="25.5" customHeight="1">
      <c r="A4367" s="89" t="s">
        <v>1588</v>
      </c>
      <c r="B4367" s="90" t="s">
        <v>35</v>
      </c>
      <c r="C4367" s="90" t="s">
        <v>33</v>
      </c>
      <c r="D4367" s="90">
        <v>123</v>
      </c>
      <c r="E4367" s="90" t="s">
        <v>37</v>
      </c>
      <c r="F4367" s="90">
        <v>119</v>
      </c>
      <c r="H4367" s="84"/>
      <c r="I4367" s="30"/>
      <c r="J4367" s="37">
        <f>VLOOKUP(Table2[[#This Row],[Visitor]],Table1[],2,FALSE)</f>
        <v>24</v>
      </c>
      <c r="K4367" s="37">
        <f>VLOOKUP(Table2[[#This Row],[Home]],Table1[],2,FALSE)</f>
        <v>29</v>
      </c>
      <c r="L4367" s="37">
        <f>VLOOKUP(Table2[[#This Row],[Visitor]],Table3[],2,FALSE)</f>
        <v>12</v>
      </c>
      <c r="M4367" s="37">
        <f>VLOOKUP(Table2[[#This Row],[Home]],Table3[],2,FALSE)</f>
        <v>30</v>
      </c>
      <c r="N4367" s="37">
        <f>VLOOKUP(Table2[[#This Row],[Visitor]],Table4[],2,FALSE)</f>
        <v>21</v>
      </c>
      <c r="O4367" s="37">
        <f>VLOOKUP(Table2[[#This Row],[Home]],Table4[],2,FALSE)</f>
        <v>29</v>
      </c>
      <c r="P4367" s="37">
        <f>VLOOKUP(Table2[[#This Row],[Visitor]],Table5[],2,FALSE)</f>
        <v>29</v>
      </c>
      <c r="Q4367" s="37">
        <f>VLOOKUP(Table2[[#This Row],[Home]],Table5[],2,FALSE)</f>
        <v>17</v>
      </c>
    </row>
    <row r="4368" spans="1:17" ht="25.5" customHeight="1">
      <c r="A4368" s="89" t="s">
        <v>1588</v>
      </c>
      <c r="B4368" s="90" t="s">
        <v>35</v>
      </c>
      <c r="C4368" s="90" t="s">
        <v>24</v>
      </c>
      <c r="D4368" s="90">
        <v>93</v>
      </c>
      <c r="E4368" s="90" t="s">
        <v>36</v>
      </c>
      <c r="F4368" s="90">
        <v>101</v>
      </c>
      <c r="H4368" s="84"/>
      <c r="I4368" s="30"/>
      <c r="J4368" s="37">
        <f>VLOOKUP(Table2[[#This Row],[Visitor]],Table1[],2,FALSE)</f>
        <v>21</v>
      </c>
      <c r="K4368" s="37">
        <f>VLOOKUP(Table2[[#This Row],[Home]],Table1[],2,FALSE)</f>
        <v>16</v>
      </c>
      <c r="L4368" s="37">
        <f>VLOOKUP(Table2[[#This Row],[Visitor]],Table3[],2,FALSE)</f>
        <v>9</v>
      </c>
      <c r="M4368" s="37">
        <f>VLOOKUP(Table2[[#This Row],[Home]],Table3[],2,FALSE)</f>
        <v>7</v>
      </c>
      <c r="N4368" s="37">
        <f>VLOOKUP(Table2[[#This Row],[Visitor]],Table4[],2,FALSE)</f>
        <v>24</v>
      </c>
      <c r="O4368" s="37">
        <f>VLOOKUP(Table2[[#This Row],[Home]],Table4[],2,FALSE)</f>
        <v>6</v>
      </c>
      <c r="P4368" s="37">
        <f>VLOOKUP(Table2[[#This Row],[Visitor]],Table5[],2,FALSE)</f>
        <v>21</v>
      </c>
      <c r="Q4368" s="37">
        <f>VLOOKUP(Table2[[#This Row],[Home]],Table5[],2,FALSE)</f>
        <v>15</v>
      </c>
    </row>
    <row r="4369" spans="1:17" ht="25.5" customHeight="1">
      <c r="A4369" s="89" t="s">
        <v>1588</v>
      </c>
      <c r="B4369" s="90" t="s">
        <v>8</v>
      </c>
      <c r="C4369" s="90" t="s">
        <v>13</v>
      </c>
      <c r="D4369" s="90">
        <v>105</v>
      </c>
      <c r="E4369" s="90" t="s">
        <v>45</v>
      </c>
      <c r="F4369" s="90">
        <v>116</v>
      </c>
      <c r="H4369" s="84"/>
      <c r="I4369" s="30"/>
      <c r="J4369" s="37">
        <f>VLOOKUP(Table2[[#This Row],[Visitor]],Table1[],2,FALSE)</f>
        <v>20</v>
      </c>
      <c r="K4369" s="37">
        <f>VLOOKUP(Table2[[#This Row],[Home]],Table1[],2,FALSE)</f>
        <v>28</v>
      </c>
      <c r="L4369" s="37">
        <f>VLOOKUP(Table2[[#This Row],[Visitor]],Table3[],2,FALSE)</f>
        <v>20</v>
      </c>
      <c r="M4369" s="37">
        <f>VLOOKUP(Table2[[#This Row],[Home]],Table3[],2,FALSE)</f>
        <v>21</v>
      </c>
      <c r="N4369" s="37">
        <f>VLOOKUP(Table2[[#This Row],[Visitor]],Table4[],2,FALSE)</f>
        <v>17</v>
      </c>
      <c r="O4369" s="37">
        <f>VLOOKUP(Table2[[#This Row],[Home]],Table4[],2,FALSE)</f>
        <v>20</v>
      </c>
      <c r="P4369" s="37">
        <f>VLOOKUP(Table2[[#This Row],[Visitor]],Table5[],2,FALSE)</f>
        <v>23</v>
      </c>
      <c r="Q4369" s="37">
        <f>VLOOKUP(Table2[[#This Row],[Home]],Table5[],2,FALSE)</f>
        <v>3</v>
      </c>
    </row>
    <row r="4370" spans="1:17" ht="25.5" customHeight="1">
      <c r="A4370" s="89" t="s">
        <v>1589</v>
      </c>
      <c r="B4370" s="90" t="s">
        <v>21</v>
      </c>
      <c r="C4370" s="90" t="s">
        <v>38</v>
      </c>
      <c r="D4370" s="90">
        <v>107</v>
      </c>
      <c r="E4370" s="90" t="s">
        <v>5</v>
      </c>
      <c r="F4370" s="90">
        <v>96</v>
      </c>
      <c r="H4370" s="84"/>
      <c r="I4370" s="30"/>
      <c r="J4370" s="37">
        <f>VLOOKUP(Table2[[#This Row],[Visitor]],Table1[],2,FALSE)</f>
        <v>23</v>
      </c>
      <c r="K4370" s="37">
        <f>VLOOKUP(Table2[[#This Row],[Home]],Table1[],2,FALSE)</f>
        <v>4</v>
      </c>
      <c r="L4370" s="37">
        <f>VLOOKUP(Table2[[#This Row],[Visitor]],Table3[],2,FALSE)</f>
        <v>25</v>
      </c>
      <c r="M4370" s="37">
        <f>VLOOKUP(Table2[[#This Row],[Home]],Table3[],2,FALSE)</f>
        <v>4</v>
      </c>
      <c r="N4370" s="37">
        <f>VLOOKUP(Table2[[#This Row],[Visitor]],Table4[],2,FALSE)</f>
        <v>19</v>
      </c>
      <c r="O4370" s="37">
        <f>VLOOKUP(Table2[[#This Row],[Home]],Table4[],2,FALSE)</f>
        <v>9</v>
      </c>
      <c r="P4370" s="37">
        <f>VLOOKUP(Table2[[#This Row],[Visitor]],Table5[],2,FALSE)</f>
        <v>20</v>
      </c>
      <c r="Q4370" s="37">
        <f>VLOOKUP(Table2[[#This Row],[Home]],Table5[],2,FALSE)</f>
        <v>5</v>
      </c>
    </row>
    <row r="4371" spans="1:17" ht="25.5" customHeight="1">
      <c r="A4371" s="89" t="s">
        <v>1589</v>
      </c>
      <c r="B4371" s="90" t="s">
        <v>21</v>
      </c>
      <c r="C4371" s="90" t="s">
        <v>34</v>
      </c>
      <c r="D4371" s="90">
        <v>116</v>
      </c>
      <c r="E4371" s="90" t="s">
        <v>6</v>
      </c>
      <c r="F4371" s="90">
        <v>110</v>
      </c>
      <c r="H4371" s="84"/>
      <c r="I4371" s="30"/>
      <c r="J4371" s="37">
        <f>VLOOKUP(Table2[[#This Row],[Visitor]],Table1[],2,FALSE)</f>
        <v>2</v>
      </c>
      <c r="K4371" s="37">
        <f>VLOOKUP(Table2[[#This Row],[Home]],Table1[],2,FALSE)</f>
        <v>5</v>
      </c>
      <c r="L4371" s="37">
        <f>VLOOKUP(Table2[[#This Row],[Visitor]],Table3[],2,FALSE)</f>
        <v>13</v>
      </c>
      <c r="M4371" s="37">
        <f>VLOOKUP(Table2[[#This Row],[Home]],Table3[],2,FALSE)</f>
        <v>6</v>
      </c>
      <c r="N4371" s="37">
        <f>VLOOKUP(Table2[[#This Row],[Visitor]],Table4[],2,FALSE)</f>
        <v>13</v>
      </c>
      <c r="O4371" s="37">
        <f>VLOOKUP(Table2[[#This Row],[Home]],Table4[],2,FALSE)</f>
        <v>28</v>
      </c>
      <c r="P4371" s="37">
        <f>VLOOKUP(Table2[[#This Row],[Visitor]],Table5[],2,FALSE)</f>
        <v>19</v>
      </c>
      <c r="Q4371" s="37">
        <f>VLOOKUP(Table2[[#This Row],[Home]],Table5[],2,FALSE)</f>
        <v>28</v>
      </c>
    </row>
    <row r="4372" spans="1:17" ht="25.5" customHeight="1">
      <c r="A4372" s="89" t="s">
        <v>1589</v>
      </c>
      <c r="B4372" s="90" t="s">
        <v>23</v>
      </c>
      <c r="C4372" s="90" t="s">
        <v>14</v>
      </c>
      <c r="D4372" s="90">
        <v>113</v>
      </c>
      <c r="E4372" s="90" t="s">
        <v>9</v>
      </c>
      <c r="F4372" s="90">
        <v>100</v>
      </c>
      <c r="H4372" s="84"/>
      <c r="I4372" s="30"/>
      <c r="J4372" s="37">
        <f>VLOOKUP(Table2[[#This Row],[Visitor]],Table1[],2,FALSE)</f>
        <v>19</v>
      </c>
      <c r="K4372" s="37">
        <f>VLOOKUP(Table2[[#This Row],[Home]],Table1[],2,FALSE)</f>
        <v>3</v>
      </c>
      <c r="L4372" s="37">
        <f>VLOOKUP(Table2[[#This Row],[Visitor]],Table3[],2,FALSE)</f>
        <v>19</v>
      </c>
      <c r="M4372" s="37">
        <f>VLOOKUP(Table2[[#This Row],[Home]],Table3[],2,FALSE)</f>
        <v>1</v>
      </c>
      <c r="N4372" s="37">
        <f>VLOOKUP(Table2[[#This Row],[Visitor]],Table4[],2,FALSE)</f>
        <v>16</v>
      </c>
      <c r="O4372" s="37">
        <f>VLOOKUP(Table2[[#This Row],[Home]],Table4[],2,FALSE)</f>
        <v>5</v>
      </c>
      <c r="P4372" s="37">
        <f>VLOOKUP(Table2[[#This Row],[Visitor]],Table5[],2,FALSE)</f>
        <v>27</v>
      </c>
      <c r="Q4372" s="37">
        <f>VLOOKUP(Table2[[#This Row],[Home]],Table5[],2,FALSE)</f>
        <v>8</v>
      </c>
    </row>
    <row r="4373" spans="1:17" ht="25.5" customHeight="1">
      <c r="A4373" s="89" t="s">
        <v>1589</v>
      </c>
      <c r="B4373" s="90" t="s">
        <v>23</v>
      </c>
      <c r="C4373" s="90" t="s">
        <v>10</v>
      </c>
      <c r="D4373" s="90">
        <v>116</v>
      </c>
      <c r="E4373" s="90" t="s">
        <v>25</v>
      </c>
      <c r="F4373" s="90">
        <v>103</v>
      </c>
      <c r="H4373" s="84"/>
      <c r="I4373" s="30"/>
      <c r="J4373" s="37">
        <f>VLOOKUP(Table2[[#This Row],[Visitor]],Table1[],2,FALSE)</f>
        <v>1</v>
      </c>
      <c r="K4373" s="37">
        <f>VLOOKUP(Table2[[#This Row],[Home]],Table1[],2,FALSE)</f>
        <v>12</v>
      </c>
      <c r="L4373" s="37">
        <f>VLOOKUP(Table2[[#This Row],[Visitor]],Table3[],2,FALSE)</f>
        <v>3</v>
      </c>
      <c r="M4373" s="37">
        <f>VLOOKUP(Table2[[#This Row],[Home]],Table3[],2,FALSE)</f>
        <v>29</v>
      </c>
      <c r="N4373" s="37">
        <f>VLOOKUP(Table2[[#This Row],[Visitor]],Table4[],2,FALSE)</f>
        <v>3</v>
      </c>
      <c r="O4373" s="37">
        <f>VLOOKUP(Table2[[#This Row],[Home]],Table4[],2,FALSE)</f>
        <v>23</v>
      </c>
      <c r="P4373" s="37">
        <f>VLOOKUP(Table2[[#This Row],[Visitor]],Table5[],2,FALSE)</f>
        <v>30</v>
      </c>
      <c r="Q4373" s="37">
        <f>VLOOKUP(Table2[[#This Row],[Home]],Table5[],2,FALSE)</f>
        <v>16</v>
      </c>
    </row>
    <row r="4374" spans="1:17" ht="25.5" customHeight="1">
      <c r="A4374" s="89" t="s">
        <v>1589</v>
      </c>
      <c r="B4374" s="90" t="s">
        <v>23</v>
      </c>
      <c r="C4374" s="90" t="s">
        <v>16</v>
      </c>
      <c r="D4374" s="90">
        <v>137</v>
      </c>
      <c r="E4374" s="90" t="s">
        <v>17</v>
      </c>
      <c r="F4374" s="90">
        <v>110</v>
      </c>
      <c r="H4374" s="84"/>
      <c r="I4374" s="30"/>
      <c r="J4374" s="37">
        <f>VLOOKUP(Table2[[#This Row],[Visitor]],Table1[],2,FALSE)</f>
        <v>13</v>
      </c>
      <c r="K4374" s="37">
        <f>VLOOKUP(Table2[[#This Row],[Home]],Table1[],2,FALSE)</f>
        <v>17</v>
      </c>
      <c r="L4374" s="37">
        <f>VLOOKUP(Table2[[#This Row],[Visitor]],Table3[],2,FALSE)</f>
        <v>8</v>
      </c>
      <c r="M4374" s="37">
        <f>VLOOKUP(Table2[[#This Row],[Home]],Table3[],2,FALSE)</f>
        <v>15</v>
      </c>
      <c r="N4374" s="37">
        <f>VLOOKUP(Table2[[#This Row],[Visitor]],Table4[],2,FALSE)</f>
        <v>11</v>
      </c>
      <c r="O4374" s="37">
        <f>VLOOKUP(Table2[[#This Row],[Home]],Table4[],2,FALSE)</f>
        <v>18</v>
      </c>
      <c r="P4374" s="37">
        <f>VLOOKUP(Table2[[#This Row],[Visitor]],Table5[],2,FALSE)</f>
        <v>7</v>
      </c>
      <c r="Q4374" s="37">
        <f>VLOOKUP(Table2[[#This Row],[Home]],Table5[],2,FALSE)</f>
        <v>9</v>
      </c>
    </row>
    <row r="4375" spans="1:17" ht="25.5" customHeight="1">
      <c r="A4375" s="89" t="s">
        <v>1589</v>
      </c>
      <c r="B4375" s="90" t="s">
        <v>23</v>
      </c>
      <c r="C4375" s="90" t="s">
        <v>15</v>
      </c>
      <c r="D4375" s="90">
        <v>113</v>
      </c>
      <c r="E4375" s="90" t="s">
        <v>18</v>
      </c>
      <c r="F4375" s="90">
        <v>121</v>
      </c>
      <c r="H4375" s="84"/>
      <c r="I4375" s="30"/>
      <c r="J4375" s="37">
        <f>VLOOKUP(Table2[[#This Row],[Visitor]],Table1[],2,FALSE)</f>
        <v>30</v>
      </c>
      <c r="K4375" s="37">
        <f>VLOOKUP(Table2[[#This Row],[Home]],Table1[],2,FALSE)</f>
        <v>26</v>
      </c>
      <c r="L4375" s="37">
        <f>VLOOKUP(Table2[[#This Row],[Visitor]],Table3[],2,FALSE)</f>
        <v>23</v>
      </c>
      <c r="M4375" s="37">
        <f>VLOOKUP(Table2[[#This Row],[Home]],Table3[],2,FALSE)</f>
        <v>26</v>
      </c>
      <c r="N4375" s="37">
        <f>VLOOKUP(Table2[[#This Row],[Visitor]],Table4[],2,FALSE)</f>
        <v>14</v>
      </c>
      <c r="O4375" s="37">
        <f>VLOOKUP(Table2[[#This Row],[Home]],Table4[],2,FALSE)</f>
        <v>15</v>
      </c>
      <c r="P4375" s="37">
        <f>VLOOKUP(Table2[[#This Row],[Visitor]],Table5[],2,FALSE)</f>
        <v>14</v>
      </c>
      <c r="Q4375" s="37">
        <f>VLOOKUP(Table2[[#This Row],[Home]],Table5[],2,FALSE)</f>
        <v>18</v>
      </c>
    </row>
    <row r="4376" spans="1:17" ht="25.5" customHeight="1">
      <c r="A4376" s="89" t="s">
        <v>1589</v>
      </c>
      <c r="B4376" s="90" t="s">
        <v>23</v>
      </c>
      <c r="C4376" s="90" t="s">
        <v>31</v>
      </c>
      <c r="D4376" s="90">
        <v>115</v>
      </c>
      <c r="E4376" s="90" t="s">
        <v>41</v>
      </c>
      <c r="F4376" s="90">
        <v>112</v>
      </c>
      <c r="H4376" s="84"/>
      <c r="I4376" s="30"/>
      <c r="J4376" s="37">
        <f>VLOOKUP(Table2[[#This Row],[Visitor]],Table1[],2,FALSE)</f>
        <v>8</v>
      </c>
      <c r="K4376" s="37">
        <f>VLOOKUP(Table2[[#This Row],[Home]],Table1[],2,FALSE)</f>
        <v>7</v>
      </c>
      <c r="L4376" s="37">
        <f>VLOOKUP(Table2[[#This Row],[Visitor]],Table3[],2,FALSE)</f>
        <v>11</v>
      </c>
      <c r="M4376" s="37">
        <f>VLOOKUP(Table2[[#This Row],[Home]],Table3[],2,FALSE)</f>
        <v>2</v>
      </c>
      <c r="N4376" s="37">
        <f>VLOOKUP(Table2[[#This Row],[Visitor]],Table4[],2,FALSE)</f>
        <v>8</v>
      </c>
      <c r="O4376" s="37">
        <f>VLOOKUP(Table2[[#This Row],[Home]],Table4[],2,FALSE)</f>
        <v>2</v>
      </c>
      <c r="P4376" s="37">
        <f>VLOOKUP(Table2[[#This Row],[Visitor]],Table5[],2,FALSE)</f>
        <v>11</v>
      </c>
      <c r="Q4376" s="37">
        <f>VLOOKUP(Table2[[#This Row],[Home]],Table5[],2,FALSE)</f>
        <v>2</v>
      </c>
    </row>
    <row r="4377" spans="1:17" ht="25.5" customHeight="1">
      <c r="A4377" s="89" t="s">
        <v>1589</v>
      </c>
      <c r="B4377" s="90" t="s">
        <v>29</v>
      </c>
      <c r="C4377" s="90" t="s">
        <v>40</v>
      </c>
      <c r="D4377" s="90">
        <v>127</v>
      </c>
      <c r="E4377" s="90" t="s">
        <v>30</v>
      </c>
      <c r="F4377" s="90">
        <v>131</v>
      </c>
      <c r="H4377" s="84"/>
      <c r="I4377" s="30"/>
      <c r="J4377" s="37">
        <f>VLOOKUP(Table2[[#This Row],[Visitor]],Table1[],2,FALSE)</f>
        <v>15</v>
      </c>
      <c r="K4377" s="37">
        <f>VLOOKUP(Table2[[#This Row],[Home]],Table1[],2,FALSE)</f>
        <v>18</v>
      </c>
      <c r="L4377" s="37">
        <f>VLOOKUP(Table2[[#This Row],[Visitor]],Table3[],2,FALSE)</f>
        <v>24</v>
      </c>
      <c r="M4377" s="37">
        <f>VLOOKUP(Table2[[#This Row],[Home]],Table3[],2,FALSE)</f>
        <v>14</v>
      </c>
      <c r="N4377" s="37">
        <f>VLOOKUP(Table2[[#This Row],[Visitor]],Table4[],2,FALSE)</f>
        <v>27</v>
      </c>
      <c r="O4377" s="37">
        <f>VLOOKUP(Table2[[#This Row],[Home]],Table4[],2,FALSE)</f>
        <v>4</v>
      </c>
      <c r="P4377" s="37">
        <f>VLOOKUP(Table2[[#This Row],[Visitor]],Table5[],2,FALSE)</f>
        <v>24</v>
      </c>
      <c r="Q4377" s="37">
        <f>VLOOKUP(Table2[[#This Row],[Home]],Table5[],2,FALSE)</f>
        <v>6</v>
      </c>
    </row>
    <row r="4378" spans="1:17" ht="25.5" customHeight="1">
      <c r="A4378" s="89" t="s">
        <v>1589</v>
      </c>
      <c r="B4378" s="90" t="s">
        <v>35</v>
      </c>
      <c r="C4378" s="90" t="s">
        <v>33</v>
      </c>
      <c r="D4378" s="90">
        <v>101</v>
      </c>
      <c r="E4378" s="90" t="s">
        <v>37</v>
      </c>
      <c r="F4378" s="90">
        <v>113</v>
      </c>
      <c r="H4378" s="84"/>
      <c r="I4378" s="30"/>
      <c r="J4378" s="37">
        <f>VLOOKUP(Table2[[#This Row],[Visitor]],Table1[],2,FALSE)</f>
        <v>24</v>
      </c>
      <c r="K4378" s="37">
        <f>VLOOKUP(Table2[[#This Row],[Home]],Table1[],2,FALSE)</f>
        <v>29</v>
      </c>
      <c r="L4378" s="37">
        <f>VLOOKUP(Table2[[#This Row],[Visitor]],Table3[],2,FALSE)</f>
        <v>12</v>
      </c>
      <c r="M4378" s="37">
        <f>VLOOKUP(Table2[[#This Row],[Home]],Table3[],2,FALSE)</f>
        <v>30</v>
      </c>
      <c r="N4378" s="37">
        <f>VLOOKUP(Table2[[#This Row],[Visitor]],Table4[],2,FALSE)</f>
        <v>21</v>
      </c>
      <c r="O4378" s="37">
        <f>VLOOKUP(Table2[[#This Row],[Home]],Table4[],2,FALSE)</f>
        <v>29</v>
      </c>
      <c r="P4378" s="37">
        <f>VLOOKUP(Table2[[#This Row],[Visitor]],Table5[],2,FALSE)</f>
        <v>29</v>
      </c>
      <c r="Q4378" s="37">
        <f>VLOOKUP(Table2[[#This Row],[Home]],Table5[],2,FALSE)</f>
        <v>17</v>
      </c>
    </row>
    <row r="4379" spans="1:17" ht="25.5" customHeight="1">
      <c r="A4379" s="89" t="s">
        <v>1589</v>
      </c>
      <c r="B4379" s="90" t="s">
        <v>35</v>
      </c>
      <c r="C4379" s="90" t="s">
        <v>28</v>
      </c>
      <c r="D4379" s="90">
        <v>119</v>
      </c>
      <c r="E4379" s="90" t="s">
        <v>36</v>
      </c>
      <c r="F4379" s="90">
        <v>125</v>
      </c>
      <c r="H4379" s="84"/>
      <c r="I4379" s="30"/>
      <c r="J4379" s="37">
        <f>VLOOKUP(Table2[[#This Row],[Visitor]],Table1[],2,FALSE)</f>
        <v>22</v>
      </c>
      <c r="K4379" s="37">
        <f>VLOOKUP(Table2[[#This Row],[Home]],Table1[],2,FALSE)</f>
        <v>16</v>
      </c>
      <c r="L4379" s="37">
        <f>VLOOKUP(Table2[[#This Row],[Visitor]],Table3[],2,FALSE)</f>
        <v>28</v>
      </c>
      <c r="M4379" s="37">
        <f>VLOOKUP(Table2[[#This Row],[Home]],Table3[],2,FALSE)</f>
        <v>7</v>
      </c>
      <c r="N4379" s="37">
        <f>VLOOKUP(Table2[[#This Row],[Visitor]],Table4[],2,FALSE)</f>
        <v>22</v>
      </c>
      <c r="O4379" s="37">
        <f>VLOOKUP(Table2[[#This Row],[Home]],Table4[],2,FALSE)</f>
        <v>6</v>
      </c>
      <c r="P4379" s="37">
        <f>VLOOKUP(Table2[[#This Row],[Visitor]],Table5[],2,FALSE)</f>
        <v>12</v>
      </c>
      <c r="Q4379" s="37">
        <f>VLOOKUP(Table2[[#This Row],[Home]],Table5[],2,FALSE)</f>
        <v>15</v>
      </c>
    </row>
    <row r="4380" spans="1:17" ht="25.5" customHeight="1">
      <c r="A4380" s="89" t="s">
        <v>1590</v>
      </c>
      <c r="B4380" s="90" t="s">
        <v>49</v>
      </c>
      <c r="C4380" s="90" t="s">
        <v>27</v>
      </c>
      <c r="D4380" s="90">
        <v>99</v>
      </c>
      <c r="E4380" s="90" t="s">
        <v>45</v>
      </c>
      <c r="F4380" s="90">
        <v>94</v>
      </c>
      <c r="G4380" s="84"/>
      <c r="H4380" s="84"/>
      <c r="I4380" s="30"/>
      <c r="J4380" s="37">
        <f>VLOOKUP(Table2[[#This Row],[Visitor]],Table1[],2,FALSE)</f>
        <v>11</v>
      </c>
      <c r="K4380" s="37">
        <f>VLOOKUP(Table2[[#This Row],[Home]],Table1[],2,FALSE)</f>
        <v>28</v>
      </c>
      <c r="L4380" s="37">
        <f>VLOOKUP(Table2[[#This Row],[Visitor]],Table3[],2,FALSE)</f>
        <v>27</v>
      </c>
      <c r="M4380" s="37">
        <f>VLOOKUP(Table2[[#This Row],[Home]],Table3[],2,FALSE)</f>
        <v>21</v>
      </c>
      <c r="N4380" s="37">
        <f>VLOOKUP(Table2[[#This Row],[Visitor]],Table4[],2,FALSE)</f>
        <v>26</v>
      </c>
      <c r="O4380" s="37">
        <f>VLOOKUP(Table2[[#This Row],[Home]],Table4[],2,FALSE)</f>
        <v>20</v>
      </c>
      <c r="P4380" s="37">
        <f>VLOOKUP(Table2[[#This Row],[Visitor]],Table5[],2,FALSE)</f>
        <v>26</v>
      </c>
      <c r="Q4380" s="37">
        <f>VLOOKUP(Table2[[#This Row],[Home]],Table5[],2,FALSE)</f>
        <v>3</v>
      </c>
    </row>
    <row r="4381" spans="1:17" ht="25.5" customHeight="1">
      <c r="A4381" s="89" t="s">
        <v>1590</v>
      </c>
      <c r="B4381" s="90" t="s">
        <v>23</v>
      </c>
      <c r="C4381" s="90" t="s">
        <v>10</v>
      </c>
      <c r="D4381" s="90">
        <v>103</v>
      </c>
      <c r="E4381" s="90" t="s">
        <v>25</v>
      </c>
      <c r="F4381" s="90">
        <v>111</v>
      </c>
      <c r="G4381" s="84"/>
      <c r="H4381" s="84"/>
      <c r="I4381" s="30"/>
      <c r="J4381" s="37">
        <f>VLOOKUP(Table2[[#This Row],[Visitor]],Table1[],2,FALSE)</f>
        <v>1</v>
      </c>
      <c r="K4381" s="37">
        <f>VLOOKUP(Table2[[#This Row],[Home]],Table1[],2,FALSE)</f>
        <v>12</v>
      </c>
      <c r="L4381" s="37">
        <f>VLOOKUP(Table2[[#This Row],[Visitor]],Table3[],2,FALSE)</f>
        <v>3</v>
      </c>
      <c r="M4381" s="37">
        <f>VLOOKUP(Table2[[#This Row],[Home]],Table3[],2,FALSE)</f>
        <v>29</v>
      </c>
      <c r="N4381" s="37">
        <f>VLOOKUP(Table2[[#This Row],[Visitor]],Table4[],2,FALSE)</f>
        <v>3</v>
      </c>
      <c r="O4381" s="37">
        <f>VLOOKUP(Table2[[#This Row],[Home]],Table4[],2,FALSE)</f>
        <v>23</v>
      </c>
      <c r="P4381" s="37">
        <f>VLOOKUP(Table2[[#This Row],[Visitor]],Table5[],2,FALSE)</f>
        <v>30</v>
      </c>
      <c r="Q4381" s="37">
        <f>VLOOKUP(Table2[[#This Row],[Home]],Table5[],2,FALSE)</f>
        <v>16</v>
      </c>
    </row>
    <row r="4382" spans="1:17" ht="25.5" customHeight="1">
      <c r="A4382" s="89" t="s">
        <v>1590</v>
      </c>
      <c r="B4382" s="90" t="s">
        <v>23</v>
      </c>
      <c r="C4382" s="90" t="s">
        <v>38</v>
      </c>
      <c r="D4382" s="90">
        <v>105</v>
      </c>
      <c r="E4382" s="90" t="s">
        <v>19</v>
      </c>
      <c r="F4382" s="90">
        <v>129</v>
      </c>
      <c r="G4382" s="84"/>
      <c r="H4382" s="84"/>
      <c r="I4382" s="30"/>
      <c r="J4382" s="37">
        <f>VLOOKUP(Table2[[#This Row],[Visitor]],Table1[],2,FALSE)</f>
        <v>23</v>
      </c>
      <c r="K4382" s="37">
        <f>VLOOKUP(Table2[[#This Row],[Home]],Table1[],2,FALSE)</f>
        <v>27</v>
      </c>
      <c r="L4382" s="37">
        <f>VLOOKUP(Table2[[#This Row],[Visitor]],Table3[],2,FALSE)</f>
        <v>25</v>
      </c>
      <c r="M4382" s="37">
        <f>VLOOKUP(Table2[[#This Row],[Home]],Table3[],2,FALSE)</f>
        <v>5</v>
      </c>
      <c r="N4382" s="37">
        <f>VLOOKUP(Table2[[#This Row],[Visitor]],Table4[],2,FALSE)</f>
        <v>19</v>
      </c>
      <c r="O4382" s="37">
        <f>VLOOKUP(Table2[[#This Row],[Home]],Table4[],2,FALSE)</f>
        <v>7</v>
      </c>
      <c r="P4382" s="37">
        <f>VLOOKUP(Table2[[#This Row],[Visitor]],Table5[],2,FALSE)</f>
        <v>20</v>
      </c>
      <c r="Q4382" s="37">
        <f>VLOOKUP(Table2[[#This Row],[Home]],Table5[],2,FALSE)</f>
        <v>13</v>
      </c>
    </row>
    <row r="4383" spans="1:17" ht="25.5" customHeight="1">
      <c r="A4383" s="89" t="s">
        <v>1590</v>
      </c>
      <c r="B4383" s="90" t="s">
        <v>29</v>
      </c>
      <c r="C4383" s="90" t="s">
        <v>34</v>
      </c>
      <c r="D4383" s="90">
        <v>113</v>
      </c>
      <c r="E4383" s="90" t="s">
        <v>22</v>
      </c>
      <c r="F4383" s="90">
        <v>120</v>
      </c>
      <c r="G4383" s="84"/>
      <c r="H4383" s="84"/>
      <c r="I4383" s="30"/>
      <c r="J4383" s="37">
        <f>VLOOKUP(Table2[[#This Row],[Visitor]],Table1[],2,FALSE)</f>
        <v>2</v>
      </c>
      <c r="K4383" s="37">
        <f>VLOOKUP(Table2[[#This Row],[Home]],Table1[],2,FALSE)</f>
        <v>14</v>
      </c>
      <c r="L4383" s="37">
        <f>VLOOKUP(Table2[[#This Row],[Visitor]],Table3[],2,FALSE)</f>
        <v>13</v>
      </c>
      <c r="M4383" s="37">
        <f>VLOOKUP(Table2[[#This Row],[Home]],Table3[],2,FALSE)</f>
        <v>16</v>
      </c>
      <c r="N4383" s="37">
        <f>VLOOKUP(Table2[[#This Row],[Visitor]],Table4[],2,FALSE)</f>
        <v>13</v>
      </c>
      <c r="O4383" s="37">
        <f>VLOOKUP(Table2[[#This Row],[Home]],Table4[],2,FALSE)</f>
        <v>1</v>
      </c>
      <c r="P4383" s="37">
        <f>VLOOKUP(Table2[[#This Row],[Visitor]],Table5[],2,FALSE)</f>
        <v>19</v>
      </c>
      <c r="Q4383" s="37">
        <f>VLOOKUP(Table2[[#This Row],[Home]],Table5[],2,FALSE)</f>
        <v>1</v>
      </c>
    </row>
    <row r="4384" spans="1:17" ht="25.5" customHeight="1">
      <c r="A4384" s="89" t="s">
        <v>1590</v>
      </c>
      <c r="B4384" s="90" t="s">
        <v>35</v>
      </c>
      <c r="C4384" s="90" t="s">
        <v>13</v>
      </c>
      <c r="D4384" s="90">
        <v>98</v>
      </c>
      <c r="E4384" s="90" t="s">
        <v>44</v>
      </c>
      <c r="F4384" s="90">
        <v>125</v>
      </c>
      <c r="G4384" s="84"/>
      <c r="H4384" s="84"/>
      <c r="I4384" s="30"/>
      <c r="J4384" s="37">
        <f>VLOOKUP(Table2[[#This Row],[Visitor]],Table1[],2,FALSE)</f>
        <v>20</v>
      </c>
      <c r="K4384" s="37">
        <f>VLOOKUP(Table2[[#This Row],[Home]],Table1[],2,FALSE)</f>
        <v>6</v>
      </c>
      <c r="L4384" s="37">
        <f>VLOOKUP(Table2[[#This Row],[Visitor]],Table3[],2,FALSE)</f>
        <v>20</v>
      </c>
      <c r="M4384" s="37">
        <f>VLOOKUP(Table2[[#This Row],[Home]],Table3[],2,FALSE)</f>
        <v>18</v>
      </c>
      <c r="N4384" s="37">
        <f>VLOOKUP(Table2[[#This Row],[Visitor]],Table4[],2,FALSE)</f>
        <v>17</v>
      </c>
      <c r="O4384" s="37">
        <f>VLOOKUP(Table2[[#This Row],[Home]],Table4[],2,FALSE)</f>
        <v>12</v>
      </c>
      <c r="P4384" s="37">
        <f>VLOOKUP(Table2[[#This Row],[Visitor]],Table5[],2,FALSE)</f>
        <v>23</v>
      </c>
      <c r="Q4384" s="37">
        <f>VLOOKUP(Table2[[#This Row],[Home]],Table5[],2,FALSE)</f>
        <v>4</v>
      </c>
    </row>
    <row r="4385" spans="1:17" ht="25.5" customHeight="1">
      <c r="A4385" s="89" t="s">
        <v>1591</v>
      </c>
      <c r="B4385" s="90" t="s">
        <v>97</v>
      </c>
      <c r="C4385" s="90" t="s">
        <v>16</v>
      </c>
      <c r="D4385" s="90">
        <v>109</v>
      </c>
      <c r="E4385" s="90" t="s">
        <v>17</v>
      </c>
      <c r="F4385" s="90">
        <v>106</v>
      </c>
      <c r="G4385" s="84"/>
      <c r="H4385" s="84"/>
      <c r="I4385" s="30"/>
      <c r="J4385" s="37">
        <f>VLOOKUP(Table2[[#This Row],[Visitor]],Table1[],2,FALSE)</f>
        <v>13</v>
      </c>
      <c r="K4385" s="37">
        <f>VLOOKUP(Table2[[#This Row],[Home]],Table1[],2,FALSE)</f>
        <v>17</v>
      </c>
      <c r="L4385" s="37">
        <f>VLOOKUP(Table2[[#This Row],[Visitor]],Table3[],2,FALSE)</f>
        <v>8</v>
      </c>
      <c r="M4385" s="37">
        <f>VLOOKUP(Table2[[#This Row],[Home]],Table3[],2,FALSE)</f>
        <v>15</v>
      </c>
      <c r="N4385" s="37">
        <f>VLOOKUP(Table2[[#This Row],[Visitor]],Table4[],2,FALSE)</f>
        <v>11</v>
      </c>
      <c r="O4385" s="37">
        <f>VLOOKUP(Table2[[#This Row],[Home]],Table4[],2,FALSE)</f>
        <v>18</v>
      </c>
      <c r="P4385" s="37">
        <f>VLOOKUP(Table2[[#This Row],[Visitor]],Table5[],2,FALSE)</f>
        <v>7</v>
      </c>
      <c r="Q4385" s="37">
        <f>VLOOKUP(Table2[[#This Row],[Home]],Table5[],2,FALSE)</f>
        <v>9</v>
      </c>
    </row>
    <row r="4386" spans="1:17" ht="25.5" customHeight="1">
      <c r="A4386" s="89" t="s">
        <v>1591</v>
      </c>
      <c r="B4386" s="90" t="s">
        <v>98</v>
      </c>
      <c r="C4386" s="90" t="s">
        <v>43</v>
      </c>
      <c r="D4386" s="90">
        <v>114</v>
      </c>
      <c r="E4386" s="90" t="s">
        <v>9</v>
      </c>
      <c r="F4386" s="90">
        <v>112</v>
      </c>
      <c r="G4386" s="84"/>
      <c r="H4386" s="84"/>
      <c r="I4386" s="30"/>
      <c r="J4386" s="37">
        <f>VLOOKUP(Table2[[#This Row],[Visitor]],Table1[],2,FALSE)</f>
        <v>10</v>
      </c>
      <c r="K4386" s="37">
        <f>VLOOKUP(Table2[[#This Row],[Home]],Table1[],2,FALSE)</f>
        <v>3</v>
      </c>
      <c r="L4386" s="37">
        <f>VLOOKUP(Table2[[#This Row],[Visitor]],Table3[],2,FALSE)</f>
        <v>10</v>
      </c>
      <c r="M4386" s="37">
        <f>VLOOKUP(Table2[[#This Row],[Home]],Table3[],2,FALSE)</f>
        <v>1</v>
      </c>
      <c r="N4386" s="37">
        <f>VLOOKUP(Table2[[#This Row],[Visitor]],Table4[],2,FALSE)</f>
        <v>10</v>
      </c>
      <c r="O4386" s="37">
        <f>VLOOKUP(Table2[[#This Row],[Home]],Table4[],2,FALSE)</f>
        <v>5</v>
      </c>
      <c r="P4386" s="37">
        <f>VLOOKUP(Table2[[#This Row],[Visitor]],Table5[],2,FALSE)</f>
        <v>10</v>
      </c>
      <c r="Q4386" s="37">
        <f>VLOOKUP(Table2[[#This Row],[Home]],Table5[],2,FALSE)</f>
        <v>8</v>
      </c>
    </row>
    <row r="4387" spans="1:17" ht="25.5" customHeight="1">
      <c r="A4387" s="89" t="s">
        <v>1591</v>
      </c>
      <c r="B4387" s="90" t="s">
        <v>67</v>
      </c>
      <c r="C4387" s="90" t="s">
        <v>24</v>
      </c>
      <c r="D4387" s="90">
        <v>113</v>
      </c>
      <c r="E4387" s="90" t="s">
        <v>30</v>
      </c>
      <c r="F4387" s="90">
        <v>108</v>
      </c>
      <c r="G4387" s="84"/>
      <c r="H4387" s="84"/>
      <c r="I4387" s="30"/>
      <c r="J4387" s="37">
        <f>VLOOKUP(Table2[[#This Row],[Visitor]],Table1[],2,FALSE)</f>
        <v>21</v>
      </c>
      <c r="K4387" s="37">
        <f>VLOOKUP(Table2[[#This Row],[Home]],Table1[],2,FALSE)</f>
        <v>18</v>
      </c>
      <c r="L4387" s="37">
        <f>VLOOKUP(Table2[[#This Row],[Visitor]],Table3[],2,FALSE)</f>
        <v>9</v>
      </c>
      <c r="M4387" s="37">
        <f>VLOOKUP(Table2[[#This Row],[Home]],Table3[],2,FALSE)</f>
        <v>14</v>
      </c>
      <c r="N4387" s="37">
        <f>VLOOKUP(Table2[[#This Row],[Visitor]],Table4[],2,FALSE)</f>
        <v>24</v>
      </c>
      <c r="O4387" s="37">
        <f>VLOOKUP(Table2[[#This Row],[Home]],Table4[],2,FALSE)</f>
        <v>4</v>
      </c>
      <c r="P4387" s="37">
        <f>VLOOKUP(Table2[[#This Row],[Visitor]],Table5[],2,FALSE)</f>
        <v>21</v>
      </c>
      <c r="Q4387" s="37">
        <f>VLOOKUP(Table2[[#This Row],[Home]],Table5[],2,FALSE)</f>
        <v>6</v>
      </c>
    </row>
    <row r="4388" spans="1:17" ht="25.5" customHeight="1">
      <c r="A4388" s="89" t="s">
        <v>1591</v>
      </c>
      <c r="B4388" s="90" t="s">
        <v>49</v>
      </c>
      <c r="C4388" s="90" t="s">
        <v>18</v>
      </c>
      <c r="D4388" s="90">
        <v>96</v>
      </c>
      <c r="E4388" s="90" t="s">
        <v>5</v>
      </c>
      <c r="F4388" s="90">
        <v>112</v>
      </c>
      <c r="G4388" s="84"/>
      <c r="H4388" s="84"/>
      <c r="I4388" s="30"/>
      <c r="J4388" s="37">
        <f>VLOOKUP(Table2[[#This Row],[Visitor]],Table1[],2,FALSE)</f>
        <v>26</v>
      </c>
      <c r="K4388" s="37">
        <f>VLOOKUP(Table2[[#This Row],[Home]],Table1[],2,FALSE)</f>
        <v>4</v>
      </c>
      <c r="L4388" s="37">
        <f>VLOOKUP(Table2[[#This Row],[Visitor]],Table3[],2,FALSE)</f>
        <v>26</v>
      </c>
      <c r="M4388" s="37">
        <f>VLOOKUP(Table2[[#This Row],[Home]],Table3[],2,FALSE)</f>
        <v>4</v>
      </c>
      <c r="N4388" s="37">
        <f>VLOOKUP(Table2[[#This Row],[Visitor]],Table4[],2,FALSE)</f>
        <v>15</v>
      </c>
      <c r="O4388" s="37">
        <f>VLOOKUP(Table2[[#This Row],[Home]],Table4[],2,FALSE)</f>
        <v>9</v>
      </c>
      <c r="P4388" s="37">
        <f>VLOOKUP(Table2[[#This Row],[Visitor]],Table5[],2,FALSE)</f>
        <v>18</v>
      </c>
      <c r="Q4388" s="37">
        <f>VLOOKUP(Table2[[#This Row],[Home]],Table5[],2,FALSE)</f>
        <v>5</v>
      </c>
    </row>
    <row r="4389" spans="1:17" ht="25.5" customHeight="1">
      <c r="A4389" s="89" t="s">
        <v>1591</v>
      </c>
      <c r="B4389" s="90" t="s">
        <v>12</v>
      </c>
      <c r="C4389" s="90" t="s">
        <v>20</v>
      </c>
      <c r="D4389" s="90">
        <v>106</v>
      </c>
      <c r="E4389" s="90" t="s">
        <v>15</v>
      </c>
      <c r="F4389" s="90">
        <v>113</v>
      </c>
      <c r="G4389" s="84"/>
      <c r="H4389" s="84"/>
      <c r="I4389" s="30"/>
      <c r="J4389" s="37">
        <f>VLOOKUP(Table2[[#This Row],[Visitor]],Table1[],2,FALSE)</f>
        <v>9</v>
      </c>
      <c r="K4389" s="37">
        <f>VLOOKUP(Table2[[#This Row],[Home]],Table1[],2,FALSE)</f>
        <v>30</v>
      </c>
      <c r="L4389" s="37">
        <f>VLOOKUP(Table2[[#This Row],[Visitor]],Table3[],2,FALSE)</f>
        <v>17</v>
      </c>
      <c r="M4389" s="37">
        <f>VLOOKUP(Table2[[#This Row],[Home]],Table3[],2,FALSE)</f>
        <v>23</v>
      </c>
      <c r="N4389" s="37">
        <f>VLOOKUP(Table2[[#This Row],[Visitor]],Table4[],2,FALSE)</f>
        <v>25</v>
      </c>
      <c r="O4389" s="37">
        <f>VLOOKUP(Table2[[#This Row],[Home]],Table4[],2,FALSE)</f>
        <v>14</v>
      </c>
      <c r="P4389" s="37">
        <f>VLOOKUP(Table2[[#This Row],[Visitor]],Table5[],2,FALSE)</f>
        <v>22</v>
      </c>
      <c r="Q4389" s="37">
        <f>VLOOKUP(Table2[[#This Row],[Home]],Table5[],2,FALSE)</f>
        <v>14</v>
      </c>
    </row>
    <row r="4390" spans="1:17" ht="25.5" customHeight="1">
      <c r="A4390" s="89" t="s">
        <v>1591</v>
      </c>
      <c r="B4390" s="90" t="s">
        <v>12</v>
      </c>
      <c r="C4390" s="90" t="s">
        <v>41</v>
      </c>
      <c r="D4390" s="90">
        <v>105</v>
      </c>
      <c r="E4390" s="90" t="s">
        <v>6</v>
      </c>
      <c r="F4390" s="90">
        <v>116</v>
      </c>
      <c r="G4390" s="84"/>
      <c r="H4390" s="84"/>
      <c r="I4390" s="30"/>
      <c r="J4390" s="37">
        <f>VLOOKUP(Table2[[#This Row],[Visitor]],Table1[],2,FALSE)</f>
        <v>7</v>
      </c>
      <c r="K4390" s="37">
        <f>VLOOKUP(Table2[[#This Row],[Home]],Table1[],2,FALSE)</f>
        <v>5</v>
      </c>
      <c r="L4390" s="37">
        <f>VLOOKUP(Table2[[#This Row],[Visitor]],Table3[],2,FALSE)</f>
        <v>2</v>
      </c>
      <c r="M4390" s="37">
        <f>VLOOKUP(Table2[[#This Row],[Home]],Table3[],2,FALSE)</f>
        <v>6</v>
      </c>
      <c r="N4390" s="37">
        <f>VLOOKUP(Table2[[#This Row],[Visitor]],Table4[],2,FALSE)</f>
        <v>2</v>
      </c>
      <c r="O4390" s="37">
        <f>VLOOKUP(Table2[[#This Row],[Home]],Table4[],2,FALSE)</f>
        <v>28</v>
      </c>
      <c r="P4390" s="37">
        <f>VLOOKUP(Table2[[#This Row],[Visitor]],Table5[],2,FALSE)</f>
        <v>2</v>
      </c>
      <c r="Q4390" s="37">
        <f>VLOOKUP(Table2[[#This Row],[Home]],Table5[],2,FALSE)</f>
        <v>28</v>
      </c>
    </row>
    <row r="4391" spans="1:17" ht="25.5" customHeight="1">
      <c r="A4391" s="89" t="s">
        <v>1591</v>
      </c>
      <c r="B4391" s="90" t="s">
        <v>12</v>
      </c>
      <c r="C4391" s="90" t="s">
        <v>40</v>
      </c>
      <c r="D4391" s="90">
        <v>100</v>
      </c>
      <c r="E4391" s="90" t="s">
        <v>14</v>
      </c>
      <c r="F4391" s="90">
        <v>86</v>
      </c>
      <c r="G4391" s="84"/>
      <c r="H4391" s="84"/>
      <c r="I4391" s="30"/>
      <c r="J4391" s="37">
        <f>VLOOKUP(Table2[[#This Row],[Visitor]],Table1[],2,FALSE)</f>
        <v>15</v>
      </c>
      <c r="K4391" s="37">
        <f>VLOOKUP(Table2[[#This Row],[Home]],Table1[],2,FALSE)</f>
        <v>19</v>
      </c>
      <c r="L4391" s="37">
        <f>VLOOKUP(Table2[[#This Row],[Visitor]],Table3[],2,FALSE)</f>
        <v>24</v>
      </c>
      <c r="M4391" s="37">
        <f>VLOOKUP(Table2[[#This Row],[Home]],Table3[],2,FALSE)</f>
        <v>19</v>
      </c>
      <c r="N4391" s="37">
        <f>VLOOKUP(Table2[[#This Row],[Visitor]],Table4[],2,FALSE)</f>
        <v>27</v>
      </c>
      <c r="O4391" s="37">
        <f>VLOOKUP(Table2[[#This Row],[Home]],Table4[],2,FALSE)</f>
        <v>16</v>
      </c>
      <c r="P4391" s="37">
        <f>VLOOKUP(Table2[[#This Row],[Visitor]],Table5[],2,FALSE)</f>
        <v>24</v>
      </c>
      <c r="Q4391" s="37">
        <f>VLOOKUP(Table2[[#This Row],[Home]],Table5[],2,FALSE)</f>
        <v>27</v>
      </c>
    </row>
    <row r="4392" spans="1:17" ht="25.5" customHeight="1">
      <c r="A4392" s="89" t="s">
        <v>1591</v>
      </c>
      <c r="B4392" s="90" t="s">
        <v>23</v>
      </c>
      <c r="C4392" s="90" t="s">
        <v>19</v>
      </c>
      <c r="D4392" s="90">
        <v>101</v>
      </c>
      <c r="E4392" s="90" t="s">
        <v>42</v>
      </c>
      <c r="F4392" s="90">
        <v>100</v>
      </c>
      <c r="G4392" s="84"/>
      <c r="H4392" s="84"/>
      <c r="I4392" s="30"/>
      <c r="J4392" s="37">
        <f>VLOOKUP(Table2[[#This Row],[Visitor]],Table1[],2,FALSE)</f>
        <v>27</v>
      </c>
      <c r="K4392" s="37">
        <f>VLOOKUP(Table2[[#This Row],[Home]],Table1[],2,FALSE)</f>
        <v>25</v>
      </c>
      <c r="L4392" s="37">
        <f>VLOOKUP(Table2[[#This Row],[Visitor]],Table3[],2,FALSE)</f>
        <v>5</v>
      </c>
      <c r="M4392" s="37">
        <f>VLOOKUP(Table2[[#This Row],[Home]],Table3[],2,FALSE)</f>
        <v>22</v>
      </c>
      <c r="N4392" s="37">
        <f>VLOOKUP(Table2[[#This Row],[Visitor]],Table4[],2,FALSE)</f>
        <v>7</v>
      </c>
      <c r="O4392" s="37">
        <f>VLOOKUP(Table2[[#This Row],[Home]],Table4[],2,FALSE)</f>
        <v>30</v>
      </c>
      <c r="P4392" s="37">
        <f>VLOOKUP(Table2[[#This Row],[Visitor]],Table5[],2,FALSE)</f>
        <v>13</v>
      </c>
      <c r="Q4392" s="37">
        <f>VLOOKUP(Table2[[#This Row],[Home]],Table5[],2,FALSE)</f>
        <v>25</v>
      </c>
    </row>
    <row r="4393" spans="1:17" ht="25.5" customHeight="1">
      <c r="A4393" s="89" t="s">
        <v>1591</v>
      </c>
      <c r="B4393" s="90" t="s">
        <v>35</v>
      </c>
      <c r="C4393" s="90" t="s">
        <v>45</v>
      </c>
      <c r="D4393" s="90">
        <v>94</v>
      </c>
      <c r="E4393" s="90" t="s">
        <v>37</v>
      </c>
      <c r="F4393" s="90">
        <v>111</v>
      </c>
      <c r="G4393" s="84"/>
      <c r="H4393" s="84"/>
      <c r="I4393" s="30"/>
      <c r="J4393" s="37">
        <f>VLOOKUP(Table2[[#This Row],[Visitor]],Table1[],2,FALSE)</f>
        <v>28</v>
      </c>
      <c r="K4393" s="37">
        <f>VLOOKUP(Table2[[#This Row],[Home]],Table1[],2,FALSE)</f>
        <v>29</v>
      </c>
      <c r="L4393" s="37">
        <f>VLOOKUP(Table2[[#This Row],[Visitor]],Table3[],2,FALSE)</f>
        <v>21</v>
      </c>
      <c r="M4393" s="37">
        <f>VLOOKUP(Table2[[#This Row],[Home]],Table3[],2,FALSE)</f>
        <v>30</v>
      </c>
      <c r="N4393" s="37">
        <f>VLOOKUP(Table2[[#This Row],[Visitor]],Table4[],2,FALSE)</f>
        <v>20</v>
      </c>
      <c r="O4393" s="37">
        <f>VLOOKUP(Table2[[#This Row],[Home]],Table4[],2,FALSE)</f>
        <v>29</v>
      </c>
      <c r="P4393" s="37">
        <f>VLOOKUP(Table2[[#This Row],[Visitor]],Table5[],2,FALSE)</f>
        <v>3</v>
      </c>
      <c r="Q4393" s="37">
        <f>VLOOKUP(Table2[[#This Row],[Home]],Table5[],2,FALSE)</f>
        <v>17</v>
      </c>
    </row>
    <row r="4394" spans="1:17" ht="25.5" customHeight="1">
      <c r="A4394" s="89" t="s">
        <v>1591</v>
      </c>
      <c r="B4394" s="90" t="s">
        <v>35</v>
      </c>
      <c r="C4394" s="90" t="s">
        <v>28</v>
      </c>
      <c r="D4394" s="90">
        <v>132</v>
      </c>
      <c r="E4394" s="90" t="s">
        <v>36</v>
      </c>
      <c r="F4394" s="90">
        <v>92</v>
      </c>
      <c r="G4394" s="84"/>
      <c r="H4394" s="84"/>
      <c r="I4394" s="30"/>
      <c r="J4394" s="37">
        <f>VLOOKUP(Table2[[#This Row],[Visitor]],Table1[],2,FALSE)</f>
        <v>22</v>
      </c>
      <c r="K4394" s="37">
        <f>VLOOKUP(Table2[[#This Row],[Home]],Table1[],2,FALSE)</f>
        <v>16</v>
      </c>
      <c r="L4394" s="37">
        <f>VLOOKUP(Table2[[#This Row],[Visitor]],Table3[],2,FALSE)</f>
        <v>28</v>
      </c>
      <c r="M4394" s="37">
        <f>VLOOKUP(Table2[[#This Row],[Home]],Table3[],2,FALSE)</f>
        <v>7</v>
      </c>
      <c r="N4394" s="37">
        <f>VLOOKUP(Table2[[#This Row],[Visitor]],Table4[],2,FALSE)</f>
        <v>22</v>
      </c>
      <c r="O4394" s="37">
        <f>VLOOKUP(Table2[[#This Row],[Home]],Table4[],2,FALSE)</f>
        <v>6</v>
      </c>
      <c r="P4394" s="37">
        <f>VLOOKUP(Table2[[#This Row],[Visitor]],Table5[],2,FALSE)</f>
        <v>12</v>
      </c>
      <c r="Q4394" s="37">
        <f>VLOOKUP(Table2[[#This Row],[Home]],Table5[],2,FALSE)</f>
        <v>15</v>
      </c>
    </row>
    <row r="4395" spans="1:17" ht="25.5" customHeight="1">
      <c r="A4395" s="89" t="s">
        <v>1592</v>
      </c>
      <c r="B4395" s="90" t="s">
        <v>21</v>
      </c>
      <c r="C4395" s="90" t="s">
        <v>38</v>
      </c>
      <c r="D4395" s="90">
        <v>119</v>
      </c>
      <c r="E4395" s="90" t="s">
        <v>6</v>
      </c>
      <c r="F4395" s="90">
        <v>105</v>
      </c>
      <c r="G4395" s="84"/>
      <c r="H4395" s="84"/>
      <c r="I4395" s="30"/>
      <c r="J4395" s="37">
        <f>VLOOKUP(Table2[[#This Row],[Visitor]],Table1[],2,FALSE)</f>
        <v>23</v>
      </c>
      <c r="K4395" s="37">
        <f>VLOOKUP(Table2[[#This Row],[Home]],Table1[],2,FALSE)</f>
        <v>5</v>
      </c>
      <c r="L4395" s="37">
        <f>VLOOKUP(Table2[[#This Row],[Visitor]],Table3[],2,FALSE)</f>
        <v>25</v>
      </c>
      <c r="M4395" s="37">
        <f>VLOOKUP(Table2[[#This Row],[Home]],Table3[],2,FALSE)</f>
        <v>6</v>
      </c>
      <c r="N4395" s="37">
        <f>VLOOKUP(Table2[[#This Row],[Visitor]],Table4[],2,FALSE)</f>
        <v>19</v>
      </c>
      <c r="O4395" s="37">
        <f>VLOOKUP(Table2[[#This Row],[Home]],Table4[],2,FALSE)</f>
        <v>28</v>
      </c>
      <c r="P4395" s="37">
        <f>VLOOKUP(Table2[[#This Row],[Visitor]],Table5[],2,FALSE)</f>
        <v>20</v>
      </c>
      <c r="Q4395" s="37">
        <f>VLOOKUP(Table2[[#This Row],[Home]],Table5[],2,FALSE)</f>
        <v>28</v>
      </c>
    </row>
    <row r="4396" spans="1:17" ht="25.5" customHeight="1">
      <c r="A4396" s="89" t="s">
        <v>1592</v>
      </c>
      <c r="B4396" s="90" t="s">
        <v>23</v>
      </c>
      <c r="C4396" s="90" t="s">
        <v>43</v>
      </c>
      <c r="D4396" s="90">
        <v>112</v>
      </c>
      <c r="E4396" s="90" t="s">
        <v>33</v>
      </c>
      <c r="F4396" s="90">
        <v>103</v>
      </c>
      <c r="G4396" s="84"/>
      <c r="H4396" s="84"/>
      <c r="I4396" s="30"/>
      <c r="J4396" s="37">
        <f>VLOOKUP(Table2[[#This Row],[Visitor]],Table1[],2,FALSE)</f>
        <v>10</v>
      </c>
      <c r="K4396" s="37">
        <f>VLOOKUP(Table2[[#This Row],[Home]],Table1[],2,FALSE)</f>
        <v>24</v>
      </c>
      <c r="L4396" s="37">
        <f>VLOOKUP(Table2[[#This Row],[Visitor]],Table3[],2,FALSE)</f>
        <v>10</v>
      </c>
      <c r="M4396" s="37">
        <f>VLOOKUP(Table2[[#This Row],[Home]],Table3[],2,FALSE)</f>
        <v>12</v>
      </c>
      <c r="N4396" s="37">
        <f>VLOOKUP(Table2[[#This Row],[Visitor]],Table4[],2,FALSE)</f>
        <v>10</v>
      </c>
      <c r="O4396" s="37">
        <f>VLOOKUP(Table2[[#This Row],[Home]],Table4[],2,FALSE)</f>
        <v>21</v>
      </c>
      <c r="P4396" s="37">
        <f>VLOOKUP(Table2[[#This Row],[Visitor]],Table5[],2,FALSE)</f>
        <v>10</v>
      </c>
      <c r="Q4396" s="37">
        <f>VLOOKUP(Table2[[#This Row],[Home]],Table5[],2,FALSE)</f>
        <v>29</v>
      </c>
    </row>
    <row r="4397" spans="1:17" ht="25.5" customHeight="1">
      <c r="A4397" s="89" t="s">
        <v>1592</v>
      </c>
      <c r="B4397" s="90" t="s">
        <v>26</v>
      </c>
      <c r="C4397" s="90" t="s">
        <v>13</v>
      </c>
      <c r="D4397" s="90">
        <v>100</v>
      </c>
      <c r="E4397" s="90" t="s">
        <v>34</v>
      </c>
      <c r="F4397" s="90">
        <v>97</v>
      </c>
      <c r="G4397" s="84"/>
      <c r="H4397" s="84"/>
      <c r="I4397" s="30"/>
      <c r="J4397" s="37">
        <f>VLOOKUP(Table2[[#This Row],[Visitor]],Table1[],2,FALSE)</f>
        <v>20</v>
      </c>
      <c r="K4397" s="37">
        <f>VLOOKUP(Table2[[#This Row],[Home]],Table1[],2,FALSE)</f>
        <v>2</v>
      </c>
      <c r="L4397" s="37">
        <f>VLOOKUP(Table2[[#This Row],[Visitor]],Table3[],2,FALSE)</f>
        <v>20</v>
      </c>
      <c r="M4397" s="37">
        <f>VLOOKUP(Table2[[#This Row],[Home]],Table3[],2,FALSE)</f>
        <v>13</v>
      </c>
      <c r="N4397" s="37">
        <f>VLOOKUP(Table2[[#This Row],[Visitor]],Table4[],2,FALSE)</f>
        <v>17</v>
      </c>
      <c r="O4397" s="37">
        <f>VLOOKUP(Table2[[#This Row],[Home]],Table4[],2,FALSE)</f>
        <v>13</v>
      </c>
      <c r="P4397" s="37">
        <f>VLOOKUP(Table2[[#This Row],[Visitor]],Table5[],2,FALSE)</f>
        <v>23</v>
      </c>
      <c r="Q4397" s="37">
        <f>VLOOKUP(Table2[[#This Row],[Home]],Table5[],2,FALSE)</f>
        <v>19</v>
      </c>
    </row>
    <row r="4398" spans="1:17" ht="25.5" customHeight="1">
      <c r="A4398" s="89" t="s">
        <v>1592</v>
      </c>
      <c r="B4398" s="90" t="s">
        <v>29</v>
      </c>
      <c r="C4398" s="90" t="s">
        <v>31</v>
      </c>
      <c r="D4398" s="90">
        <v>120</v>
      </c>
      <c r="E4398" s="90" t="s">
        <v>40</v>
      </c>
      <c r="F4398" s="90">
        <v>95</v>
      </c>
      <c r="G4398" s="84"/>
      <c r="H4398" s="84"/>
      <c r="I4398" s="30"/>
      <c r="J4398" s="37">
        <f>VLOOKUP(Table2[[#This Row],[Visitor]],Table1[],2,FALSE)</f>
        <v>8</v>
      </c>
      <c r="K4398" s="37">
        <f>VLOOKUP(Table2[[#This Row],[Home]],Table1[],2,FALSE)</f>
        <v>15</v>
      </c>
      <c r="L4398" s="37">
        <f>VLOOKUP(Table2[[#This Row],[Visitor]],Table3[],2,FALSE)</f>
        <v>11</v>
      </c>
      <c r="M4398" s="37">
        <f>VLOOKUP(Table2[[#This Row],[Home]],Table3[],2,FALSE)</f>
        <v>24</v>
      </c>
      <c r="N4398" s="37">
        <f>VLOOKUP(Table2[[#This Row],[Visitor]],Table4[],2,FALSE)</f>
        <v>8</v>
      </c>
      <c r="O4398" s="37">
        <f>VLOOKUP(Table2[[#This Row],[Home]],Table4[],2,FALSE)</f>
        <v>27</v>
      </c>
      <c r="P4398" s="37">
        <f>VLOOKUP(Table2[[#This Row],[Visitor]],Table5[],2,FALSE)</f>
        <v>11</v>
      </c>
      <c r="Q4398" s="37">
        <f>VLOOKUP(Table2[[#This Row],[Home]],Table5[],2,FALSE)</f>
        <v>24</v>
      </c>
    </row>
    <row r="4399" spans="1:17" ht="25.5" customHeight="1">
      <c r="A4399" s="89" t="s">
        <v>1592</v>
      </c>
      <c r="B4399" s="90" t="s">
        <v>29</v>
      </c>
      <c r="C4399" s="90" t="s">
        <v>41</v>
      </c>
      <c r="D4399" s="90">
        <v>99</v>
      </c>
      <c r="E4399" s="90" t="s">
        <v>9</v>
      </c>
      <c r="F4399" s="90">
        <v>117</v>
      </c>
      <c r="G4399" s="84"/>
      <c r="H4399" s="84"/>
      <c r="I4399" s="30"/>
      <c r="J4399" s="37">
        <f>VLOOKUP(Table2[[#This Row],[Visitor]],Table1[],2,FALSE)</f>
        <v>7</v>
      </c>
      <c r="K4399" s="37">
        <f>VLOOKUP(Table2[[#This Row],[Home]],Table1[],2,FALSE)</f>
        <v>3</v>
      </c>
      <c r="L4399" s="37">
        <f>VLOOKUP(Table2[[#This Row],[Visitor]],Table3[],2,FALSE)</f>
        <v>2</v>
      </c>
      <c r="M4399" s="37">
        <f>VLOOKUP(Table2[[#This Row],[Home]],Table3[],2,FALSE)</f>
        <v>1</v>
      </c>
      <c r="N4399" s="37">
        <f>VLOOKUP(Table2[[#This Row],[Visitor]],Table4[],2,FALSE)</f>
        <v>2</v>
      </c>
      <c r="O4399" s="37">
        <f>VLOOKUP(Table2[[#This Row],[Home]],Table4[],2,FALSE)</f>
        <v>5</v>
      </c>
      <c r="P4399" s="37">
        <f>VLOOKUP(Table2[[#This Row],[Visitor]],Table5[],2,FALSE)</f>
        <v>2</v>
      </c>
      <c r="Q4399" s="37">
        <f>VLOOKUP(Table2[[#This Row],[Home]],Table5[],2,FALSE)</f>
        <v>8</v>
      </c>
    </row>
    <row r="4400" spans="1:17" ht="25.5" customHeight="1">
      <c r="A4400" s="89" t="s">
        <v>1592</v>
      </c>
      <c r="B4400" s="90" t="s">
        <v>29</v>
      </c>
      <c r="C4400" s="90" t="s">
        <v>5</v>
      </c>
      <c r="D4400" s="90">
        <v>126</v>
      </c>
      <c r="E4400" s="90" t="s">
        <v>25</v>
      </c>
      <c r="F4400" s="90">
        <v>132</v>
      </c>
      <c r="G4400" s="84"/>
      <c r="H4400" s="84"/>
      <c r="I4400" s="30"/>
      <c r="J4400" s="37">
        <f>VLOOKUP(Table2[[#This Row],[Visitor]],Table1[],2,FALSE)</f>
        <v>4</v>
      </c>
      <c r="K4400" s="37">
        <f>VLOOKUP(Table2[[#This Row],[Home]],Table1[],2,FALSE)</f>
        <v>12</v>
      </c>
      <c r="L4400" s="37">
        <f>VLOOKUP(Table2[[#This Row],[Visitor]],Table3[],2,FALSE)</f>
        <v>4</v>
      </c>
      <c r="M4400" s="37">
        <f>VLOOKUP(Table2[[#This Row],[Home]],Table3[],2,FALSE)</f>
        <v>29</v>
      </c>
      <c r="N4400" s="37">
        <f>VLOOKUP(Table2[[#This Row],[Visitor]],Table4[],2,FALSE)</f>
        <v>9</v>
      </c>
      <c r="O4400" s="37">
        <f>VLOOKUP(Table2[[#This Row],[Home]],Table4[],2,FALSE)</f>
        <v>23</v>
      </c>
      <c r="P4400" s="37">
        <f>VLOOKUP(Table2[[#This Row],[Visitor]],Table5[],2,FALSE)</f>
        <v>5</v>
      </c>
      <c r="Q4400" s="37">
        <f>VLOOKUP(Table2[[#This Row],[Home]],Table5[],2,FALSE)</f>
        <v>16</v>
      </c>
    </row>
    <row r="4401" spans="1:17" ht="25.5" customHeight="1">
      <c r="A4401" s="89" t="s">
        <v>1592</v>
      </c>
      <c r="B4401" s="90" t="s">
        <v>29</v>
      </c>
      <c r="C4401" s="90" t="s">
        <v>16</v>
      </c>
      <c r="D4401" s="90">
        <v>113</v>
      </c>
      <c r="E4401" s="90" t="s">
        <v>22</v>
      </c>
      <c r="F4401" s="90">
        <v>140</v>
      </c>
      <c r="G4401" s="84"/>
      <c r="H4401" s="84"/>
      <c r="I4401" s="30"/>
      <c r="J4401" s="37">
        <f>VLOOKUP(Table2[[#This Row],[Visitor]],Table1[],2,FALSE)</f>
        <v>13</v>
      </c>
      <c r="K4401" s="37">
        <f>VLOOKUP(Table2[[#This Row],[Home]],Table1[],2,FALSE)</f>
        <v>14</v>
      </c>
      <c r="L4401" s="37">
        <f>VLOOKUP(Table2[[#This Row],[Visitor]],Table3[],2,FALSE)</f>
        <v>8</v>
      </c>
      <c r="M4401" s="37">
        <f>VLOOKUP(Table2[[#This Row],[Home]],Table3[],2,FALSE)</f>
        <v>16</v>
      </c>
      <c r="N4401" s="37">
        <f>VLOOKUP(Table2[[#This Row],[Visitor]],Table4[],2,FALSE)</f>
        <v>11</v>
      </c>
      <c r="O4401" s="37">
        <f>VLOOKUP(Table2[[#This Row],[Home]],Table4[],2,FALSE)</f>
        <v>1</v>
      </c>
      <c r="P4401" s="37">
        <f>VLOOKUP(Table2[[#This Row],[Visitor]],Table5[],2,FALSE)</f>
        <v>7</v>
      </c>
      <c r="Q4401" s="37">
        <f>VLOOKUP(Table2[[#This Row],[Home]],Table5[],2,FALSE)</f>
        <v>1</v>
      </c>
    </row>
    <row r="4402" spans="1:17" ht="25.5" customHeight="1">
      <c r="A4402" s="89" t="s">
        <v>1592</v>
      </c>
      <c r="B4402" s="90" t="s">
        <v>35</v>
      </c>
      <c r="C4402" s="90" t="s">
        <v>27</v>
      </c>
      <c r="D4402" s="90">
        <v>110</v>
      </c>
      <c r="E4402" s="90" t="s">
        <v>44</v>
      </c>
      <c r="F4402" s="90">
        <v>119</v>
      </c>
      <c r="G4402" s="84"/>
      <c r="H4402" s="84"/>
      <c r="I4402" s="30"/>
      <c r="J4402" s="37">
        <f>VLOOKUP(Table2[[#This Row],[Visitor]],Table1[],2,FALSE)</f>
        <v>11</v>
      </c>
      <c r="K4402" s="37">
        <f>VLOOKUP(Table2[[#This Row],[Home]],Table1[],2,FALSE)</f>
        <v>6</v>
      </c>
      <c r="L4402" s="37">
        <f>VLOOKUP(Table2[[#This Row],[Visitor]],Table3[],2,FALSE)</f>
        <v>27</v>
      </c>
      <c r="M4402" s="37">
        <f>VLOOKUP(Table2[[#This Row],[Home]],Table3[],2,FALSE)</f>
        <v>18</v>
      </c>
      <c r="N4402" s="37">
        <f>VLOOKUP(Table2[[#This Row],[Visitor]],Table4[],2,FALSE)</f>
        <v>26</v>
      </c>
      <c r="O4402" s="37">
        <f>VLOOKUP(Table2[[#This Row],[Home]],Table4[],2,FALSE)</f>
        <v>12</v>
      </c>
      <c r="P4402" s="37">
        <f>VLOOKUP(Table2[[#This Row],[Visitor]],Table5[],2,FALSE)</f>
        <v>26</v>
      </c>
      <c r="Q4402" s="37">
        <f>VLOOKUP(Table2[[#This Row],[Home]],Table5[],2,FALSE)</f>
        <v>4</v>
      </c>
    </row>
    <row r="4403" spans="1:17" ht="25.5" customHeight="1">
      <c r="A4403" s="89" t="s">
        <v>1593</v>
      </c>
      <c r="B4403" s="90" t="s">
        <v>12</v>
      </c>
      <c r="C4403" s="90" t="s">
        <v>30</v>
      </c>
      <c r="D4403" s="90">
        <v>110</v>
      </c>
      <c r="E4403" s="90" t="s">
        <v>18</v>
      </c>
      <c r="F4403" s="90">
        <v>99</v>
      </c>
      <c r="G4403" s="84"/>
      <c r="H4403" s="84"/>
      <c r="I4403" s="30"/>
      <c r="J4403" s="37">
        <f>VLOOKUP(Table2[[#This Row],[Visitor]],Table1[],2,FALSE)</f>
        <v>18</v>
      </c>
      <c r="K4403" s="37">
        <f>VLOOKUP(Table2[[#This Row],[Home]],Table1[],2,FALSE)</f>
        <v>26</v>
      </c>
      <c r="L4403" s="37">
        <f>VLOOKUP(Table2[[#This Row],[Visitor]],Table3[],2,FALSE)</f>
        <v>14</v>
      </c>
      <c r="M4403" s="37">
        <f>VLOOKUP(Table2[[#This Row],[Home]],Table3[],2,FALSE)</f>
        <v>26</v>
      </c>
      <c r="N4403" s="37">
        <f>VLOOKUP(Table2[[#This Row],[Visitor]],Table4[],2,FALSE)</f>
        <v>4</v>
      </c>
      <c r="O4403" s="37">
        <f>VLOOKUP(Table2[[#This Row],[Home]],Table4[],2,FALSE)</f>
        <v>15</v>
      </c>
      <c r="P4403" s="37">
        <f>VLOOKUP(Table2[[#This Row],[Visitor]],Table5[],2,FALSE)</f>
        <v>6</v>
      </c>
      <c r="Q4403" s="37">
        <f>VLOOKUP(Table2[[#This Row],[Home]],Table5[],2,FALSE)</f>
        <v>18</v>
      </c>
    </row>
    <row r="4404" spans="1:17" ht="25.5" customHeight="1">
      <c r="A4404" s="89" t="s">
        <v>1593</v>
      </c>
      <c r="B4404" s="90" t="s">
        <v>21</v>
      </c>
      <c r="C4404" s="90" t="s">
        <v>45</v>
      </c>
      <c r="D4404" s="90">
        <v>111</v>
      </c>
      <c r="E4404" s="90" t="s">
        <v>24</v>
      </c>
      <c r="F4404" s="90">
        <v>128</v>
      </c>
      <c r="G4404" s="84"/>
      <c r="H4404" s="84"/>
      <c r="I4404" s="30"/>
      <c r="J4404" s="37">
        <f>VLOOKUP(Table2[[#This Row],[Visitor]],Table1[],2,FALSE)</f>
        <v>28</v>
      </c>
      <c r="K4404" s="37">
        <f>VLOOKUP(Table2[[#This Row],[Home]],Table1[],2,FALSE)</f>
        <v>21</v>
      </c>
      <c r="L4404" s="37">
        <f>VLOOKUP(Table2[[#This Row],[Visitor]],Table3[],2,FALSE)</f>
        <v>21</v>
      </c>
      <c r="M4404" s="37">
        <f>VLOOKUP(Table2[[#This Row],[Home]],Table3[],2,FALSE)</f>
        <v>9</v>
      </c>
      <c r="N4404" s="37">
        <f>VLOOKUP(Table2[[#This Row],[Visitor]],Table4[],2,FALSE)</f>
        <v>20</v>
      </c>
      <c r="O4404" s="37">
        <f>VLOOKUP(Table2[[#This Row],[Home]],Table4[],2,FALSE)</f>
        <v>24</v>
      </c>
      <c r="P4404" s="37">
        <f>VLOOKUP(Table2[[#This Row],[Visitor]],Table5[],2,FALSE)</f>
        <v>3</v>
      </c>
      <c r="Q4404" s="37">
        <f>VLOOKUP(Table2[[#This Row],[Home]],Table5[],2,FALSE)</f>
        <v>21</v>
      </c>
    </row>
    <row r="4405" spans="1:17" ht="25.5" customHeight="1">
      <c r="A4405" s="89" t="s">
        <v>1593</v>
      </c>
      <c r="B4405" s="90" t="s">
        <v>21</v>
      </c>
      <c r="C4405" s="90" t="s">
        <v>20</v>
      </c>
      <c r="D4405" s="90">
        <v>113</v>
      </c>
      <c r="E4405" s="90" t="s">
        <v>42</v>
      </c>
      <c r="F4405" s="90">
        <v>131</v>
      </c>
      <c r="G4405" s="84"/>
      <c r="H4405" s="84"/>
      <c r="I4405" s="30"/>
      <c r="J4405" s="37">
        <f>VLOOKUP(Table2[[#This Row],[Visitor]],Table1[],2,FALSE)</f>
        <v>9</v>
      </c>
      <c r="K4405" s="37">
        <f>VLOOKUP(Table2[[#This Row],[Home]],Table1[],2,FALSE)</f>
        <v>25</v>
      </c>
      <c r="L4405" s="37">
        <f>VLOOKUP(Table2[[#This Row],[Visitor]],Table3[],2,FALSE)</f>
        <v>17</v>
      </c>
      <c r="M4405" s="37">
        <f>VLOOKUP(Table2[[#This Row],[Home]],Table3[],2,FALSE)</f>
        <v>22</v>
      </c>
      <c r="N4405" s="37">
        <f>VLOOKUP(Table2[[#This Row],[Visitor]],Table4[],2,FALSE)</f>
        <v>25</v>
      </c>
      <c r="O4405" s="37">
        <f>VLOOKUP(Table2[[#This Row],[Home]],Table4[],2,FALSE)</f>
        <v>30</v>
      </c>
      <c r="P4405" s="37">
        <f>VLOOKUP(Table2[[#This Row],[Visitor]],Table5[],2,FALSE)</f>
        <v>22</v>
      </c>
      <c r="Q4405" s="37">
        <f>VLOOKUP(Table2[[#This Row],[Home]],Table5[],2,FALSE)</f>
        <v>25</v>
      </c>
    </row>
    <row r="4406" spans="1:17" ht="25.5" customHeight="1">
      <c r="A4406" s="89" t="s">
        <v>1593</v>
      </c>
      <c r="B4406" s="90" t="s">
        <v>23</v>
      </c>
      <c r="C4406" s="90" t="s">
        <v>37</v>
      </c>
      <c r="D4406" s="90">
        <v>110</v>
      </c>
      <c r="E4406" s="90" t="s">
        <v>17</v>
      </c>
      <c r="F4406" s="90">
        <v>100</v>
      </c>
      <c r="G4406" s="84"/>
      <c r="H4406" s="84"/>
      <c r="I4406" s="30"/>
      <c r="J4406" s="37">
        <f>VLOOKUP(Table2[[#This Row],[Visitor]],Table1[],2,FALSE)</f>
        <v>29</v>
      </c>
      <c r="K4406" s="37">
        <f>VLOOKUP(Table2[[#This Row],[Home]],Table1[],2,FALSE)</f>
        <v>17</v>
      </c>
      <c r="L4406" s="37">
        <f>VLOOKUP(Table2[[#This Row],[Visitor]],Table3[],2,FALSE)</f>
        <v>30</v>
      </c>
      <c r="M4406" s="37">
        <f>VLOOKUP(Table2[[#This Row],[Home]],Table3[],2,FALSE)</f>
        <v>15</v>
      </c>
      <c r="N4406" s="37">
        <f>VLOOKUP(Table2[[#This Row],[Visitor]],Table4[],2,FALSE)</f>
        <v>29</v>
      </c>
      <c r="O4406" s="37">
        <f>VLOOKUP(Table2[[#This Row],[Home]],Table4[],2,FALSE)</f>
        <v>18</v>
      </c>
      <c r="P4406" s="37">
        <f>VLOOKUP(Table2[[#This Row],[Visitor]],Table5[],2,FALSE)</f>
        <v>17</v>
      </c>
      <c r="Q4406" s="37">
        <f>VLOOKUP(Table2[[#This Row],[Home]],Table5[],2,FALSE)</f>
        <v>9</v>
      </c>
    </row>
    <row r="4407" spans="1:17" ht="25.5" customHeight="1">
      <c r="A4407" s="89" t="s">
        <v>1593</v>
      </c>
      <c r="B4407" s="90" t="s">
        <v>35</v>
      </c>
      <c r="C4407" s="90" t="s">
        <v>19</v>
      </c>
      <c r="D4407" s="90">
        <v>108</v>
      </c>
      <c r="E4407" s="90" t="s">
        <v>10</v>
      </c>
      <c r="F4407" s="90">
        <v>98</v>
      </c>
      <c r="G4407" s="84"/>
      <c r="H4407" s="84"/>
      <c r="I4407" s="30"/>
      <c r="J4407" s="37">
        <f>VLOOKUP(Table2[[#This Row],[Visitor]],Table1[],2,FALSE)</f>
        <v>27</v>
      </c>
      <c r="K4407" s="37">
        <f>VLOOKUP(Table2[[#This Row],[Home]],Table1[],2,FALSE)</f>
        <v>1</v>
      </c>
      <c r="L4407" s="37">
        <f>VLOOKUP(Table2[[#This Row],[Visitor]],Table3[],2,FALSE)</f>
        <v>5</v>
      </c>
      <c r="M4407" s="37">
        <f>VLOOKUP(Table2[[#This Row],[Home]],Table3[],2,FALSE)</f>
        <v>3</v>
      </c>
      <c r="N4407" s="37">
        <f>VLOOKUP(Table2[[#This Row],[Visitor]],Table4[],2,FALSE)</f>
        <v>7</v>
      </c>
      <c r="O4407" s="37">
        <f>VLOOKUP(Table2[[#This Row],[Home]],Table4[],2,FALSE)</f>
        <v>3</v>
      </c>
      <c r="P4407" s="37">
        <f>VLOOKUP(Table2[[#This Row],[Visitor]],Table5[],2,FALSE)</f>
        <v>13</v>
      </c>
      <c r="Q4407" s="37">
        <f>VLOOKUP(Table2[[#This Row],[Home]],Table5[],2,FALSE)</f>
        <v>30</v>
      </c>
    </row>
    <row r="4408" spans="1:17" ht="25.5" customHeight="1">
      <c r="A4408" s="89" t="s">
        <v>1593</v>
      </c>
      <c r="B4408" s="90" t="s">
        <v>35</v>
      </c>
      <c r="C4408" s="90" t="s">
        <v>15</v>
      </c>
      <c r="D4408" s="90">
        <v>116</v>
      </c>
      <c r="E4408" s="90" t="s">
        <v>36</v>
      </c>
      <c r="F4408" s="90">
        <v>112</v>
      </c>
      <c r="G4408" s="84"/>
      <c r="H4408" s="84"/>
      <c r="I4408" s="30"/>
      <c r="J4408" s="37">
        <f>VLOOKUP(Table2[[#This Row],[Visitor]],Table1[],2,FALSE)</f>
        <v>30</v>
      </c>
      <c r="K4408" s="37">
        <f>VLOOKUP(Table2[[#This Row],[Home]],Table1[],2,FALSE)</f>
        <v>16</v>
      </c>
      <c r="L4408" s="37">
        <f>VLOOKUP(Table2[[#This Row],[Visitor]],Table3[],2,FALSE)</f>
        <v>23</v>
      </c>
      <c r="M4408" s="37">
        <f>VLOOKUP(Table2[[#This Row],[Home]],Table3[],2,FALSE)</f>
        <v>7</v>
      </c>
      <c r="N4408" s="37">
        <f>VLOOKUP(Table2[[#This Row],[Visitor]],Table4[],2,FALSE)</f>
        <v>14</v>
      </c>
      <c r="O4408" s="37">
        <f>VLOOKUP(Table2[[#This Row],[Home]],Table4[],2,FALSE)</f>
        <v>6</v>
      </c>
      <c r="P4408" s="37">
        <f>VLOOKUP(Table2[[#This Row],[Visitor]],Table5[],2,FALSE)</f>
        <v>14</v>
      </c>
      <c r="Q4408" s="37">
        <f>VLOOKUP(Table2[[#This Row],[Home]],Table5[],2,FALSE)</f>
        <v>15</v>
      </c>
    </row>
    <row r="4409" spans="1:17" ht="25.5" customHeight="1">
      <c r="A4409" s="89" t="s">
        <v>1594</v>
      </c>
      <c r="B4409" s="90" t="s">
        <v>12</v>
      </c>
      <c r="C4409" s="90" t="s">
        <v>14</v>
      </c>
      <c r="D4409" s="90">
        <v>111</v>
      </c>
      <c r="E4409" s="90" t="s">
        <v>16</v>
      </c>
      <c r="F4409" s="90">
        <v>116</v>
      </c>
      <c r="G4409" s="84"/>
      <c r="H4409" s="84"/>
      <c r="I4409" s="30"/>
      <c r="J4409" s="37">
        <f>VLOOKUP(Table2[[#This Row],[Visitor]],Table1[],2,FALSE)</f>
        <v>19</v>
      </c>
      <c r="K4409" s="37">
        <f>VLOOKUP(Table2[[#This Row],[Home]],Table1[],2,FALSE)</f>
        <v>13</v>
      </c>
      <c r="L4409" s="37">
        <f>VLOOKUP(Table2[[#This Row],[Visitor]],Table3[],2,FALSE)</f>
        <v>19</v>
      </c>
      <c r="M4409" s="37">
        <f>VLOOKUP(Table2[[#This Row],[Home]],Table3[],2,FALSE)</f>
        <v>8</v>
      </c>
      <c r="N4409" s="37">
        <f>VLOOKUP(Table2[[#This Row],[Visitor]],Table4[],2,FALSE)</f>
        <v>16</v>
      </c>
      <c r="O4409" s="37">
        <f>VLOOKUP(Table2[[#This Row],[Home]],Table4[],2,FALSE)</f>
        <v>11</v>
      </c>
      <c r="P4409" s="37">
        <f>VLOOKUP(Table2[[#This Row],[Visitor]],Table5[],2,FALSE)</f>
        <v>27</v>
      </c>
      <c r="Q4409" s="37">
        <f>VLOOKUP(Table2[[#This Row],[Home]],Table5[],2,FALSE)</f>
        <v>7</v>
      </c>
    </row>
    <row r="4410" spans="1:17" ht="25.5" customHeight="1">
      <c r="A4410" s="89" t="s">
        <v>1594</v>
      </c>
      <c r="B4410" s="90" t="s">
        <v>21</v>
      </c>
      <c r="C4410" s="90" t="s">
        <v>5</v>
      </c>
      <c r="D4410" s="90">
        <v>119</v>
      </c>
      <c r="E4410" s="90" t="s">
        <v>22</v>
      </c>
      <c r="F4410" s="90">
        <v>121</v>
      </c>
      <c r="G4410" s="84"/>
      <c r="H4410" s="84"/>
      <c r="I4410" s="30"/>
      <c r="J4410" s="37">
        <f>VLOOKUP(Table2[[#This Row],[Visitor]],Table1[],2,FALSE)</f>
        <v>4</v>
      </c>
      <c r="K4410" s="37">
        <f>VLOOKUP(Table2[[#This Row],[Home]],Table1[],2,FALSE)</f>
        <v>14</v>
      </c>
      <c r="L4410" s="37">
        <f>VLOOKUP(Table2[[#This Row],[Visitor]],Table3[],2,FALSE)</f>
        <v>4</v>
      </c>
      <c r="M4410" s="37">
        <f>VLOOKUP(Table2[[#This Row],[Home]],Table3[],2,FALSE)</f>
        <v>16</v>
      </c>
      <c r="N4410" s="37">
        <f>VLOOKUP(Table2[[#This Row],[Visitor]],Table4[],2,FALSE)</f>
        <v>9</v>
      </c>
      <c r="O4410" s="37">
        <f>VLOOKUP(Table2[[#This Row],[Home]],Table4[],2,FALSE)</f>
        <v>1</v>
      </c>
      <c r="P4410" s="37">
        <f>VLOOKUP(Table2[[#This Row],[Visitor]],Table5[],2,FALSE)</f>
        <v>5</v>
      </c>
      <c r="Q4410" s="37">
        <f>VLOOKUP(Table2[[#This Row],[Home]],Table5[],2,FALSE)</f>
        <v>1</v>
      </c>
    </row>
    <row r="4411" spans="1:17" ht="25.5" customHeight="1">
      <c r="A4411" s="89" t="s">
        <v>1594</v>
      </c>
      <c r="B4411" s="90" t="s">
        <v>21</v>
      </c>
      <c r="C4411" s="90" t="s">
        <v>30</v>
      </c>
      <c r="D4411" s="90">
        <v>111</v>
      </c>
      <c r="E4411" s="90" t="s">
        <v>41</v>
      </c>
      <c r="F4411" s="90">
        <v>135</v>
      </c>
      <c r="G4411" s="84"/>
      <c r="H4411" s="84"/>
      <c r="I4411" s="30"/>
      <c r="J4411" s="37">
        <f>VLOOKUP(Table2[[#This Row],[Visitor]],Table1[],2,FALSE)</f>
        <v>18</v>
      </c>
      <c r="K4411" s="37">
        <f>VLOOKUP(Table2[[#This Row],[Home]],Table1[],2,FALSE)</f>
        <v>7</v>
      </c>
      <c r="L4411" s="37">
        <f>VLOOKUP(Table2[[#This Row],[Visitor]],Table3[],2,FALSE)</f>
        <v>14</v>
      </c>
      <c r="M4411" s="37">
        <f>VLOOKUP(Table2[[#This Row],[Home]],Table3[],2,FALSE)</f>
        <v>2</v>
      </c>
      <c r="N4411" s="37">
        <f>VLOOKUP(Table2[[#This Row],[Visitor]],Table4[],2,FALSE)</f>
        <v>4</v>
      </c>
      <c r="O4411" s="37">
        <f>VLOOKUP(Table2[[#This Row],[Home]],Table4[],2,FALSE)</f>
        <v>2</v>
      </c>
      <c r="P4411" s="37">
        <f>VLOOKUP(Table2[[#This Row],[Visitor]],Table5[],2,FALSE)</f>
        <v>6</v>
      </c>
      <c r="Q4411" s="37">
        <f>VLOOKUP(Table2[[#This Row],[Home]],Table5[],2,FALSE)</f>
        <v>2</v>
      </c>
    </row>
    <row r="4412" spans="1:17" ht="25.5" customHeight="1">
      <c r="A4412" s="89" t="s">
        <v>1594</v>
      </c>
      <c r="B4412" s="90" t="s">
        <v>23</v>
      </c>
      <c r="C4412" s="90" t="s">
        <v>6</v>
      </c>
      <c r="D4412" s="90">
        <v>103</v>
      </c>
      <c r="E4412" s="90" t="s">
        <v>40</v>
      </c>
      <c r="F4412" s="90">
        <v>94</v>
      </c>
      <c r="G4412" s="84"/>
      <c r="H4412" s="84"/>
      <c r="I4412" s="30"/>
      <c r="J4412" s="37">
        <f>VLOOKUP(Table2[[#This Row],[Visitor]],Table1[],2,FALSE)</f>
        <v>5</v>
      </c>
      <c r="K4412" s="37">
        <f>VLOOKUP(Table2[[#This Row],[Home]],Table1[],2,FALSE)</f>
        <v>15</v>
      </c>
      <c r="L4412" s="37">
        <f>VLOOKUP(Table2[[#This Row],[Visitor]],Table3[],2,FALSE)</f>
        <v>6</v>
      </c>
      <c r="M4412" s="37">
        <f>VLOOKUP(Table2[[#This Row],[Home]],Table3[],2,FALSE)</f>
        <v>24</v>
      </c>
      <c r="N4412" s="37">
        <f>VLOOKUP(Table2[[#This Row],[Visitor]],Table4[],2,FALSE)</f>
        <v>28</v>
      </c>
      <c r="O4412" s="37">
        <f>VLOOKUP(Table2[[#This Row],[Home]],Table4[],2,FALSE)</f>
        <v>27</v>
      </c>
      <c r="P4412" s="37">
        <f>VLOOKUP(Table2[[#This Row],[Visitor]],Table5[],2,FALSE)</f>
        <v>28</v>
      </c>
      <c r="Q4412" s="37">
        <f>VLOOKUP(Table2[[#This Row],[Home]],Table5[],2,FALSE)</f>
        <v>24</v>
      </c>
    </row>
    <row r="4413" spans="1:17" ht="25.5" customHeight="1">
      <c r="A4413" s="89" t="s">
        <v>1594</v>
      </c>
      <c r="B4413" s="90" t="s">
        <v>23</v>
      </c>
      <c r="C4413" s="90" t="s">
        <v>13</v>
      </c>
      <c r="D4413" s="90">
        <v>122</v>
      </c>
      <c r="E4413" s="90" t="s">
        <v>9</v>
      </c>
      <c r="F4413" s="90">
        <v>97</v>
      </c>
      <c r="G4413" s="84"/>
      <c r="H4413" s="84"/>
      <c r="I4413" s="30"/>
      <c r="J4413" s="37">
        <f>VLOOKUP(Table2[[#This Row],[Visitor]],Table1[],2,FALSE)</f>
        <v>20</v>
      </c>
      <c r="K4413" s="37">
        <f>VLOOKUP(Table2[[#This Row],[Home]],Table1[],2,FALSE)</f>
        <v>3</v>
      </c>
      <c r="L4413" s="37">
        <f>VLOOKUP(Table2[[#This Row],[Visitor]],Table3[],2,FALSE)</f>
        <v>20</v>
      </c>
      <c r="M4413" s="37">
        <f>VLOOKUP(Table2[[#This Row],[Home]],Table3[],2,FALSE)</f>
        <v>1</v>
      </c>
      <c r="N4413" s="37">
        <f>VLOOKUP(Table2[[#This Row],[Visitor]],Table4[],2,FALSE)</f>
        <v>17</v>
      </c>
      <c r="O4413" s="37">
        <f>VLOOKUP(Table2[[#This Row],[Home]],Table4[],2,FALSE)</f>
        <v>5</v>
      </c>
      <c r="P4413" s="37">
        <f>VLOOKUP(Table2[[#This Row],[Visitor]],Table5[],2,FALSE)</f>
        <v>23</v>
      </c>
      <c r="Q4413" s="37">
        <f>VLOOKUP(Table2[[#This Row],[Home]],Table5[],2,FALSE)</f>
        <v>8</v>
      </c>
    </row>
    <row r="4414" spans="1:17" ht="25.5" customHeight="1">
      <c r="A4414" s="89" t="s">
        <v>1594</v>
      </c>
      <c r="B4414" s="90" t="s">
        <v>23</v>
      </c>
      <c r="C4414" s="90" t="s">
        <v>28</v>
      </c>
      <c r="D4414" s="90">
        <v>128</v>
      </c>
      <c r="E4414" s="90" t="s">
        <v>33</v>
      </c>
      <c r="F4414" s="90">
        <v>108</v>
      </c>
      <c r="G4414" s="84"/>
      <c r="H4414" s="84"/>
      <c r="I4414" s="30"/>
      <c r="J4414" s="37">
        <f>VLOOKUP(Table2[[#This Row],[Visitor]],Table1[],2,FALSE)</f>
        <v>22</v>
      </c>
      <c r="K4414" s="37">
        <f>VLOOKUP(Table2[[#This Row],[Home]],Table1[],2,FALSE)</f>
        <v>24</v>
      </c>
      <c r="L4414" s="37">
        <f>VLOOKUP(Table2[[#This Row],[Visitor]],Table3[],2,FALSE)</f>
        <v>28</v>
      </c>
      <c r="M4414" s="37">
        <f>VLOOKUP(Table2[[#This Row],[Home]],Table3[],2,FALSE)</f>
        <v>12</v>
      </c>
      <c r="N4414" s="37">
        <f>VLOOKUP(Table2[[#This Row],[Visitor]],Table4[],2,FALSE)</f>
        <v>22</v>
      </c>
      <c r="O4414" s="37">
        <f>VLOOKUP(Table2[[#This Row],[Home]],Table4[],2,FALSE)</f>
        <v>21</v>
      </c>
      <c r="P4414" s="37">
        <f>VLOOKUP(Table2[[#This Row],[Visitor]],Table5[],2,FALSE)</f>
        <v>12</v>
      </c>
      <c r="Q4414" s="37">
        <f>VLOOKUP(Table2[[#This Row],[Home]],Table5[],2,FALSE)</f>
        <v>29</v>
      </c>
    </row>
    <row r="4415" spans="1:17" ht="25.5" customHeight="1">
      <c r="A4415" s="89" t="s">
        <v>1594</v>
      </c>
      <c r="B4415" s="90" t="s">
        <v>23</v>
      </c>
      <c r="C4415" s="90" t="s">
        <v>25</v>
      </c>
      <c r="D4415" s="90">
        <v>116</v>
      </c>
      <c r="E4415" s="90" t="s">
        <v>43</v>
      </c>
      <c r="F4415" s="90">
        <v>107</v>
      </c>
      <c r="G4415" s="84"/>
      <c r="H4415" s="84"/>
      <c r="I4415" s="30"/>
      <c r="J4415" s="37">
        <f>VLOOKUP(Table2[[#This Row],[Visitor]],Table1[],2,FALSE)</f>
        <v>12</v>
      </c>
      <c r="K4415" s="37">
        <f>VLOOKUP(Table2[[#This Row],[Home]],Table1[],2,FALSE)</f>
        <v>10</v>
      </c>
      <c r="L4415" s="37">
        <f>VLOOKUP(Table2[[#This Row],[Visitor]],Table3[],2,FALSE)</f>
        <v>29</v>
      </c>
      <c r="M4415" s="37">
        <f>VLOOKUP(Table2[[#This Row],[Home]],Table3[],2,FALSE)</f>
        <v>10</v>
      </c>
      <c r="N4415" s="37">
        <f>VLOOKUP(Table2[[#This Row],[Visitor]],Table4[],2,FALSE)</f>
        <v>23</v>
      </c>
      <c r="O4415" s="37">
        <f>VLOOKUP(Table2[[#This Row],[Home]],Table4[],2,FALSE)</f>
        <v>10</v>
      </c>
      <c r="P4415" s="37">
        <f>VLOOKUP(Table2[[#This Row],[Visitor]],Table5[],2,FALSE)</f>
        <v>16</v>
      </c>
      <c r="Q4415" s="37">
        <f>VLOOKUP(Table2[[#This Row],[Home]],Table5[],2,FALSE)</f>
        <v>10</v>
      </c>
    </row>
    <row r="4416" spans="1:17" ht="25.5" customHeight="1">
      <c r="A4416" s="89" t="s">
        <v>1594</v>
      </c>
      <c r="B4416" s="90" t="s">
        <v>23</v>
      </c>
      <c r="C4416" s="90" t="s">
        <v>37</v>
      </c>
      <c r="D4416" s="90">
        <v>111</v>
      </c>
      <c r="E4416" s="90" t="s">
        <v>18</v>
      </c>
      <c r="F4416" s="90">
        <v>112</v>
      </c>
      <c r="G4416" s="84"/>
      <c r="H4416" s="84"/>
      <c r="I4416" s="30"/>
      <c r="J4416" s="37">
        <f>VLOOKUP(Table2[[#This Row],[Visitor]],Table1[],2,FALSE)</f>
        <v>29</v>
      </c>
      <c r="K4416" s="37">
        <f>VLOOKUP(Table2[[#This Row],[Home]],Table1[],2,FALSE)</f>
        <v>26</v>
      </c>
      <c r="L4416" s="37">
        <f>VLOOKUP(Table2[[#This Row],[Visitor]],Table3[],2,FALSE)</f>
        <v>30</v>
      </c>
      <c r="M4416" s="37">
        <f>VLOOKUP(Table2[[#This Row],[Home]],Table3[],2,FALSE)</f>
        <v>26</v>
      </c>
      <c r="N4416" s="37">
        <f>VLOOKUP(Table2[[#This Row],[Visitor]],Table4[],2,FALSE)</f>
        <v>29</v>
      </c>
      <c r="O4416" s="37">
        <f>VLOOKUP(Table2[[#This Row],[Home]],Table4[],2,FALSE)</f>
        <v>15</v>
      </c>
      <c r="P4416" s="37">
        <f>VLOOKUP(Table2[[#This Row],[Visitor]],Table5[],2,FALSE)</f>
        <v>17</v>
      </c>
      <c r="Q4416" s="37">
        <f>VLOOKUP(Table2[[#This Row],[Home]],Table5[],2,FALSE)</f>
        <v>18</v>
      </c>
    </row>
    <row r="4417" spans="1:17" ht="25.5" customHeight="1">
      <c r="A4417" s="89" t="s">
        <v>1594</v>
      </c>
      <c r="B4417" s="90" t="s">
        <v>26</v>
      </c>
      <c r="C4417" s="90" t="s">
        <v>44</v>
      </c>
      <c r="D4417" s="90">
        <v>134</v>
      </c>
      <c r="E4417" s="90" t="s">
        <v>34</v>
      </c>
      <c r="F4417" s="90">
        <v>101</v>
      </c>
      <c r="G4417" s="84"/>
      <c r="H4417" s="84"/>
      <c r="I4417" s="30"/>
      <c r="J4417" s="37">
        <f>VLOOKUP(Table2[[#This Row],[Visitor]],Table1[],2,FALSE)</f>
        <v>6</v>
      </c>
      <c r="K4417" s="37">
        <f>VLOOKUP(Table2[[#This Row],[Home]],Table1[],2,FALSE)</f>
        <v>2</v>
      </c>
      <c r="L4417" s="37">
        <f>VLOOKUP(Table2[[#This Row],[Visitor]],Table3[],2,FALSE)</f>
        <v>18</v>
      </c>
      <c r="M4417" s="37">
        <f>VLOOKUP(Table2[[#This Row],[Home]],Table3[],2,FALSE)</f>
        <v>13</v>
      </c>
      <c r="N4417" s="37">
        <f>VLOOKUP(Table2[[#This Row],[Visitor]],Table4[],2,FALSE)</f>
        <v>12</v>
      </c>
      <c r="O4417" s="37">
        <f>VLOOKUP(Table2[[#This Row],[Home]],Table4[],2,FALSE)</f>
        <v>13</v>
      </c>
      <c r="P4417" s="37">
        <f>VLOOKUP(Table2[[#This Row],[Visitor]],Table5[],2,FALSE)</f>
        <v>4</v>
      </c>
      <c r="Q4417" s="37">
        <f>VLOOKUP(Table2[[#This Row],[Home]],Table5[],2,FALSE)</f>
        <v>19</v>
      </c>
    </row>
    <row r="4418" spans="1:17" ht="25.5" customHeight="1">
      <c r="A4418" s="89" t="s">
        <v>1594</v>
      </c>
      <c r="B4418" s="90" t="s">
        <v>35</v>
      </c>
      <c r="C4418" s="90" t="s">
        <v>27</v>
      </c>
      <c r="D4418" s="90">
        <v>108</v>
      </c>
      <c r="E4418" s="90" t="s">
        <v>38</v>
      </c>
      <c r="F4418" s="90">
        <v>110</v>
      </c>
      <c r="G4418" s="84"/>
      <c r="H4418" s="84"/>
      <c r="I4418" s="30"/>
      <c r="J4418" s="37">
        <f>VLOOKUP(Table2[[#This Row],[Visitor]],Table1[],2,FALSE)</f>
        <v>11</v>
      </c>
      <c r="K4418" s="37">
        <f>VLOOKUP(Table2[[#This Row],[Home]],Table1[],2,FALSE)</f>
        <v>23</v>
      </c>
      <c r="L4418" s="37">
        <f>VLOOKUP(Table2[[#This Row],[Visitor]],Table3[],2,FALSE)</f>
        <v>27</v>
      </c>
      <c r="M4418" s="37">
        <f>VLOOKUP(Table2[[#This Row],[Home]],Table3[],2,FALSE)</f>
        <v>25</v>
      </c>
      <c r="N4418" s="37">
        <f>VLOOKUP(Table2[[#This Row],[Visitor]],Table4[],2,FALSE)</f>
        <v>26</v>
      </c>
      <c r="O4418" s="37">
        <f>VLOOKUP(Table2[[#This Row],[Home]],Table4[],2,FALSE)</f>
        <v>19</v>
      </c>
      <c r="P4418" s="37">
        <f>VLOOKUP(Table2[[#This Row],[Visitor]],Table5[],2,FALSE)</f>
        <v>26</v>
      </c>
      <c r="Q4418" s="37">
        <f>VLOOKUP(Table2[[#This Row],[Home]],Table5[],2,FALSE)</f>
        <v>20</v>
      </c>
    </row>
    <row r="4419" spans="1:17" ht="25.5" customHeight="1">
      <c r="A4419" s="89" t="s">
        <v>1594</v>
      </c>
      <c r="B4419" s="90" t="s">
        <v>35</v>
      </c>
      <c r="C4419" s="90" t="s">
        <v>15</v>
      </c>
      <c r="D4419" s="90">
        <v>88</v>
      </c>
      <c r="E4419" s="90" t="s">
        <v>31</v>
      </c>
      <c r="F4419" s="90">
        <v>118</v>
      </c>
      <c r="G4419" s="84"/>
      <c r="H4419" s="84"/>
      <c r="I4419" s="30"/>
      <c r="J4419" s="37">
        <f>VLOOKUP(Table2[[#This Row],[Visitor]],Table1[],2,FALSE)</f>
        <v>30</v>
      </c>
      <c r="K4419" s="37">
        <f>VLOOKUP(Table2[[#This Row],[Home]],Table1[],2,FALSE)</f>
        <v>8</v>
      </c>
      <c r="L4419" s="37">
        <f>VLOOKUP(Table2[[#This Row],[Visitor]],Table3[],2,FALSE)</f>
        <v>23</v>
      </c>
      <c r="M4419" s="37">
        <f>VLOOKUP(Table2[[#This Row],[Home]],Table3[],2,FALSE)</f>
        <v>11</v>
      </c>
      <c r="N4419" s="37">
        <f>VLOOKUP(Table2[[#This Row],[Visitor]],Table4[],2,FALSE)</f>
        <v>14</v>
      </c>
      <c r="O4419" s="37">
        <f>VLOOKUP(Table2[[#This Row],[Home]],Table4[],2,FALSE)</f>
        <v>8</v>
      </c>
      <c r="P4419" s="37">
        <f>VLOOKUP(Table2[[#This Row],[Visitor]],Table5[],2,FALSE)</f>
        <v>14</v>
      </c>
      <c r="Q4419" s="37">
        <f>VLOOKUP(Table2[[#This Row],[Home]],Table5[],2,FALSE)</f>
        <v>11</v>
      </c>
    </row>
    <row r="4420" spans="1:17" ht="25.5" customHeight="1">
      <c r="A4420" s="89" t="s">
        <v>1595</v>
      </c>
      <c r="B4420" s="90" t="s">
        <v>21</v>
      </c>
      <c r="C4420" s="90" t="s">
        <v>36</v>
      </c>
      <c r="D4420" s="90">
        <v>125</v>
      </c>
      <c r="E4420" s="90" t="s">
        <v>17</v>
      </c>
      <c r="F4420" s="90">
        <v>122</v>
      </c>
      <c r="G4420" s="84"/>
      <c r="H4420" s="84"/>
      <c r="I4420" s="30"/>
      <c r="J4420" s="37">
        <f>VLOOKUP(Table2[[#This Row],[Visitor]],Table1[],2,FALSE)</f>
        <v>16</v>
      </c>
      <c r="K4420" s="37">
        <f>VLOOKUP(Table2[[#This Row],[Home]],Table1[],2,FALSE)</f>
        <v>17</v>
      </c>
      <c r="L4420" s="37">
        <f>VLOOKUP(Table2[[#This Row],[Visitor]],Table3[],2,FALSE)</f>
        <v>7</v>
      </c>
      <c r="M4420" s="37">
        <f>VLOOKUP(Table2[[#This Row],[Home]],Table3[],2,FALSE)</f>
        <v>15</v>
      </c>
      <c r="N4420" s="37">
        <f>VLOOKUP(Table2[[#This Row],[Visitor]],Table4[],2,FALSE)</f>
        <v>6</v>
      </c>
      <c r="O4420" s="37">
        <f>VLOOKUP(Table2[[#This Row],[Home]],Table4[],2,FALSE)</f>
        <v>18</v>
      </c>
      <c r="P4420" s="37">
        <f>VLOOKUP(Table2[[#This Row],[Visitor]],Table5[],2,FALSE)</f>
        <v>15</v>
      </c>
      <c r="Q4420" s="37">
        <f>VLOOKUP(Table2[[#This Row],[Home]],Table5[],2,FALSE)</f>
        <v>9</v>
      </c>
    </row>
    <row r="4421" spans="1:17" ht="25.5" customHeight="1">
      <c r="A4421" s="89" t="s">
        <v>1595</v>
      </c>
      <c r="B4421" s="90" t="s">
        <v>21</v>
      </c>
      <c r="C4421" s="90" t="s">
        <v>20</v>
      </c>
      <c r="D4421" s="90">
        <v>102</v>
      </c>
      <c r="E4421" s="90" t="s">
        <v>42</v>
      </c>
      <c r="F4421" s="90">
        <v>106</v>
      </c>
      <c r="G4421" s="84"/>
      <c r="H4421" s="84"/>
      <c r="I4421" s="30"/>
      <c r="J4421" s="37">
        <f>VLOOKUP(Table2[[#This Row],[Visitor]],Table1[],2,FALSE)</f>
        <v>9</v>
      </c>
      <c r="K4421" s="37">
        <f>VLOOKUP(Table2[[#This Row],[Home]],Table1[],2,FALSE)</f>
        <v>25</v>
      </c>
      <c r="L4421" s="37">
        <f>VLOOKUP(Table2[[#This Row],[Visitor]],Table3[],2,FALSE)</f>
        <v>17</v>
      </c>
      <c r="M4421" s="37">
        <f>VLOOKUP(Table2[[#This Row],[Home]],Table3[],2,FALSE)</f>
        <v>22</v>
      </c>
      <c r="N4421" s="37">
        <f>VLOOKUP(Table2[[#This Row],[Visitor]],Table4[],2,FALSE)</f>
        <v>25</v>
      </c>
      <c r="O4421" s="37">
        <f>VLOOKUP(Table2[[#This Row],[Home]],Table4[],2,FALSE)</f>
        <v>30</v>
      </c>
      <c r="P4421" s="37">
        <f>VLOOKUP(Table2[[#This Row],[Visitor]],Table5[],2,FALSE)</f>
        <v>22</v>
      </c>
      <c r="Q4421" s="37">
        <f>VLOOKUP(Table2[[#This Row],[Home]],Table5[],2,FALSE)</f>
        <v>25</v>
      </c>
    </row>
    <row r="4422" spans="1:17" ht="25.5" customHeight="1">
      <c r="A4422" s="89" t="s">
        <v>1595</v>
      </c>
      <c r="B4422" s="90" t="s">
        <v>26</v>
      </c>
      <c r="C4422" s="90" t="s">
        <v>44</v>
      </c>
      <c r="D4422" s="90">
        <v>98</v>
      </c>
      <c r="E4422" s="90" t="s">
        <v>34</v>
      </c>
      <c r="F4422" s="90">
        <v>85</v>
      </c>
      <c r="G4422" s="84"/>
      <c r="H4422" s="84"/>
      <c r="I4422" s="30"/>
      <c r="J4422" s="37">
        <f>VLOOKUP(Table2[[#This Row],[Visitor]],Table1[],2,FALSE)</f>
        <v>6</v>
      </c>
      <c r="K4422" s="37">
        <f>VLOOKUP(Table2[[#This Row],[Home]],Table1[],2,FALSE)</f>
        <v>2</v>
      </c>
      <c r="L4422" s="37">
        <f>VLOOKUP(Table2[[#This Row],[Visitor]],Table3[],2,FALSE)</f>
        <v>18</v>
      </c>
      <c r="M4422" s="37">
        <f>VLOOKUP(Table2[[#This Row],[Home]],Table3[],2,FALSE)</f>
        <v>13</v>
      </c>
      <c r="N4422" s="37">
        <f>VLOOKUP(Table2[[#This Row],[Visitor]],Table4[],2,FALSE)</f>
        <v>12</v>
      </c>
      <c r="O4422" s="37">
        <f>VLOOKUP(Table2[[#This Row],[Home]],Table4[],2,FALSE)</f>
        <v>13</v>
      </c>
      <c r="P4422" s="37">
        <f>VLOOKUP(Table2[[#This Row],[Visitor]],Table5[],2,FALSE)</f>
        <v>4</v>
      </c>
      <c r="Q4422" s="37">
        <f>VLOOKUP(Table2[[#This Row],[Home]],Table5[],2,FALSE)</f>
        <v>19</v>
      </c>
    </row>
    <row r="4423" spans="1:17" ht="25.5" customHeight="1">
      <c r="A4423" s="89" t="s">
        <v>1595</v>
      </c>
      <c r="B4423" s="90" t="s">
        <v>35</v>
      </c>
      <c r="C4423" s="90" t="s">
        <v>19</v>
      </c>
      <c r="D4423" s="90">
        <v>109</v>
      </c>
      <c r="E4423" s="90" t="s">
        <v>45</v>
      </c>
      <c r="F4423" s="90">
        <v>101</v>
      </c>
      <c r="G4423" s="84"/>
      <c r="H4423" s="84"/>
      <c r="I4423" s="30"/>
      <c r="J4423" s="37">
        <f>VLOOKUP(Table2[[#This Row],[Visitor]],Table1[],2,FALSE)</f>
        <v>27</v>
      </c>
      <c r="K4423" s="37">
        <f>VLOOKUP(Table2[[#This Row],[Home]],Table1[],2,FALSE)</f>
        <v>28</v>
      </c>
      <c r="L4423" s="37">
        <f>VLOOKUP(Table2[[#This Row],[Visitor]],Table3[],2,FALSE)</f>
        <v>5</v>
      </c>
      <c r="M4423" s="37">
        <f>VLOOKUP(Table2[[#This Row],[Home]],Table3[],2,FALSE)</f>
        <v>21</v>
      </c>
      <c r="N4423" s="37">
        <f>VLOOKUP(Table2[[#This Row],[Visitor]],Table4[],2,FALSE)</f>
        <v>7</v>
      </c>
      <c r="O4423" s="37">
        <f>VLOOKUP(Table2[[#This Row],[Home]],Table4[],2,FALSE)</f>
        <v>20</v>
      </c>
      <c r="P4423" s="37">
        <f>VLOOKUP(Table2[[#This Row],[Visitor]],Table5[],2,FALSE)</f>
        <v>13</v>
      </c>
      <c r="Q4423" s="37">
        <f>VLOOKUP(Table2[[#This Row],[Home]],Table5[],2,FALSE)</f>
        <v>3</v>
      </c>
    </row>
    <row r="4424" spans="1:17" ht="25.5" customHeight="1">
      <c r="A4424" s="89" t="s">
        <v>1595</v>
      </c>
      <c r="B4424" s="90" t="s">
        <v>35</v>
      </c>
      <c r="C4424" s="90" t="s">
        <v>10</v>
      </c>
      <c r="D4424" s="90">
        <v>119</v>
      </c>
      <c r="E4424" s="90" t="s">
        <v>38</v>
      </c>
      <c r="F4424" s="90">
        <v>141</v>
      </c>
      <c r="G4424" s="84"/>
      <c r="H4424" s="84"/>
      <c r="I4424" s="30"/>
      <c r="J4424" s="37">
        <f>VLOOKUP(Table2[[#This Row],[Visitor]],Table1[],2,FALSE)</f>
        <v>1</v>
      </c>
      <c r="K4424" s="37">
        <f>VLOOKUP(Table2[[#This Row],[Home]],Table1[],2,FALSE)</f>
        <v>23</v>
      </c>
      <c r="L4424" s="37">
        <f>VLOOKUP(Table2[[#This Row],[Visitor]],Table3[],2,FALSE)</f>
        <v>3</v>
      </c>
      <c r="M4424" s="37">
        <f>VLOOKUP(Table2[[#This Row],[Home]],Table3[],2,FALSE)</f>
        <v>25</v>
      </c>
      <c r="N4424" s="37">
        <f>VLOOKUP(Table2[[#This Row],[Visitor]],Table4[],2,FALSE)</f>
        <v>3</v>
      </c>
      <c r="O4424" s="37">
        <f>VLOOKUP(Table2[[#This Row],[Home]],Table4[],2,FALSE)</f>
        <v>19</v>
      </c>
      <c r="P4424" s="37">
        <f>VLOOKUP(Table2[[#This Row],[Visitor]],Table5[],2,FALSE)</f>
        <v>30</v>
      </c>
      <c r="Q4424" s="37">
        <f>VLOOKUP(Table2[[#This Row],[Home]],Table5[],2,FALSE)</f>
        <v>20</v>
      </c>
    </row>
    <row r="4425" spans="1:17" ht="25.5" customHeight="1">
      <c r="A4425" s="89" t="s">
        <v>1596</v>
      </c>
      <c r="B4425" s="90" t="s">
        <v>12</v>
      </c>
      <c r="C4425" s="90" t="s">
        <v>15</v>
      </c>
      <c r="D4425" s="90">
        <v>113</v>
      </c>
      <c r="E4425" s="90" t="s">
        <v>14</v>
      </c>
      <c r="F4425" s="90">
        <v>111</v>
      </c>
      <c r="G4425" s="84"/>
      <c r="H4425" s="84"/>
      <c r="I4425" s="30"/>
      <c r="J4425" s="37">
        <f>VLOOKUP(Table2[[#This Row],[Visitor]],Table1[],2,FALSE)</f>
        <v>30</v>
      </c>
      <c r="K4425" s="37">
        <f>VLOOKUP(Table2[[#This Row],[Home]],Table1[],2,FALSE)</f>
        <v>19</v>
      </c>
      <c r="L4425" s="37">
        <f>VLOOKUP(Table2[[#This Row],[Visitor]],Table3[],2,FALSE)</f>
        <v>23</v>
      </c>
      <c r="M4425" s="37">
        <f>VLOOKUP(Table2[[#This Row],[Home]],Table3[],2,FALSE)</f>
        <v>19</v>
      </c>
      <c r="N4425" s="37">
        <f>VLOOKUP(Table2[[#This Row],[Visitor]],Table4[],2,FALSE)</f>
        <v>14</v>
      </c>
      <c r="O4425" s="37">
        <f>VLOOKUP(Table2[[#This Row],[Home]],Table4[],2,FALSE)</f>
        <v>16</v>
      </c>
      <c r="P4425" s="37">
        <f>VLOOKUP(Table2[[#This Row],[Visitor]],Table5[],2,FALSE)</f>
        <v>14</v>
      </c>
      <c r="Q4425" s="37">
        <f>VLOOKUP(Table2[[#This Row],[Home]],Table5[],2,FALSE)</f>
        <v>27</v>
      </c>
    </row>
    <row r="4426" spans="1:17" ht="25.5" customHeight="1">
      <c r="A4426" s="89" t="s">
        <v>1596</v>
      </c>
      <c r="B4426" s="90" t="s">
        <v>21</v>
      </c>
      <c r="C4426" s="90" t="s">
        <v>5</v>
      </c>
      <c r="D4426" s="90">
        <v>122</v>
      </c>
      <c r="E4426" s="90" t="s">
        <v>22</v>
      </c>
      <c r="F4426" s="90">
        <v>114</v>
      </c>
      <c r="G4426" s="84"/>
      <c r="H4426" s="84"/>
      <c r="I4426" s="30"/>
      <c r="J4426" s="37">
        <f>VLOOKUP(Table2[[#This Row],[Visitor]],Table1[],2,FALSE)</f>
        <v>4</v>
      </c>
      <c r="K4426" s="37">
        <f>VLOOKUP(Table2[[#This Row],[Home]],Table1[],2,FALSE)</f>
        <v>14</v>
      </c>
      <c r="L4426" s="37">
        <f>VLOOKUP(Table2[[#This Row],[Visitor]],Table3[],2,FALSE)</f>
        <v>4</v>
      </c>
      <c r="M4426" s="37">
        <f>VLOOKUP(Table2[[#This Row],[Home]],Table3[],2,FALSE)</f>
        <v>16</v>
      </c>
      <c r="N4426" s="37">
        <f>VLOOKUP(Table2[[#This Row],[Visitor]],Table4[],2,FALSE)</f>
        <v>9</v>
      </c>
      <c r="O4426" s="37">
        <f>VLOOKUP(Table2[[#This Row],[Home]],Table4[],2,FALSE)</f>
        <v>1</v>
      </c>
      <c r="P4426" s="37">
        <f>VLOOKUP(Table2[[#This Row],[Visitor]],Table5[],2,FALSE)</f>
        <v>5</v>
      </c>
      <c r="Q4426" s="37">
        <f>VLOOKUP(Table2[[#This Row],[Home]],Table5[],2,FALSE)</f>
        <v>1</v>
      </c>
    </row>
    <row r="4427" spans="1:17" ht="25.5" customHeight="1">
      <c r="A4427" s="89" t="s">
        <v>1596</v>
      </c>
      <c r="B4427" s="90" t="s">
        <v>21</v>
      </c>
      <c r="C4427" s="90" t="s">
        <v>37</v>
      </c>
      <c r="D4427" s="90">
        <v>104</v>
      </c>
      <c r="E4427" s="90" t="s">
        <v>41</v>
      </c>
      <c r="F4427" s="90">
        <v>100</v>
      </c>
      <c r="G4427" s="84"/>
      <c r="H4427" s="84"/>
      <c r="I4427" s="30"/>
      <c r="J4427" s="37">
        <f>VLOOKUP(Table2[[#This Row],[Visitor]],Table1[],2,FALSE)</f>
        <v>29</v>
      </c>
      <c r="K4427" s="37">
        <f>VLOOKUP(Table2[[#This Row],[Home]],Table1[],2,FALSE)</f>
        <v>7</v>
      </c>
      <c r="L4427" s="37">
        <f>VLOOKUP(Table2[[#This Row],[Visitor]],Table3[],2,FALSE)</f>
        <v>30</v>
      </c>
      <c r="M4427" s="37">
        <f>VLOOKUP(Table2[[#This Row],[Home]],Table3[],2,FALSE)</f>
        <v>2</v>
      </c>
      <c r="N4427" s="37">
        <f>VLOOKUP(Table2[[#This Row],[Visitor]],Table4[],2,FALSE)</f>
        <v>29</v>
      </c>
      <c r="O4427" s="37">
        <f>VLOOKUP(Table2[[#This Row],[Home]],Table4[],2,FALSE)</f>
        <v>2</v>
      </c>
      <c r="P4427" s="37">
        <f>VLOOKUP(Table2[[#This Row],[Visitor]],Table5[],2,FALSE)</f>
        <v>17</v>
      </c>
      <c r="Q4427" s="37">
        <f>VLOOKUP(Table2[[#This Row],[Home]],Table5[],2,FALSE)</f>
        <v>2</v>
      </c>
    </row>
    <row r="4428" spans="1:17" ht="25.5" customHeight="1">
      <c r="A4428" s="89" t="s">
        <v>1596</v>
      </c>
      <c r="B4428" s="90" t="s">
        <v>23</v>
      </c>
      <c r="C4428" s="90" t="s">
        <v>17</v>
      </c>
      <c r="D4428" s="90">
        <v>105</v>
      </c>
      <c r="E4428" s="90" t="s">
        <v>13</v>
      </c>
      <c r="F4428" s="90">
        <v>110</v>
      </c>
      <c r="G4428" s="84"/>
      <c r="H4428" s="84"/>
      <c r="I4428" s="30"/>
      <c r="J4428" s="37">
        <f>VLOOKUP(Table2[[#This Row],[Visitor]],Table1[],2,FALSE)</f>
        <v>17</v>
      </c>
      <c r="K4428" s="37">
        <f>VLOOKUP(Table2[[#This Row],[Home]],Table1[],2,FALSE)</f>
        <v>20</v>
      </c>
      <c r="L4428" s="37">
        <f>VLOOKUP(Table2[[#This Row],[Visitor]],Table3[],2,FALSE)</f>
        <v>15</v>
      </c>
      <c r="M4428" s="37">
        <f>VLOOKUP(Table2[[#This Row],[Home]],Table3[],2,FALSE)</f>
        <v>20</v>
      </c>
      <c r="N4428" s="37">
        <f>VLOOKUP(Table2[[#This Row],[Visitor]],Table4[],2,FALSE)</f>
        <v>18</v>
      </c>
      <c r="O4428" s="37">
        <f>VLOOKUP(Table2[[#This Row],[Home]],Table4[],2,FALSE)</f>
        <v>17</v>
      </c>
      <c r="P4428" s="37">
        <f>VLOOKUP(Table2[[#This Row],[Visitor]],Table5[],2,FALSE)</f>
        <v>9</v>
      </c>
      <c r="Q4428" s="37">
        <f>VLOOKUP(Table2[[#This Row],[Home]],Table5[],2,FALSE)</f>
        <v>23</v>
      </c>
    </row>
    <row r="4429" spans="1:17" ht="25.5" customHeight="1">
      <c r="A4429" s="89" t="s">
        <v>1596</v>
      </c>
      <c r="B4429" s="90" t="s">
        <v>23</v>
      </c>
      <c r="C4429" s="90" t="s">
        <v>9</v>
      </c>
      <c r="D4429" s="90">
        <v>101</v>
      </c>
      <c r="E4429" s="90" t="s">
        <v>33</v>
      </c>
      <c r="F4429" s="90">
        <v>107</v>
      </c>
      <c r="G4429" s="84"/>
      <c r="H4429" s="84"/>
      <c r="I4429" s="30"/>
      <c r="J4429" s="37">
        <f>VLOOKUP(Table2[[#This Row],[Visitor]],Table1[],2,FALSE)</f>
        <v>3</v>
      </c>
      <c r="K4429" s="37">
        <f>VLOOKUP(Table2[[#This Row],[Home]],Table1[],2,FALSE)</f>
        <v>24</v>
      </c>
      <c r="L4429" s="37">
        <f>VLOOKUP(Table2[[#This Row],[Visitor]],Table3[],2,FALSE)</f>
        <v>1</v>
      </c>
      <c r="M4429" s="37">
        <f>VLOOKUP(Table2[[#This Row],[Home]],Table3[],2,FALSE)</f>
        <v>12</v>
      </c>
      <c r="N4429" s="37">
        <f>VLOOKUP(Table2[[#This Row],[Visitor]],Table4[],2,FALSE)</f>
        <v>5</v>
      </c>
      <c r="O4429" s="37">
        <f>VLOOKUP(Table2[[#This Row],[Home]],Table4[],2,FALSE)</f>
        <v>21</v>
      </c>
      <c r="P4429" s="37">
        <f>VLOOKUP(Table2[[#This Row],[Visitor]],Table5[],2,FALSE)</f>
        <v>8</v>
      </c>
      <c r="Q4429" s="37">
        <f>VLOOKUP(Table2[[#This Row],[Home]],Table5[],2,FALSE)</f>
        <v>29</v>
      </c>
    </row>
    <row r="4430" spans="1:17" ht="25.5" customHeight="1">
      <c r="A4430" s="89" t="s">
        <v>1596</v>
      </c>
      <c r="B4430" s="90" t="s">
        <v>23</v>
      </c>
      <c r="C4430" s="90" t="s">
        <v>30</v>
      </c>
      <c r="D4430" s="90">
        <v>113</v>
      </c>
      <c r="E4430" s="90" t="s">
        <v>24</v>
      </c>
      <c r="F4430" s="90">
        <v>108</v>
      </c>
      <c r="G4430" s="84"/>
      <c r="H4430" s="84"/>
      <c r="I4430" s="30"/>
      <c r="J4430" s="37">
        <f>VLOOKUP(Table2[[#This Row],[Visitor]],Table1[],2,FALSE)</f>
        <v>18</v>
      </c>
      <c r="K4430" s="37">
        <f>VLOOKUP(Table2[[#This Row],[Home]],Table1[],2,FALSE)</f>
        <v>21</v>
      </c>
      <c r="L4430" s="37">
        <f>VLOOKUP(Table2[[#This Row],[Visitor]],Table3[],2,FALSE)</f>
        <v>14</v>
      </c>
      <c r="M4430" s="37">
        <f>VLOOKUP(Table2[[#This Row],[Home]],Table3[],2,FALSE)</f>
        <v>9</v>
      </c>
      <c r="N4430" s="37">
        <f>VLOOKUP(Table2[[#This Row],[Visitor]],Table4[],2,FALSE)</f>
        <v>4</v>
      </c>
      <c r="O4430" s="37">
        <f>VLOOKUP(Table2[[#This Row],[Home]],Table4[],2,FALSE)</f>
        <v>24</v>
      </c>
      <c r="P4430" s="37">
        <f>VLOOKUP(Table2[[#This Row],[Visitor]],Table5[],2,FALSE)</f>
        <v>6</v>
      </c>
      <c r="Q4430" s="37">
        <f>VLOOKUP(Table2[[#This Row],[Home]],Table5[],2,FALSE)</f>
        <v>21</v>
      </c>
    </row>
    <row r="4431" spans="1:17" ht="25.5" customHeight="1">
      <c r="A4431" s="89" t="s">
        <v>1596</v>
      </c>
      <c r="B4431" s="90" t="s">
        <v>23</v>
      </c>
      <c r="C4431" s="90" t="s">
        <v>36</v>
      </c>
      <c r="D4431" s="90">
        <v>112</v>
      </c>
      <c r="E4431" s="90" t="s">
        <v>18</v>
      </c>
      <c r="F4431" s="90">
        <v>105</v>
      </c>
      <c r="G4431" s="84"/>
      <c r="H4431" s="84"/>
      <c r="I4431" s="30"/>
      <c r="J4431" s="37">
        <f>VLOOKUP(Table2[[#This Row],[Visitor]],Table1[],2,FALSE)</f>
        <v>16</v>
      </c>
      <c r="K4431" s="37">
        <f>VLOOKUP(Table2[[#This Row],[Home]],Table1[],2,FALSE)</f>
        <v>26</v>
      </c>
      <c r="L4431" s="37">
        <f>VLOOKUP(Table2[[#This Row],[Visitor]],Table3[],2,FALSE)</f>
        <v>7</v>
      </c>
      <c r="M4431" s="37">
        <f>VLOOKUP(Table2[[#This Row],[Home]],Table3[],2,FALSE)</f>
        <v>26</v>
      </c>
      <c r="N4431" s="37">
        <f>VLOOKUP(Table2[[#This Row],[Visitor]],Table4[],2,FALSE)</f>
        <v>6</v>
      </c>
      <c r="O4431" s="37">
        <f>VLOOKUP(Table2[[#This Row],[Home]],Table4[],2,FALSE)</f>
        <v>15</v>
      </c>
      <c r="P4431" s="37">
        <f>VLOOKUP(Table2[[#This Row],[Visitor]],Table5[],2,FALSE)</f>
        <v>15</v>
      </c>
      <c r="Q4431" s="37">
        <f>VLOOKUP(Table2[[#This Row],[Home]],Table5[],2,FALSE)</f>
        <v>18</v>
      </c>
    </row>
    <row r="4432" spans="1:17" ht="25.5" customHeight="1">
      <c r="A4432" s="89" t="s">
        <v>1596</v>
      </c>
      <c r="B4432" s="90" t="s">
        <v>26</v>
      </c>
      <c r="C4432" s="90" t="s">
        <v>16</v>
      </c>
      <c r="D4432" s="90">
        <v>109</v>
      </c>
      <c r="E4432" s="90" t="s">
        <v>28</v>
      </c>
      <c r="F4432" s="90">
        <v>94</v>
      </c>
      <c r="G4432" s="84"/>
      <c r="H4432" s="84"/>
      <c r="I4432" s="30"/>
      <c r="J4432" s="37">
        <f>VLOOKUP(Table2[[#This Row],[Visitor]],Table1[],2,FALSE)</f>
        <v>13</v>
      </c>
      <c r="K4432" s="37">
        <f>VLOOKUP(Table2[[#This Row],[Home]],Table1[],2,FALSE)</f>
        <v>22</v>
      </c>
      <c r="L4432" s="37">
        <f>VLOOKUP(Table2[[#This Row],[Visitor]],Table3[],2,FALSE)</f>
        <v>8</v>
      </c>
      <c r="M4432" s="37">
        <f>VLOOKUP(Table2[[#This Row],[Home]],Table3[],2,FALSE)</f>
        <v>28</v>
      </c>
      <c r="N4432" s="37">
        <f>VLOOKUP(Table2[[#This Row],[Visitor]],Table4[],2,FALSE)</f>
        <v>11</v>
      </c>
      <c r="O4432" s="37">
        <f>VLOOKUP(Table2[[#This Row],[Home]],Table4[],2,FALSE)</f>
        <v>22</v>
      </c>
      <c r="P4432" s="37">
        <f>VLOOKUP(Table2[[#This Row],[Visitor]],Table5[],2,FALSE)</f>
        <v>7</v>
      </c>
      <c r="Q4432" s="37">
        <f>VLOOKUP(Table2[[#This Row],[Home]],Table5[],2,FALSE)</f>
        <v>12</v>
      </c>
    </row>
    <row r="4433" spans="1:17" ht="25.5" customHeight="1">
      <c r="A4433" s="89" t="s">
        <v>1596</v>
      </c>
      <c r="B4433" s="90" t="s">
        <v>29</v>
      </c>
      <c r="C4433" s="90" t="s">
        <v>25</v>
      </c>
      <c r="D4433" s="90">
        <v>114</v>
      </c>
      <c r="E4433" s="90" t="s">
        <v>31</v>
      </c>
      <c r="F4433" s="90">
        <v>117</v>
      </c>
      <c r="G4433" s="84"/>
      <c r="H4433" s="84"/>
      <c r="I4433" s="30"/>
      <c r="J4433" s="37">
        <f>VLOOKUP(Table2[[#This Row],[Visitor]],Table1[],2,FALSE)</f>
        <v>12</v>
      </c>
      <c r="K4433" s="37">
        <f>VLOOKUP(Table2[[#This Row],[Home]],Table1[],2,FALSE)</f>
        <v>8</v>
      </c>
      <c r="L4433" s="37">
        <f>VLOOKUP(Table2[[#This Row],[Visitor]],Table3[],2,FALSE)</f>
        <v>29</v>
      </c>
      <c r="M4433" s="37">
        <f>VLOOKUP(Table2[[#This Row],[Home]],Table3[],2,FALSE)</f>
        <v>11</v>
      </c>
      <c r="N4433" s="37">
        <f>VLOOKUP(Table2[[#This Row],[Visitor]],Table4[],2,FALSE)</f>
        <v>23</v>
      </c>
      <c r="O4433" s="37">
        <f>VLOOKUP(Table2[[#This Row],[Home]],Table4[],2,FALSE)</f>
        <v>8</v>
      </c>
      <c r="P4433" s="37">
        <f>VLOOKUP(Table2[[#This Row],[Visitor]],Table5[],2,FALSE)</f>
        <v>16</v>
      </c>
      <c r="Q4433" s="37">
        <f>VLOOKUP(Table2[[#This Row],[Home]],Table5[],2,FALSE)</f>
        <v>11</v>
      </c>
    </row>
    <row r="4434" spans="1:17" ht="25.5" customHeight="1">
      <c r="A4434" s="89" t="s">
        <v>1596</v>
      </c>
      <c r="B4434" s="90" t="s">
        <v>35</v>
      </c>
      <c r="C4434" s="90" t="s">
        <v>27</v>
      </c>
      <c r="D4434" s="90">
        <v>124</v>
      </c>
      <c r="E4434" s="90" t="s">
        <v>10</v>
      </c>
      <c r="F4434" s="90">
        <v>108</v>
      </c>
      <c r="G4434" s="84"/>
      <c r="H4434" s="84"/>
      <c r="I4434" s="30"/>
      <c r="J4434" s="37">
        <f>VLOOKUP(Table2[[#This Row],[Visitor]],Table1[],2,FALSE)</f>
        <v>11</v>
      </c>
      <c r="K4434" s="37">
        <f>VLOOKUP(Table2[[#This Row],[Home]],Table1[],2,FALSE)</f>
        <v>1</v>
      </c>
      <c r="L4434" s="37">
        <f>VLOOKUP(Table2[[#This Row],[Visitor]],Table3[],2,FALSE)</f>
        <v>27</v>
      </c>
      <c r="M4434" s="37">
        <f>VLOOKUP(Table2[[#This Row],[Home]],Table3[],2,FALSE)</f>
        <v>3</v>
      </c>
      <c r="N4434" s="37">
        <f>VLOOKUP(Table2[[#This Row],[Visitor]],Table4[],2,FALSE)</f>
        <v>26</v>
      </c>
      <c r="O4434" s="37">
        <f>VLOOKUP(Table2[[#This Row],[Home]],Table4[],2,FALSE)</f>
        <v>3</v>
      </c>
      <c r="P4434" s="37">
        <f>VLOOKUP(Table2[[#This Row],[Visitor]],Table5[],2,FALSE)</f>
        <v>26</v>
      </c>
      <c r="Q4434" s="37">
        <f>VLOOKUP(Table2[[#This Row],[Home]],Table5[],2,FALSE)</f>
        <v>30</v>
      </c>
    </row>
    <row r="4435" spans="1:17" ht="25.5" customHeight="1">
      <c r="A4435" s="89" t="s">
        <v>1596</v>
      </c>
      <c r="B4435" s="90" t="s">
        <v>8</v>
      </c>
      <c r="C4435" s="90" t="s">
        <v>6</v>
      </c>
      <c r="D4435" s="90">
        <v>86</v>
      </c>
      <c r="E4435" s="90" t="s">
        <v>45</v>
      </c>
      <c r="F4435" s="90">
        <v>100</v>
      </c>
      <c r="G4435" s="84"/>
      <c r="H4435" s="84"/>
      <c r="I4435" s="30"/>
      <c r="J4435" s="37">
        <f>VLOOKUP(Table2[[#This Row],[Visitor]],Table1[],2,FALSE)</f>
        <v>5</v>
      </c>
      <c r="K4435" s="37">
        <f>VLOOKUP(Table2[[#This Row],[Home]],Table1[],2,FALSE)</f>
        <v>28</v>
      </c>
      <c r="L4435" s="37">
        <f>VLOOKUP(Table2[[#This Row],[Visitor]],Table3[],2,FALSE)</f>
        <v>6</v>
      </c>
      <c r="M4435" s="37">
        <f>VLOOKUP(Table2[[#This Row],[Home]],Table3[],2,FALSE)</f>
        <v>21</v>
      </c>
      <c r="N4435" s="37">
        <f>VLOOKUP(Table2[[#This Row],[Visitor]],Table4[],2,FALSE)</f>
        <v>28</v>
      </c>
      <c r="O4435" s="37">
        <f>VLOOKUP(Table2[[#This Row],[Home]],Table4[],2,FALSE)</f>
        <v>20</v>
      </c>
      <c r="P4435" s="37">
        <f>VLOOKUP(Table2[[#This Row],[Visitor]],Table5[],2,FALSE)</f>
        <v>28</v>
      </c>
      <c r="Q4435" s="37">
        <f>VLOOKUP(Table2[[#This Row],[Home]],Table5[],2,FALSE)</f>
        <v>3</v>
      </c>
    </row>
    <row r="4436" spans="1:17" ht="25.5" customHeight="1">
      <c r="A4436" s="89" t="s">
        <v>1597</v>
      </c>
      <c r="B4436" s="90" t="s">
        <v>23</v>
      </c>
      <c r="C4436" s="90" t="s">
        <v>42</v>
      </c>
      <c r="D4436" s="90">
        <v>102</v>
      </c>
      <c r="E4436" s="90" t="s">
        <v>22</v>
      </c>
      <c r="F4436" s="90">
        <v>96</v>
      </c>
      <c r="G4436" s="84"/>
      <c r="H4436" s="84"/>
      <c r="I4436" s="30"/>
      <c r="J4436" s="37">
        <f>VLOOKUP(Table2[[#This Row],[Visitor]],Table1[],2,FALSE)</f>
        <v>25</v>
      </c>
      <c r="K4436" s="37">
        <f>VLOOKUP(Table2[[#This Row],[Home]],Table1[],2,FALSE)</f>
        <v>14</v>
      </c>
      <c r="L4436" s="37">
        <f>VLOOKUP(Table2[[#This Row],[Visitor]],Table3[],2,FALSE)</f>
        <v>22</v>
      </c>
      <c r="M4436" s="37">
        <f>VLOOKUP(Table2[[#This Row],[Home]],Table3[],2,FALSE)</f>
        <v>16</v>
      </c>
      <c r="N4436" s="37">
        <f>VLOOKUP(Table2[[#This Row],[Visitor]],Table4[],2,FALSE)</f>
        <v>30</v>
      </c>
      <c r="O4436" s="37">
        <f>VLOOKUP(Table2[[#This Row],[Home]],Table4[],2,FALSE)</f>
        <v>1</v>
      </c>
      <c r="P4436" s="37">
        <f>VLOOKUP(Table2[[#This Row],[Visitor]],Table5[],2,FALSE)</f>
        <v>25</v>
      </c>
      <c r="Q4436" s="37">
        <f>VLOOKUP(Table2[[#This Row],[Home]],Table5[],2,FALSE)</f>
        <v>1</v>
      </c>
    </row>
    <row r="4437" spans="1:17" ht="25.5" customHeight="1">
      <c r="A4437" s="89" t="s">
        <v>1597</v>
      </c>
      <c r="B4437" s="90" t="s">
        <v>23</v>
      </c>
      <c r="C4437" s="90" t="s">
        <v>9</v>
      </c>
      <c r="D4437" s="90">
        <v>129</v>
      </c>
      <c r="E4437" s="90" t="s">
        <v>33</v>
      </c>
      <c r="F4437" s="90">
        <v>107</v>
      </c>
      <c r="G4437" s="84"/>
      <c r="H4437" s="84"/>
      <c r="I4437" s="30"/>
      <c r="J4437" s="37">
        <f>VLOOKUP(Table2[[#This Row],[Visitor]],Table1[],2,FALSE)</f>
        <v>3</v>
      </c>
      <c r="K4437" s="37">
        <f>VLOOKUP(Table2[[#This Row],[Home]],Table1[],2,FALSE)</f>
        <v>24</v>
      </c>
      <c r="L4437" s="37">
        <f>VLOOKUP(Table2[[#This Row],[Visitor]],Table3[],2,FALSE)</f>
        <v>1</v>
      </c>
      <c r="M4437" s="37">
        <f>VLOOKUP(Table2[[#This Row],[Home]],Table3[],2,FALSE)</f>
        <v>12</v>
      </c>
      <c r="N4437" s="37">
        <f>VLOOKUP(Table2[[#This Row],[Visitor]],Table4[],2,FALSE)</f>
        <v>5</v>
      </c>
      <c r="O4437" s="37">
        <f>VLOOKUP(Table2[[#This Row],[Home]],Table4[],2,FALSE)</f>
        <v>21</v>
      </c>
      <c r="P4437" s="37">
        <f>VLOOKUP(Table2[[#This Row],[Visitor]],Table5[],2,FALSE)</f>
        <v>8</v>
      </c>
      <c r="Q4437" s="37">
        <f>VLOOKUP(Table2[[#This Row],[Home]],Table5[],2,FALSE)</f>
        <v>29</v>
      </c>
    </row>
    <row r="4438" spans="1:17" ht="25.5" customHeight="1">
      <c r="A4438" s="89" t="s">
        <v>1597</v>
      </c>
      <c r="B4438" s="90" t="s">
        <v>23</v>
      </c>
      <c r="C4438" s="90" t="s">
        <v>14</v>
      </c>
      <c r="D4438" s="90">
        <v>92</v>
      </c>
      <c r="E4438" s="90" t="s">
        <v>20</v>
      </c>
      <c r="F4438" s="90">
        <v>106</v>
      </c>
      <c r="G4438" s="84"/>
      <c r="H4438" s="84"/>
      <c r="I4438" s="30"/>
      <c r="J4438" s="37">
        <f>VLOOKUP(Table2[[#This Row],[Visitor]],Table1[],2,FALSE)</f>
        <v>19</v>
      </c>
      <c r="K4438" s="37">
        <f>VLOOKUP(Table2[[#This Row],[Home]],Table1[],2,FALSE)</f>
        <v>9</v>
      </c>
      <c r="L4438" s="37">
        <f>VLOOKUP(Table2[[#This Row],[Visitor]],Table3[],2,FALSE)</f>
        <v>19</v>
      </c>
      <c r="M4438" s="37">
        <f>VLOOKUP(Table2[[#This Row],[Home]],Table3[],2,FALSE)</f>
        <v>17</v>
      </c>
      <c r="N4438" s="37">
        <f>VLOOKUP(Table2[[#This Row],[Visitor]],Table4[],2,FALSE)</f>
        <v>16</v>
      </c>
      <c r="O4438" s="37">
        <f>VLOOKUP(Table2[[#This Row],[Home]],Table4[],2,FALSE)</f>
        <v>25</v>
      </c>
      <c r="P4438" s="37">
        <f>VLOOKUP(Table2[[#This Row],[Visitor]],Table5[],2,FALSE)</f>
        <v>27</v>
      </c>
      <c r="Q4438" s="37">
        <f>VLOOKUP(Table2[[#This Row],[Home]],Table5[],2,FALSE)</f>
        <v>22</v>
      </c>
    </row>
    <row r="4439" spans="1:17" ht="25.5" customHeight="1">
      <c r="A4439" s="89" t="s">
        <v>1597</v>
      </c>
      <c r="B4439" s="90" t="s">
        <v>26</v>
      </c>
      <c r="C4439" s="90" t="s">
        <v>40</v>
      </c>
      <c r="D4439" s="90">
        <v>104</v>
      </c>
      <c r="E4439" s="90" t="s">
        <v>34</v>
      </c>
      <c r="F4439" s="90">
        <v>120</v>
      </c>
      <c r="G4439" s="84"/>
      <c r="H4439" s="84"/>
      <c r="I4439" s="30"/>
      <c r="J4439" s="37">
        <f>VLOOKUP(Table2[[#This Row],[Visitor]],Table1[],2,FALSE)</f>
        <v>15</v>
      </c>
      <c r="K4439" s="37">
        <f>VLOOKUP(Table2[[#This Row],[Home]],Table1[],2,FALSE)</f>
        <v>2</v>
      </c>
      <c r="L4439" s="37">
        <f>VLOOKUP(Table2[[#This Row],[Visitor]],Table3[],2,FALSE)</f>
        <v>24</v>
      </c>
      <c r="M4439" s="37">
        <f>VLOOKUP(Table2[[#This Row],[Home]],Table3[],2,FALSE)</f>
        <v>13</v>
      </c>
      <c r="N4439" s="37">
        <f>VLOOKUP(Table2[[#This Row],[Visitor]],Table4[],2,FALSE)</f>
        <v>27</v>
      </c>
      <c r="O4439" s="37">
        <f>VLOOKUP(Table2[[#This Row],[Home]],Table4[],2,FALSE)</f>
        <v>13</v>
      </c>
      <c r="P4439" s="37">
        <f>VLOOKUP(Table2[[#This Row],[Visitor]],Table5[],2,FALSE)</f>
        <v>24</v>
      </c>
      <c r="Q4439" s="37">
        <f>VLOOKUP(Table2[[#This Row],[Home]],Table5[],2,FALSE)</f>
        <v>19</v>
      </c>
    </row>
    <row r="4440" spans="1:17" ht="25.5" customHeight="1">
      <c r="A4440" s="89" t="s">
        <v>1597</v>
      </c>
      <c r="B4440" s="90" t="s">
        <v>29</v>
      </c>
      <c r="C4440" s="90" t="s">
        <v>28</v>
      </c>
      <c r="D4440" s="90">
        <v>103</v>
      </c>
      <c r="E4440" s="90" t="s">
        <v>24</v>
      </c>
      <c r="F4440" s="90">
        <v>112</v>
      </c>
      <c r="G4440" s="84"/>
      <c r="H4440" s="84"/>
      <c r="I4440" s="30"/>
      <c r="J4440" s="37">
        <f>VLOOKUP(Table2[[#This Row],[Visitor]],Table1[],2,FALSE)</f>
        <v>22</v>
      </c>
      <c r="K4440" s="37">
        <f>VLOOKUP(Table2[[#This Row],[Home]],Table1[],2,FALSE)</f>
        <v>21</v>
      </c>
      <c r="L4440" s="37">
        <f>VLOOKUP(Table2[[#This Row],[Visitor]],Table3[],2,FALSE)</f>
        <v>28</v>
      </c>
      <c r="M4440" s="37">
        <f>VLOOKUP(Table2[[#This Row],[Home]],Table3[],2,FALSE)</f>
        <v>9</v>
      </c>
      <c r="N4440" s="37">
        <f>VLOOKUP(Table2[[#This Row],[Visitor]],Table4[],2,FALSE)</f>
        <v>22</v>
      </c>
      <c r="O4440" s="37">
        <f>VLOOKUP(Table2[[#This Row],[Home]],Table4[],2,FALSE)</f>
        <v>24</v>
      </c>
      <c r="P4440" s="37">
        <f>VLOOKUP(Table2[[#This Row],[Visitor]],Table5[],2,FALSE)</f>
        <v>12</v>
      </c>
      <c r="Q4440" s="37">
        <f>VLOOKUP(Table2[[#This Row],[Home]],Table5[],2,FALSE)</f>
        <v>21</v>
      </c>
    </row>
    <row r="4441" spans="1:17" ht="25.5" customHeight="1">
      <c r="A4441" s="89" t="s">
        <v>1597</v>
      </c>
      <c r="B4441" s="90" t="s">
        <v>29</v>
      </c>
      <c r="C4441" s="90" t="s">
        <v>5</v>
      </c>
      <c r="D4441" s="90">
        <v>111</v>
      </c>
      <c r="E4441" s="90" t="s">
        <v>43</v>
      </c>
      <c r="F4441" s="90">
        <v>94</v>
      </c>
      <c r="G4441" s="84"/>
      <c r="H4441" s="84"/>
      <c r="I4441" s="30"/>
      <c r="J4441" s="37">
        <f>VLOOKUP(Table2[[#This Row],[Visitor]],Table1[],2,FALSE)</f>
        <v>4</v>
      </c>
      <c r="K4441" s="37">
        <f>VLOOKUP(Table2[[#This Row],[Home]],Table1[],2,FALSE)</f>
        <v>10</v>
      </c>
      <c r="L4441" s="37">
        <f>VLOOKUP(Table2[[#This Row],[Visitor]],Table3[],2,FALSE)</f>
        <v>4</v>
      </c>
      <c r="M4441" s="37">
        <f>VLOOKUP(Table2[[#This Row],[Home]],Table3[],2,FALSE)</f>
        <v>10</v>
      </c>
      <c r="N4441" s="37">
        <f>VLOOKUP(Table2[[#This Row],[Visitor]],Table4[],2,FALSE)</f>
        <v>9</v>
      </c>
      <c r="O4441" s="37">
        <f>VLOOKUP(Table2[[#This Row],[Home]],Table4[],2,FALSE)</f>
        <v>10</v>
      </c>
      <c r="P4441" s="37">
        <f>VLOOKUP(Table2[[#This Row],[Visitor]],Table5[],2,FALSE)</f>
        <v>5</v>
      </c>
      <c r="Q4441" s="37">
        <f>VLOOKUP(Table2[[#This Row],[Home]],Table5[],2,FALSE)</f>
        <v>10</v>
      </c>
    </row>
    <row r="4442" spans="1:17" ht="25.5" customHeight="1">
      <c r="A4442" s="89" t="s">
        <v>1597</v>
      </c>
      <c r="B4442" s="90" t="s">
        <v>29</v>
      </c>
      <c r="C4442" s="90" t="s">
        <v>25</v>
      </c>
      <c r="D4442" s="90">
        <v>110</v>
      </c>
      <c r="E4442" s="90" t="s">
        <v>31</v>
      </c>
      <c r="F4442" s="90">
        <v>126</v>
      </c>
      <c r="G4442" s="84"/>
      <c r="H4442" s="84"/>
      <c r="I4442" s="30"/>
      <c r="J4442" s="37">
        <f>VLOOKUP(Table2[[#This Row],[Visitor]],Table1[],2,FALSE)</f>
        <v>12</v>
      </c>
      <c r="K4442" s="37">
        <f>VLOOKUP(Table2[[#This Row],[Home]],Table1[],2,FALSE)</f>
        <v>8</v>
      </c>
      <c r="L4442" s="37">
        <f>VLOOKUP(Table2[[#This Row],[Visitor]],Table3[],2,FALSE)</f>
        <v>29</v>
      </c>
      <c r="M4442" s="37">
        <f>VLOOKUP(Table2[[#This Row],[Home]],Table3[],2,FALSE)</f>
        <v>11</v>
      </c>
      <c r="N4442" s="37">
        <f>VLOOKUP(Table2[[#This Row],[Visitor]],Table4[],2,FALSE)</f>
        <v>23</v>
      </c>
      <c r="O4442" s="37">
        <f>VLOOKUP(Table2[[#This Row],[Home]],Table4[],2,FALSE)</f>
        <v>8</v>
      </c>
      <c r="P4442" s="37">
        <f>VLOOKUP(Table2[[#This Row],[Visitor]],Table5[],2,FALSE)</f>
        <v>16</v>
      </c>
      <c r="Q4442" s="37">
        <f>VLOOKUP(Table2[[#This Row],[Home]],Table5[],2,FALSE)</f>
        <v>11</v>
      </c>
    </row>
    <row r="4443" spans="1:17" ht="25.5" customHeight="1">
      <c r="A4443" s="89" t="s">
        <v>1597</v>
      </c>
      <c r="B4443" s="90" t="s">
        <v>35</v>
      </c>
      <c r="C4443" s="90" t="s">
        <v>19</v>
      </c>
      <c r="D4443" s="90">
        <v>112</v>
      </c>
      <c r="E4443" s="90" t="s">
        <v>44</v>
      </c>
      <c r="F4443" s="90">
        <v>122</v>
      </c>
      <c r="G4443" s="84"/>
      <c r="H4443" s="84"/>
      <c r="I4443" s="30"/>
      <c r="J4443" s="37">
        <f>VLOOKUP(Table2[[#This Row],[Visitor]],Table1[],2,FALSE)</f>
        <v>27</v>
      </c>
      <c r="K4443" s="37">
        <f>VLOOKUP(Table2[[#This Row],[Home]],Table1[],2,FALSE)</f>
        <v>6</v>
      </c>
      <c r="L4443" s="37">
        <f>VLOOKUP(Table2[[#This Row],[Visitor]],Table3[],2,FALSE)</f>
        <v>5</v>
      </c>
      <c r="M4443" s="37">
        <f>VLOOKUP(Table2[[#This Row],[Home]],Table3[],2,FALSE)</f>
        <v>18</v>
      </c>
      <c r="N4443" s="37">
        <f>VLOOKUP(Table2[[#This Row],[Visitor]],Table4[],2,FALSE)</f>
        <v>7</v>
      </c>
      <c r="O4443" s="37">
        <f>VLOOKUP(Table2[[#This Row],[Home]],Table4[],2,FALSE)</f>
        <v>12</v>
      </c>
      <c r="P4443" s="37">
        <f>VLOOKUP(Table2[[#This Row],[Visitor]],Table5[],2,FALSE)</f>
        <v>13</v>
      </c>
      <c r="Q4443" s="37">
        <f>VLOOKUP(Table2[[#This Row],[Home]],Table5[],2,FALSE)</f>
        <v>4</v>
      </c>
    </row>
    <row r="4444" spans="1:17" ht="25.5" customHeight="1">
      <c r="A4444" s="89" t="s">
        <v>1597</v>
      </c>
      <c r="B4444" s="90" t="s">
        <v>35</v>
      </c>
      <c r="C4444" s="90" t="s">
        <v>6</v>
      </c>
      <c r="D4444" s="90">
        <v>98</v>
      </c>
      <c r="E4444" s="90" t="s">
        <v>38</v>
      </c>
      <c r="F4444" s="90">
        <v>100</v>
      </c>
      <c r="G4444" s="84"/>
      <c r="H4444" s="84"/>
      <c r="I4444" s="30"/>
      <c r="J4444" s="37">
        <f>VLOOKUP(Table2[[#This Row],[Visitor]],Table1[],2,FALSE)</f>
        <v>5</v>
      </c>
      <c r="K4444" s="37">
        <f>VLOOKUP(Table2[[#This Row],[Home]],Table1[],2,FALSE)</f>
        <v>23</v>
      </c>
      <c r="L4444" s="37">
        <f>VLOOKUP(Table2[[#This Row],[Visitor]],Table3[],2,FALSE)</f>
        <v>6</v>
      </c>
      <c r="M4444" s="37">
        <f>VLOOKUP(Table2[[#This Row],[Home]],Table3[],2,FALSE)</f>
        <v>25</v>
      </c>
      <c r="N4444" s="37">
        <f>VLOOKUP(Table2[[#This Row],[Visitor]],Table4[],2,FALSE)</f>
        <v>28</v>
      </c>
      <c r="O4444" s="37">
        <f>VLOOKUP(Table2[[#This Row],[Home]],Table4[],2,FALSE)</f>
        <v>19</v>
      </c>
      <c r="P4444" s="37">
        <f>VLOOKUP(Table2[[#This Row],[Visitor]],Table5[],2,FALSE)</f>
        <v>28</v>
      </c>
      <c r="Q4444" s="37">
        <f>VLOOKUP(Table2[[#This Row],[Home]],Table5[],2,FALSE)</f>
        <v>20</v>
      </c>
    </row>
    <row r="4445" spans="1:17" ht="25.5" customHeight="1">
      <c r="A4445" s="89" t="s">
        <v>1598</v>
      </c>
      <c r="B4445" s="90" t="s">
        <v>97</v>
      </c>
      <c r="C4445" s="90" t="s">
        <v>37</v>
      </c>
      <c r="D4445" s="90">
        <v>101</v>
      </c>
      <c r="E4445" s="90" t="s">
        <v>13</v>
      </c>
      <c r="F4445" s="90">
        <v>97</v>
      </c>
      <c r="G4445" s="84"/>
      <c r="H4445" s="84"/>
      <c r="I4445" s="30"/>
      <c r="J4445" s="37">
        <f>VLOOKUP(Table2[[#This Row],[Visitor]],Table1[],2,FALSE)</f>
        <v>29</v>
      </c>
      <c r="K4445" s="37">
        <f>VLOOKUP(Table2[[#This Row],[Home]],Table1[],2,FALSE)</f>
        <v>20</v>
      </c>
      <c r="L4445" s="37">
        <f>VLOOKUP(Table2[[#This Row],[Visitor]],Table3[],2,FALSE)</f>
        <v>30</v>
      </c>
      <c r="M4445" s="37">
        <f>VLOOKUP(Table2[[#This Row],[Home]],Table3[],2,FALSE)</f>
        <v>20</v>
      </c>
      <c r="N4445" s="37">
        <f>VLOOKUP(Table2[[#This Row],[Visitor]],Table4[],2,FALSE)</f>
        <v>29</v>
      </c>
      <c r="O4445" s="37">
        <f>VLOOKUP(Table2[[#This Row],[Home]],Table4[],2,FALSE)</f>
        <v>17</v>
      </c>
      <c r="P4445" s="37">
        <f>VLOOKUP(Table2[[#This Row],[Visitor]],Table5[],2,FALSE)</f>
        <v>17</v>
      </c>
      <c r="Q4445" s="37">
        <f>VLOOKUP(Table2[[#This Row],[Home]],Table5[],2,FALSE)</f>
        <v>23</v>
      </c>
    </row>
    <row r="4446" spans="1:17" ht="25.5" customHeight="1">
      <c r="A4446" s="89" t="s">
        <v>1598</v>
      </c>
      <c r="B4446" s="90" t="s">
        <v>12</v>
      </c>
      <c r="C4446" s="90" t="s">
        <v>36</v>
      </c>
      <c r="D4446" s="90">
        <v>122</v>
      </c>
      <c r="E4446" s="90" t="s">
        <v>41</v>
      </c>
      <c r="F4446" s="90">
        <v>117</v>
      </c>
      <c r="G4446" s="84"/>
      <c r="H4446" s="84"/>
      <c r="I4446" s="30"/>
      <c r="J4446" s="37">
        <f>VLOOKUP(Table2[[#This Row],[Visitor]],Table1[],2,FALSE)</f>
        <v>16</v>
      </c>
      <c r="K4446" s="37">
        <f>VLOOKUP(Table2[[#This Row],[Home]],Table1[],2,FALSE)</f>
        <v>7</v>
      </c>
      <c r="L4446" s="37">
        <f>VLOOKUP(Table2[[#This Row],[Visitor]],Table3[],2,FALSE)</f>
        <v>7</v>
      </c>
      <c r="M4446" s="37">
        <f>VLOOKUP(Table2[[#This Row],[Home]],Table3[],2,FALSE)</f>
        <v>2</v>
      </c>
      <c r="N4446" s="37">
        <f>VLOOKUP(Table2[[#This Row],[Visitor]],Table4[],2,FALSE)</f>
        <v>6</v>
      </c>
      <c r="O4446" s="37">
        <f>VLOOKUP(Table2[[#This Row],[Home]],Table4[],2,FALSE)</f>
        <v>2</v>
      </c>
      <c r="P4446" s="37">
        <f>VLOOKUP(Table2[[#This Row],[Visitor]],Table5[],2,FALSE)</f>
        <v>15</v>
      </c>
      <c r="Q4446" s="37">
        <f>VLOOKUP(Table2[[#This Row],[Home]],Table5[],2,FALSE)</f>
        <v>2</v>
      </c>
    </row>
    <row r="4447" spans="1:17" ht="25.5" customHeight="1">
      <c r="A4447" s="89" t="s">
        <v>1598</v>
      </c>
      <c r="B4447" s="90" t="s">
        <v>29</v>
      </c>
      <c r="C4447" s="90" t="s">
        <v>27</v>
      </c>
      <c r="D4447" s="90">
        <v>102</v>
      </c>
      <c r="E4447" s="90" t="s">
        <v>30</v>
      </c>
      <c r="F4447" s="90">
        <v>126</v>
      </c>
      <c r="G4447" s="84"/>
      <c r="H4447" s="84"/>
      <c r="I4447" s="30"/>
      <c r="J4447" s="37">
        <f>VLOOKUP(Table2[[#This Row],[Visitor]],Table1[],2,FALSE)</f>
        <v>11</v>
      </c>
      <c r="K4447" s="37">
        <f>VLOOKUP(Table2[[#This Row],[Home]],Table1[],2,FALSE)</f>
        <v>18</v>
      </c>
      <c r="L4447" s="37">
        <f>VLOOKUP(Table2[[#This Row],[Visitor]],Table3[],2,FALSE)</f>
        <v>27</v>
      </c>
      <c r="M4447" s="37">
        <f>VLOOKUP(Table2[[#This Row],[Home]],Table3[],2,FALSE)</f>
        <v>14</v>
      </c>
      <c r="N4447" s="37">
        <f>VLOOKUP(Table2[[#This Row],[Visitor]],Table4[],2,FALSE)</f>
        <v>26</v>
      </c>
      <c r="O4447" s="37">
        <f>VLOOKUP(Table2[[#This Row],[Home]],Table4[],2,FALSE)</f>
        <v>4</v>
      </c>
      <c r="P4447" s="37">
        <f>VLOOKUP(Table2[[#This Row],[Visitor]],Table5[],2,FALSE)</f>
        <v>26</v>
      </c>
      <c r="Q4447" s="37">
        <f>VLOOKUP(Table2[[#This Row],[Home]],Table5[],2,FALSE)</f>
        <v>6</v>
      </c>
    </row>
    <row r="4448" spans="1:17" ht="25.5" customHeight="1">
      <c r="A4448" s="89" t="s">
        <v>1598</v>
      </c>
      <c r="B4448" s="90" t="s">
        <v>35</v>
      </c>
      <c r="C4448" s="90" t="s">
        <v>18</v>
      </c>
      <c r="D4448" s="90">
        <v>93</v>
      </c>
      <c r="E4448" s="90" t="s">
        <v>45</v>
      </c>
      <c r="F4448" s="90">
        <v>96</v>
      </c>
      <c r="G4448" s="84"/>
      <c r="H4448" s="84"/>
      <c r="I4448" s="30"/>
      <c r="J4448" s="37">
        <f>VLOOKUP(Table2[[#This Row],[Visitor]],Table1[],2,FALSE)</f>
        <v>26</v>
      </c>
      <c r="K4448" s="37">
        <f>VLOOKUP(Table2[[#This Row],[Home]],Table1[],2,FALSE)</f>
        <v>28</v>
      </c>
      <c r="L4448" s="37">
        <f>VLOOKUP(Table2[[#This Row],[Visitor]],Table3[],2,FALSE)</f>
        <v>26</v>
      </c>
      <c r="M4448" s="37">
        <f>VLOOKUP(Table2[[#This Row],[Home]],Table3[],2,FALSE)</f>
        <v>21</v>
      </c>
      <c r="N4448" s="37">
        <f>VLOOKUP(Table2[[#This Row],[Visitor]],Table4[],2,FALSE)</f>
        <v>15</v>
      </c>
      <c r="O4448" s="37">
        <f>VLOOKUP(Table2[[#This Row],[Home]],Table4[],2,FALSE)</f>
        <v>20</v>
      </c>
      <c r="P4448" s="37">
        <f>VLOOKUP(Table2[[#This Row],[Visitor]],Table5[],2,FALSE)</f>
        <v>18</v>
      </c>
      <c r="Q4448" s="37">
        <f>VLOOKUP(Table2[[#This Row],[Home]],Table5[],2,FALSE)</f>
        <v>3</v>
      </c>
    </row>
    <row r="4449" spans="1:17" ht="25.5" customHeight="1">
      <c r="A4449" s="91" t="s">
        <v>1599</v>
      </c>
      <c r="B4449" s="92" t="s">
        <v>12</v>
      </c>
      <c r="C4449" s="92" t="s">
        <v>16</v>
      </c>
      <c r="D4449" s="92">
        <v>124</v>
      </c>
      <c r="E4449" s="92" t="s">
        <v>20</v>
      </c>
      <c r="F4449" s="92">
        <v>132</v>
      </c>
      <c r="G4449" s="84"/>
      <c r="H4449" s="84"/>
      <c r="I4449" s="30"/>
      <c r="J4449" s="37">
        <f>VLOOKUP(Table2[[#This Row],[Visitor]],Table1[],2,FALSE)</f>
        <v>13</v>
      </c>
      <c r="K4449" s="37">
        <f>VLOOKUP(Table2[[#This Row],[Home]],Table1[],2,FALSE)</f>
        <v>9</v>
      </c>
      <c r="L4449" s="37">
        <f>VLOOKUP(Table2[[#This Row],[Visitor]],Table3[],2,FALSE)</f>
        <v>8</v>
      </c>
      <c r="M4449" s="37">
        <f>VLOOKUP(Table2[[#This Row],[Home]],Table3[],2,FALSE)</f>
        <v>17</v>
      </c>
      <c r="N4449" s="37">
        <f>VLOOKUP(Table2[[#This Row],[Visitor]],Table4[],2,FALSE)</f>
        <v>11</v>
      </c>
      <c r="O4449" s="37">
        <f>VLOOKUP(Table2[[#This Row],[Home]],Table4[],2,FALSE)</f>
        <v>25</v>
      </c>
      <c r="P4449" s="37">
        <f>VLOOKUP(Table2[[#This Row],[Visitor]],Table5[],2,FALSE)</f>
        <v>7</v>
      </c>
      <c r="Q4449" s="37">
        <f>VLOOKUP(Table2[[#This Row],[Home]],Table5[],2,FALSE)</f>
        <v>22</v>
      </c>
    </row>
    <row r="4450" spans="1:17" ht="25.5" customHeight="1">
      <c r="A4450" s="91" t="s">
        <v>1599</v>
      </c>
      <c r="B4450" s="92" t="s">
        <v>21</v>
      </c>
      <c r="C4450" s="92" t="s">
        <v>24</v>
      </c>
      <c r="D4450" s="92">
        <v>115</v>
      </c>
      <c r="E4450" s="92" t="s">
        <v>5</v>
      </c>
      <c r="F4450" s="92">
        <v>109</v>
      </c>
      <c r="G4450" s="84"/>
      <c r="H4450" s="84"/>
      <c r="I4450" s="30"/>
      <c r="J4450" s="37">
        <f>VLOOKUP(Table2[[#This Row],[Visitor]],Table1[],2,FALSE)</f>
        <v>21</v>
      </c>
      <c r="K4450" s="37">
        <f>VLOOKUP(Table2[[#This Row],[Home]],Table1[],2,FALSE)</f>
        <v>4</v>
      </c>
      <c r="L4450" s="37">
        <f>VLOOKUP(Table2[[#This Row],[Visitor]],Table3[],2,FALSE)</f>
        <v>9</v>
      </c>
      <c r="M4450" s="37">
        <f>VLOOKUP(Table2[[#This Row],[Home]],Table3[],2,FALSE)</f>
        <v>4</v>
      </c>
      <c r="N4450" s="37">
        <f>VLOOKUP(Table2[[#This Row],[Visitor]],Table4[],2,FALSE)</f>
        <v>24</v>
      </c>
      <c r="O4450" s="37">
        <f>VLOOKUP(Table2[[#This Row],[Home]],Table4[],2,FALSE)</f>
        <v>9</v>
      </c>
      <c r="P4450" s="37">
        <f>VLOOKUP(Table2[[#This Row],[Visitor]],Table5[],2,FALSE)</f>
        <v>21</v>
      </c>
      <c r="Q4450" s="37">
        <f>VLOOKUP(Table2[[#This Row],[Home]],Table5[],2,FALSE)</f>
        <v>5</v>
      </c>
    </row>
    <row r="4451" spans="1:17" ht="25.5" customHeight="1">
      <c r="A4451" s="91" t="s">
        <v>1599</v>
      </c>
      <c r="B4451" s="92" t="s">
        <v>21</v>
      </c>
      <c r="C4451" s="92" t="s">
        <v>33</v>
      </c>
      <c r="D4451" s="92">
        <v>107</v>
      </c>
      <c r="E4451" s="92" t="s">
        <v>15</v>
      </c>
      <c r="F4451" s="92">
        <v>112</v>
      </c>
      <c r="G4451" s="84"/>
      <c r="H4451" s="84"/>
      <c r="I4451" s="30"/>
      <c r="J4451" s="37">
        <f>VLOOKUP(Table2[[#This Row],[Visitor]],Table1[],2,FALSE)</f>
        <v>24</v>
      </c>
      <c r="K4451" s="37">
        <f>VLOOKUP(Table2[[#This Row],[Home]],Table1[],2,FALSE)</f>
        <v>30</v>
      </c>
      <c r="L4451" s="37">
        <f>VLOOKUP(Table2[[#This Row],[Visitor]],Table3[],2,FALSE)</f>
        <v>12</v>
      </c>
      <c r="M4451" s="37">
        <f>VLOOKUP(Table2[[#This Row],[Home]],Table3[],2,FALSE)</f>
        <v>23</v>
      </c>
      <c r="N4451" s="37">
        <f>VLOOKUP(Table2[[#This Row],[Visitor]],Table4[],2,FALSE)</f>
        <v>21</v>
      </c>
      <c r="O4451" s="37">
        <f>VLOOKUP(Table2[[#This Row],[Home]],Table4[],2,FALSE)</f>
        <v>14</v>
      </c>
      <c r="P4451" s="37">
        <f>VLOOKUP(Table2[[#This Row],[Visitor]],Table5[],2,FALSE)</f>
        <v>29</v>
      </c>
      <c r="Q4451" s="37">
        <f>VLOOKUP(Table2[[#This Row],[Home]],Table5[],2,FALSE)</f>
        <v>14</v>
      </c>
    </row>
    <row r="4452" spans="1:17" ht="25.5" customHeight="1">
      <c r="A4452" s="91" t="s">
        <v>1599</v>
      </c>
      <c r="B4452" s="92" t="s">
        <v>21</v>
      </c>
      <c r="C4452" s="92" t="s">
        <v>17</v>
      </c>
      <c r="D4452" s="92">
        <v>98</v>
      </c>
      <c r="E4452" s="92" t="s">
        <v>42</v>
      </c>
      <c r="F4452" s="92">
        <v>88</v>
      </c>
      <c r="G4452" s="84"/>
      <c r="H4452" s="84"/>
      <c r="I4452" s="30"/>
      <c r="J4452" s="37">
        <f>VLOOKUP(Table2[[#This Row],[Visitor]],Table1[],2,FALSE)</f>
        <v>17</v>
      </c>
      <c r="K4452" s="37">
        <f>VLOOKUP(Table2[[#This Row],[Home]],Table1[],2,FALSE)</f>
        <v>25</v>
      </c>
      <c r="L4452" s="37">
        <f>VLOOKUP(Table2[[#This Row],[Visitor]],Table3[],2,FALSE)</f>
        <v>15</v>
      </c>
      <c r="M4452" s="37">
        <f>VLOOKUP(Table2[[#This Row],[Home]],Table3[],2,FALSE)</f>
        <v>22</v>
      </c>
      <c r="N4452" s="37">
        <f>VLOOKUP(Table2[[#This Row],[Visitor]],Table4[],2,FALSE)</f>
        <v>18</v>
      </c>
      <c r="O4452" s="37">
        <f>VLOOKUP(Table2[[#This Row],[Home]],Table4[],2,FALSE)</f>
        <v>30</v>
      </c>
      <c r="P4452" s="37">
        <f>VLOOKUP(Table2[[#This Row],[Visitor]],Table5[],2,FALSE)</f>
        <v>9</v>
      </c>
      <c r="Q4452" s="37">
        <f>VLOOKUP(Table2[[#This Row],[Home]],Table5[],2,FALSE)</f>
        <v>25</v>
      </c>
    </row>
    <row r="4453" spans="1:17" ht="25.5" customHeight="1">
      <c r="A4453" s="91" t="s">
        <v>1599</v>
      </c>
      <c r="B4453" s="92" t="s">
        <v>23</v>
      </c>
      <c r="C4453" s="92" t="s">
        <v>41</v>
      </c>
      <c r="D4453" s="92">
        <v>104</v>
      </c>
      <c r="E4453" s="92" t="s">
        <v>14</v>
      </c>
      <c r="F4453" s="92">
        <v>118</v>
      </c>
      <c r="G4453" s="84"/>
      <c r="H4453" s="84"/>
      <c r="I4453" s="30"/>
      <c r="J4453" s="37">
        <f>VLOOKUP(Table2[[#This Row],[Visitor]],Table1[],2,FALSE)</f>
        <v>7</v>
      </c>
      <c r="K4453" s="37">
        <f>VLOOKUP(Table2[[#This Row],[Home]],Table1[],2,FALSE)</f>
        <v>19</v>
      </c>
      <c r="L4453" s="37">
        <f>VLOOKUP(Table2[[#This Row],[Visitor]],Table3[],2,FALSE)</f>
        <v>2</v>
      </c>
      <c r="M4453" s="37">
        <f>VLOOKUP(Table2[[#This Row],[Home]],Table3[],2,FALSE)</f>
        <v>19</v>
      </c>
      <c r="N4453" s="37">
        <f>VLOOKUP(Table2[[#This Row],[Visitor]],Table4[],2,FALSE)</f>
        <v>2</v>
      </c>
      <c r="O4453" s="37">
        <f>VLOOKUP(Table2[[#This Row],[Home]],Table4[],2,FALSE)</f>
        <v>16</v>
      </c>
      <c r="P4453" s="37">
        <f>VLOOKUP(Table2[[#This Row],[Visitor]],Table5[],2,FALSE)</f>
        <v>2</v>
      </c>
      <c r="Q4453" s="37">
        <f>VLOOKUP(Table2[[#This Row],[Home]],Table5[],2,FALSE)</f>
        <v>27</v>
      </c>
    </row>
    <row r="4454" spans="1:17" ht="25.5" customHeight="1">
      <c r="A4454" s="91" t="s">
        <v>1599</v>
      </c>
      <c r="B4454" s="92" t="s">
        <v>23</v>
      </c>
      <c r="C4454" s="92" t="s">
        <v>25</v>
      </c>
      <c r="D4454" s="92">
        <v>120</v>
      </c>
      <c r="E4454" s="92" t="s">
        <v>9</v>
      </c>
      <c r="F4454" s="92">
        <v>110</v>
      </c>
      <c r="G4454" s="84"/>
      <c r="H4454" s="84"/>
      <c r="I4454" s="30"/>
      <c r="J4454" s="37">
        <f>VLOOKUP(Table2[[#This Row],[Visitor]],Table1[],2,FALSE)</f>
        <v>12</v>
      </c>
      <c r="K4454" s="37">
        <f>VLOOKUP(Table2[[#This Row],[Home]],Table1[],2,FALSE)</f>
        <v>3</v>
      </c>
      <c r="L4454" s="37">
        <f>VLOOKUP(Table2[[#This Row],[Visitor]],Table3[],2,FALSE)</f>
        <v>29</v>
      </c>
      <c r="M4454" s="37">
        <f>VLOOKUP(Table2[[#This Row],[Home]],Table3[],2,FALSE)</f>
        <v>1</v>
      </c>
      <c r="N4454" s="37">
        <f>VLOOKUP(Table2[[#This Row],[Visitor]],Table4[],2,FALSE)</f>
        <v>23</v>
      </c>
      <c r="O4454" s="37">
        <f>VLOOKUP(Table2[[#This Row],[Home]],Table4[],2,FALSE)</f>
        <v>5</v>
      </c>
      <c r="P4454" s="37">
        <f>VLOOKUP(Table2[[#This Row],[Visitor]],Table5[],2,FALSE)</f>
        <v>16</v>
      </c>
      <c r="Q4454" s="37">
        <f>VLOOKUP(Table2[[#This Row],[Home]],Table5[],2,FALSE)</f>
        <v>8</v>
      </c>
    </row>
    <row r="4455" spans="1:17" ht="25.5" customHeight="1">
      <c r="A4455" s="91" t="s">
        <v>1599</v>
      </c>
      <c r="B4455" s="92" t="s">
        <v>23</v>
      </c>
      <c r="C4455" s="92" t="s">
        <v>28</v>
      </c>
      <c r="D4455" s="92">
        <v>127</v>
      </c>
      <c r="E4455" s="92" t="s">
        <v>43</v>
      </c>
      <c r="F4455" s="92">
        <v>106</v>
      </c>
      <c r="G4455" s="84"/>
      <c r="H4455" s="84"/>
      <c r="I4455" s="30"/>
      <c r="J4455" s="37">
        <f>VLOOKUP(Table2[[#This Row],[Visitor]],Table1[],2,FALSE)</f>
        <v>22</v>
      </c>
      <c r="K4455" s="37">
        <f>VLOOKUP(Table2[[#This Row],[Home]],Table1[],2,FALSE)</f>
        <v>10</v>
      </c>
      <c r="L4455" s="37">
        <f>VLOOKUP(Table2[[#This Row],[Visitor]],Table3[],2,FALSE)</f>
        <v>28</v>
      </c>
      <c r="M4455" s="37">
        <f>VLOOKUP(Table2[[#This Row],[Home]],Table3[],2,FALSE)</f>
        <v>10</v>
      </c>
      <c r="N4455" s="37">
        <f>VLOOKUP(Table2[[#This Row],[Visitor]],Table4[],2,FALSE)</f>
        <v>22</v>
      </c>
      <c r="O4455" s="37">
        <f>VLOOKUP(Table2[[#This Row],[Home]],Table4[],2,FALSE)</f>
        <v>10</v>
      </c>
      <c r="P4455" s="37">
        <f>VLOOKUP(Table2[[#This Row],[Visitor]],Table5[],2,FALSE)</f>
        <v>12</v>
      </c>
      <c r="Q4455" s="37">
        <f>VLOOKUP(Table2[[#This Row],[Home]],Table5[],2,FALSE)</f>
        <v>10</v>
      </c>
    </row>
    <row r="4456" spans="1:17" ht="25.5" customHeight="1">
      <c r="A4456" s="91" t="s">
        <v>1599</v>
      </c>
      <c r="B4456" s="92" t="s">
        <v>26</v>
      </c>
      <c r="C4456" s="92" t="s">
        <v>38</v>
      </c>
      <c r="D4456" s="92">
        <v>132</v>
      </c>
      <c r="E4456" s="92" t="s">
        <v>34</v>
      </c>
      <c r="F4456" s="92">
        <v>115</v>
      </c>
      <c r="G4456" s="84"/>
      <c r="H4456" s="84"/>
      <c r="I4456" s="30"/>
      <c r="J4456" s="37">
        <f>VLOOKUP(Table2[[#This Row],[Visitor]],Table1[],2,FALSE)</f>
        <v>23</v>
      </c>
      <c r="K4456" s="37">
        <f>VLOOKUP(Table2[[#This Row],[Home]],Table1[],2,FALSE)</f>
        <v>2</v>
      </c>
      <c r="L4456" s="37">
        <f>VLOOKUP(Table2[[#This Row],[Visitor]],Table3[],2,FALSE)</f>
        <v>25</v>
      </c>
      <c r="M4456" s="37">
        <f>VLOOKUP(Table2[[#This Row],[Home]],Table3[],2,FALSE)</f>
        <v>13</v>
      </c>
      <c r="N4456" s="37">
        <f>VLOOKUP(Table2[[#This Row],[Visitor]],Table4[],2,FALSE)</f>
        <v>19</v>
      </c>
      <c r="O4456" s="37">
        <f>VLOOKUP(Table2[[#This Row],[Home]],Table4[],2,FALSE)</f>
        <v>13</v>
      </c>
      <c r="P4456" s="37">
        <f>VLOOKUP(Table2[[#This Row],[Visitor]],Table5[],2,FALSE)</f>
        <v>20</v>
      </c>
      <c r="Q4456" s="37">
        <f>VLOOKUP(Table2[[#This Row],[Home]],Table5[],2,FALSE)</f>
        <v>19</v>
      </c>
    </row>
    <row r="4457" spans="1:17" ht="25.5" customHeight="1">
      <c r="A4457" s="91" t="s">
        <v>1599</v>
      </c>
      <c r="B4457" s="92" t="s">
        <v>29</v>
      </c>
      <c r="C4457" s="92" t="s">
        <v>6</v>
      </c>
      <c r="D4457" s="92">
        <v>75</v>
      </c>
      <c r="E4457" s="92" t="s">
        <v>31</v>
      </c>
      <c r="F4457" s="92">
        <v>114</v>
      </c>
      <c r="G4457" s="84"/>
      <c r="H4457" s="84"/>
      <c r="I4457" s="30"/>
      <c r="J4457" s="37">
        <f>VLOOKUP(Table2[[#This Row],[Visitor]],Table1[],2,FALSE)</f>
        <v>5</v>
      </c>
      <c r="K4457" s="37">
        <f>VLOOKUP(Table2[[#This Row],[Home]],Table1[],2,FALSE)</f>
        <v>8</v>
      </c>
      <c r="L4457" s="37">
        <f>VLOOKUP(Table2[[#This Row],[Visitor]],Table3[],2,FALSE)</f>
        <v>6</v>
      </c>
      <c r="M4457" s="37">
        <f>VLOOKUP(Table2[[#This Row],[Home]],Table3[],2,FALSE)</f>
        <v>11</v>
      </c>
      <c r="N4457" s="37">
        <f>VLOOKUP(Table2[[#This Row],[Visitor]],Table4[],2,FALSE)</f>
        <v>28</v>
      </c>
      <c r="O4457" s="37">
        <f>VLOOKUP(Table2[[#This Row],[Home]],Table4[],2,FALSE)</f>
        <v>8</v>
      </c>
      <c r="P4457" s="37">
        <f>VLOOKUP(Table2[[#This Row],[Visitor]],Table5[],2,FALSE)</f>
        <v>28</v>
      </c>
      <c r="Q4457" s="37">
        <f>VLOOKUP(Table2[[#This Row],[Home]],Table5[],2,FALSE)</f>
        <v>11</v>
      </c>
    </row>
    <row r="4458" spans="1:17" ht="25.5" customHeight="1">
      <c r="A4458" s="91" t="s">
        <v>1599</v>
      </c>
      <c r="B4458" s="92" t="s">
        <v>35</v>
      </c>
      <c r="C4458" s="92" t="s">
        <v>40</v>
      </c>
      <c r="D4458" s="92">
        <v>102</v>
      </c>
      <c r="E4458" s="92" t="s">
        <v>10</v>
      </c>
      <c r="F4458" s="92">
        <v>116</v>
      </c>
      <c r="G4458" s="84"/>
      <c r="H4458" s="84"/>
      <c r="I4458" s="30"/>
      <c r="J4458" s="37">
        <f>VLOOKUP(Table2[[#This Row],[Visitor]],Table1[],2,FALSE)</f>
        <v>15</v>
      </c>
      <c r="K4458" s="37">
        <f>VLOOKUP(Table2[[#This Row],[Home]],Table1[],2,FALSE)</f>
        <v>1</v>
      </c>
      <c r="L4458" s="37">
        <f>VLOOKUP(Table2[[#This Row],[Visitor]],Table3[],2,FALSE)</f>
        <v>24</v>
      </c>
      <c r="M4458" s="37">
        <f>VLOOKUP(Table2[[#This Row],[Home]],Table3[],2,FALSE)</f>
        <v>3</v>
      </c>
      <c r="N4458" s="37">
        <f>VLOOKUP(Table2[[#This Row],[Visitor]],Table4[],2,FALSE)</f>
        <v>27</v>
      </c>
      <c r="O4458" s="37">
        <f>VLOOKUP(Table2[[#This Row],[Home]],Table4[],2,FALSE)</f>
        <v>3</v>
      </c>
      <c r="P4458" s="37">
        <f>VLOOKUP(Table2[[#This Row],[Visitor]],Table5[],2,FALSE)</f>
        <v>24</v>
      </c>
      <c r="Q4458" s="37">
        <f>VLOOKUP(Table2[[#This Row],[Home]],Table5[],2,FALSE)</f>
        <v>30</v>
      </c>
    </row>
    <row r="4459" spans="1:17" ht="25.5" customHeight="1">
      <c r="A4459" s="91" t="s">
        <v>1599</v>
      </c>
      <c r="B4459" s="92" t="s">
        <v>35</v>
      </c>
      <c r="C4459" s="92" t="s">
        <v>22</v>
      </c>
      <c r="D4459" s="92">
        <v>105</v>
      </c>
      <c r="E4459" s="92" t="s">
        <v>44</v>
      </c>
      <c r="F4459" s="92">
        <v>129</v>
      </c>
      <c r="G4459" s="84"/>
      <c r="H4459" s="84"/>
      <c r="I4459" s="30"/>
      <c r="J4459" s="37">
        <f>VLOOKUP(Table2[[#This Row],[Visitor]],Table1[],2,FALSE)</f>
        <v>14</v>
      </c>
      <c r="K4459" s="37">
        <f>VLOOKUP(Table2[[#This Row],[Home]],Table1[],2,FALSE)</f>
        <v>6</v>
      </c>
      <c r="L4459" s="37">
        <f>VLOOKUP(Table2[[#This Row],[Visitor]],Table3[],2,FALSE)</f>
        <v>16</v>
      </c>
      <c r="M4459" s="37">
        <f>VLOOKUP(Table2[[#This Row],[Home]],Table3[],2,FALSE)</f>
        <v>18</v>
      </c>
      <c r="N4459" s="37">
        <f>VLOOKUP(Table2[[#This Row],[Visitor]],Table4[],2,FALSE)</f>
        <v>1</v>
      </c>
      <c r="O4459" s="37">
        <f>VLOOKUP(Table2[[#This Row],[Home]],Table4[],2,FALSE)</f>
        <v>12</v>
      </c>
      <c r="P4459" s="37">
        <f>VLOOKUP(Table2[[#This Row],[Visitor]],Table5[],2,FALSE)</f>
        <v>1</v>
      </c>
      <c r="Q4459" s="37">
        <f>VLOOKUP(Table2[[#This Row],[Home]],Table5[],2,FALSE)</f>
        <v>4</v>
      </c>
    </row>
    <row r="4460" spans="1:17" ht="25.5" customHeight="1">
      <c r="A4460" s="91" t="s">
        <v>1600</v>
      </c>
      <c r="B4460" s="92" t="s">
        <v>12</v>
      </c>
      <c r="C4460" s="92" t="s">
        <v>13</v>
      </c>
      <c r="D4460" s="92">
        <v>114</v>
      </c>
      <c r="E4460" s="92" t="s">
        <v>20</v>
      </c>
      <c r="F4460" s="92">
        <v>104</v>
      </c>
      <c r="G4460" s="84"/>
      <c r="H4460" s="84"/>
      <c r="I4460" s="30"/>
      <c r="J4460" s="37">
        <f>VLOOKUP(Table2[[#This Row],[Visitor]],Table1[],2,FALSE)</f>
        <v>20</v>
      </c>
      <c r="K4460" s="37">
        <f>VLOOKUP(Table2[[#This Row],[Home]],Table1[],2,FALSE)</f>
        <v>9</v>
      </c>
      <c r="L4460" s="37">
        <f>VLOOKUP(Table2[[#This Row],[Visitor]],Table3[],2,FALSE)</f>
        <v>20</v>
      </c>
      <c r="M4460" s="37">
        <f>VLOOKUP(Table2[[#This Row],[Home]],Table3[],2,FALSE)</f>
        <v>17</v>
      </c>
      <c r="N4460" s="37">
        <f>VLOOKUP(Table2[[#This Row],[Visitor]],Table4[],2,FALSE)</f>
        <v>17</v>
      </c>
      <c r="O4460" s="37">
        <f>VLOOKUP(Table2[[#This Row],[Home]],Table4[],2,FALSE)</f>
        <v>25</v>
      </c>
      <c r="P4460" s="37">
        <f>VLOOKUP(Table2[[#This Row],[Visitor]],Table5[],2,FALSE)</f>
        <v>23</v>
      </c>
      <c r="Q4460" s="37">
        <f>VLOOKUP(Table2[[#This Row],[Home]],Table5[],2,FALSE)</f>
        <v>22</v>
      </c>
    </row>
    <row r="4461" spans="1:17" ht="25.5" customHeight="1">
      <c r="A4461" s="91" t="s">
        <v>1600</v>
      </c>
      <c r="B4461" s="92" t="s">
        <v>29</v>
      </c>
      <c r="C4461" s="92" t="s">
        <v>19</v>
      </c>
      <c r="D4461" s="92">
        <v>95</v>
      </c>
      <c r="E4461" s="92" t="s">
        <v>30</v>
      </c>
      <c r="F4461" s="92">
        <v>104</v>
      </c>
      <c r="G4461" s="84"/>
      <c r="H4461" s="84"/>
      <c r="I4461" s="30"/>
      <c r="J4461" s="37">
        <f>VLOOKUP(Table2[[#This Row],[Visitor]],Table1[],2,FALSE)</f>
        <v>27</v>
      </c>
      <c r="K4461" s="37">
        <f>VLOOKUP(Table2[[#This Row],[Home]],Table1[],2,FALSE)</f>
        <v>18</v>
      </c>
      <c r="L4461" s="37">
        <f>VLOOKUP(Table2[[#This Row],[Visitor]],Table3[],2,FALSE)</f>
        <v>5</v>
      </c>
      <c r="M4461" s="37">
        <f>VLOOKUP(Table2[[#This Row],[Home]],Table3[],2,FALSE)</f>
        <v>14</v>
      </c>
      <c r="N4461" s="37">
        <f>VLOOKUP(Table2[[#This Row],[Visitor]],Table4[],2,FALSE)</f>
        <v>7</v>
      </c>
      <c r="O4461" s="37">
        <f>VLOOKUP(Table2[[#This Row],[Home]],Table4[],2,FALSE)</f>
        <v>4</v>
      </c>
      <c r="P4461" s="37">
        <f>VLOOKUP(Table2[[#This Row],[Visitor]],Table5[],2,FALSE)</f>
        <v>13</v>
      </c>
      <c r="Q4461" s="37">
        <f>VLOOKUP(Table2[[#This Row],[Home]],Table5[],2,FALSE)</f>
        <v>6</v>
      </c>
    </row>
    <row r="4462" spans="1:17" ht="25.5" customHeight="1">
      <c r="A4462" s="91" t="s">
        <v>1600</v>
      </c>
      <c r="B4462" s="92" t="s">
        <v>35</v>
      </c>
      <c r="C4462" s="92" t="s">
        <v>18</v>
      </c>
      <c r="D4462" s="92">
        <v>103</v>
      </c>
      <c r="E4462" s="92" t="s">
        <v>44</v>
      </c>
      <c r="F4462" s="92">
        <v>96</v>
      </c>
      <c r="G4462" s="84"/>
      <c r="H4462" s="84"/>
      <c r="I4462" s="30"/>
      <c r="J4462" s="37">
        <f>VLOOKUP(Table2[[#This Row],[Visitor]],Table1[],2,FALSE)</f>
        <v>26</v>
      </c>
      <c r="K4462" s="37">
        <f>VLOOKUP(Table2[[#This Row],[Home]],Table1[],2,FALSE)</f>
        <v>6</v>
      </c>
      <c r="L4462" s="37">
        <f>VLOOKUP(Table2[[#This Row],[Visitor]],Table3[],2,FALSE)</f>
        <v>26</v>
      </c>
      <c r="M4462" s="37">
        <f>VLOOKUP(Table2[[#This Row],[Home]],Table3[],2,FALSE)</f>
        <v>18</v>
      </c>
      <c r="N4462" s="37">
        <f>VLOOKUP(Table2[[#This Row],[Visitor]],Table4[],2,FALSE)</f>
        <v>15</v>
      </c>
      <c r="O4462" s="37">
        <f>VLOOKUP(Table2[[#This Row],[Home]],Table4[],2,FALSE)</f>
        <v>12</v>
      </c>
      <c r="P4462" s="37">
        <f>VLOOKUP(Table2[[#This Row],[Visitor]],Table5[],2,FALSE)</f>
        <v>18</v>
      </c>
      <c r="Q4462" s="37">
        <f>VLOOKUP(Table2[[#This Row],[Home]],Table5[],2,FALSE)</f>
        <v>4</v>
      </c>
    </row>
    <row r="4463" spans="1:17" ht="25.5" customHeight="1">
      <c r="A4463" s="91" t="s">
        <v>1600</v>
      </c>
      <c r="B4463" s="92" t="s">
        <v>35</v>
      </c>
      <c r="C4463" s="92" t="s">
        <v>27</v>
      </c>
      <c r="D4463" s="92">
        <v>110</v>
      </c>
      <c r="E4463" s="92" t="s">
        <v>37</v>
      </c>
      <c r="F4463" s="92">
        <v>117</v>
      </c>
      <c r="G4463" s="84"/>
      <c r="H4463" s="84"/>
      <c r="I4463" s="30"/>
      <c r="J4463" s="37">
        <f>VLOOKUP(Table2[[#This Row],[Visitor]],Table1[],2,FALSE)</f>
        <v>11</v>
      </c>
      <c r="K4463" s="37">
        <f>VLOOKUP(Table2[[#This Row],[Home]],Table1[],2,FALSE)</f>
        <v>29</v>
      </c>
      <c r="L4463" s="37">
        <f>VLOOKUP(Table2[[#This Row],[Visitor]],Table3[],2,FALSE)</f>
        <v>27</v>
      </c>
      <c r="M4463" s="37">
        <f>VLOOKUP(Table2[[#This Row],[Home]],Table3[],2,FALSE)</f>
        <v>30</v>
      </c>
      <c r="N4463" s="37">
        <f>VLOOKUP(Table2[[#This Row],[Visitor]],Table4[],2,FALSE)</f>
        <v>26</v>
      </c>
      <c r="O4463" s="37">
        <f>VLOOKUP(Table2[[#This Row],[Home]],Table4[],2,FALSE)</f>
        <v>29</v>
      </c>
      <c r="P4463" s="37">
        <f>VLOOKUP(Table2[[#This Row],[Visitor]],Table5[],2,FALSE)</f>
        <v>26</v>
      </c>
      <c r="Q4463" s="37">
        <f>VLOOKUP(Table2[[#This Row],[Home]],Table5[],2,FALSE)</f>
        <v>17</v>
      </c>
    </row>
    <row r="4464" spans="1:17" ht="25.5" customHeight="1">
      <c r="A4464" s="91" t="s">
        <v>1601</v>
      </c>
      <c r="B4464" s="92" t="s">
        <v>12</v>
      </c>
      <c r="C4464" s="92" t="s">
        <v>36</v>
      </c>
      <c r="D4464" s="92">
        <v>124</v>
      </c>
      <c r="E4464" s="92" t="s">
        <v>14</v>
      </c>
      <c r="F4464" s="92">
        <v>101</v>
      </c>
      <c r="G4464" s="84"/>
      <c r="H4464" s="84"/>
      <c r="I4464" s="30"/>
      <c r="J4464" s="37">
        <f>VLOOKUP(Table2[[#This Row],[Visitor]],Table1[],2,FALSE)</f>
        <v>16</v>
      </c>
      <c r="K4464" s="37">
        <f>VLOOKUP(Table2[[#This Row],[Home]],Table1[],2,FALSE)</f>
        <v>19</v>
      </c>
      <c r="L4464" s="37">
        <f>VLOOKUP(Table2[[#This Row],[Visitor]],Table3[],2,FALSE)</f>
        <v>7</v>
      </c>
      <c r="M4464" s="37">
        <f>VLOOKUP(Table2[[#This Row],[Home]],Table3[],2,FALSE)</f>
        <v>19</v>
      </c>
      <c r="N4464" s="37">
        <f>VLOOKUP(Table2[[#This Row],[Visitor]],Table4[],2,FALSE)</f>
        <v>6</v>
      </c>
      <c r="O4464" s="37">
        <f>VLOOKUP(Table2[[#This Row],[Home]],Table4[],2,FALSE)</f>
        <v>16</v>
      </c>
      <c r="P4464" s="37">
        <f>VLOOKUP(Table2[[#This Row],[Visitor]],Table5[],2,FALSE)</f>
        <v>15</v>
      </c>
      <c r="Q4464" s="37">
        <f>VLOOKUP(Table2[[#This Row],[Home]],Table5[],2,FALSE)</f>
        <v>27</v>
      </c>
    </row>
    <row r="4465" spans="1:17" ht="25.5" customHeight="1">
      <c r="A4465" s="91" t="s">
        <v>1601</v>
      </c>
      <c r="B4465" s="92" t="s">
        <v>12</v>
      </c>
      <c r="C4465" s="92" t="s">
        <v>17</v>
      </c>
      <c r="D4465" s="92">
        <v>92</v>
      </c>
      <c r="E4465" s="92" t="s">
        <v>16</v>
      </c>
      <c r="F4465" s="92">
        <v>87</v>
      </c>
      <c r="G4465" s="84"/>
      <c r="H4465" s="84"/>
      <c r="I4465" s="30"/>
      <c r="J4465" s="37">
        <f>VLOOKUP(Table2[[#This Row],[Visitor]],Table1[],2,FALSE)</f>
        <v>17</v>
      </c>
      <c r="K4465" s="37">
        <f>VLOOKUP(Table2[[#This Row],[Home]],Table1[],2,FALSE)</f>
        <v>13</v>
      </c>
      <c r="L4465" s="37">
        <f>VLOOKUP(Table2[[#This Row],[Visitor]],Table3[],2,FALSE)</f>
        <v>15</v>
      </c>
      <c r="M4465" s="37">
        <f>VLOOKUP(Table2[[#This Row],[Home]],Table3[],2,FALSE)</f>
        <v>8</v>
      </c>
      <c r="N4465" s="37">
        <f>VLOOKUP(Table2[[#This Row],[Visitor]],Table4[],2,FALSE)</f>
        <v>18</v>
      </c>
      <c r="O4465" s="37">
        <f>VLOOKUP(Table2[[#This Row],[Home]],Table4[],2,FALSE)</f>
        <v>11</v>
      </c>
      <c r="P4465" s="37">
        <f>VLOOKUP(Table2[[#This Row],[Visitor]],Table5[],2,FALSE)</f>
        <v>9</v>
      </c>
      <c r="Q4465" s="37">
        <f>VLOOKUP(Table2[[#This Row],[Home]],Table5[],2,FALSE)</f>
        <v>7</v>
      </c>
    </row>
    <row r="4466" spans="1:17" ht="25.5" customHeight="1">
      <c r="A4466" s="91" t="s">
        <v>1601</v>
      </c>
      <c r="B4466" s="92" t="s">
        <v>21</v>
      </c>
      <c r="C4466" s="92" t="s">
        <v>28</v>
      </c>
      <c r="D4466" s="92">
        <v>113</v>
      </c>
      <c r="E4466" s="92" t="s">
        <v>5</v>
      </c>
      <c r="F4466" s="92">
        <v>108</v>
      </c>
      <c r="G4466" s="84"/>
      <c r="H4466" s="84"/>
      <c r="I4466" s="30"/>
      <c r="J4466" s="37">
        <f>VLOOKUP(Table2[[#This Row],[Visitor]],Table1[],2,FALSE)</f>
        <v>22</v>
      </c>
      <c r="K4466" s="37">
        <f>VLOOKUP(Table2[[#This Row],[Home]],Table1[],2,FALSE)</f>
        <v>4</v>
      </c>
      <c r="L4466" s="37">
        <f>VLOOKUP(Table2[[#This Row],[Visitor]],Table3[],2,FALSE)</f>
        <v>28</v>
      </c>
      <c r="M4466" s="37">
        <f>VLOOKUP(Table2[[#This Row],[Home]],Table3[],2,FALSE)</f>
        <v>4</v>
      </c>
      <c r="N4466" s="37">
        <f>VLOOKUP(Table2[[#This Row],[Visitor]],Table4[],2,FALSE)</f>
        <v>22</v>
      </c>
      <c r="O4466" s="37">
        <f>VLOOKUP(Table2[[#This Row],[Home]],Table4[],2,FALSE)</f>
        <v>9</v>
      </c>
      <c r="P4466" s="37">
        <f>VLOOKUP(Table2[[#This Row],[Visitor]],Table5[],2,FALSE)</f>
        <v>12</v>
      </c>
      <c r="Q4466" s="37">
        <f>VLOOKUP(Table2[[#This Row],[Home]],Table5[],2,FALSE)</f>
        <v>5</v>
      </c>
    </row>
    <row r="4467" spans="1:17" ht="25.5" customHeight="1">
      <c r="A4467" s="91" t="s">
        <v>1601</v>
      </c>
      <c r="B4467" s="92" t="s">
        <v>21</v>
      </c>
      <c r="C4467" s="92" t="s">
        <v>9</v>
      </c>
      <c r="D4467" s="92">
        <v>108</v>
      </c>
      <c r="E4467" s="92" t="s">
        <v>15</v>
      </c>
      <c r="F4467" s="92">
        <v>120</v>
      </c>
      <c r="G4467" s="84"/>
      <c r="H4467" s="84"/>
      <c r="I4467" s="30"/>
      <c r="J4467" s="37">
        <f>VLOOKUP(Table2[[#This Row],[Visitor]],Table1[],2,FALSE)</f>
        <v>3</v>
      </c>
      <c r="K4467" s="37">
        <f>VLOOKUP(Table2[[#This Row],[Home]],Table1[],2,FALSE)</f>
        <v>30</v>
      </c>
      <c r="L4467" s="37">
        <f>VLOOKUP(Table2[[#This Row],[Visitor]],Table3[],2,FALSE)</f>
        <v>1</v>
      </c>
      <c r="M4467" s="37">
        <f>VLOOKUP(Table2[[#This Row],[Home]],Table3[],2,FALSE)</f>
        <v>23</v>
      </c>
      <c r="N4467" s="37">
        <f>VLOOKUP(Table2[[#This Row],[Visitor]],Table4[],2,FALSE)</f>
        <v>5</v>
      </c>
      <c r="O4467" s="37">
        <f>VLOOKUP(Table2[[#This Row],[Home]],Table4[],2,FALSE)</f>
        <v>14</v>
      </c>
      <c r="P4467" s="37">
        <f>VLOOKUP(Table2[[#This Row],[Visitor]],Table5[],2,FALSE)</f>
        <v>8</v>
      </c>
      <c r="Q4467" s="37">
        <f>VLOOKUP(Table2[[#This Row],[Home]],Table5[],2,FALSE)</f>
        <v>14</v>
      </c>
    </row>
    <row r="4468" spans="1:17" ht="25.5" customHeight="1">
      <c r="A4468" s="91" t="s">
        <v>1601</v>
      </c>
      <c r="B4468" s="92" t="s">
        <v>23</v>
      </c>
      <c r="C4468" s="92" t="s">
        <v>31</v>
      </c>
      <c r="D4468" s="92">
        <v>111</v>
      </c>
      <c r="E4468" s="92" t="s">
        <v>25</v>
      </c>
      <c r="F4468" s="92">
        <v>107</v>
      </c>
      <c r="G4468" s="84"/>
      <c r="H4468" s="84"/>
      <c r="I4468" s="30"/>
      <c r="J4468" s="37">
        <f>VLOOKUP(Table2[[#This Row],[Visitor]],Table1[],2,FALSE)</f>
        <v>8</v>
      </c>
      <c r="K4468" s="37">
        <f>VLOOKUP(Table2[[#This Row],[Home]],Table1[],2,FALSE)</f>
        <v>12</v>
      </c>
      <c r="L4468" s="37">
        <f>VLOOKUP(Table2[[#This Row],[Visitor]],Table3[],2,FALSE)</f>
        <v>11</v>
      </c>
      <c r="M4468" s="37">
        <f>VLOOKUP(Table2[[#This Row],[Home]],Table3[],2,FALSE)</f>
        <v>29</v>
      </c>
      <c r="N4468" s="37">
        <f>VLOOKUP(Table2[[#This Row],[Visitor]],Table4[],2,FALSE)</f>
        <v>8</v>
      </c>
      <c r="O4468" s="37">
        <f>VLOOKUP(Table2[[#This Row],[Home]],Table4[],2,FALSE)</f>
        <v>23</v>
      </c>
      <c r="P4468" s="37">
        <f>VLOOKUP(Table2[[#This Row],[Visitor]],Table5[],2,FALSE)</f>
        <v>11</v>
      </c>
      <c r="Q4468" s="37">
        <f>VLOOKUP(Table2[[#This Row],[Home]],Table5[],2,FALSE)</f>
        <v>16</v>
      </c>
    </row>
    <row r="4469" spans="1:17" ht="25.5" customHeight="1">
      <c r="A4469" s="91" t="s">
        <v>1601</v>
      </c>
      <c r="B4469" s="92" t="s">
        <v>23</v>
      </c>
      <c r="C4469" s="92" t="s">
        <v>42</v>
      </c>
      <c r="D4469" s="92">
        <v>101</v>
      </c>
      <c r="E4469" s="92" t="s">
        <v>33</v>
      </c>
      <c r="F4469" s="92">
        <v>102</v>
      </c>
      <c r="G4469" s="84"/>
      <c r="H4469" s="84"/>
      <c r="I4469" s="30"/>
      <c r="J4469" s="37">
        <f>VLOOKUP(Table2[[#This Row],[Visitor]],Table1[],2,FALSE)</f>
        <v>25</v>
      </c>
      <c r="K4469" s="37">
        <f>VLOOKUP(Table2[[#This Row],[Home]],Table1[],2,FALSE)</f>
        <v>24</v>
      </c>
      <c r="L4469" s="37">
        <f>VLOOKUP(Table2[[#This Row],[Visitor]],Table3[],2,FALSE)</f>
        <v>22</v>
      </c>
      <c r="M4469" s="37">
        <f>VLOOKUP(Table2[[#This Row],[Home]],Table3[],2,FALSE)</f>
        <v>12</v>
      </c>
      <c r="N4469" s="37">
        <f>VLOOKUP(Table2[[#This Row],[Visitor]],Table4[],2,FALSE)</f>
        <v>30</v>
      </c>
      <c r="O4469" s="37">
        <f>VLOOKUP(Table2[[#This Row],[Home]],Table4[],2,FALSE)</f>
        <v>21</v>
      </c>
      <c r="P4469" s="37">
        <f>VLOOKUP(Table2[[#This Row],[Visitor]],Table5[],2,FALSE)</f>
        <v>25</v>
      </c>
      <c r="Q4469" s="37">
        <f>VLOOKUP(Table2[[#This Row],[Home]],Table5[],2,FALSE)</f>
        <v>29</v>
      </c>
    </row>
    <row r="4470" spans="1:17" ht="25.5" customHeight="1">
      <c r="A4470" s="91" t="s">
        <v>1601</v>
      </c>
      <c r="B4470" s="92" t="s">
        <v>23</v>
      </c>
      <c r="C4470" s="92" t="s">
        <v>41</v>
      </c>
      <c r="D4470" s="92">
        <v>103</v>
      </c>
      <c r="E4470" s="92" t="s">
        <v>43</v>
      </c>
      <c r="F4470" s="92">
        <v>113</v>
      </c>
      <c r="G4470" s="84"/>
      <c r="H4470" s="84"/>
      <c r="I4470" s="30"/>
      <c r="J4470" s="37">
        <f>VLOOKUP(Table2[[#This Row],[Visitor]],Table1[],2,FALSE)</f>
        <v>7</v>
      </c>
      <c r="K4470" s="37">
        <f>VLOOKUP(Table2[[#This Row],[Home]],Table1[],2,FALSE)</f>
        <v>10</v>
      </c>
      <c r="L4470" s="37">
        <f>VLOOKUP(Table2[[#This Row],[Visitor]],Table3[],2,FALSE)</f>
        <v>2</v>
      </c>
      <c r="M4470" s="37">
        <f>VLOOKUP(Table2[[#This Row],[Home]],Table3[],2,FALSE)</f>
        <v>10</v>
      </c>
      <c r="N4470" s="37">
        <f>VLOOKUP(Table2[[#This Row],[Visitor]],Table4[],2,FALSE)</f>
        <v>2</v>
      </c>
      <c r="O4470" s="37">
        <f>VLOOKUP(Table2[[#This Row],[Home]],Table4[],2,FALSE)</f>
        <v>10</v>
      </c>
      <c r="P4470" s="37">
        <f>VLOOKUP(Table2[[#This Row],[Visitor]],Table5[],2,FALSE)</f>
        <v>2</v>
      </c>
      <c r="Q4470" s="37">
        <f>VLOOKUP(Table2[[#This Row],[Home]],Table5[],2,FALSE)</f>
        <v>10</v>
      </c>
    </row>
    <row r="4471" spans="1:17" ht="25.5" customHeight="1">
      <c r="A4471" s="91" t="s">
        <v>1601</v>
      </c>
      <c r="B4471" s="92" t="s">
        <v>26</v>
      </c>
      <c r="C4471" s="92" t="s">
        <v>38</v>
      </c>
      <c r="D4471" s="92">
        <v>106</v>
      </c>
      <c r="E4471" s="92" t="s">
        <v>34</v>
      </c>
      <c r="F4471" s="92">
        <v>120</v>
      </c>
      <c r="G4471" s="84"/>
      <c r="H4471" s="84"/>
      <c r="I4471" s="30"/>
      <c r="J4471" s="37">
        <f>VLOOKUP(Table2[[#This Row],[Visitor]],Table1[],2,FALSE)</f>
        <v>23</v>
      </c>
      <c r="K4471" s="37">
        <f>VLOOKUP(Table2[[#This Row],[Home]],Table1[],2,FALSE)</f>
        <v>2</v>
      </c>
      <c r="L4471" s="37">
        <f>VLOOKUP(Table2[[#This Row],[Visitor]],Table3[],2,FALSE)</f>
        <v>25</v>
      </c>
      <c r="M4471" s="37">
        <f>VLOOKUP(Table2[[#This Row],[Home]],Table3[],2,FALSE)</f>
        <v>13</v>
      </c>
      <c r="N4471" s="37">
        <f>VLOOKUP(Table2[[#This Row],[Visitor]],Table4[],2,FALSE)</f>
        <v>19</v>
      </c>
      <c r="O4471" s="37">
        <f>VLOOKUP(Table2[[#This Row],[Home]],Table4[],2,FALSE)</f>
        <v>13</v>
      </c>
      <c r="P4471" s="37">
        <f>VLOOKUP(Table2[[#This Row],[Visitor]],Table5[],2,FALSE)</f>
        <v>20</v>
      </c>
      <c r="Q4471" s="37">
        <f>VLOOKUP(Table2[[#This Row],[Home]],Table5[],2,FALSE)</f>
        <v>19</v>
      </c>
    </row>
    <row r="4472" spans="1:17" ht="25.5" customHeight="1">
      <c r="A4472" s="91" t="s">
        <v>1601</v>
      </c>
      <c r="B4472" s="92" t="s">
        <v>35</v>
      </c>
      <c r="C4472" s="92" t="s">
        <v>22</v>
      </c>
      <c r="D4472" s="92">
        <v>112</v>
      </c>
      <c r="E4472" s="92" t="s">
        <v>45</v>
      </c>
      <c r="F4472" s="92">
        <v>97</v>
      </c>
      <c r="G4472" s="84"/>
      <c r="H4472" s="84"/>
      <c r="I4472" s="30"/>
      <c r="J4472" s="37">
        <f>VLOOKUP(Table2[[#This Row],[Visitor]],Table1[],2,FALSE)</f>
        <v>14</v>
      </c>
      <c r="K4472" s="37">
        <f>VLOOKUP(Table2[[#This Row],[Home]],Table1[],2,FALSE)</f>
        <v>28</v>
      </c>
      <c r="L4472" s="37">
        <f>VLOOKUP(Table2[[#This Row],[Visitor]],Table3[],2,FALSE)</f>
        <v>16</v>
      </c>
      <c r="M4472" s="37">
        <f>VLOOKUP(Table2[[#This Row],[Home]],Table3[],2,FALSE)</f>
        <v>21</v>
      </c>
      <c r="N4472" s="37">
        <f>VLOOKUP(Table2[[#This Row],[Visitor]],Table4[],2,FALSE)</f>
        <v>1</v>
      </c>
      <c r="O4472" s="37">
        <f>VLOOKUP(Table2[[#This Row],[Home]],Table4[],2,FALSE)</f>
        <v>20</v>
      </c>
      <c r="P4472" s="37">
        <f>VLOOKUP(Table2[[#This Row],[Visitor]],Table5[],2,FALSE)</f>
        <v>1</v>
      </c>
      <c r="Q4472" s="37">
        <f>VLOOKUP(Table2[[#This Row],[Home]],Table5[],2,FALSE)</f>
        <v>3</v>
      </c>
    </row>
    <row r="4473" spans="1:17" ht="25.5" customHeight="1">
      <c r="A4473" s="91" t="s">
        <v>1601</v>
      </c>
      <c r="B4473" s="92" t="s">
        <v>35</v>
      </c>
      <c r="C4473" s="92" t="s">
        <v>40</v>
      </c>
      <c r="D4473" s="92">
        <v>116</v>
      </c>
      <c r="E4473" s="92" t="s">
        <v>37</v>
      </c>
      <c r="F4473" s="92">
        <v>121</v>
      </c>
      <c r="G4473" s="84"/>
      <c r="H4473" s="84"/>
      <c r="I4473" s="30"/>
      <c r="J4473" s="37">
        <f>VLOOKUP(Table2[[#This Row],[Visitor]],Table1[],2,FALSE)</f>
        <v>15</v>
      </c>
      <c r="K4473" s="37">
        <f>VLOOKUP(Table2[[#This Row],[Home]],Table1[],2,FALSE)</f>
        <v>29</v>
      </c>
      <c r="L4473" s="37">
        <f>VLOOKUP(Table2[[#This Row],[Visitor]],Table3[],2,FALSE)</f>
        <v>24</v>
      </c>
      <c r="M4473" s="37">
        <f>VLOOKUP(Table2[[#This Row],[Home]],Table3[],2,FALSE)</f>
        <v>30</v>
      </c>
      <c r="N4473" s="37">
        <f>VLOOKUP(Table2[[#This Row],[Visitor]],Table4[],2,FALSE)</f>
        <v>27</v>
      </c>
      <c r="O4473" s="37">
        <f>VLOOKUP(Table2[[#This Row],[Home]],Table4[],2,FALSE)</f>
        <v>29</v>
      </c>
      <c r="P4473" s="37">
        <f>VLOOKUP(Table2[[#This Row],[Visitor]],Table5[],2,FALSE)</f>
        <v>24</v>
      </c>
      <c r="Q4473" s="37">
        <f>VLOOKUP(Table2[[#This Row],[Home]],Table5[],2,FALSE)</f>
        <v>17</v>
      </c>
    </row>
    <row r="4474" spans="1:17" ht="25.5" customHeight="1">
      <c r="A4474" s="91" t="s">
        <v>1627</v>
      </c>
      <c r="B4474" s="92" t="s">
        <v>12</v>
      </c>
      <c r="C4474" s="92" t="s">
        <v>19</v>
      </c>
      <c r="D4474" s="92">
        <v>114</v>
      </c>
      <c r="E4474" s="92" t="s">
        <v>6</v>
      </c>
      <c r="F4474" s="92">
        <v>94</v>
      </c>
      <c r="G4474" s="92"/>
      <c r="H4474" s="92"/>
      <c r="I4474" s="30"/>
      <c r="J4474" s="37">
        <f>VLOOKUP(Table2[[#This Row],[Visitor]],Table1[],2,FALSE)</f>
        <v>27</v>
      </c>
      <c r="K4474" s="37">
        <f>VLOOKUP(Table2[[#This Row],[Home]],Table1[],2,FALSE)</f>
        <v>5</v>
      </c>
      <c r="L4474" s="37">
        <f>VLOOKUP(Table2[[#This Row],[Visitor]],Table3[],2,FALSE)</f>
        <v>5</v>
      </c>
      <c r="M4474" s="37">
        <f>VLOOKUP(Table2[[#This Row],[Home]],Table3[],2,FALSE)</f>
        <v>6</v>
      </c>
      <c r="N4474" s="37">
        <f>VLOOKUP(Table2[[#This Row],[Visitor]],Table4[],2,FALSE)</f>
        <v>7</v>
      </c>
      <c r="O4474" s="37">
        <f>VLOOKUP(Table2[[#This Row],[Home]],Table4[],2,FALSE)</f>
        <v>28</v>
      </c>
      <c r="P4474" s="37">
        <f>VLOOKUP(Table2[[#This Row],[Visitor]],Table5[],2,FALSE)</f>
        <v>13</v>
      </c>
      <c r="Q4474" s="37">
        <f>VLOOKUP(Table2[[#This Row],[Home]],Table5[],2,FALSE)</f>
        <v>28</v>
      </c>
    </row>
    <row r="4475" spans="1:17" ht="25.5" customHeight="1">
      <c r="A4475" s="91" t="s">
        <v>1627</v>
      </c>
      <c r="B4475" s="92" t="s">
        <v>12</v>
      </c>
      <c r="C4475" s="92" t="s">
        <v>20</v>
      </c>
      <c r="D4475" s="92">
        <v>91</v>
      </c>
      <c r="E4475" s="92" t="s">
        <v>14</v>
      </c>
      <c r="F4475" s="92">
        <v>120</v>
      </c>
      <c r="G4475" s="92"/>
      <c r="H4475" s="92"/>
      <c r="I4475" s="30"/>
      <c r="J4475" s="37">
        <f>VLOOKUP(Table2[[#This Row],[Visitor]],Table1[],2,FALSE)</f>
        <v>9</v>
      </c>
      <c r="K4475" s="37">
        <f>VLOOKUP(Table2[[#This Row],[Home]],Table1[],2,FALSE)</f>
        <v>19</v>
      </c>
      <c r="L4475" s="37">
        <f>VLOOKUP(Table2[[#This Row],[Visitor]],Table3[],2,FALSE)</f>
        <v>17</v>
      </c>
      <c r="M4475" s="37">
        <f>VLOOKUP(Table2[[#This Row],[Home]],Table3[],2,FALSE)</f>
        <v>19</v>
      </c>
      <c r="N4475" s="37">
        <f>VLOOKUP(Table2[[#This Row],[Visitor]],Table4[],2,FALSE)</f>
        <v>25</v>
      </c>
      <c r="O4475" s="37">
        <f>VLOOKUP(Table2[[#This Row],[Home]],Table4[],2,FALSE)</f>
        <v>16</v>
      </c>
      <c r="P4475" s="37">
        <f>VLOOKUP(Table2[[#This Row],[Visitor]],Table5[],2,FALSE)</f>
        <v>22</v>
      </c>
      <c r="Q4475" s="37">
        <f>VLOOKUP(Table2[[#This Row],[Home]],Table5[],2,FALSE)</f>
        <v>27</v>
      </c>
    </row>
    <row r="4476" spans="1:17" ht="25.5" customHeight="1">
      <c r="A4476" s="91" t="s">
        <v>1627</v>
      </c>
      <c r="B4476" s="92" t="s">
        <v>21</v>
      </c>
      <c r="C4476" s="92" t="s">
        <v>13</v>
      </c>
      <c r="D4476" s="92">
        <v>89</v>
      </c>
      <c r="E4476" s="92" t="s">
        <v>15</v>
      </c>
      <c r="F4476" s="92">
        <v>111</v>
      </c>
      <c r="G4476" s="92"/>
      <c r="H4476" s="92"/>
      <c r="I4476" s="30"/>
      <c r="J4476" s="37">
        <f>VLOOKUP(Table2[[#This Row],[Visitor]],Table1[],2,FALSE)</f>
        <v>20</v>
      </c>
      <c r="K4476" s="37">
        <f>VLOOKUP(Table2[[#This Row],[Home]],Table1[],2,FALSE)</f>
        <v>30</v>
      </c>
      <c r="L4476" s="37">
        <f>VLOOKUP(Table2[[#This Row],[Visitor]],Table3[],2,FALSE)</f>
        <v>20</v>
      </c>
      <c r="M4476" s="37">
        <f>VLOOKUP(Table2[[#This Row],[Home]],Table3[],2,FALSE)</f>
        <v>23</v>
      </c>
      <c r="N4476" s="37">
        <f>VLOOKUP(Table2[[#This Row],[Visitor]],Table4[],2,FALSE)</f>
        <v>17</v>
      </c>
      <c r="O4476" s="37">
        <f>VLOOKUP(Table2[[#This Row],[Home]],Table4[],2,FALSE)</f>
        <v>14</v>
      </c>
      <c r="P4476" s="37">
        <f>VLOOKUP(Table2[[#This Row],[Visitor]],Table5[],2,FALSE)</f>
        <v>23</v>
      </c>
      <c r="Q4476" s="37">
        <f>VLOOKUP(Table2[[#This Row],[Home]],Table5[],2,FALSE)</f>
        <v>14</v>
      </c>
    </row>
    <row r="4477" spans="1:17" ht="25.5" customHeight="1">
      <c r="A4477" s="91" t="s">
        <v>1627</v>
      </c>
      <c r="B4477" s="92" t="s">
        <v>23</v>
      </c>
      <c r="C4477" s="92" t="s">
        <v>10</v>
      </c>
      <c r="D4477" s="92">
        <v>109</v>
      </c>
      <c r="E4477" s="92" t="s">
        <v>17</v>
      </c>
      <c r="F4477" s="92">
        <v>116</v>
      </c>
      <c r="G4477" s="92"/>
      <c r="H4477" s="92"/>
      <c r="I4477" s="30"/>
      <c r="J4477" s="37">
        <f>VLOOKUP(Table2[[#This Row],[Visitor]],Table1[],2,FALSE)</f>
        <v>1</v>
      </c>
      <c r="K4477" s="37">
        <f>VLOOKUP(Table2[[#This Row],[Home]],Table1[],2,FALSE)</f>
        <v>17</v>
      </c>
      <c r="L4477" s="37">
        <f>VLOOKUP(Table2[[#This Row],[Visitor]],Table3[],2,FALSE)</f>
        <v>3</v>
      </c>
      <c r="M4477" s="37">
        <f>VLOOKUP(Table2[[#This Row],[Home]],Table3[],2,FALSE)</f>
        <v>15</v>
      </c>
      <c r="N4477" s="37">
        <f>VLOOKUP(Table2[[#This Row],[Visitor]],Table4[],2,FALSE)</f>
        <v>3</v>
      </c>
      <c r="O4477" s="37">
        <f>VLOOKUP(Table2[[#This Row],[Home]],Table4[],2,FALSE)</f>
        <v>18</v>
      </c>
      <c r="P4477" s="37">
        <f>VLOOKUP(Table2[[#This Row],[Visitor]],Table5[],2,FALSE)</f>
        <v>30</v>
      </c>
      <c r="Q4477" s="37">
        <f>VLOOKUP(Table2[[#This Row],[Home]],Table5[],2,FALSE)</f>
        <v>9</v>
      </c>
    </row>
    <row r="4478" spans="1:17" ht="25.5" customHeight="1">
      <c r="A4478" s="91" t="s">
        <v>1627</v>
      </c>
      <c r="B4478" s="92" t="s">
        <v>23</v>
      </c>
      <c r="C4478" s="92" t="s">
        <v>18</v>
      </c>
      <c r="D4478" s="92">
        <v>115</v>
      </c>
      <c r="E4478" s="92" t="s">
        <v>24</v>
      </c>
      <c r="F4478" s="92">
        <v>110</v>
      </c>
      <c r="G4478" s="92"/>
      <c r="H4478" s="92"/>
      <c r="I4478" s="30"/>
      <c r="J4478" s="37">
        <f>VLOOKUP(Table2[[#This Row],[Visitor]],Table1[],2,FALSE)</f>
        <v>26</v>
      </c>
      <c r="K4478" s="37">
        <f>VLOOKUP(Table2[[#This Row],[Home]],Table1[],2,FALSE)</f>
        <v>21</v>
      </c>
      <c r="L4478" s="37">
        <f>VLOOKUP(Table2[[#This Row],[Visitor]],Table3[],2,FALSE)</f>
        <v>26</v>
      </c>
      <c r="M4478" s="37">
        <f>VLOOKUP(Table2[[#This Row],[Home]],Table3[],2,FALSE)</f>
        <v>9</v>
      </c>
      <c r="N4478" s="37">
        <f>VLOOKUP(Table2[[#This Row],[Visitor]],Table4[],2,FALSE)</f>
        <v>15</v>
      </c>
      <c r="O4478" s="37">
        <f>VLOOKUP(Table2[[#This Row],[Home]],Table4[],2,FALSE)</f>
        <v>24</v>
      </c>
      <c r="P4478" s="37">
        <f>VLOOKUP(Table2[[#This Row],[Visitor]],Table5[],2,FALSE)</f>
        <v>18</v>
      </c>
      <c r="Q4478" s="37">
        <f>VLOOKUP(Table2[[#This Row],[Home]],Table5[],2,FALSE)</f>
        <v>21</v>
      </c>
    </row>
    <row r="4479" spans="1:17" ht="25.5" customHeight="1">
      <c r="A4479" s="91" t="s">
        <v>1627</v>
      </c>
      <c r="B4479" s="92" t="s">
        <v>26</v>
      </c>
      <c r="C4479" s="92" t="s">
        <v>27</v>
      </c>
      <c r="D4479" s="92">
        <v>134</v>
      </c>
      <c r="E4479" s="92" t="s">
        <v>34</v>
      </c>
      <c r="F4479" s="92">
        <v>129</v>
      </c>
      <c r="G4479" s="92"/>
      <c r="H4479" s="92"/>
      <c r="I4479" s="30"/>
      <c r="J4479" s="37">
        <f>VLOOKUP(Table2[[#This Row],[Visitor]],Table1[],2,FALSE)</f>
        <v>11</v>
      </c>
      <c r="K4479" s="37">
        <f>VLOOKUP(Table2[[#This Row],[Home]],Table1[],2,FALSE)</f>
        <v>2</v>
      </c>
      <c r="L4479" s="37">
        <f>VLOOKUP(Table2[[#This Row],[Visitor]],Table3[],2,FALSE)</f>
        <v>27</v>
      </c>
      <c r="M4479" s="37">
        <f>VLOOKUP(Table2[[#This Row],[Home]],Table3[],2,FALSE)</f>
        <v>13</v>
      </c>
      <c r="N4479" s="37">
        <f>VLOOKUP(Table2[[#This Row],[Visitor]],Table4[],2,FALSE)</f>
        <v>26</v>
      </c>
      <c r="O4479" s="37">
        <f>VLOOKUP(Table2[[#This Row],[Home]],Table4[],2,FALSE)</f>
        <v>13</v>
      </c>
      <c r="P4479" s="37">
        <f>VLOOKUP(Table2[[#This Row],[Visitor]],Table5[],2,FALSE)</f>
        <v>26</v>
      </c>
      <c r="Q4479" s="37">
        <f>VLOOKUP(Table2[[#This Row],[Home]],Table5[],2,FALSE)</f>
        <v>19</v>
      </c>
    </row>
    <row r="4480" spans="1:17" ht="25.5" customHeight="1">
      <c r="A4480" s="91" t="s">
        <v>1627</v>
      </c>
      <c r="B4480" s="92" t="s">
        <v>35</v>
      </c>
      <c r="C4480" s="92" t="s">
        <v>30</v>
      </c>
      <c r="D4480" s="92">
        <v>101</v>
      </c>
      <c r="E4480" s="92" t="s">
        <v>44</v>
      </c>
      <c r="F4480" s="92">
        <v>94</v>
      </c>
      <c r="G4480" s="92"/>
      <c r="H4480" s="92"/>
      <c r="I4480" s="30"/>
      <c r="J4480" s="37">
        <f>VLOOKUP(Table2[[#This Row],[Visitor]],Table1[],2,FALSE)</f>
        <v>18</v>
      </c>
      <c r="K4480" s="37">
        <f>VLOOKUP(Table2[[#This Row],[Home]],Table1[],2,FALSE)</f>
        <v>6</v>
      </c>
      <c r="L4480" s="37">
        <f>VLOOKUP(Table2[[#This Row],[Visitor]],Table3[],2,FALSE)</f>
        <v>14</v>
      </c>
      <c r="M4480" s="37">
        <f>VLOOKUP(Table2[[#This Row],[Home]],Table3[],2,FALSE)</f>
        <v>18</v>
      </c>
      <c r="N4480" s="37">
        <f>VLOOKUP(Table2[[#This Row],[Visitor]],Table4[],2,FALSE)</f>
        <v>4</v>
      </c>
      <c r="O4480" s="37">
        <f>VLOOKUP(Table2[[#This Row],[Home]],Table4[],2,FALSE)</f>
        <v>12</v>
      </c>
      <c r="P4480" s="37">
        <f>VLOOKUP(Table2[[#This Row],[Visitor]],Table5[],2,FALSE)</f>
        <v>6</v>
      </c>
      <c r="Q4480" s="37">
        <f>VLOOKUP(Table2[[#This Row],[Home]],Table5[],2,FALSE)</f>
        <v>4</v>
      </c>
    </row>
    <row r="4481" spans="1:17" ht="25.5" customHeight="1">
      <c r="A4481" s="91" t="s">
        <v>1628</v>
      </c>
      <c r="B4481" s="92" t="s">
        <v>12</v>
      </c>
      <c r="C4481" s="92" t="s">
        <v>10</v>
      </c>
      <c r="D4481" s="92">
        <v>77</v>
      </c>
      <c r="E4481" s="92" t="s">
        <v>41</v>
      </c>
      <c r="F4481" s="92">
        <v>130</v>
      </c>
      <c r="G4481" s="92"/>
      <c r="H4481" s="92"/>
      <c r="I4481" s="30"/>
      <c r="J4481" s="37">
        <f>VLOOKUP(Table2[[#This Row],[Visitor]],Table1[],2,FALSE)</f>
        <v>1</v>
      </c>
      <c r="K4481" s="37">
        <f>VLOOKUP(Table2[[#This Row],[Home]],Table1[],2,FALSE)</f>
        <v>7</v>
      </c>
      <c r="L4481" s="37">
        <f>VLOOKUP(Table2[[#This Row],[Visitor]],Table3[],2,FALSE)</f>
        <v>3</v>
      </c>
      <c r="M4481" s="37">
        <f>VLOOKUP(Table2[[#This Row],[Home]],Table3[],2,FALSE)</f>
        <v>2</v>
      </c>
      <c r="N4481" s="37">
        <f>VLOOKUP(Table2[[#This Row],[Visitor]],Table4[],2,FALSE)</f>
        <v>3</v>
      </c>
      <c r="O4481" s="37">
        <f>VLOOKUP(Table2[[#This Row],[Home]],Table4[],2,FALSE)</f>
        <v>2</v>
      </c>
      <c r="P4481" s="37">
        <f>VLOOKUP(Table2[[#This Row],[Visitor]],Table5[],2,FALSE)</f>
        <v>30</v>
      </c>
      <c r="Q4481" s="37">
        <f>VLOOKUP(Table2[[#This Row],[Home]],Table5[],2,FALSE)</f>
        <v>2</v>
      </c>
    </row>
    <row r="4482" spans="1:17" ht="25.5" customHeight="1">
      <c r="A4482" s="91" t="s">
        <v>1628</v>
      </c>
      <c r="B4482" s="92" t="s">
        <v>21</v>
      </c>
      <c r="C4482" s="92" t="s">
        <v>9</v>
      </c>
      <c r="D4482" s="92">
        <v>102</v>
      </c>
      <c r="E4482" s="92" t="s">
        <v>5</v>
      </c>
      <c r="F4482" s="92">
        <v>118</v>
      </c>
      <c r="G4482" s="92"/>
      <c r="H4482" s="92"/>
      <c r="I4482" s="30"/>
      <c r="J4482" s="37">
        <f>VLOOKUP(Table2[[#This Row],[Visitor]],Table1[],2,FALSE)</f>
        <v>3</v>
      </c>
      <c r="K4482" s="37">
        <f>VLOOKUP(Table2[[#This Row],[Home]],Table1[],2,FALSE)</f>
        <v>4</v>
      </c>
      <c r="L4482" s="37">
        <f>VLOOKUP(Table2[[#This Row],[Visitor]],Table3[],2,FALSE)</f>
        <v>1</v>
      </c>
      <c r="M4482" s="37">
        <f>VLOOKUP(Table2[[#This Row],[Home]],Table3[],2,FALSE)</f>
        <v>4</v>
      </c>
      <c r="N4482" s="37">
        <f>VLOOKUP(Table2[[#This Row],[Visitor]],Table4[],2,FALSE)</f>
        <v>5</v>
      </c>
      <c r="O4482" s="37">
        <f>VLOOKUP(Table2[[#This Row],[Home]],Table4[],2,FALSE)</f>
        <v>9</v>
      </c>
      <c r="P4482" s="37">
        <f>VLOOKUP(Table2[[#This Row],[Visitor]],Table5[],2,FALSE)</f>
        <v>8</v>
      </c>
      <c r="Q4482" s="37">
        <f>VLOOKUP(Table2[[#This Row],[Home]],Table5[],2,FALSE)</f>
        <v>5</v>
      </c>
    </row>
    <row r="4483" spans="1:17" ht="25.5" customHeight="1">
      <c r="A4483" s="91" t="s">
        <v>1628</v>
      </c>
      <c r="B4483" s="92" t="s">
        <v>21</v>
      </c>
      <c r="C4483" s="92" t="s">
        <v>28</v>
      </c>
      <c r="D4483" s="92">
        <v>99</v>
      </c>
      <c r="E4483" s="92" t="s">
        <v>42</v>
      </c>
      <c r="F4483" s="92">
        <v>86</v>
      </c>
      <c r="G4483" s="92"/>
      <c r="H4483" s="92"/>
      <c r="I4483" s="30"/>
      <c r="J4483" s="37">
        <f>VLOOKUP(Table2[[#This Row],[Visitor]],Table1[],2,FALSE)</f>
        <v>22</v>
      </c>
      <c r="K4483" s="37">
        <f>VLOOKUP(Table2[[#This Row],[Home]],Table1[],2,FALSE)</f>
        <v>25</v>
      </c>
      <c r="L4483" s="37">
        <f>VLOOKUP(Table2[[#This Row],[Visitor]],Table3[],2,FALSE)</f>
        <v>28</v>
      </c>
      <c r="M4483" s="37">
        <f>VLOOKUP(Table2[[#This Row],[Home]],Table3[],2,FALSE)</f>
        <v>22</v>
      </c>
      <c r="N4483" s="37">
        <f>VLOOKUP(Table2[[#This Row],[Visitor]],Table4[],2,FALSE)</f>
        <v>22</v>
      </c>
      <c r="O4483" s="37">
        <f>VLOOKUP(Table2[[#This Row],[Home]],Table4[],2,FALSE)</f>
        <v>30</v>
      </c>
      <c r="P4483" s="37">
        <f>VLOOKUP(Table2[[#This Row],[Visitor]],Table5[],2,FALSE)</f>
        <v>12</v>
      </c>
      <c r="Q4483" s="37">
        <f>VLOOKUP(Table2[[#This Row],[Home]],Table5[],2,FALSE)</f>
        <v>25</v>
      </c>
    </row>
    <row r="4484" spans="1:17" ht="25.5" customHeight="1">
      <c r="A4484" s="91" t="s">
        <v>1628</v>
      </c>
      <c r="B4484" s="92" t="s">
        <v>23</v>
      </c>
      <c r="C4484" s="92" t="s">
        <v>13</v>
      </c>
      <c r="D4484" s="92">
        <v>114</v>
      </c>
      <c r="E4484" s="92" t="s">
        <v>16</v>
      </c>
      <c r="F4484" s="92">
        <v>97</v>
      </c>
      <c r="G4484" s="92"/>
      <c r="H4484" s="92"/>
      <c r="I4484" s="30"/>
      <c r="J4484" s="37">
        <f>VLOOKUP(Table2[[#This Row],[Visitor]],Table1[],2,FALSE)</f>
        <v>20</v>
      </c>
      <c r="K4484" s="37">
        <f>VLOOKUP(Table2[[#This Row],[Home]],Table1[],2,FALSE)</f>
        <v>13</v>
      </c>
      <c r="L4484" s="37">
        <f>VLOOKUP(Table2[[#This Row],[Visitor]],Table3[],2,FALSE)</f>
        <v>20</v>
      </c>
      <c r="M4484" s="37">
        <f>VLOOKUP(Table2[[#This Row],[Home]],Table3[],2,FALSE)</f>
        <v>8</v>
      </c>
      <c r="N4484" s="37">
        <f>VLOOKUP(Table2[[#This Row],[Visitor]],Table4[],2,FALSE)</f>
        <v>17</v>
      </c>
      <c r="O4484" s="37">
        <f>VLOOKUP(Table2[[#This Row],[Home]],Table4[],2,FALSE)</f>
        <v>11</v>
      </c>
      <c r="P4484" s="37">
        <f>VLOOKUP(Table2[[#This Row],[Visitor]],Table5[],2,FALSE)</f>
        <v>23</v>
      </c>
      <c r="Q4484" s="37">
        <f>VLOOKUP(Table2[[#This Row],[Home]],Table5[],2,FALSE)</f>
        <v>7</v>
      </c>
    </row>
    <row r="4485" spans="1:17" ht="25.5" customHeight="1">
      <c r="A4485" s="91" t="s">
        <v>1628</v>
      </c>
      <c r="B4485" s="92" t="s">
        <v>23</v>
      </c>
      <c r="C4485" s="92" t="s">
        <v>33</v>
      </c>
      <c r="D4485" s="92">
        <v>108</v>
      </c>
      <c r="E4485" s="92" t="s">
        <v>25</v>
      </c>
      <c r="F4485" s="92">
        <v>120</v>
      </c>
      <c r="G4485" s="92"/>
      <c r="H4485" s="92"/>
      <c r="I4485" s="30"/>
      <c r="J4485" s="37">
        <f>VLOOKUP(Table2[[#This Row],[Visitor]],Table1[],2,FALSE)</f>
        <v>24</v>
      </c>
      <c r="K4485" s="37">
        <f>VLOOKUP(Table2[[#This Row],[Home]],Table1[],2,FALSE)</f>
        <v>12</v>
      </c>
      <c r="L4485" s="37">
        <f>VLOOKUP(Table2[[#This Row],[Visitor]],Table3[],2,FALSE)</f>
        <v>12</v>
      </c>
      <c r="M4485" s="37">
        <f>VLOOKUP(Table2[[#This Row],[Home]],Table3[],2,FALSE)</f>
        <v>29</v>
      </c>
      <c r="N4485" s="37">
        <f>VLOOKUP(Table2[[#This Row],[Visitor]],Table4[],2,FALSE)</f>
        <v>21</v>
      </c>
      <c r="O4485" s="37">
        <f>VLOOKUP(Table2[[#This Row],[Home]],Table4[],2,FALSE)</f>
        <v>23</v>
      </c>
      <c r="P4485" s="37">
        <f>VLOOKUP(Table2[[#This Row],[Visitor]],Table5[],2,FALSE)</f>
        <v>29</v>
      </c>
      <c r="Q4485" s="37">
        <f>VLOOKUP(Table2[[#This Row],[Home]],Table5[],2,FALSE)</f>
        <v>16</v>
      </c>
    </row>
    <row r="4486" spans="1:17" ht="25.5" customHeight="1">
      <c r="A4486" s="91" t="s">
        <v>1628</v>
      </c>
      <c r="B4486" s="92" t="s">
        <v>29</v>
      </c>
      <c r="C4486" s="92" t="s">
        <v>27</v>
      </c>
      <c r="D4486" s="92">
        <v>126</v>
      </c>
      <c r="E4486" s="92" t="s">
        <v>24</v>
      </c>
      <c r="F4486" s="92">
        <v>103</v>
      </c>
      <c r="G4486" s="92"/>
      <c r="H4486" s="92"/>
      <c r="I4486" s="30"/>
      <c r="J4486" s="37">
        <f>VLOOKUP(Table2[[#This Row],[Visitor]],Table1[],2,FALSE)</f>
        <v>11</v>
      </c>
      <c r="K4486" s="37">
        <f>VLOOKUP(Table2[[#This Row],[Home]],Table1[],2,FALSE)</f>
        <v>21</v>
      </c>
      <c r="L4486" s="37">
        <f>VLOOKUP(Table2[[#This Row],[Visitor]],Table3[],2,FALSE)</f>
        <v>27</v>
      </c>
      <c r="M4486" s="37">
        <f>VLOOKUP(Table2[[#This Row],[Home]],Table3[],2,FALSE)</f>
        <v>9</v>
      </c>
      <c r="N4486" s="37">
        <f>VLOOKUP(Table2[[#This Row],[Visitor]],Table4[],2,FALSE)</f>
        <v>26</v>
      </c>
      <c r="O4486" s="37">
        <f>VLOOKUP(Table2[[#This Row],[Home]],Table4[],2,FALSE)</f>
        <v>24</v>
      </c>
      <c r="P4486" s="37">
        <f>VLOOKUP(Table2[[#This Row],[Visitor]],Table5[],2,FALSE)</f>
        <v>26</v>
      </c>
      <c r="Q4486" s="37">
        <f>VLOOKUP(Table2[[#This Row],[Home]],Table5[],2,FALSE)</f>
        <v>21</v>
      </c>
    </row>
    <row r="4487" spans="1:17" ht="25.5" customHeight="1">
      <c r="A4487" s="91" t="s">
        <v>1628</v>
      </c>
      <c r="B4487" s="92" t="s">
        <v>29</v>
      </c>
      <c r="C4487" s="92" t="s">
        <v>40</v>
      </c>
      <c r="D4487" s="92">
        <v>106</v>
      </c>
      <c r="E4487" s="92" t="s">
        <v>31</v>
      </c>
      <c r="F4487" s="92">
        <v>113</v>
      </c>
      <c r="G4487" s="92"/>
      <c r="H4487" s="92"/>
      <c r="I4487" s="30"/>
      <c r="J4487" s="37">
        <f>VLOOKUP(Table2[[#This Row],[Visitor]],Table1[],2,FALSE)</f>
        <v>15</v>
      </c>
      <c r="K4487" s="37">
        <f>VLOOKUP(Table2[[#This Row],[Home]],Table1[],2,FALSE)</f>
        <v>8</v>
      </c>
      <c r="L4487" s="37">
        <f>VLOOKUP(Table2[[#This Row],[Visitor]],Table3[],2,FALSE)</f>
        <v>24</v>
      </c>
      <c r="M4487" s="37">
        <f>VLOOKUP(Table2[[#This Row],[Home]],Table3[],2,FALSE)</f>
        <v>11</v>
      </c>
      <c r="N4487" s="37">
        <f>VLOOKUP(Table2[[#This Row],[Visitor]],Table4[],2,FALSE)</f>
        <v>27</v>
      </c>
      <c r="O4487" s="37">
        <f>VLOOKUP(Table2[[#This Row],[Home]],Table4[],2,FALSE)</f>
        <v>8</v>
      </c>
      <c r="P4487" s="37">
        <f>VLOOKUP(Table2[[#This Row],[Visitor]],Table5[],2,FALSE)</f>
        <v>24</v>
      </c>
      <c r="Q4487" s="37">
        <f>VLOOKUP(Table2[[#This Row],[Home]],Table5[],2,FALSE)</f>
        <v>11</v>
      </c>
    </row>
    <row r="4488" spans="1:17" ht="25.5" customHeight="1">
      <c r="A4488" s="91" t="s">
        <v>1628</v>
      </c>
      <c r="B4488" s="92" t="s">
        <v>35</v>
      </c>
      <c r="C4488" s="92" t="s">
        <v>43</v>
      </c>
      <c r="D4488" s="92">
        <v>103</v>
      </c>
      <c r="E4488" s="92" t="s">
        <v>37</v>
      </c>
      <c r="F4488" s="92">
        <v>140</v>
      </c>
      <c r="G4488" s="92"/>
      <c r="H4488" s="92"/>
      <c r="I4488" s="30"/>
      <c r="J4488" s="37">
        <f>VLOOKUP(Table2[[#This Row],[Visitor]],Table1[],2,FALSE)</f>
        <v>10</v>
      </c>
      <c r="K4488" s="37">
        <f>VLOOKUP(Table2[[#This Row],[Home]],Table1[],2,FALSE)</f>
        <v>29</v>
      </c>
      <c r="L4488" s="37">
        <f>VLOOKUP(Table2[[#This Row],[Visitor]],Table3[],2,FALSE)</f>
        <v>10</v>
      </c>
      <c r="M4488" s="37">
        <f>VLOOKUP(Table2[[#This Row],[Home]],Table3[],2,FALSE)</f>
        <v>30</v>
      </c>
      <c r="N4488" s="37">
        <f>VLOOKUP(Table2[[#This Row],[Visitor]],Table4[],2,FALSE)</f>
        <v>10</v>
      </c>
      <c r="O4488" s="37">
        <f>VLOOKUP(Table2[[#This Row],[Home]],Table4[],2,FALSE)</f>
        <v>29</v>
      </c>
      <c r="P4488" s="37">
        <f>VLOOKUP(Table2[[#This Row],[Visitor]],Table5[],2,FALSE)</f>
        <v>10</v>
      </c>
      <c r="Q4488" s="37">
        <f>VLOOKUP(Table2[[#This Row],[Home]],Table5[],2,FALSE)</f>
        <v>17</v>
      </c>
    </row>
    <row r="4489" spans="1:17" ht="25.5" customHeight="1">
      <c r="A4489" s="91" t="s">
        <v>1628</v>
      </c>
      <c r="B4489" s="92" t="s">
        <v>35</v>
      </c>
      <c r="C4489" s="92" t="s">
        <v>22</v>
      </c>
      <c r="D4489" s="92">
        <v>127</v>
      </c>
      <c r="E4489" s="92" t="s">
        <v>36</v>
      </c>
      <c r="F4489" s="92">
        <v>109</v>
      </c>
      <c r="G4489" s="92"/>
      <c r="H4489" s="92"/>
      <c r="I4489" s="30"/>
      <c r="J4489" s="37">
        <f>VLOOKUP(Table2[[#This Row],[Visitor]],Table1[],2,FALSE)</f>
        <v>14</v>
      </c>
      <c r="K4489" s="37">
        <f>VLOOKUP(Table2[[#This Row],[Home]],Table1[],2,FALSE)</f>
        <v>16</v>
      </c>
      <c r="L4489" s="37">
        <f>VLOOKUP(Table2[[#This Row],[Visitor]],Table3[],2,FALSE)</f>
        <v>16</v>
      </c>
      <c r="M4489" s="37">
        <f>VLOOKUP(Table2[[#This Row],[Home]],Table3[],2,FALSE)</f>
        <v>7</v>
      </c>
      <c r="N4489" s="37">
        <f>VLOOKUP(Table2[[#This Row],[Visitor]],Table4[],2,FALSE)</f>
        <v>1</v>
      </c>
      <c r="O4489" s="37">
        <f>VLOOKUP(Table2[[#This Row],[Home]],Table4[],2,FALSE)</f>
        <v>6</v>
      </c>
      <c r="P4489" s="37">
        <f>VLOOKUP(Table2[[#This Row],[Visitor]],Table5[],2,FALSE)</f>
        <v>1</v>
      </c>
      <c r="Q4489" s="37">
        <f>VLOOKUP(Table2[[#This Row],[Home]],Table5[],2,FALSE)</f>
        <v>15</v>
      </c>
    </row>
    <row r="4490" spans="1:17" ht="25.5" customHeight="1">
      <c r="A4490" s="91" t="s">
        <v>1628</v>
      </c>
      <c r="B4490" s="92" t="s">
        <v>35</v>
      </c>
      <c r="C4490" s="92" t="s">
        <v>45</v>
      </c>
      <c r="D4490" s="92">
        <v>115</v>
      </c>
      <c r="E4490" s="92" t="s">
        <v>38</v>
      </c>
      <c r="F4490" s="92">
        <v>94</v>
      </c>
      <c r="G4490" s="92"/>
      <c r="H4490" s="92"/>
      <c r="I4490" s="30"/>
      <c r="J4490" s="37">
        <f>VLOOKUP(Table2[[#This Row],[Visitor]],Table1[],2,FALSE)</f>
        <v>28</v>
      </c>
      <c r="K4490" s="37">
        <f>VLOOKUP(Table2[[#This Row],[Home]],Table1[],2,FALSE)</f>
        <v>23</v>
      </c>
      <c r="L4490" s="37">
        <f>VLOOKUP(Table2[[#This Row],[Visitor]],Table3[],2,FALSE)</f>
        <v>21</v>
      </c>
      <c r="M4490" s="37">
        <f>VLOOKUP(Table2[[#This Row],[Home]],Table3[],2,FALSE)</f>
        <v>25</v>
      </c>
      <c r="N4490" s="37">
        <f>VLOOKUP(Table2[[#This Row],[Visitor]],Table4[],2,FALSE)</f>
        <v>20</v>
      </c>
      <c r="O4490" s="37">
        <f>VLOOKUP(Table2[[#This Row],[Home]],Table4[],2,FALSE)</f>
        <v>19</v>
      </c>
      <c r="P4490" s="37">
        <f>VLOOKUP(Table2[[#This Row],[Visitor]],Table5[],2,FALSE)</f>
        <v>3</v>
      </c>
      <c r="Q4490" s="37">
        <f>VLOOKUP(Table2[[#This Row],[Home]],Table5[],2,FALSE)</f>
        <v>20</v>
      </c>
    </row>
    <row r="4491" spans="1:17" ht="25.5" customHeight="1">
      <c r="A4491" s="91" t="s">
        <v>1629</v>
      </c>
      <c r="B4491" s="92" t="s">
        <v>12</v>
      </c>
      <c r="C4491" s="92" t="s">
        <v>28</v>
      </c>
      <c r="D4491" s="92">
        <v>109</v>
      </c>
      <c r="E4491" s="92" t="s">
        <v>20</v>
      </c>
      <c r="F4491" s="92">
        <v>87</v>
      </c>
      <c r="G4491" s="92"/>
      <c r="H4491" s="92"/>
      <c r="I4491" s="30"/>
      <c r="J4491" s="37">
        <f>VLOOKUP(Table2[[#This Row],[Visitor]],Table1[],2,FALSE)</f>
        <v>22</v>
      </c>
      <c r="K4491" s="37">
        <f>VLOOKUP(Table2[[#This Row],[Home]],Table1[],2,FALSE)</f>
        <v>9</v>
      </c>
      <c r="L4491" s="37">
        <f>VLOOKUP(Table2[[#This Row],[Visitor]],Table3[],2,FALSE)</f>
        <v>28</v>
      </c>
      <c r="M4491" s="37">
        <f>VLOOKUP(Table2[[#This Row],[Home]],Table3[],2,FALSE)</f>
        <v>17</v>
      </c>
      <c r="N4491" s="37">
        <f>VLOOKUP(Table2[[#This Row],[Visitor]],Table4[],2,FALSE)</f>
        <v>22</v>
      </c>
      <c r="O4491" s="37">
        <f>VLOOKUP(Table2[[#This Row],[Home]],Table4[],2,FALSE)</f>
        <v>25</v>
      </c>
      <c r="P4491" s="37">
        <f>VLOOKUP(Table2[[#This Row],[Visitor]],Table5[],2,FALSE)</f>
        <v>12</v>
      </c>
      <c r="Q4491" s="37">
        <f>VLOOKUP(Table2[[#This Row],[Home]],Table5[],2,FALSE)</f>
        <v>22</v>
      </c>
    </row>
    <row r="4492" spans="1:17" ht="25.5" customHeight="1">
      <c r="A4492" s="91" t="s">
        <v>1629</v>
      </c>
      <c r="B4492" s="92" t="s">
        <v>23</v>
      </c>
      <c r="C4492" s="92" t="s">
        <v>42</v>
      </c>
      <c r="D4492" s="92">
        <v>125</v>
      </c>
      <c r="E4492" s="92" t="s">
        <v>14</v>
      </c>
      <c r="F4492" s="92">
        <v>81</v>
      </c>
      <c r="G4492" s="92"/>
      <c r="H4492" s="92"/>
      <c r="I4492" s="30"/>
      <c r="J4492" s="37">
        <f>VLOOKUP(Table2[[#This Row],[Visitor]],Table1[],2,FALSE)</f>
        <v>25</v>
      </c>
      <c r="K4492" s="37">
        <f>VLOOKUP(Table2[[#This Row],[Home]],Table1[],2,FALSE)</f>
        <v>19</v>
      </c>
      <c r="L4492" s="37">
        <f>VLOOKUP(Table2[[#This Row],[Visitor]],Table3[],2,FALSE)</f>
        <v>22</v>
      </c>
      <c r="M4492" s="37">
        <f>VLOOKUP(Table2[[#This Row],[Home]],Table3[],2,FALSE)</f>
        <v>19</v>
      </c>
      <c r="N4492" s="37">
        <f>VLOOKUP(Table2[[#This Row],[Visitor]],Table4[],2,FALSE)</f>
        <v>30</v>
      </c>
      <c r="O4492" s="37">
        <f>VLOOKUP(Table2[[#This Row],[Home]],Table4[],2,FALSE)</f>
        <v>16</v>
      </c>
      <c r="P4492" s="37">
        <f>VLOOKUP(Table2[[#This Row],[Visitor]],Table5[],2,FALSE)</f>
        <v>25</v>
      </c>
      <c r="Q4492" s="37">
        <f>VLOOKUP(Table2[[#This Row],[Home]],Table5[],2,FALSE)</f>
        <v>27</v>
      </c>
    </row>
    <row r="4493" spans="1:17" ht="25.5" customHeight="1">
      <c r="A4493" s="91" t="s">
        <v>1629</v>
      </c>
      <c r="B4493" s="92" t="s">
        <v>23</v>
      </c>
      <c r="C4493" s="92" t="s">
        <v>6</v>
      </c>
      <c r="D4493" s="92">
        <v>101</v>
      </c>
      <c r="E4493" s="92" t="s">
        <v>17</v>
      </c>
      <c r="F4493" s="92">
        <v>115</v>
      </c>
      <c r="G4493" s="92"/>
      <c r="H4493" s="92"/>
      <c r="I4493" s="30"/>
      <c r="J4493" s="37">
        <f>VLOOKUP(Table2[[#This Row],[Visitor]],Table1[],2,FALSE)</f>
        <v>5</v>
      </c>
      <c r="K4493" s="37">
        <f>VLOOKUP(Table2[[#This Row],[Home]],Table1[],2,FALSE)</f>
        <v>17</v>
      </c>
      <c r="L4493" s="37">
        <f>VLOOKUP(Table2[[#This Row],[Visitor]],Table3[],2,FALSE)</f>
        <v>6</v>
      </c>
      <c r="M4493" s="37">
        <f>VLOOKUP(Table2[[#This Row],[Home]],Table3[],2,FALSE)</f>
        <v>15</v>
      </c>
      <c r="N4493" s="37">
        <f>VLOOKUP(Table2[[#This Row],[Visitor]],Table4[],2,FALSE)</f>
        <v>28</v>
      </c>
      <c r="O4493" s="37">
        <f>VLOOKUP(Table2[[#This Row],[Home]],Table4[],2,FALSE)</f>
        <v>18</v>
      </c>
      <c r="P4493" s="37">
        <f>VLOOKUP(Table2[[#This Row],[Visitor]],Table5[],2,FALSE)</f>
        <v>28</v>
      </c>
      <c r="Q4493" s="37">
        <f>VLOOKUP(Table2[[#This Row],[Home]],Table5[],2,FALSE)</f>
        <v>9</v>
      </c>
    </row>
    <row r="4494" spans="1:17" ht="25.5" customHeight="1">
      <c r="A4494" s="91" t="s">
        <v>1629</v>
      </c>
      <c r="B4494" s="92" t="s">
        <v>23</v>
      </c>
      <c r="C4494" s="92" t="s">
        <v>33</v>
      </c>
      <c r="D4494" s="92">
        <v>113</v>
      </c>
      <c r="E4494" s="92" t="s">
        <v>19</v>
      </c>
      <c r="F4494" s="92">
        <v>122</v>
      </c>
      <c r="G4494" s="92"/>
      <c r="H4494" s="92"/>
      <c r="I4494" s="30"/>
      <c r="J4494" s="37">
        <f>VLOOKUP(Table2[[#This Row],[Visitor]],Table1[],2,FALSE)</f>
        <v>24</v>
      </c>
      <c r="K4494" s="37">
        <f>VLOOKUP(Table2[[#This Row],[Home]],Table1[],2,FALSE)</f>
        <v>27</v>
      </c>
      <c r="L4494" s="37">
        <f>VLOOKUP(Table2[[#This Row],[Visitor]],Table3[],2,FALSE)</f>
        <v>12</v>
      </c>
      <c r="M4494" s="37">
        <f>VLOOKUP(Table2[[#This Row],[Home]],Table3[],2,FALSE)</f>
        <v>5</v>
      </c>
      <c r="N4494" s="37">
        <f>VLOOKUP(Table2[[#This Row],[Visitor]],Table4[],2,FALSE)</f>
        <v>21</v>
      </c>
      <c r="O4494" s="37">
        <f>VLOOKUP(Table2[[#This Row],[Home]],Table4[],2,FALSE)</f>
        <v>7</v>
      </c>
      <c r="P4494" s="37">
        <f>VLOOKUP(Table2[[#This Row],[Visitor]],Table5[],2,FALSE)</f>
        <v>29</v>
      </c>
      <c r="Q4494" s="37">
        <f>VLOOKUP(Table2[[#This Row],[Home]],Table5[],2,FALSE)</f>
        <v>13</v>
      </c>
    </row>
    <row r="4495" spans="1:17" ht="25.5" customHeight="1">
      <c r="A4495" s="91" t="s">
        <v>1629</v>
      </c>
      <c r="B4495" s="92" t="s">
        <v>29</v>
      </c>
      <c r="C4495" s="92" t="s">
        <v>16</v>
      </c>
      <c r="D4495" s="92">
        <v>139</v>
      </c>
      <c r="E4495" s="92" t="s">
        <v>34</v>
      </c>
      <c r="F4495" s="92">
        <v>133</v>
      </c>
      <c r="G4495" s="92"/>
      <c r="H4495" s="92"/>
      <c r="I4495" s="30"/>
      <c r="J4495" s="37">
        <f>VLOOKUP(Table2[[#This Row],[Visitor]],Table1[],2,FALSE)</f>
        <v>13</v>
      </c>
      <c r="K4495" s="37">
        <f>VLOOKUP(Table2[[#This Row],[Home]],Table1[],2,FALSE)</f>
        <v>2</v>
      </c>
      <c r="L4495" s="37">
        <f>VLOOKUP(Table2[[#This Row],[Visitor]],Table3[],2,FALSE)</f>
        <v>8</v>
      </c>
      <c r="M4495" s="37">
        <f>VLOOKUP(Table2[[#This Row],[Home]],Table3[],2,FALSE)</f>
        <v>13</v>
      </c>
      <c r="N4495" s="37">
        <f>VLOOKUP(Table2[[#This Row],[Visitor]],Table4[],2,FALSE)</f>
        <v>11</v>
      </c>
      <c r="O4495" s="37">
        <f>VLOOKUP(Table2[[#This Row],[Home]],Table4[],2,FALSE)</f>
        <v>13</v>
      </c>
      <c r="P4495" s="37">
        <f>VLOOKUP(Table2[[#This Row],[Visitor]],Table5[],2,FALSE)</f>
        <v>7</v>
      </c>
      <c r="Q4495" s="37">
        <f>VLOOKUP(Table2[[#This Row],[Home]],Table5[],2,FALSE)</f>
        <v>19</v>
      </c>
    </row>
    <row r="4496" spans="1:17" ht="25.5" customHeight="1">
      <c r="A4496" s="91" t="s">
        <v>1629</v>
      </c>
      <c r="B4496" s="92" t="s">
        <v>29</v>
      </c>
      <c r="C4496" s="92" t="s">
        <v>18</v>
      </c>
      <c r="D4496" s="92">
        <v>91</v>
      </c>
      <c r="E4496" s="92" t="s">
        <v>31</v>
      </c>
      <c r="F4496" s="92">
        <v>137</v>
      </c>
      <c r="G4496" s="92"/>
      <c r="H4496" s="92"/>
      <c r="I4496" s="30"/>
      <c r="J4496" s="37">
        <f>VLOOKUP(Table2[[#This Row],[Visitor]],Table1[],2,FALSE)</f>
        <v>26</v>
      </c>
      <c r="K4496" s="37">
        <f>VLOOKUP(Table2[[#This Row],[Home]],Table1[],2,FALSE)</f>
        <v>8</v>
      </c>
      <c r="L4496" s="37">
        <f>VLOOKUP(Table2[[#This Row],[Visitor]],Table3[],2,FALSE)</f>
        <v>26</v>
      </c>
      <c r="M4496" s="37">
        <f>VLOOKUP(Table2[[#This Row],[Home]],Table3[],2,FALSE)</f>
        <v>11</v>
      </c>
      <c r="N4496" s="37">
        <f>VLOOKUP(Table2[[#This Row],[Visitor]],Table4[],2,FALSE)</f>
        <v>15</v>
      </c>
      <c r="O4496" s="37">
        <f>VLOOKUP(Table2[[#This Row],[Home]],Table4[],2,FALSE)</f>
        <v>8</v>
      </c>
      <c r="P4496" s="37">
        <f>VLOOKUP(Table2[[#This Row],[Visitor]],Table5[],2,FALSE)</f>
        <v>18</v>
      </c>
      <c r="Q4496" s="37">
        <f>VLOOKUP(Table2[[#This Row],[Home]],Table5[],2,FALSE)</f>
        <v>11</v>
      </c>
    </row>
    <row r="4497" spans="1:17" ht="25.5" customHeight="1">
      <c r="A4497" s="91" t="s">
        <v>1629</v>
      </c>
      <c r="B4497" s="92" t="s">
        <v>35</v>
      </c>
      <c r="C4497" s="92" t="s">
        <v>43</v>
      </c>
      <c r="D4497" s="92">
        <v>85</v>
      </c>
      <c r="E4497" s="92" t="s">
        <v>36</v>
      </c>
      <c r="F4497" s="92">
        <v>133</v>
      </c>
      <c r="G4497" s="92"/>
      <c r="H4497" s="92"/>
      <c r="I4497" s="30"/>
      <c r="J4497" s="37">
        <f>VLOOKUP(Table2[[#This Row],[Visitor]],Table1[],2,FALSE)</f>
        <v>10</v>
      </c>
      <c r="K4497" s="37">
        <f>VLOOKUP(Table2[[#This Row],[Home]],Table1[],2,FALSE)</f>
        <v>16</v>
      </c>
      <c r="L4497" s="37">
        <f>VLOOKUP(Table2[[#This Row],[Visitor]],Table3[],2,FALSE)</f>
        <v>10</v>
      </c>
      <c r="M4497" s="37">
        <f>VLOOKUP(Table2[[#This Row],[Home]],Table3[],2,FALSE)</f>
        <v>7</v>
      </c>
      <c r="N4497" s="37">
        <f>VLOOKUP(Table2[[#This Row],[Visitor]],Table4[],2,FALSE)</f>
        <v>10</v>
      </c>
      <c r="O4497" s="37">
        <f>VLOOKUP(Table2[[#This Row],[Home]],Table4[],2,FALSE)</f>
        <v>6</v>
      </c>
      <c r="P4497" s="37">
        <f>VLOOKUP(Table2[[#This Row],[Visitor]],Table5[],2,FALSE)</f>
        <v>10</v>
      </c>
      <c r="Q4497" s="37">
        <f>VLOOKUP(Table2[[#This Row],[Home]],Table5[],2,FALSE)</f>
        <v>15</v>
      </c>
    </row>
    <row r="4498" spans="1:17" ht="25.5" customHeight="1">
      <c r="A4498" s="91" t="s">
        <v>1629</v>
      </c>
      <c r="B4498" s="92" t="s">
        <v>35</v>
      </c>
      <c r="C4498" s="92" t="s">
        <v>22</v>
      </c>
      <c r="D4498" s="92">
        <v>129</v>
      </c>
      <c r="E4498" s="92" t="s">
        <v>38</v>
      </c>
      <c r="F4498" s="92">
        <v>128</v>
      </c>
      <c r="G4498" s="92"/>
      <c r="H4498" s="92"/>
      <c r="I4498" s="30"/>
      <c r="J4498" s="37">
        <f>VLOOKUP(Table2[[#This Row],[Visitor]],Table1[],2,FALSE)</f>
        <v>14</v>
      </c>
      <c r="K4498" s="37">
        <f>VLOOKUP(Table2[[#This Row],[Home]],Table1[],2,FALSE)</f>
        <v>23</v>
      </c>
      <c r="L4498" s="37">
        <f>VLOOKUP(Table2[[#This Row],[Visitor]],Table3[],2,FALSE)</f>
        <v>16</v>
      </c>
      <c r="M4498" s="37">
        <f>VLOOKUP(Table2[[#This Row],[Home]],Table3[],2,FALSE)</f>
        <v>25</v>
      </c>
      <c r="N4498" s="37">
        <f>VLOOKUP(Table2[[#This Row],[Visitor]],Table4[],2,FALSE)</f>
        <v>1</v>
      </c>
      <c r="O4498" s="37">
        <f>VLOOKUP(Table2[[#This Row],[Home]],Table4[],2,FALSE)</f>
        <v>19</v>
      </c>
      <c r="P4498" s="37">
        <f>VLOOKUP(Table2[[#This Row],[Visitor]],Table5[],2,FALSE)</f>
        <v>1</v>
      </c>
      <c r="Q4498" s="37">
        <f>VLOOKUP(Table2[[#This Row],[Home]],Table5[],2,FALSE)</f>
        <v>20</v>
      </c>
    </row>
    <row r="4499" spans="1:17" ht="25.5" customHeight="1">
      <c r="A4499" s="91" t="s">
        <v>1630</v>
      </c>
      <c r="B4499" s="92" t="s">
        <v>98</v>
      </c>
      <c r="C4499" s="92" t="s">
        <v>15</v>
      </c>
      <c r="D4499" s="92">
        <v>107</v>
      </c>
      <c r="E4499" s="92" t="s">
        <v>40</v>
      </c>
      <c r="F4499" s="92">
        <v>115</v>
      </c>
      <c r="G4499" s="92"/>
      <c r="H4499" s="92"/>
      <c r="I4499" s="30"/>
      <c r="J4499" s="37">
        <f>VLOOKUP(Table2[[#This Row],[Visitor]],Table1[],2,FALSE)</f>
        <v>30</v>
      </c>
      <c r="K4499" s="37">
        <f>VLOOKUP(Table2[[#This Row],[Home]],Table1[],2,FALSE)</f>
        <v>15</v>
      </c>
      <c r="L4499" s="37">
        <f>VLOOKUP(Table2[[#This Row],[Visitor]],Table3[],2,FALSE)</f>
        <v>23</v>
      </c>
      <c r="M4499" s="37">
        <f>VLOOKUP(Table2[[#This Row],[Home]],Table3[],2,FALSE)</f>
        <v>24</v>
      </c>
      <c r="N4499" s="37">
        <f>VLOOKUP(Table2[[#This Row],[Visitor]],Table4[],2,FALSE)</f>
        <v>14</v>
      </c>
      <c r="O4499" s="37">
        <f>VLOOKUP(Table2[[#This Row],[Home]],Table4[],2,FALSE)</f>
        <v>27</v>
      </c>
      <c r="P4499" s="37">
        <f>VLOOKUP(Table2[[#This Row],[Visitor]],Table5[],2,FALSE)</f>
        <v>14</v>
      </c>
      <c r="Q4499" s="37">
        <f>VLOOKUP(Table2[[#This Row],[Home]],Table5[],2,FALSE)</f>
        <v>24</v>
      </c>
    </row>
    <row r="4500" spans="1:17" ht="25.5" customHeight="1">
      <c r="A4500" s="91" t="s">
        <v>1630</v>
      </c>
      <c r="B4500" s="92" t="s">
        <v>49</v>
      </c>
      <c r="C4500" s="92" t="s">
        <v>45</v>
      </c>
      <c r="D4500" s="92">
        <v>86</v>
      </c>
      <c r="E4500" s="92" t="s">
        <v>44</v>
      </c>
      <c r="F4500" s="92">
        <v>104</v>
      </c>
      <c r="G4500" s="92"/>
      <c r="H4500" s="92"/>
      <c r="I4500" s="30"/>
      <c r="J4500" s="37">
        <f>VLOOKUP(Table2[[#This Row],[Visitor]],Table1[],2,FALSE)</f>
        <v>28</v>
      </c>
      <c r="K4500" s="37">
        <f>VLOOKUP(Table2[[#This Row],[Home]],Table1[],2,FALSE)</f>
        <v>6</v>
      </c>
      <c r="L4500" s="37">
        <f>VLOOKUP(Table2[[#This Row],[Visitor]],Table3[],2,FALSE)</f>
        <v>21</v>
      </c>
      <c r="M4500" s="37">
        <f>VLOOKUP(Table2[[#This Row],[Home]],Table3[],2,FALSE)</f>
        <v>18</v>
      </c>
      <c r="N4500" s="37">
        <f>VLOOKUP(Table2[[#This Row],[Visitor]],Table4[],2,FALSE)</f>
        <v>20</v>
      </c>
      <c r="O4500" s="37">
        <f>VLOOKUP(Table2[[#This Row],[Home]],Table4[],2,FALSE)</f>
        <v>12</v>
      </c>
      <c r="P4500" s="37">
        <f>VLOOKUP(Table2[[#This Row],[Visitor]],Table5[],2,FALSE)</f>
        <v>3</v>
      </c>
      <c r="Q4500" s="37">
        <f>VLOOKUP(Table2[[#This Row],[Home]],Table5[],2,FALSE)</f>
        <v>4</v>
      </c>
    </row>
    <row r="4501" spans="1:17" ht="25.5" customHeight="1">
      <c r="A4501" s="91" t="s">
        <v>1630</v>
      </c>
      <c r="B4501" s="92" t="s">
        <v>59</v>
      </c>
      <c r="C4501" s="92" t="s">
        <v>13</v>
      </c>
      <c r="D4501" s="92">
        <v>86</v>
      </c>
      <c r="E4501" s="92" t="s">
        <v>5</v>
      </c>
      <c r="F4501" s="92">
        <v>116</v>
      </c>
      <c r="G4501" s="92"/>
      <c r="H4501" s="92"/>
      <c r="I4501" s="30"/>
      <c r="J4501" s="37">
        <f>VLOOKUP(Table2[[#This Row],[Visitor]],Table1[],2,FALSE)</f>
        <v>20</v>
      </c>
      <c r="K4501" s="37">
        <f>VLOOKUP(Table2[[#This Row],[Home]],Table1[],2,FALSE)</f>
        <v>4</v>
      </c>
      <c r="L4501" s="37">
        <f>VLOOKUP(Table2[[#This Row],[Visitor]],Table3[],2,FALSE)</f>
        <v>20</v>
      </c>
      <c r="M4501" s="37">
        <f>VLOOKUP(Table2[[#This Row],[Home]],Table3[],2,FALSE)</f>
        <v>4</v>
      </c>
      <c r="N4501" s="37">
        <f>VLOOKUP(Table2[[#This Row],[Visitor]],Table4[],2,FALSE)</f>
        <v>17</v>
      </c>
      <c r="O4501" s="37">
        <f>VLOOKUP(Table2[[#This Row],[Home]],Table4[],2,FALSE)</f>
        <v>9</v>
      </c>
      <c r="P4501" s="37">
        <f>VLOOKUP(Table2[[#This Row],[Visitor]],Table5[],2,FALSE)</f>
        <v>23</v>
      </c>
      <c r="Q4501" s="37">
        <f>VLOOKUP(Table2[[#This Row],[Home]],Table5[],2,FALSE)</f>
        <v>5</v>
      </c>
    </row>
    <row r="4502" spans="1:17" ht="25.5" customHeight="1">
      <c r="A4502" s="91" t="s">
        <v>1630</v>
      </c>
      <c r="B4502" s="92" t="s">
        <v>12</v>
      </c>
      <c r="C4502" s="92" t="s">
        <v>25</v>
      </c>
      <c r="D4502" s="92">
        <v>116</v>
      </c>
      <c r="E4502" s="92" t="s">
        <v>19</v>
      </c>
      <c r="F4502" s="92">
        <v>100</v>
      </c>
      <c r="G4502" s="92"/>
      <c r="H4502" s="92"/>
      <c r="I4502" s="30"/>
      <c r="J4502" s="37">
        <f>VLOOKUP(Table2[[#This Row],[Visitor]],Table1[],2,FALSE)</f>
        <v>12</v>
      </c>
      <c r="K4502" s="37">
        <f>VLOOKUP(Table2[[#This Row],[Home]],Table1[],2,FALSE)</f>
        <v>27</v>
      </c>
      <c r="L4502" s="37">
        <f>VLOOKUP(Table2[[#This Row],[Visitor]],Table3[],2,FALSE)</f>
        <v>29</v>
      </c>
      <c r="M4502" s="37">
        <f>VLOOKUP(Table2[[#This Row],[Home]],Table3[],2,FALSE)</f>
        <v>5</v>
      </c>
      <c r="N4502" s="37">
        <f>VLOOKUP(Table2[[#This Row],[Visitor]],Table4[],2,FALSE)</f>
        <v>23</v>
      </c>
      <c r="O4502" s="37">
        <f>VLOOKUP(Table2[[#This Row],[Home]],Table4[],2,FALSE)</f>
        <v>7</v>
      </c>
      <c r="P4502" s="37">
        <f>VLOOKUP(Table2[[#This Row],[Visitor]],Table5[],2,FALSE)</f>
        <v>16</v>
      </c>
      <c r="Q4502" s="37">
        <f>VLOOKUP(Table2[[#This Row],[Home]],Table5[],2,FALSE)</f>
        <v>13</v>
      </c>
    </row>
    <row r="4503" spans="1:17" ht="25.5" customHeight="1">
      <c r="A4503" s="91" t="s">
        <v>1630</v>
      </c>
      <c r="B4503" s="92" t="s">
        <v>21</v>
      </c>
      <c r="C4503" s="92" t="s">
        <v>10</v>
      </c>
      <c r="D4503" s="92">
        <v>111</v>
      </c>
      <c r="E4503" s="92" t="s">
        <v>27</v>
      </c>
      <c r="F4503" s="92">
        <v>117</v>
      </c>
      <c r="G4503" s="92"/>
      <c r="H4503" s="92"/>
      <c r="I4503" s="30"/>
      <c r="J4503" s="37">
        <f>VLOOKUP(Table2[[#This Row],[Visitor]],Table1[],2,FALSE)</f>
        <v>1</v>
      </c>
      <c r="K4503" s="37">
        <f>VLOOKUP(Table2[[#This Row],[Home]],Table1[],2,FALSE)</f>
        <v>11</v>
      </c>
      <c r="L4503" s="37">
        <f>VLOOKUP(Table2[[#This Row],[Visitor]],Table3[],2,FALSE)</f>
        <v>3</v>
      </c>
      <c r="M4503" s="37">
        <f>VLOOKUP(Table2[[#This Row],[Home]],Table3[],2,FALSE)</f>
        <v>27</v>
      </c>
      <c r="N4503" s="37">
        <f>VLOOKUP(Table2[[#This Row],[Visitor]],Table4[],2,FALSE)</f>
        <v>3</v>
      </c>
      <c r="O4503" s="37">
        <f>VLOOKUP(Table2[[#This Row],[Home]],Table4[],2,FALSE)</f>
        <v>26</v>
      </c>
      <c r="P4503" s="37">
        <f>VLOOKUP(Table2[[#This Row],[Visitor]],Table5[],2,FALSE)</f>
        <v>30</v>
      </c>
      <c r="Q4503" s="37">
        <f>VLOOKUP(Table2[[#This Row],[Home]],Table5[],2,FALSE)</f>
        <v>26</v>
      </c>
    </row>
    <row r="4504" spans="1:17" ht="25.5" customHeight="1">
      <c r="A4504" s="91" t="s">
        <v>1630</v>
      </c>
      <c r="B4504" s="92" t="s">
        <v>23</v>
      </c>
      <c r="C4504" s="92" t="s">
        <v>24</v>
      </c>
      <c r="D4504" s="92">
        <v>122</v>
      </c>
      <c r="E4504" s="92" t="s">
        <v>9</v>
      </c>
      <c r="F4504" s="92">
        <v>115</v>
      </c>
      <c r="G4504" s="92"/>
      <c r="H4504" s="92"/>
      <c r="I4504" s="30"/>
      <c r="J4504" s="37">
        <f>VLOOKUP(Table2[[#This Row],[Visitor]],Table1[],2,FALSE)</f>
        <v>21</v>
      </c>
      <c r="K4504" s="37">
        <f>VLOOKUP(Table2[[#This Row],[Home]],Table1[],2,FALSE)</f>
        <v>3</v>
      </c>
      <c r="L4504" s="37">
        <f>VLOOKUP(Table2[[#This Row],[Visitor]],Table3[],2,FALSE)</f>
        <v>9</v>
      </c>
      <c r="M4504" s="37">
        <f>VLOOKUP(Table2[[#This Row],[Home]],Table3[],2,FALSE)</f>
        <v>1</v>
      </c>
      <c r="N4504" s="37">
        <f>VLOOKUP(Table2[[#This Row],[Visitor]],Table4[],2,FALSE)</f>
        <v>24</v>
      </c>
      <c r="O4504" s="37">
        <f>VLOOKUP(Table2[[#This Row],[Home]],Table4[],2,FALSE)</f>
        <v>5</v>
      </c>
      <c r="P4504" s="37">
        <f>VLOOKUP(Table2[[#This Row],[Visitor]],Table5[],2,FALSE)</f>
        <v>21</v>
      </c>
      <c r="Q4504" s="37">
        <f>VLOOKUP(Table2[[#This Row],[Home]],Table5[],2,FALSE)</f>
        <v>8</v>
      </c>
    </row>
    <row r="4505" spans="1:17" ht="25.5" customHeight="1">
      <c r="A4505" s="91" t="s">
        <v>1630</v>
      </c>
      <c r="B4505" s="92" t="s">
        <v>35</v>
      </c>
      <c r="C4505" s="92" t="s">
        <v>18</v>
      </c>
      <c r="D4505" s="92">
        <v>109</v>
      </c>
      <c r="E4505" s="92" t="s">
        <v>30</v>
      </c>
      <c r="F4505" s="92">
        <v>119</v>
      </c>
      <c r="G4505" s="92"/>
      <c r="H4505" s="92"/>
      <c r="I4505" s="30"/>
      <c r="J4505" s="37">
        <f>VLOOKUP(Table2[[#This Row],[Visitor]],Table1[],2,FALSE)</f>
        <v>26</v>
      </c>
      <c r="K4505" s="37">
        <f>VLOOKUP(Table2[[#This Row],[Home]],Table1[],2,FALSE)</f>
        <v>18</v>
      </c>
      <c r="L4505" s="37">
        <f>VLOOKUP(Table2[[#This Row],[Visitor]],Table3[],2,FALSE)</f>
        <v>26</v>
      </c>
      <c r="M4505" s="37">
        <f>VLOOKUP(Table2[[#This Row],[Home]],Table3[],2,FALSE)</f>
        <v>14</v>
      </c>
      <c r="N4505" s="37">
        <f>VLOOKUP(Table2[[#This Row],[Visitor]],Table4[],2,FALSE)</f>
        <v>15</v>
      </c>
      <c r="O4505" s="37">
        <f>VLOOKUP(Table2[[#This Row],[Home]],Table4[],2,FALSE)</f>
        <v>4</v>
      </c>
      <c r="P4505" s="37">
        <f>VLOOKUP(Table2[[#This Row],[Visitor]],Table5[],2,FALSE)</f>
        <v>18</v>
      </c>
      <c r="Q4505" s="37">
        <f>VLOOKUP(Table2[[#This Row],[Home]],Table5[],2,FALSE)</f>
        <v>6</v>
      </c>
    </row>
    <row r="4506" spans="1:17" ht="25.5" customHeight="1">
      <c r="A4506" s="91" t="s">
        <v>1631</v>
      </c>
      <c r="B4506" s="92" t="s">
        <v>12</v>
      </c>
      <c r="C4506" s="92" t="s">
        <v>42</v>
      </c>
      <c r="D4506" s="92">
        <v>112</v>
      </c>
      <c r="E4506" s="92" t="s">
        <v>15</v>
      </c>
      <c r="F4506" s="92">
        <v>114</v>
      </c>
      <c r="G4506" s="92"/>
      <c r="H4506" s="92"/>
      <c r="I4506" s="30"/>
      <c r="J4506" s="37">
        <f>VLOOKUP(Table2[[#This Row],[Visitor]],Table1[],2,FALSE)</f>
        <v>25</v>
      </c>
      <c r="K4506" s="37">
        <f>VLOOKUP(Table2[[#This Row],[Home]],Table1[],2,FALSE)</f>
        <v>30</v>
      </c>
      <c r="L4506" s="37">
        <f>VLOOKUP(Table2[[#This Row],[Visitor]],Table3[],2,FALSE)</f>
        <v>22</v>
      </c>
      <c r="M4506" s="37">
        <f>VLOOKUP(Table2[[#This Row],[Home]],Table3[],2,FALSE)</f>
        <v>23</v>
      </c>
      <c r="N4506" s="37">
        <f>VLOOKUP(Table2[[#This Row],[Visitor]],Table4[],2,FALSE)</f>
        <v>30</v>
      </c>
      <c r="O4506" s="37">
        <f>VLOOKUP(Table2[[#This Row],[Home]],Table4[],2,FALSE)</f>
        <v>14</v>
      </c>
      <c r="P4506" s="37">
        <f>VLOOKUP(Table2[[#This Row],[Visitor]],Table5[],2,FALSE)</f>
        <v>25</v>
      </c>
      <c r="Q4506" s="37">
        <f>VLOOKUP(Table2[[#This Row],[Home]],Table5[],2,FALSE)</f>
        <v>14</v>
      </c>
    </row>
    <row r="4507" spans="1:17" ht="25.5" customHeight="1">
      <c r="A4507" s="91" t="s">
        <v>1631</v>
      </c>
      <c r="B4507" s="92" t="s">
        <v>12</v>
      </c>
      <c r="C4507" s="92" t="s">
        <v>31</v>
      </c>
      <c r="D4507" s="92">
        <v>103</v>
      </c>
      <c r="E4507" s="92" t="s">
        <v>28</v>
      </c>
      <c r="F4507" s="92">
        <v>111</v>
      </c>
      <c r="G4507" s="92"/>
      <c r="H4507" s="92"/>
      <c r="I4507" s="30"/>
      <c r="J4507" s="37">
        <f>VLOOKUP(Table2[[#This Row],[Visitor]],Table1[],2,FALSE)</f>
        <v>8</v>
      </c>
      <c r="K4507" s="37">
        <f>VLOOKUP(Table2[[#This Row],[Home]],Table1[],2,FALSE)</f>
        <v>22</v>
      </c>
      <c r="L4507" s="37">
        <f>VLOOKUP(Table2[[#This Row],[Visitor]],Table3[],2,FALSE)</f>
        <v>11</v>
      </c>
      <c r="M4507" s="37">
        <f>VLOOKUP(Table2[[#This Row],[Home]],Table3[],2,FALSE)</f>
        <v>28</v>
      </c>
      <c r="N4507" s="37">
        <f>VLOOKUP(Table2[[#This Row],[Visitor]],Table4[],2,FALSE)</f>
        <v>8</v>
      </c>
      <c r="O4507" s="37">
        <f>VLOOKUP(Table2[[#This Row],[Home]],Table4[],2,FALSE)</f>
        <v>22</v>
      </c>
      <c r="P4507" s="37">
        <f>VLOOKUP(Table2[[#This Row],[Visitor]],Table5[],2,FALSE)</f>
        <v>11</v>
      </c>
      <c r="Q4507" s="37">
        <f>VLOOKUP(Table2[[#This Row],[Home]],Table5[],2,FALSE)</f>
        <v>12</v>
      </c>
    </row>
    <row r="4508" spans="1:17" ht="25.5" customHeight="1">
      <c r="A4508" s="91" t="s">
        <v>1631</v>
      </c>
      <c r="B4508" s="92" t="s">
        <v>12</v>
      </c>
      <c r="C4508" s="92" t="s">
        <v>38</v>
      </c>
      <c r="D4508" s="92">
        <v>106</v>
      </c>
      <c r="E4508" s="92" t="s">
        <v>33</v>
      </c>
      <c r="F4508" s="92">
        <v>116</v>
      </c>
      <c r="G4508" s="92"/>
      <c r="H4508" s="92"/>
      <c r="I4508" s="30"/>
      <c r="J4508" s="37">
        <f>VLOOKUP(Table2[[#This Row],[Visitor]],Table1[],2,FALSE)</f>
        <v>23</v>
      </c>
      <c r="K4508" s="37">
        <f>VLOOKUP(Table2[[#This Row],[Home]],Table1[],2,FALSE)</f>
        <v>24</v>
      </c>
      <c r="L4508" s="37">
        <f>VLOOKUP(Table2[[#This Row],[Visitor]],Table3[],2,FALSE)</f>
        <v>25</v>
      </c>
      <c r="M4508" s="37">
        <f>VLOOKUP(Table2[[#This Row],[Home]],Table3[],2,FALSE)</f>
        <v>12</v>
      </c>
      <c r="N4508" s="37">
        <f>VLOOKUP(Table2[[#This Row],[Visitor]],Table4[],2,FALSE)</f>
        <v>19</v>
      </c>
      <c r="O4508" s="37">
        <f>VLOOKUP(Table2[[#This Row],[Home]],Table4[],2,FALSE)</f>
        <v>21</v>
      </c>
      <c r="P4508" s="37">
        <f>VLOOKUP(Table2[[#This Row],[Visitor]],Table5[],2,FALSE)</f>
        <v>20</v>
      </c>
      <c r="Q4508" s="37">
        <f>VLOOKUP(Table2[[#This Row],[Home]],Table5[],2,FALSE)</f>
        <v>29</v>
      </c>
    </row>
    <row r="4509" spans="1:17" ht="25.5" customHeight="1">
      <c r="A4509" s="91" t="s">
        <v>1631</v>
      </c>
      <c r="B4509" s="92" t="s">
        <v>12</v>
      </c>
      <c r="C4509" s="92" t="s">
        <v>14</v>
      </c>
      <c r="D4509" s="92">
        <v>132</v>
      </c>
      <c r="E4509" s="92" t="s">
        <v>43</v>
      </c>
      <c r="F4509" s="92">
        <v>108</v>
      </c>
      <c r="G4509" s="92"/>
      <c r="H4509" s="92"/>
      <c r="I4509" s="30"/>
      <c r="J4509" s="37">
        <f>VLOOKUP(Table2[[#This Row],[Visitor]],Table1[],2,FALSE)</f>
        <v>19</v>
      </c>
      <c r="K4509" s="37">
        <f>VLOOKUP(Table2[[#This Row],[Home]],Table1[],2,FALSE)</f>
        <v>10</v>
      </c>
      <c r="L4509" s="37">
        <f>VLOOKUP(Table2[[#This Row],[Visitor]],Table3[],2,FALSE)</f>
        <v>19</v>
      </c>
      <c r="M4509" s="37">
        <f>VLOOKUP(Table2[[#This Row],[Home]],Table3[],2,FALSE)</f>
        <v>10</v>
      </c>
      <c r="N4509" s="37">
        <f>VLOOKUP(Table2[[#This Row],[Visitor]],Table4[],2,FALSE)</f>
        <v>16</v>
      </c>
      <c r="O4509" s="37">
        <f>VLOOKUP(Table2[[#This Row],[Home]],Table4[],2,FALSE)</f>
        <v>10</v>
      </c>
      <c r="P4509" s="37">
        <f>VLOOKUP(Table2[[#This Row],[Visitor]],Table5[],2,FALSE)</f>
        <v>27</v>
      </c>
      <c r="Q4509" s="37">
        <f>VLOOKUP(Table2[[#This Row],[Home]],Table5[],2,FALSE)</f>
        <v>10</v>
      </c>
    </row>
    <row r="4510" spans="1:17" ht="25.5" customHeight="1">
      <c r="A4510" s="91" t="s">
        <v>1631</v>
      </c>
      <c r="B4510" s="92" t="s">
        <v>12</v>
      </c>
      <c r="C4510" s="92" t="s">
        <v>6</v>
      </c>
      <c r="D4510" s="92">
        <v>125</v>
      </c>
      <c r="E4510" s="92" t="s">
        <v>34</v>
      </c>
      <c r="F4510" s="92">
        <v>101</v>
      </c>
      <c r="G4510" s="92"/>
      <c r="H4510" s="92"/>
      <c r="I4510" s="30"/>
      <c r="J4510" s="37">
        <f>VLOOKUP(Table2[[#This Row],[Visitor]],Table1[],2,FALSE)</f>
        <v>5</v>
      </c>
      <c r="K4510" s="37">
        <f>VLOOKUP(Table2[[#This Row],[Home]],Table1[],2,FALSE)</f>
        <v>2</v>
      </c>
      <c r="L4510" s="37">
        <f>VLOOKUP(Table2[[#This Row],[Visitor]],Table3[],2,FALSE)</f>
        <v>6</v>
      </c>
      <c r="M4510" s="37">
        <f>VLOOKUP(Table2[[#This Row],[Home]],Table3[],2,FALSE)</f>
        <v>13</v>
      </c>
      <c r="N4510" s="37">
        <f>VLOOKUP(Table2[[#This Row],[Visitor]],Table4[],2,FALSE)</f>
        <v>28</v>
      </c>
      <c r="O4510" s="37">
        <f>VLOOKUP(Table2[[#This Row],[Home]],Table4[],2,FALSE)</f>
        <v>13</v>
      </c>
      <c r="P4510" s="37">
        <f>VLOOKUP(Table2[[#This Row],[Visitor]],Table5[],2,FALSE)</f>
        <v>28</v>
      </c>
      <c r="Q4510" s="37">
        <f>VLOOKUP(Table2[[#This Row],[Home]],Table5[],2,FALSE)</f>
        <v>19</v>
      </c>
    </row>
    <row r="4511" spans="1:17" ht="25.5" customHeight="1">
      <c r="A4511" s="91" t="s">
        <v>1631</v>
      </c>
      <c r="B4511" s="92" t="s">
        <v>12</v>
      </c>
      <c r="C4511" s="92" t="s">
        <v>20</v>
      </c>
      <c r="D4511" s="92">
        <v>101</v>
      </c>
      <c r="E4511" s="92" t="s">
        <v>41</v>
      </c>
      <c r="F4511" s="92">
        <v>103</v>
      </c>
      <c r="G4511" s="92"/>
      <c r="H4511" s="92"/>
      <c r="I4511" s="30"/>
      <c r="J4511" s="37">
        <f>VLOOKUP(Table2[[#This Row],[Visitor]],Table1[],2,FALSE)</f>
        <v>9</v>
      </c>
      <c r="K4511" s="37">
        <f>VLOOKUP(Table2[[#This Row],[Home]],Table1[],2,FALSE)</f>
        <v>7</v>
      </c>
      <c r="L4511" s="37">
        <f>VLOOKUP(Table2[[#This Row],[Visitor]],Table3[],2,FALSE)</f>
        <v>17</v>
      </c>
      <c r="M4511" s="37">
        <f>VLOOKUP(Table2[[#This Row],[Home]],Table3[],2,FALSE)</f>
        <v>2</v>
      </c>
      <c r="N4511" s="37">
        <f>VLOOKUP(Table2[[#This Row],[Visitor]],Table4[],2,FALSE)</f>
        <v>25</v>
      </c>
      <c r="O4511" s="37">
        <f>VLOOKUP(Table2[[#This Row],[Home]],Table4[],2,FALSE)</f>
        <v>2</v>
      </c>
      <c r="P4511" s="37">
        <f>VLOOKUP(Table2[[#This Row],[Visitor]],Table5[],2,FALSE)</f>
        <v>22</v>
      </c>
      <c r="Q4511" s="37">
        <f>VLOOKUP(Table2[[#This Row],[Home]],Table5[],2,FALSE)</f>
        <v>2</v>
      </c>
    </row>
    <row r="4512" spans="1:17" ht="25.5" customHeight="1">
      <c r="A4512" s="91" t="s">
        <v>1631</v>
      </c>
      <c r="B4512" s="92" t="s">
        <v>23</v>
      </c>
      <c r="C4512" s="92" t="s">
        <v>37</v>
      </c>
      <c r="D4512" s="92">
        <v>133</v>
      </c>
      <c r="E4512" s="92" t="s">
        <v>9</v>
      </c>
      <c r="F4512" s="92">
        <v>130</v>
      </c>
      <c r="G4512" s="92"/>
      <c r="H4512" s="92"/>
      <c r="I4512" s="30"/>
      <c r="J4512" s="37">
        <f>VLOOKUP(Table2[[#This Row],[Visitor]],Table1[],2,FALSE)</f>
        <v>29</v>
      </c>
      <c r="K4512" s="37">
        <f>VLOOKUP(Table2[[#This Row],[Home]],Table1[],2,FALSE)</f>
        <v>3</v>
      </c>
      <c r="L4512" s="37">
        <f>VLOOKUP(Table2[[#This Row],[Visitor]],Table3[],2,FALSE)</f>
        <v>30</v>
      </c>
      <c r="M4512" s="37">
        <f>VLOOKUP(Table2[[#This Row],[Home]],Table3[],2,FALSE)</f>
        <v>1</v>
      </c>
      <c r="N4512" s="37">
        <f>VLOOKUP(Table2[[#This Row],[Visitor]],Table4[],2,FALSE)</f>
        <v>29</v>
      </c>
      <c r="O4512" s="37">
        <f>VLOOKUP(Table2[[#This Row],[Home]],Table4[],2,FALSE)</f>
        <v>5</v>
      </c>
      <c r="P4512" s="37">
        <f>VLOOKUP(Table2[[#This Row],[Visitor]],Table5[],2,FALSE)</f>
        <v>17</v>
      </c>
      <c r="Q4512" s="37">
        <f>VLOOKUP(Table2[[#This Row],[Home]],Table5[],2,FALSE)</f>
        <v>8</v>
      </c>
    </row>
    <row r="4513" spans="1:17" ht="25.5" customHeight="1">
      <c r="A4513" s="91" t="s">
        <v>1632</v>
      </c>
      <c r="B4513" s="92" t="s">
        <v>12</v>
      </c>
      <c r="C4513" s="92" t="s">
        <v>40</v>
      </c>
      <c r="D4513" s="92">
        <v>113</v>
      </c>
      <c r="E4513" s="92" t="s">
        <v>16</v>
      </c>
      <c r="F4513" s="92">
        <v>97</v>
      </c>
      <c r="G4513" s="92"/>
      <c r="H4513" s="92"/>
      <c r="I4513" s="30"/>
      <c r="J4513" s="37">
        <f>VLOOKUP(Table2[[#This Row],[Visitor]],Table1[],2,FALSE)</f>
        <v>15</v>
      </c>
      <c r="K4513" s="37">
        <f>VLOOKUP(Table2[[#This Row],[Home]],Table1[],2,FALSE)</f>
        <v>13</v>
      </c>
      <c r="L4513" s="37">
        <f>VLOOKUP(Table2[[#This Row],[Visitor]],Table3[],2,FALSE)</f>
        <v>24</v>
      </c>
      <c r="M4513" s="37">
        <f>VLOOKUP(Table2[[#This Row],[Home]],Table3[],2,FALSE)</f>
        <v>8</v>
      </c>
      <c r="N4513" s="37">
        <f>VLOOKUP(Table2[[#This Row],[Visitor]],Table4[],2,FALSE)</f>
        <v>27</v>
      </c>
      <c r="O4513" s="37">
        <f>VLOOKUP(Table2[[#This Row],[Home]],Table4[],2,FALSE)</f>
        <v>11</v>
      </c>
      <c r="P4513" s="37">
        <f>VLOOKUP(Table2[[#This Row],[Visitor]],Table5[],2,FALSE)</f>
        <v>24</v>
      </c>
      <c r="Q4513" s="37">
        <f>VLOOKUP(Table2[[#This Row],[Home]],Table5[],2,FALSE)</f>
        <v>7</v>
      </c>
    </row>
    <row r="4514" spans="1:17" ht="25.5" customHeight="1">
      <c r="A4514" s="91" t="s">
        <v>1632</v>
      </c>
      <c r="B4514" s="92" t="s">
        <v>21</v>
      </c>
      <c r="C4514" s="92" t="s">
        <v>24</v>
      </c>
      <c r="D4514" s="92">
        <v>107</v>
      </c>
      <c r="E4514" s="92" t="s">
        <v>27</v>
      </c>
      <c r="F4514" s="92">
        <v>123</v>
      </c>
      <c r="G4514" s="92"/>
      <c r="H4514" s="92"/>
      <c r="I4514" s="30"/>
      <c r="J4514" s="37">
        <f>VLOOKUP(Table2[[#This Row],[Visitor]],Table1[],2,FALSE)</f>
        <v>21</v>
      </c>
      <c r="K4514" s="37">
        <f>VLOOKUP(Table2[[#This Row],[Home]],Table1[],2,FALSE)</f>
        <v>11</v>
      </c>
      <c r="L4514" s="37">
        <f>VLOOKUP(Table2[[#This Row],[Visitor]],Table3[],2,FALSE)</f>
        <v>9</v>
      </c>
      <c r="M4514" s="37">
        <f>VLOOKUP(Table2[[#This Row],[Home]],Table3[],2,FALSE)</f>
        <v>27</v>
      </c>
      <c r="N4514" s="37">
        <f>VLOOKUP(Table2[[#This Row],[Visitor]],Table4[],2,FALSE)</f>
        <v>24</v>
      </c>
      <c r="O4514" s="37">
        <f>VLOOKUP(Table2[[#This Row],[Home]],Table4[],2,FALSE)</f>
        <v>26</v>
      </c>
      <c r="P4514" s="37">
        <f>VLOOKUP(Table2[[#This Row],[Visitor]],Table5[],2,FALSE)</f>
        <v>21</v>
      </c>
      <c r="Q4514" s="37">
        <f>VLOOKUP(Table2[[#This Row],[Home]],Table5[],2,FALSE)</f>
        <v>26</v>
      </c>
    </row>
    <row r="4515" spans="1:17" ht="25.5" customHeight="1">
      <c r="A4515" s="91" t="s">
        <v>1632</v>
      </c>
      <c r="B4515" s="92" t="s">
        <v>21</v>
      </c>
      <c r="C4515" s="92" t="s">
        <v>19</v>
      </c>
      <c r="D4515" s="92">
        <v>106</v>
      </c>
      <c r="E4515" s="92" t="s">
        <v>5</v>
      </c>
      <c r="F4515" s="92">
        <v>96</v>
      </c>
      <c r="G4515" s="92"/>
      <c r="H4515" s="92"/>
      <c r="I4515" s="30"/>
      <c r="J4515" s="37">
        <f>VLOOKUP(Table2[[#This Row],[Visitor]],Table1[],2,FALSE)</f>
        <v>27</v>
      </c>
      <c r="K4515" s="37">
        <f>VLOOKUP(Table2[[#This Row],[Home]],Table1[],2,FALSE)</f>
        <v>4</v>
      </c>
      <c r="L4515" s="37">
        <f>VLOOKUP(Table2[[#This Row],[Visitor]],Table3[],2,FALSE)</f>
        <v>5</v>
      </c>
      <c r="M4515" s="37">
        <f>VLOOKUP(Table2[[#This Row],[Home]],Table3[],2,FALSE)</f>
        <v>4</v>
      </c>
      <c r="N4515" s="37">
        <f>VLOOKUP(Table2[[#This Row],[Visitor]],Table4[],2,FALSE)</f>
        <v>7</v>
      </c>
      <c r="O4515" s="37">
        <f>VLOOKUP(Table2[[#This Row],[Home]],Table4[],2,FALSE)</f>
        <v>9</v>
      </c>
      <c r="P4515" s="37">
        <f>VLOOKUP(Table2[[#This Row],[Visitor]],Table5[],2,FALSE)</f>
        <v>13</v>
      </c>
      <c r="Q4515" s="37">
        <f>VLOOKUP(Table2[[#This Row],[Home]],Table5[],2,FALSE)</f>
        <v>5</v>
      </c>
    </row>
    <row r="4516" spans="1:17" ht="25.5" customHeight="1">
      <c r="A4516" s="91" t="s">
        <v>1632</v>
      </c>
      <c r="B4516" s="92" t="s">
        <v>21</v>
      </c>
      <c r="C4516" s="92" t="s">
        <v>45</v>
      </c>
      <c r="D4516" s="92">
        <v>110</v>
      </c>
      <c r="E4516" s="92" t="s">
        <v>41</v>
      </c>
      <c r="F4516" s="92">
        <v>101</v>
      </c>
      <c r="G4516" s="92"/>
      <c r="H4516" s="92"/>
      <c r="I4516" s="30"/>
      <c r="J4516" s="37">
        <f>VLOOKUP(Table2[[#This Row],[Visitor]],Table1[],2,FALSE)</f>
        <v>28</v>
      </c>
      <c r="K4516" s="37">
        <f>VLOOKUP(Table2[[#This Row],[Home]],Table1[],2,FALSE)</f>
        <v>7</v>
      </c>
      <c r="L4516" s="37">
        <f>VLOOKUP(Table2[[#This Row],[Visitor]],Table3[],2,FALSE)</f>
        <v>21</v>
      </c>
      <c r="M4516" s="37">
        <f>VLOOKUP(Table2[[#This Row],[Home]],Table3[],2,FALSE)</f>
        <v>2</v>
      </c>
      <c r="N4516" s="37">
        <f>VLOOKUP(Table2[[#This Row],[Visitor]],Table4[],2,FALSE)</f>
        <v>20</v>
      </c>
      <c r="O4516" s="37">
        <f>VLOOKUP(Table2[[#This Row],[Home]],Table4[],2,FALSE)</f>
        <v>2</v>
      </c>
      <c r="P4516" s="37">
        <f>VLOOKUP(Table2[[#This Row],[Visitor]],Table5[],2,FALSE)</f>
        <v>3</v>
      </c>
      <c r="Q4516" s="37">
        <f>VLOOKUP(Table2[[#This Row],[Home]],Table5[],2,FALSE)</f>
        <v>2</v>
      </c>
    </row>
    <row r="4517" spans="1:17" ht="25.5" customHeight="1">
      <c r="A4517" s="91" t="s">
        <v>1632</v>
      </c>
      <c r="B4517" s="92" t="s">
        <v>23</v>
      </c>
      <c r="C4517" s="92" t="s">
        <v>25</v>
      </c>
      <c r="D4517" s="92">
        <v>124</v>
      </c>
      <c r="E4517" s="92" t="s">
        <v>17</v>
      </c>
      <c r="F4517" s="92">
        <v>112</v>
      </c>
      <c r="G4517" s="92"/>
      <c r="H4517" s="92"/>
      <c r="I4517" s="30"/>
      <c r="J4517" s="37">
        <f>VLOOKUP(Table2[[#This Row],[Visitor]],Table1[],2,FALSE)</f>
        <v>12</v>
      </c>
      <c r="K4517" s="37">
        <f>VLOOKUP(Table2[[#This Row],[Home]],Table1[],2,FALSE)</f>
        <v>17</v>
      </c>
      <c r="L4517" s="37">
        <f>VLOOKUP(Table2[[#This Row],[Visitor]],Table3[],2,FALSE)</f>
        <v>29</v>
      </c>
      <c r="M4517" s="37">
        <f>VLOOKUP(Table2[[#This Row],[Home]],Table3[],2,FALSE)</f>
        <v>15</v>
      </c>
      <c r="N4517" s="37">
        <f>VLOOKUP(Table2[[#This Row],[Visitor]],Table4[],2,FALSE)</f>
        <v>23</v>
      </c>
      <c r="O4517" s="37">
        <f>VLOOKUP(Table2[[#This Row],[Home]],Table4[],2,FALSE)</f>
        <v>18</v>
      </c>
      <c r="P4517" s="37">
        <f>VLOOKUP(Table2[[#This Row],[Visitor]],Table5[],2,FALSE)</f>
        <v>16</v>
      </c>
      <c r="Q4517" s="37">
        <f>VLOOKUP(Table2[[#This Row],[Home]],Table5[],2,FALSE)</f>
        <v>9</v>
      </c>
    </row>
    <row r="4518" spans="1:17" ht="25.5" customHeight="1">
      <c r="A4518" s="91" t="s">
        <v>1632</v>
      </c>
      <c r="B4518" s="92" t="s">
        <v>29</v>
      </c>
      <c r="C4518" s="92" t="s">
        <v>14</v>
      </c>
      <c r="D4518" s="92">
        <v>119</v>
      </c>
      <c r="E4518" s="92" t="s">
        <v>30</v>
      </c>
      <c r="F4518" s="92">
        <v>134</v>
      </c>
      <c r="G4518" s="92"/>
      <c r="H4518" s="92"/>
      <c r="I4518" s="30"/>
      <c r="J4518" s="37">
        <f>VLOOKUP(Table2[[#This Row],[Visitor]],Table1[],2,FALSE)</f>
        <v>19</v>
      </c>
      <c r="K4518" s="37">
        <f>VLOOKUP(Table2[[#This Row],[Home]],Table1[],2,FALSE)</f>
        <v>18</v>
      </c>
      <c r="L4518" s="37">
        <f>VLOOKUP(Table2[[#This Row],[Visitor]],Table3[],2,FALSE)</f>
        <v>19</v>
      </c>
      <c r="M4518" s="37">
        <f>VLOOKUP(Table2[[#This Row],[Home]],Table3[],2,FALSE)</f>
        <v>14</v>
      </c>
      <c r="N4518" s="37">
        <f>VLOOKUP(Table2[[#This Row],[Visitor]],Table4[],2,FALSE)</f>
        <v>16</v>
      </c>
      <c r="O4518" s="37">
        <f>VLOOKUP(Table2[[#This Row],[Home]],Table4[],2,FALSE)</f>
        <v>4</v>
      </c>
      <c r="P4518" s="37">
        <f>VLOOKUP(Table2[[#This Row],[Visitor]],Table5[],2,FALSE)</f>
        <v>27</v>
      </c>
      <c r="Q4518" s="37">
        <f>VLOOKUP(Table2[[#This Row],[Home]],Table5[],2,FALSE)</f>
        <v>6</v>
      </c>
    </row>
    <row r="4519" spans="1:17" ht="25.5" customHeight="1">
      <c r="A4519" s="91" t="s">
        <v>1632</v>
      </c>
      <c r="B4519" s="92" t="s">
        <v>35</v>
      </c>
      <c r="C4519" s="92" t="s">
        <v>22</v>
      </c>
      <c r="D4519" s="92">
        <v>121</v>
      </c>
      <c r="E4519" s="92" t="s">
        <v>10</v>
      </c>
      <c r="F4519" s="92">
        <v>122</v>
      </c>
      <c r="G4519" s="92"/>
      <c r="H4519" s="92"/>
      <c r="I4519" s="30"/>
      <c r="J4519" s="37">
        <f>VLOOKUP(Table2[[#This Row],[Visitor]],Table1[],2,FALSE)</f>
        <v>14</v>
      </c>
      <c r="K4519" s="37">
        <f>VLOOKUP(Table2[[#This Row],[Home]],Table1[],2,FALSE)</f>
        <v>1</v>
      </c>
      <c r="L4519" s="37">
        <f>VLOOKUP(Table2[[#This Row],[Visitor]],Table3[],2,FALSE)</f>
        <v>16</v>
      </c>
      <c r="M4519" s="37">
        <f>VLOOKUP(Table2[[#This Row],[Home]],Table3[],2,FALSE)</f>
        <v>3</v>
      </c>
      <c r="N4519" s="37">
        <f>VLOOKUP(Table2[[#This Row],[Visitor]],Table4[],2,FALSE)</f>
        <v>1</v>
      </c>
      <c r="O4519" s="37">
        <f>VLOOKUP(Table2[[#This Row],[Home]],Table4[],2,FALSE)</f>
        <v>3</v>
      </c>
      <c r="P4519" s="37">
        <f>VLOOKUP(Table2[[#This Row],[Visitor]],Table5[],2,FALSE)</f>
        <v>1</v>
      </c>
      <c r="Q4519" s="37">
        <f>VLOOKUP(Table2[[#This Row],[Home]],Table5[],2,FALSE)</f>
        <v>30</v>
      </c>
    </row>
    <row r="4520" spans="1:17" ht="25.5" customHeight="1">
      <c r="A4520" s="91" t="s">
        <v>1632</v>
      </c>
      <c r="B4520" s="92" t="s">
        <v>35</v>
      </c>
      <c r="C4520" s="92" t="s">
        <v>36</v>
      </c>
      <c r="D4520" s="92">
        <v>116</v>
      </c>
      <c r="E4520" s="92" t="s">
        <v>44</v>
      </c>
      <c r="F4520" s="92">
        <v>133</v>
      </c>
      <c r="G4520" s="92"/>
      <c r="H4520" s="92"/>
      <c r="I4520" s="30"/>
      <c r="J4520" s="37">
        <f>VLOOKUP(Table2[[#This Row],[Visitor]],Table1[],2,FALSE)</f>
        <v>16</v>
      </c>
      <c r="K4520" s="37">
        <f>VLOOKUP(Table2[[#This Row],[Home]],Table1[],2,FALSE)</f>
        <v>6</v>
      </c>
      <c r="L4520" s="37">
        <f>VLOOKUP(Table2[[#This Row],[Visitor]],Table3[],2,FALSE)</f>
        <v>7</v>
      </c>
      <c r="M4520" s="37">
        <f>VLOOKUP(Table2[[#This Row],[Home]],Table3[],2,FALSE)</f>
        <v>18</v>
      </c>
      <c r="N4520" s="37">
        <f>VLOOKUP(Table2[[#This Row],[Visitor]],Table4[],2,FALSE)</f>
        <v>6</v>
      </c>
      <c r="O4520" s="37">
        <f>VLOOKUP(Table2[[#This Row],[Home]],Table4[],2,FALSE)</f>
        <v>12</v>
      </c>
      <c r="P4520" s="37">
        <f>VLOOKUP(Table2[[#This Row],[Visitor]],Table5[],2,FALSE)</f>
        <v>15</v>
      </c>
      <c r="Q4520" s="37">
        <f>VLOOKUP(Table2[[#This Row],[Home]],Table5[],2,FALSE)</f>
        <v>4</v>
      </c>
    </row>
    <row r="4521" spans="1:17" ht="25.5" customHeight="1">
      <c r="A4521" s="91" t="s">
        <v>1633</v>
      </c>
      <c r="B4521" s="92" t="s">
        <v>12</v>
      </c>
      <c r="C4521" s="92" t="s">
        <v>33</v>
      </c>
      <c r="D4521" s="92">
        <v>137</v>
      </c>
      <c r="E4521" s="92" t="s">
        <v>16</v>
      </c>
      <c r="F4521" s="92">
        <v>141</v>
      </c>
      <c r="G4521" s="92"/>
      <c r="H4521" s="92"/>
      <c r="I4521" s="30"/>
      <c r="J4521" s="37">
        <f>VLOOKUP(Table2[[#This Row],[Visitor]],Table1[],2,FALSE)</f>
        <v>24</v>
      </c>
      <c r="K4521" s="37">
        <f>VLOOKUP(Table2[[#This Row],[Home]],Table1[],2,FALSE)</f>
        <v>13</v>
      </c>
      <c r="L4521" s="37">
        <f>VLOOKUP(Table2[[#This Row],[Visitor]],Table3[],2,FALSE)</f>
        <v>12</v>
      </c>
      <c r="M4521" s="37">
        <f>VLOOKUP(Table2[[#This Row],[Home]],Table3[],2,FALSE)</f>
        <v>8</v>
      </c>
      <c r="N4521" s="37">
        <f>VLOOKUP(Table2[[#This Row],[Visitor]],Table4[],2,FALSE)</f>
        <v>21</v>
      </c>
      <c r="O4521" s="37">
        <f>VLOOKUP(Table2[[#This Row],[Home]],Table4[],2,FALSE)</f>
        <v>11</v>
      </c>
      <c r="P4521" s="37">
        <f>VLOOKUP(Table2[[#This Row],[Visitor]],Table5[],2,FALSE)</f>
        <v>29</v>
      </c>
      <c r="Q4521" s="37">
        <f>VLOOKUP(Table2[[#This Row],[Home]],Table5[],2,FALSE)</f>
        <v>7</v>
      </c>
    </row>
    <row r="4522" spans="1:17" ht="25.5" customHeight="1">
      <c r="A4522" s="91" t="s">
        <v>1633</v>
      </c>
      <c r="B4522" s="92" t="s">
        <v>12</v>
      </c>
      <c r="C4522" s="92" t="s">
        <v>20</v>
      </c>
      <c r="D4522" s="92">
        <v>131</v>
      </c>
      <c r="E4522" s="92" t="s">
        <v>18</v>
      </c>
      <c r="F4522" s="92">
        <v>116</v>
      </c>
      <c r="G4522" s="92"/>
      <c r="H4522" s="92"/>
      <c r="I4522" s="30"/>
      <c r="J4522" s="37">
        <f>VLOOKUP(Table2[[#This Row],[Visitor]],Table1[],2,FALSE)</f>
        <v>9</v>
      </c>
      <c r="K4522" s="37">
        <f>VLOOKUP(Table2[[#This Row],[Home]],Table1[],2,FALSE)</f>
        <v>26</v>
      </c>
      <c r="L4522" s="37">
        <f>VLOOKUP(Table2[[#This Row],[Visitor]],Table3[],2,FALSE)</f>
        <v>17</v>
      </c>
      <c r="M4522" s="37">
        <f>VLOOKUP(Table2[[#This Row],[Home]],Table3[],2,FALSE)</f>
        <v>26</v>
      </c>
      <c r="N4522" s="37">
        <f>VLOOKUP(Table2[[#This Row],[Visitor]],Table4[],2,FALSE)</f>
        <v>25</v>
      </c>
      <c r="O4522" s="37">
        <f>VLOOKUP(Table2[[#This Row],[Home]],Table4[],2,FALSE)</f>
        <v>15</v>
      </c>
      <c r="P4522" s="37">
        <f>VLOOKUP(Table2[[#This Row],[Visitor]],Table5[],2,FALSE)</f>
        <v>22</v>
      </c>
      <c r="Q4522" s="37">
        <f>VLOOKUP(Table2[[#This Row],[Home]],Table5[],2,FALSE)</f>
        <v>18</v>
      </c>
    </row>
    <row r="4523" spans="1:17" ht="25.5" customHeight="1">
      <c r="A4523" s="91" t="s">
        <v>1633</v>
      </c>
      <c r="B4523" s="92" t="s">
        <v>21</v>
      </c>
      <c r="C4523" s="92" t="s">
        <v>42</v>
      </c>
      <c r="D4523" s="92">
        <v>99</v>
      </c>
      <c r="E4523" s="92" t="s">
        <v>5</v>
      </c>
      <c r="F4523" s="92">
        <v>101</v>
      </c>
      <c r="G4523" s="92"/>
      <c r="H4523" s="92"/>
      <c r="I4523" s="30"/>
      <c r="J4523" s="37">
        <f>VLOOKUP(Table2[[#This Row],[Visitor]],Table1[],2,FALSE)</f>
        <v>25</v>
      </c>
      <c r="K4523" s="37">
        <f>VLOOKUP(Table2[[#This Row],[Home]],Table1[],2,FALSE)</f>
        <v>4</v>
      </c>
      <c r="L4523" s="37">
        <f>VLOOKUP(Table2[[#This Row],[Visitor]],Table3[],2,FALSE)</f>
        <v>22</v>
      </c>
      <c r="M4523" s="37">
        <f>VLOOKUP(Table2[[#This Row],[Home]],Table3[],2,FALSE)</f>
        <v>4</v>
      </c>
      <c r="N4523" s="37">
        <f>VLOOKUP(Table2[[#This Row],[Visitor]],Table4[],2,FALSE)</f>
        <v>30</v>
      </c>
      <c r="O4523" s="37">
        <f>VLOOKUP(Table2[[#This Row],[Home]],Table4[],2,FALSE)</f>
        <v>9</v>
      </c>
      <c r="P4523" s="37">
        <f>VLOOKUP(Table2[[#This Row],[Visitor]],Table5[],2,FALSE)</f>
        <v>25</v>
      </c>
      <c r="Q4523" s="37">
        <f>VLOOKUP(Table2[[#This Row],[Home]],Table5[],2,FALSE)</f>
        <v>5</v>
      </c>
    </row>
    <row r="4524" spans="1:17" ht="25.5" customHeight="1">
      <c r="A4524" s="91" t="s">
        <v>1633</v>
      </c>
      <c r="B4524" s="92" t="s">
        <v>21</v>
      </c>
      <c r="C4524" s="92" t="s">
        <v>24</v>
      </c>
      <c r="D4524" s="92">
        <v>111</v>
      </c>
      <c r="E4524" s="92" t="s">
        <v>15</v>
      </c>
      <c r="F4524" s="92">
        <v>139</v>
      </c>
      <c r="G4524" s="92"/>
      <c r="H4524" s="92"/>
      <c r="I4524" s="30"/>
      <c r="J4524" s="37">
        <f>VLOOKUP(Table2[[#This Row],[Visitor]],Table1[],2,FALSE)</f>
        <v>21</v>
      </c>
      <c r="K4524" s="37">
        <f>VLOOKUP(Table2[[#This Row],[Home]],Table1[],2,FALSE)</f>
        <v>30</v>
      </c>
      <c r="L4524" s="37">
        <f>VLOOKUP(Table2[[#This Row],[Visitor]],Table3[],2,FALSE)</f>
        <v>9</v>
      </c>
      <c r="M4524" s="37">
        <f>VLOOKUP(Table2[[#This Row],[Home]],Table3[],2,FALSE)</f>
        <v>23</v>
      </c>
      <c r="N4524" s="37">
        <f>VLOOKUP(Table2[[#This Row],[Visitor]],Table4[],2,FALSE)</f>
        <v>24</v>
      </c>
      <c r="O4524" s="37">
        <f>VLOOKUP(Table2[[#This Row],[Home]],Table4[],2,FALSE)</f>
        <v>14</v>
      </c>
      <c r="P4524" s="37">
        <f>VLOOKUP(Table2[[#This Row],[Visitor]],Table5[],2,FALSE)</f>
        <v>21</v>
      </c>
      <c r="Q4524" s="37">
        <f>VLOOKUP(Table2[[#This Row],[Home]],Table5[],2,FALSE)</f>
        <v>14</v>
      </c>
    </row>
    <row r="4525" spans="1:17" ht="25.5" customHeight="1">
      <c r="A4525" s="91" t="s">
        <v>1633</v>
      </c>
      <c r="B4525" s="92" t="s">
        <v>23</v>
      </c>
      <c r="C4525" s="92" t="s">
        <v>25</v>
      </c>
      <c r="D4525" s="92">
        <v>131</v>
      </c>
      <c r="E4525" s="92" t="s">
        <v>27</v>
      </c>
      <c r="F4525" s="92">
        <v>113</v>
      </c>
      <c r="G4525" s="92"/>
      <c r="H4525" s="92"/>
      <c r="I4525" s="30"/>
      <c r="J4525" s="37">
        <f>VLOOKUP(Table2[[#This Row],[Visitor]],Table1[],2,FALSE)</f>
        <v>12</v>
      </c>
      <c r="K4525" s="37">
        <f>VLOOKUP(Table2[[#This Row],[Home]],Table1[],2,FALSE)</f>
        <v>11</v>
      </c>
      <c r="L4525" s="37">
        <f>VLOOKUP(Table2[[#This Row],[Visitor]],Table3[],2,FALSE)</f>
        <v>29</v>
      </c>
      <c r="M4525" s="37">
        <f>VLOOKUP(Table2[[#This Row],[Home]],Table3[],2,FALSE)</f>
        <v>27</v>
      </c>
      <c r="N4525" s="37">
        <f>VLOOKUP(Table2[[#This Row],[Visitor]],Table4[],2,FALSE)</f>
        <v>23</v>
      </c>
      <c r="O4525" s="37">
        <f>VLOOKUP(Table2[[#This Row],[Home]],Table4[],2,FALSE)</f>
        <v>26</v>
      </c>
      <c r="P4525" s="37">
        <f>VLOOKUP(Table2[[#This Row],[Visitor]],Table5[],2,FALSE)</f>
        <v>16</v>
      </c>
      <c r="Q4525" s="37">
        <f>VLOOKUP(Table2[[#This Row],[Home]],Table5[],2,FALSE)</f>
        <v>26</v>
      </c>
    </row>
    <row r="4526" spans="1:17" ht="25.5" customHeight="1">
      <c r="A4526" s="91" t="s">
        <v>1633</v>
      </c>
      <c r="B4526" s="92" t="s">
        <v>23</v>
      </c>
      <c r="C4526" s="92" t="s">
        <v>28</v>
      </c>
      <c r="D4526" s="92">
        <v>93</v>
      </c>
      <c r="E4526" s="92" t="s">
        <v>9</v>
      </c>
      <c r="F4526" s="92">
        <v>102</v>
      </c>
      <c r="G4526" s="92"/>
      <c r="H4526" s="92"/>
      <c r="I4526" s="30"/>
      <c r="J4526" s="37">
        <f>VLOOKUP(Table2[[#This Row],[Visitor]],Table1[],2,FALSE)</f>
        <v>22</v>
      </c>
      <c r="K4526" s="37">
        <f>VLOOKUP(Table2[[#This Row],[Home]],Table1[],2,FALSE)</f>
        <v>3</v>
      </c>
      <c r="L4526" s="37">
        <f>VLOOKUP(Table2[[#This Row],[Visitor]],Table3[],2,FALSE)</f>
        <v>28</v>
      </c>
      <c r="M4526" s="37">
        <f>VLOOKUP(Table2[[#This Row],[Home]],Table3[],2,FALSE)</f>
        <v>1</v>
      </c>
      <c r="N4526" s="37">
        <f>VLOOKUP(Table2[[#This Row],[Visitor]],Table4[],2,FALSE)</f>
        <v>22</v>
      </c>
      <c r="O4526" s="37">
        <f>VLOOKUP(Table2[[#This Row],[Home]],Table4[],2,FALSE)</f>
        <v>5</v>
      </c>
      <c r="P4526" s="37">
        <f>VLOOKUP(Table2[[#This Row],[Visitor]],Table5[],2,FALSE)</f>
        <v>12</v>
      </c>
      <c r="Q4526" s="37">
        <f>VLOOKUP(Table2[[#This Row],[Home]],Table5[],2,FALSE)</f>
        <v>8</v>
      </c>
    </row>
    <row r="4527" spans="1:17" ht="25.5" customHeight="1">
      <c r="A4527" s="91" t="s">
        <v>1633</v>
      </c>
      <c r="B4527" s="92" t="s">
        <v>23</v>
      </c>
      <c r="C4527" s="92" t="s">
        <v>13</v>
      </c>
      <c r="D4527" s="92">
        <v>113</v>
      </c>
      <c r="E4527" s="92" t="s">
        <v>43</v>
      </c>
      <c r="F4527" s="92">
        <v>102</v>
      </c>
      <c r="G4527" s="92"/>
      <c r="H4527" s="92"/>
      <c r="I4527" s="30"/>
      <c r="J4527" s="37">
        <f>VLOOKUP(Table2[[#This Row],[Visitor]],Table1[],2,FALSE)</f>
        <v>20</v>
      </c>
      <c r="K4527" s="37">
        <f>VLOOKUP(Table2[[#This Row],[Home]],Table1[],2,FALSE)</f>
        <v>10</v>
      </c>
      <c r="L4527" s="37">
        <f>VLOOKUP(Table2[[#This Row],[Visitor]],Table3[],2,FALSE)</f>
        <v>20</v>
      </c>
      <c r="M4527" s="37">
        <f>VLOOKUP(Table2[[#This Row],[Home]],Table3[],2,FALSE)</f>
        <v>10</v>
      </c>
      <c r="N4527" s="37">
        <f>VLOOKUP(Table2[[#This Row],[Visitor]],Table4[],2,FALSE)</f>
        <v>17</v>
      </c>
      <c r="O4527" s="37">
        <f>VLOOKUP(Table2[[#This Row],[Home]],Table4[],2,FALSE)</f>
        <v>10</v>
      </c>
      <c r="P4527" s="37">
        <f>VLOOKUP(Table2[[#This Row],[Visitor]],Table5[],2,FALSE)</f>
        <v>23</v>
      </c>
      <c r="Q4527" s="37">
        <f>VLOOKUP(Table2[[#This Row],[Home]],Table5[],2,FALSE)</f>
        <v>10</v>
      </c>
    </row>
    <row r="4528" spans="1:17" ht="25.5" customHeight="1">
      <c r="A4528" s="91" t="s">
        <v>1633</v>
      </c>
      <c r="B4528" s="92" t="s">
        <v>29</v>
      </c>
      <c r="C4528" s="92" t="s">
        <v>34</v>
      </c>
      <c r="D4528" s="92">
        <v>96</v>
      </c>
      <c r="E4528" s="92" t="s">
        <v>30</v>
      </c>
      <c r="F4528" s="92">
        <v>106</v>
      </c>
      <c r="G4528" s="92"/>
      <c r="H4528" s="92"/>
      <c r="I4528" s="30"/>
      <c r="J4528" s="37">
        <f>VLOOKUP(Table2[[#This Row],[Visitor]],Table1[],2,FALSE)</f>
        <v>2</v>
      </c>
      <c r="K4528" s="37">
        <f>VLOOKUP(Table2[[#This Row],[Home]],Table1[],2,FALSE)</f>
        <v>18</v>
      </c>
      <c r="L4528" s="37">
        <f>VLOOKUP(Table2[[#This Row],[Visitor]],Table3[],2,FALSE)</f>
        <v>13</v>
      </c>
      <c r="M4528" s="37">
        <f>VLOOKUP(Table2[[#This Row],[Home]],Table3[],2,FALSE)</f>
        <v>14</v>
      </c>
      <c r="N4528" s="37">
        <f>VLOOKUP(Table2[[#This Row],[Visitor]],Table4[],2,FALSE)</f>
        <v>13</v>
      </c>
      <c r="O4528" s="37">
        <f>VLOOKUP(Table2[[#This Row],[Home]],Table4[],2,FALSE)</f>
        <v>4</v>
      </c>
      <c r="P4528" s="37">
        <f>VLOOKUP(Table2[[#This Row],[Visitor]],Table5[],2,FALSE)</f>
        <v>19</v>
      </c>
      <c r="Q4528" s="37">
        <f>VLOOKUP(Table2[[#This Row],[Home]],Table5[],2,FALSE)</f>
        <v>6</v>
      </c>
    </row>
    <row r="4529" spans="1:17" ht="25.5" customHeight="1">
      <c r="A4529" s="91" t="s">
        <v>1633</v>
      </c>
      <c r="B4529" s="92" t="s">
        <v>35</v>
      </c>
      <c r="C4529" s="92" t="s">
        <v>31</v>
      </c>
      <c r="D4529" s="92">
        <v>113</v>
      </c>
      <c r="E4529" s="92" t="s">
        <v>37</v>
      </c>
      <c r="F4529" s="92">
        <v>117</v>
      </c>
      <c r="G4529" s="92"/>
      <c r="H4529" s="92"/>
      <c r="I4529" s="30"/>
      <c r="J4529" s="37">
        <f>VLOOKUP(Table2[[#This Row],[Visitor]],Table1[],2,FALSE)</f>
        <v>8</v>
      </c>
      <c r="K4529" s="37">
        <f>VLOOKUP(Table2[[#This Row],[Home]],Table1[],2,FALSE)</f>
        <v>29</v>
      </c>
      <c r="L4529" s="37">
        <f>VLOOKUP(Table2[[#This Row],[Visitor]],Table3[],2,FALSE)</f>
        <v>11</v>
      </c>
      <c r="M4529" s="37">
        <f>VLOOKUP(Table2[[#This Row],[Home]],Table3[],2,FALSE)</f>
        <v>30</v>
      </c>
      <c r="N4529" s="37">
        <f>VLOOKUP(Table2[[#This Row],[Visitor]],Table4[],2,FALSE)</f>
        <v>8</v>
      </c>
      <c r="O4529" s="37">
        <f>VLOOKUP(Table2[[#This Row],[Home]],Table4[],2,FALSE)</f>
        <v>29</v>
      </c>
      <c r="P4529" s="37">
        <f>VLOOKUP(Table2[[#This Row],[Visitor]],Table5[],2,FALSE)</f>
        <v>11</v>
      </c>
      <c r="Q4529" s="37">
        <f>VLOOKUP(Table2[[#This Row],[Home]],Table5[],2,FALSE)</f>
        <v>17</v>
      </c>
    </row>
    <row r="4530" spans="1:17" ht="25.5" customHeight="1">
      <c r="A4530" s="91" t="s">
        <v>1634</v>
      </c>
      <c r="B4530" s="92" t="s">
        <v>21</v>
      </c>
      <c r="C4530" s="92" t="s">
        <v>45</v>
      </c>
      <c r="D4530" s="92">
        <v>104</v>
      </c>
      <c r="E4530" s="92" t="s">
        <v>17</v>
      </c>
      <c r="F4530" s="92">
        <v>110</v>
      </c>
      <c r="G4530" s="92"/>
      <c r="H4530" s="92"/>
      <c r="I4530" s="30"/>
      <c r="J4530" s="37">
        <f>VLOOKUP(Table2[[#This Row],[Visitor]],Table1[],2,FALSE)</f>
        <v>28</v>
      </c>
      <c r="K4530" s="37">
        <f>VLOOKUP(Table2[[#This Row],[Home]],Table1[],2,FALSE)</f>
        <v>17</v>
      </c>
      <c r="L4530" s="37">
        <f>VLOOKUP(Table2[[#This Row],[Visitor]],Table3[],2,FALSE)</f>
        <v>21</v>
      </c>
      <c r="M4530" s="37">
        <f>VLOOKUP(Table2[[#This Row],[Home]],Table3[],2,FALSE)</f>
        <v>15</v>
      </c>
      <c r="N4530" s="37">
        <f>VLOOKUP(Table2[[#This Row],[Visitor]],Table4[],2,FALSE)</f>
        <v>20</v>
      </c>
      <c r="O4530" s="37">
        <f>VLOOKUP(Table2[[#This Row],[Home]],Table4[],2,FALSE)</f>
        <v>18</v>
      </c>
      <c r="P4530" s="37">
        <f>VLOOKUP(Table2[[#This Row],[Visitor]],Table5[],2,FALSE)</f>
        <v>3</v>
      </c>
      <c r="Q4530" s="37">
        <f>VLOOKUP(Table2[[#This Row],[Home]],Table5[],2,FALSE)</f>
        <v>9</v>
      </c>
    </row>
    <row r="4531" spans="1:17" ht="25.5" customHeight="1">
      <c r="A4531" s="91" t="s">
        <v>1634</v>
      </c>
      <c r="B4531" s="92" t="s">
        <v>21</v>
      </c>
      <c r="C4531" s="92" t="s">
        <v>40</v>
      </c>
      <c r="D4531" s="92">
        <v>122</v>
      </c>
      <c r="E4531" s="92" t="s">
        <v>41</v>
      </c>
      <c r="F4531" s="92">
        <v>113</v>
      </c>
      <c r="G4531" s="92"/>
      <c r="H4531" s="92"/>
      <c r="I4531" s="30"/>
      <c r="J4531" s="37">
        <f>VLOOKUP(Table2[[#This Row],[Visitor]],Table1[],2,FALSE)</f>
        <v>15</v>
      </c>
      <c r="K4531" s="37">
        <f>VLOOKUP(Table2[[#This Row],[Home]],Table1[],2,FALSE)</f>
        <v>7</v>
      </c>
      <c r="L4531" s="37">
        <f>VLOOKUP(Table2[[#This Row],[Visitor]],Table3[],2,FALSE)</f>
        <v>24</v>
      </c>
      <c r="M4531" s="37">
        <f>VLOOKUP(Table2[[#This Row],[Home]],Table3[],2,FALSE)</f>
        <v>2</v>
      </c>
      <c r="N4531" s="37">
        <f>VLOOKUP(Table2[[#This Row],[Visitor]],Table4[],2,FALSE)</f>
        <v>27</v>
      </c>
      <c r="O4531" s="37">
        <f>VLOOKUP(Table2[[#This Row],[Home]],Table4[],2,FALSE)</f>
        <v>2</v>
      </c>
      <c r="P4531" s="37">
        <f>VLOOKUP(Table2[[#This Row],[Visitor]],Table5[],2,FALSE)</f>
        <v>24</v>
      </c>
      <c r="Q4531" s="37">
        <f>VLOOKUP(Table2[[#This Row],[Home]],Table5[],2,FALSE)</f>
        <v>2</v>
      </c>
    </row>
    <row r="4532" spans="1:17" ht="25.5" customHeight="1">
      <c r="A4532" s="91" t="s">
        <v>1634</v>
      </c>
      <c r="B4532" s="92" t="s">
        <v>23</v>
      </c>
      <c r="C4532" s="92" t="s">
        <v>6</v>
      </c>
      <c r="D4532" s="92">
        <v>129</v>
      </c>
      <c r="E4532" s="92" t="s">
        <v>43</v>
      </c>
      <c r="F4532" s="92">
        <v>102</v>
      </c>
      <c r="G4532" s="92"/>
      <c r="H4532" s="92"/>
      <c r="I4532" s="30"/>
      <c r="J4532" s="37">
        <f>VLOOKUP(Table2[[#This Row],[Visitor]],Table1[],2,FALSE)</f>
        <v>5</v>
      </c>
      <c r="K4532" s="37">
        <f>VLOOKUP(Table2[[#This Row],[Home]],Table1[],2,FALSE)</f>
        <v>10</v>
      </c>
      <c r="L4532" s="37">
        <f>VLOOKUP(Table2[[#This Row],[Visitor]],Table3[],2,FALSE)</f>
        <v>6</v>
      </c>
      <c r="M4532" s="37">
        <f>VLOOKUP(Table2[[#This Row],[Home]],Table3[],2,FALSE)</f>
        <v>10</v>
      </c>
      <c r="N4532" s="37">
        <f>VLOOKUP(Table2[[#This Row],[Visitor]],Table4[],2,FALSE)</f>
        <v>28</v>
      </c>
      <c r="O4532" s="37">
        <f>VLOOKUP(Table2[[#This Row],[Home]],Table4[],2,FALSE)</f>
        <v>10</v>
      </c>
      <c r="P4532" s="37">
        <f>VLOOKUP(Table2[[#This Row],[Visitor]],Table5[],2,FALSE)</f>
        <v>28</v>
      </c>
      <c r="Q4532" s="37">
        <f>VLOOKUP(Table2[[#This Row],[Home]],Table5[],2,FALSE)</f>
        <v>10</v>
      </c>
    </row>
    <row r="4533" spans="1:17" ht="25.5" customHeight="1">
      <c r="A4533" s="91" t="s">
        <v>1634</v>
      </c>
      <c r="B4533" s="92" t="s">
        <v>29</v>
      </c>
      <c r="C4533" s="92" t="s">
        <v>22</v>
      </c>
      <c r="D4533" s="92">
        <v>101</v>
      </c>
      <c r="E4533" s="92" t="s">
        <v>28</v>
      </c>
      <c r="F4533" s="92">
        <v>116</v>
      </c>
      <c r="G4533" s="92"/>
      <c r="H4533" s="92"/>
      <c r="I4533" s="30"/>
      <c r="J4533" s="37">
        <f>VLOOKUP(Table2[[#This Row],[Visitor]],Table1[],2,FALSE)</f>
        <v>14</v>
      </c>
      <c r="K4533" s="37">
        <f>VLOOKUP(Table2[[#This Row],[Home]],Table1[],2,FALSE)</f>
        <v>22</v>
      </c>
      <c r="L4533" s="37">
        <f>VLOOKUP(Table2[[#This Row],[Visitor]],Table3[],2,FALSE)</f>
        <v>16</v>
      </c>
      <c r="M4533" s="37">
        <f>VLOOKUP(Table2[[#This Row],[Home]],Table3[],2,FALSE)</f>
        <v>28</v>
      </c>
      <c r="N4533" s="37">
        <f>VLOOKUP(Table2[[#This Row],[Visitor]],Table4[],2,FALSE)</f>
        <v>1</v>
      </c>
      <c r="O4533" s="37">
        <f>VLOOKUP(Table2[[#This Row],[Home]],Table4[],2,FALSE)</f>
        <v>22</v>
      </c>
      <c r="P4533" s="37">
        <f>VLOOKUP(Table2[[#This Row],[Visitor]],Table5[],2,FALSE)</f>
        <v>1</v>
      </c>
      <c r="Q4533" s="37">
        <f>VLOOKUP(Table2[[#This Row],[Home]],Table5[],2,FALSE)</f>
        <v>12</v>
      </c>
    </row>
    <row r="4534" spans="1:17" ht="25.5" customHeight="1">
      <c r="A4534" s="91" t="s">
        <v>1634</v>
      </c>
      <c r="B4534" s="92" t="s">
        <v>35</v>
      </c>
      <c r="C4534" s="92" t="s">
        <v>37</v>
      </c>
      <c r="D4534" s="92">
        <v>103</v>
      </c>
      <c r="E4534" s="92" t="s">
        <v>44</v>
      </c>
      <c r="F4534" s="92">
        <v>113</v>
      </c>
      <c r="G4534" s="92"/>
      <c r="H4534" s="92"/>
      <c r="I4534" s="30"/>
      <c r="J4534" s="37">
        <f>VLOOKUP(Table2[[#This Row],[Visitor]],Table1[],2,FALSE)</f>
        <v>29</v>
      </c>
      <c r="K4534" s="37">
        <f>VLOOKUP(Table2[[#This Row],[Home]],Table1[],2,FALSE)</f>
        <v>6</v>
      </c>
      <c r="L4534" s="37">
        <f>VLOOKUP(Table2[[#This Row],[Visitor]],Table3[],2,FALSE)</f>
        <v>30</v>
      </c>
      <c r="M4534" s="37">
        <f>VLOOKUP(Table2[[#This Row],[Home]],Table3[],2,FALSE)</f>
        <v>18</v>
      </c>
      <c r="N4534" s="37">
        <f>VLOOKUP(Table2[[#This Row],[Visitor]],Table4[],2,FALSE)</f>
        <v>29</v>
      </c>
      <c r="O4534" s="37">
        <f>VLOOKUP(Table2[[#This Row],[Home]],Table4[],2,FALSE)</f>
        <v>12</v>
      </c>
      <c r="P4534" s="37">
        <f>VLOOKUP(Table2[[#This Row],[Visitor]],Table5[],2,FALSE)</f>
        <v>17</v>
      </c>
      <c r="Q4534" s="37">
        <f>VLOOKUP(Table2[[#This Row],[Home]],Table5[],2,FALSE)</f>
        <v>4</v>
      </c>
    </row>
    <row r="4535" spans="1:17" ht="25.5" customHeight="1">
      <c r="A4535" s="91" t="s">
        <v>1634</v>
      </c>
      <c r="B4535" s="92" t="s">
        <v>35</v>
      </c>
      <c r="C4535" s="92" t="s">
        <v>14</v>
      </c>
      <c r="D4535" s="92">
        <v>113</v>
      </c>
      <c r="E4535" s="92" t="s">
        <v>38</v>
      </c>
      <c r="F4535" s="92">
        <v>101</v>
      </c>
      <c r="G4535" s="92"/>
      <c r="H4535" s="92"/>
      <c r="I4535" s="30"/>
      <c r="J4535" s="37">
        <f>VLOOKUP(Table2[[#This Row],[Visitor]],Table1[],2,FALSE)</f>
        <v>19</v>
      </c>
      <c r="K4535" s="37">
        <f>VLOOKUP(Table2[[#This Row],[Home]],Table1[],2,FALSE)</f>
        <v>23</v>
      </c>
      <c r="L4535" s="37">
        <f>VLOOKUP(Table2[[#This Row],[Visitor]],Table3[],2,FALSE)</f>
        <v>19</v>
      </c>
      <c r="M4535" s="37">
        <f>VLOOKUP(Table2[[#This Row],[Home]],Table3[],2,FALSE)</f>
        <v>25</v>
      </c>
      <c r="N4535" s="37">
        <f>VLOOKUP(Table2[[#This Row],[Visitor]],Table4[],2,FALSE)</f>
        <v>16</v>
      </c>
      <c r="O4535" s="37">
        <f>VLOOKUP(Table2[[#This Row],[Home]],Table4[],2,FALSE)</f>
        <v>19</v>
      </c>
      <c r="P4535" s="37">
        <f>VLOOKUP(Table2[[#This Row],[Visitor]],Table5[],2,FALSE)</f>
        <v>27</v>
      </c>
      <c r="Q4535" s="37">
        <f>VLOOKUP(Table2[[#This Row],[Home]],Table5[],2,FALSE)</f>
        <v>20</v>
      </c>
    </row>
    <row r="4536" spans="1:17" ht="25.5" customHeight="1">
      <c r="A4536" s="91" t="s">
        <v>1634</v>
      </c>
      <c r="B4536" s="92" t="s">
        <v>35</v>
      </c>
      <c r="C4536" s="92" t="s">
        <v>36</v>
      </c>
      <c r="D4536" s="92">
        <v>103</v>
      </c>
      <c r="E4536" s="92" t="s">
        <v>31</v>
      </c>
      <c r="F4536" s="92">
        <v>122</v>
      </c>
      <c r="G4536" s="92"/>
      <c r="H4536" s="92"/>
      <c r="I4536" s="30"/>
      <c r="J4536" s="37">
        <f>VLOOKUP(Table2[[#This Row],[Visitor]],Table1[],2,FALSE)</f>
        <v>16</v>
      </c>
      <c r="K4536" s="37">
        <f>VLOOKUP(Table2[[#This Row],[Home]],Table1[],2,FALSE)</f>
        <v>8</v>
      </c>
      <c r="L4536" s="37">
        <f>VLOOKUP(Table2[[#This Row],[Visitor]],Table3[],2,FALSE)</f>
        <v>7</v>
      </c>
      <c r="M4536" s="37">
        <f>VLOOKUP(Table2[[#This Row],[Home]],Table3[],2,FALSE)</f>
        <v>11</v>
      </c>
      <c r="N4536" s="37">
        <f>VLOOKUP(Table2[[#This Row],[Visitor]],Table4[],2,FALSE)</f>
        <v>6</v>
      </c>
      <c r="O4536" s="37">
        <f>VLOOKUP(Table2[[#This Row],[Home]],Table4[],2,FALSE)</f>
        <v>8</v>
      </c>
      <c r="P4536" s="37">
        <f>VLOOKUP(Table2[[#This Row],[Visitor]],Table5[],2,FALSE)</f>
        <v>15</v>
      </c>
      <c r="Q4536" s="37">
        <f>VLOOKUP(Table2[[#This Row],[Home]],Table5[],2,FALSE)</f>
        <v>11</v>
      </c>
    </row>
    <row r="4537" spans="1:17" ht="25.5" customHeight="1">
      <c r="A4537" s="91" t="s">
        <v>1635</v>
      </c>
      <c r="B4537" s="92" t="s">
        <v>12</v>
      </c>
      <c r="C4537" s="92" t="s">
        <v>16</v>
      </c>
      <c r="D4537" s="92">
        <v>111</v>
      </c>
      <c r="E4537" s="92" t="s">
        <v>18</v>
      </c>
      <c r="F4537" s="92">
        <v>106</v>
      </c>
      <c r="G4537" s="92"/>
      <c r="H4537" s="92"/>
      <c r="I4537" s="30"/>
      <c r="J4537" s="37">
        <f>VLOOKUP(Table2[[#This Row],[Visitor]],Table1[],2,FALSE)</f>
        <v>13</v>
      </c>
      <c r="K4537" s="37">
        <f>VLOOKUP(Table2[[#This Row],[Home]],Table1[],2,FALSE)</f>
        <v>26</v>
      </c>
      <c r="L4537" s="37">
        <f>VLOOKUP(Table2[[#This Row],[Visitor]],Table3[],2,FALSE)</f>
        <v>8</v>
      </c>
      <c r="M4537" s="37">
        <f>VLOOKUP(Table2[[#This Row],[Home]],Table3[],2,FALSE)</f>
        <v>26</v>
      </c>
      <c r="N4537" s="37">
        <f>VLOOKUP(Table2[[#This Row],[Visitor]],Table4[],2,FALSE)</f>
        <v>11</v>
      </c>
      <c r="O4537" s="37">
        <f>VLOOKUP(Table2[[#This Row],[Home]],Table4[],2,FALSE)</f>
        <v>15</v>
      </c>
      <c r="P4537" s="37">
        <f>VLOOKUP(Table2[[#This Row],[Visitor]],Table5[],2,FALSE)</f>
        <v>7</v>
      </c>
      <c r="Q4537" s="37">
        <f>VLOOKUP(Table2[[#This Row],[Home]],Table5[],2,FALSE)</f>
        <v>18</v>
      </c>
    </row>
    <row r="4538" spans="1:17" ht="25.5" customHeight="1">
      <c r="A4538" s="91" t="s">
        <v>1635</v>
      </c>
      <c r="B4538" s="92" t="s">
        <v>21</v>
      </c>
      <c r="C4538" s="92" t="s">
        <v>33</v>
      </c>
      <c r="D4538" s="92">
        <v>136</v>
      </c>
      <c r="E4538" s="92" t="s">
        <v>5</v>
      </c>
      <c r="F4538" s="92">
        <v>145</v>
      </c>
      <c r="G4538" s="92"/>
      <c r="H4538" s="92"/>
      <c r="I4538" s="30"/>
      <c r="J4538" s="37">
        <f>VLOOKUP(Table2[[#This Row],[Visitor]],Table1[],2,FALSE)</f>
        <v>24</v>
      </c>
      <c r="K4538" s="37">
        <f>VLOOKUP(Table2[[#This Row],[Home]],Table1[],2,FALSE)</f>
        <v>4</v>
      </c>
      <c r="L4538" s="37">
        <f>VLOOKUP(Table2[[#This Row],[Visitor]],Table3[],2,FALSE)</f>
        <v>12</v>
      </c>
      <c r="M4538" s="37">
        <f>VLOOKUP(Table2[[#This Row],[Home]],Table3[],2,FALSE)</f>
        <v>4</v>
      </c>
      <c r="N4538" s="37">
        <f>VLOOKUP(Table2[[#This Row],[Visitor]],Table4[],2,FALSE)</f>
        <v>21</v>
      </c>
      <c r="O4538" s="37">
        <f>VLOOKUP(Table2[[#This Row],[Home]],Table4[],2,FALSE)</f>
        <v>9</v>
      </c>
      <c r="P4538" s="37">
        <f>VLOOKUP(Table2[[#This Row],[Visitor]],Table5[],2,FALSE)</f>
        <v>29</v>
      </c>
      <c r="Q4538" s="37">
        <f>VLOOKUP(Table2[[#This Row],[Home]],Table5[],2,FALSE)</f>
        <v>5</v>
      </c>
    </row>
    <row r="4539" spans="1:17" ht="25.5" customHeight="1">
      <c r="A4539" s="91" t="s">
        <v>1635</v>
      </c>
      <c r="B4539" s="92" t="s">
        <v>21</v>
      </c>
      <c r="C4539" s="92" t="s">
        <v>25</v>
      </c>
      <c r="D4539" s="92">
        <v>129</v>
      </c>
      <c r="E4539" s="92" t="s">
        <v>42</v>
      </c>
      <c r="F4539" s="92">
        <v>133</v>
      </c>
      <c r="G4539" s="92"/>
      <c r="H4539" s="92"/>
      <c r="I4539" s="30"/>
      <c r="J4539" s="37">
        <f>VLOOKUP(Table2[[#This Row],[Visitor]],Table1[],2,FALSE)</f>
        <v>12</v>
      </c>
      <c r="K4539" s="37">
        <f>VLOOKUP(Table2[[#This Row],[Home]],Table1[],2,FALSE)</f>
        <v>25</v>
      </c>
      <c r="L4539" s="37">
        <f>VLOOKUP(Table2[[#This Row],[Visitor]],Table3[],2,FALSE)</f>
        <v>29</v>
      </c>
      <c r="M4539" s="37">
        <f>VLOOKUP(Table2[[#This Row],[Home]],Table3[],2,FALSE)</f>
        <v>22</v>
      </c>
      <c r="N4539" s="37">
        <f>VLOOKUP(Table2[[#This Row],[Visitor]],Table4[],2,FALSE)</f>
        <v>23</v>
      </c>
      <c r="O4539" s="37">
        <f>VLOOKUP(Table2[[#This Row],[Home]],Table4[],2,FALSE)</f>
        <v>30</v>
      </c>
      <c r="P4539" s="37">
        <f>VLOOKUP(Table2[[#This Row],[Visitor]],Table5[],2,FALSE)</f>
        <v>16</v>
      </c>
      <c r="Q4539" s="37">
        <f>VLOOKUP(Table2[[#This Row],[Home]],Table5[],2,FALSE)</f>
        <v>25</v>
      </c>
    </row>
    <row r="4540" spans="1:17" ht="25.5" customHeight="1">
      <c r="A4540" s="91" t="s">
        <v>1635</v>
      </c>
      <c r="B4540" s="92" t="s">
        <v>23</v>
      </c>
      <c r="C4540" s="92" t="s">
        <v>40</v>
      </c>
      <c r="D4540" s="92">
        <v>108</v>
      </c>
      <c r="E4540" s="92" t="s">
        <v>27</v>
      </c>
      <c r="F4540" s="92">
        <v>120</v>
      </c>
      <c r="G4540" s="92"/>
      <c r="H4540" s="92"/>
      <c r="I4540" s="30"/>
      <c r="J4540" s="37">
        <f>VLOOKUP(Table2[[#This Row],[Visitor]],Table1[],2,FALSE)</f>
        <v>15</v>
      </c>
      <c r="K4540" s="37">
        <f>VLOOKUP(Table2[[#This Row],[Home]],Table1[],2,FALSE)</f>
        <v>11</v>
      </c>
      <c r="L4540" s="37">
        <f>VLOOKUP(Table2[[#This Row],[Visitor]],Table3[],2,FALSE)</f>
        <v>24</v>
      </c>
      <c r="M4540" s="37">
        <f>VLOOKUP(Table2[[#This Row],[Home]],Table3[],2,FALSE)</f>
        <v>27</v>
      </c>
      <c r="N4540" s="37">
        <f>VLOOKUP(Table2[[#This Row],[Visitor]],Table4[],2,FALSE)</f>
        <v>27</v>
      </c>
      <c r="O4540" s="37">
        <f>VLOOKUP(Table2[[#This Row],[Home]],Table4[],2,FALSE)</f>
        <v>26</v>
      </c>
      <c r="P4540" s="37">
        <f>VLOOKUP(Table2[[#This Row],[Visitor]],Table5[],2,FALSE)</f>
        <v>24</v>
      </c>
      <c r="Q4540" s="37">
        <f>VLOOKUP(Table2[[#This Row],[Home]],Table5[],2,FALSE)</f>
        <v>26</v>
      </c>
    </row>
    <row r="4541" spans="1:17" ht="25.5" customHeight="1">
      <c r="A4541" s="91" t="s">
        <v>1635</v>
      </c>
      <c r="B4541" s="92" t="s">
        <v>23</v>
      </c>
      <c r="C4541" s="92" t="s">
        <v>19</v>
      </c>
      <c r="D4541" s="92">
        <v>94</v>
      </c>
      <c r="E4541" s="92" t="s">
        <v>24</v>
      </c>
      <c r="F4541" s="92">
        <v>101</v>
      </c>
      <c r="G4541" s="92"/>
      <c r="H4541" s="92"/>
      <c r="I4541" s="30"/>
      <c r="J4541" s="37">
        <f>VLOOKUP(Table2[[#This Row],[Visitor]],Table1[],2,FALSE)</f>
        <v>27</v>
      </c>
      <c r="K4541" s="37">
        <f>VLOOKUP(Table2[[#This Row],[Home]],Table1[],2,FALSE)</f>
        <v>21</v>
      </c>
      <c r="L4541" s="37">
        <f>VLOOKUP(Table2[[#This Row],[Visitor]],Table3[],2,FALSE)</f>
        <v>5</v>
      </c>
      <c r="M4541" s="37">
        <f>VLOOKUP(Table2[[#This Row],[Home]],Table3[],2,FALSE)</f>
        <v>9</v>
      </c>
      <c r="N4541" s="37">
        <f>VLOOKUP(Table2[[#This Row],[Visitor]],Table4[],2,FALSE)</f>
        <v>7</v>
      </c>
      <c r="O4541" s="37">
        <f>VLOOKUP(Table2[[#This Row],[Home]],Table4[],2,FALSE)</f>
        <v>24</v>
      </c>
      <c r="P4541" s="37">
        <f>VLOOKUP(Table2[[#This Row],[Visitor]],Table5[],2,FALSE)</f>
        <v>13</v>
      </c>
      <c r="Q4541" s="37">
        <f>VLOOKUP(Table2[[#This Row],[Home]],Table5[],2,FALSE)</f>
        <v>21</v>
      </c>
    </row>
    <row r="4542" spans="1:17" ht="25.5" customHeight="1">
      <c r="A4542" s="91" t="s">
        <v>1635</v>
      </c>
      <c r="B4542" s="92" t="s">
        <v>29</v>
      </c>
      <c r="C4542" s="92" t="s">
        <v>34</v>
      </c>
      <c r="D4542" s="92">
        <v>119</v>
      </c>
      <c r="E4542" s="92" t="s">
        <v>30</v>
      </c>
      <c r="F4542" s="92">
        <v>121</v>
      </c>
      <c r="G4542" s="92"/>
      <c r="H4542" s="92"/>
      <c r="I4542" s="30"/>
      <c r="J4542" s="37">
        <f>VLOOKUP(Table2[[#This Row],[Visitor]],Table1[],2,FALSE)</f>
        <v>2</v>
      </c>
      <c r="K4542" s="37">
        <f>VLOOKUP(Table2[[#This Row],[Home]],Table1[],2,FALSE)</f>
        <v>18</v>
      </c>
      <c r="L4542" s="37">
        <f>VLOOKUP(Table2[[#This Row],[Visitor]],Table3[],2,FALSE)</f>
        <v>13</v>
      </c>
      <c r="M4542" s="37">
        <f>VLOOKUP(Table2[[#This Row],[Home]],Table3[],2,FALSE)</f>
        <v>14</v>
      </c>
      <c r="N4542" s="37">
        <f>VLOOKUP(Table2[[#This Row],[Visitor]],Table4[],2,FALSE)</f>
        <v>13</v>
      </c>
      <c r="O4542" s="37">
        <f>VLOOKUP(Table2[[#This Row],[Home]],Table4[],2,FALSE)</f>
        <v>4</v>
      </c>
      <c r="P4542" s="37">
        <f>VLOOKUP(Table2[[#This Row],[Visitor]],Table5[],2,FALSE)</f>
        <v>19</v>
      </c>
      <c r="Q4542" s="37">
        <f>VLOOKUP(Table2[[#This Row],[Home]],Table5[],2,FALSE)</f>
        <v>6</v>
      </c>
    </row>
    <row r="4543" spans="1:17" ht="25.5" customHeight="1">
      <c r="A4543" s="91" t="s">
        <v>1635</v>
      </c>
      <c r="B4543" s="92" t="s">
        <v>29</v>
      </c>
      <c r="C4543" s="92" t="s">
        <v>13</v>
      </c>
      <c r="D4543" s="92">
        <v>127</v>
      </c>
      <c r="E4543" s="92" t="s">
        <v>22</v>
      </c>
      <c r="F4543" s="92">
        <v>119</v>
      </c>
      <c r="G4543" s="92"/>
      <c r="H4543" s="92"/>
      <c r="I4543" s="30"/>
      <c r="J4543" s="37">
        <f>VLOOKUP(Table2[[#This Row],[Visitor]],Table1[],2,FALSE)</f>
        <v>20</v>
      </c>
      <c r="K4543" s="37">
        <f>VLOOKUP(Table2[[#This Row],[Home]],Table1[],2,FALSE)</f>
        <v>14</v>
      </c>
      <c r="L4543" s="37">
        <f>VLOOKUP(Table2[[#This Row],[Visitor]],Table3[],2,FALSE)</f>
        <v>20</v>
      </c>
      <c r="M4543" s="37">
        <f>VLOOKUP(Table2[[#This Row],[Home]],Table3[],2,FALSE)</f>
        <v>16</v>
      </c>
      <c r="N4543" s="37">
        <f>VLOOKUP(Table2[[#This Row],[Visitor]],Table4[],2,FALSE)</f>
        <v>17</v>
      </c>
      <c r="O4543" s="37">
        <f>VLOOKUP(Table2[[#This Row],[Home]],Table4[],2,FALSE)</f>
        <v>1</v>
      </c>
      <c r="P4543" s="37">
        <f>VLOOKUP(Table2[[#This Row],[Visitor]],Table5[],2,FALSE)</f>
        <v>23</v>
      </c>
      <c r="Q4543" s="37">
        <f>VLOOKUP(Table2[[#This Row],[Home]],Table5[],2,FALSE)</f>
        <v>1</v>
      </c>
    </row>
    <row r="4544" spans="1:17" ht="25.5" customHeight="1">
      <c r="A4544" s="91" t="s">
        <v>1635</v>
      </c>
      <c r="B4544" s="92" t="s">
        <v>35</v>
      </c>
      <c r="C4544" s="92" t="s">
        <v>20</v>
      </c>
      <c r="D4544" s="92">
        <v>110</v>
      </c>
      <c r="E4544" s="92" t="s">
        <v>10</v>
      </c>
      <c r="F4544" s="92">
        <v>107</v>
      </c>
      <c r="G4544" s="92"/>
      <c r="H4544" s="92"/>
      <c r="I4544" s="30"/>
      <c r="J4544" s="37">
        <f>VLOOKUP(Table2[[#This Row],[Visitor]],Table1[],2,FALSE)</f>
        <v>9</v>
      </c>
      <c r="K4544" s="37">
        <f>VLOOKUP(Table2[[#This Row],[Home]],Table1[],2,FALSE)</f>
        <v>1</v>
      </c>
      <c r="L4544" s="37">
        <f>VLOOKUP(Table2[[#This Row],[Visitor]],Table3[],2,FALSE)</f>
        <v>17</v>
      </c>
      <c r="M4544" s="37">
        <f>VLOOKUP(Table2[[#This Row],[Home]],Table3[],2,FALSE)</f>
        <v>3</v>
      </c>
      <c r="N4544" s="37">
        <f>VLOOKUP(Table2[[#This Row],[Visitor]],Table4[],2,FALSE)</f>
        <v>25</v>
      </c>
      <c r="O4544" s="37">
        <f>VLOOKUP(Table2[[#This Row],[Home]],Table4[],2,FALSE)</f>
        <v>3</v>
      </c>
      <c r="P4544" s="37">
        <f>VLOOKUP(Table2[[#This Row],[Visitor]],Table5[],2,FALSE)</f>
        <v>22</v>
      </c>
      <c r="Q4544" s="37">
        <f>VLOOKUP(Table2[[#This Row],[Home]],Table5[],2,FALSE)</f>
        <v>30</v>
      </c>
    </row>
    <row r="4545" spans="1:17" ht="25.5" customHeight="1">
      <c r="A4545" s="91" t="s">
        <v>1635</v>
      </c>
      <c r="B4545" s="92" t="s">
        <v>35</v>
      </c>
      <c r="C4545" s="92" t="s">
        <v>9</v>
      </c>
      <c r="D4545" s="92">
        <v>109</v>
      </c>
      <c r="E4545" s="92" t="s">
        <v>44</v>
      </c>
      <c r="F4545" s="92">
        <v>126</v>
      </c>
      <c r="G4545" s="92"/>
      <c r="H4545" s="92"/>
      <c r="I4545" s="30"/>
      <c r="J4545" s="37">
        <f>VLOOKUP(Table2[[#This Row],[Visitor]],Table1[],2,FALSE)</f>
        <v>3</v>
      </c>
      <c r="K4545" s="37">
        <f>VLOOKUP(Table2[[#This Row],[Home]],Table1[],2,FALSE)</f>
        <v>6</v>
      </c>
      <c r="L4545" s="37">
        <f>VLOOKUP(Table2[[#This Row],[Visitor]],Table3[],2,FALSE)</f>
        <v>1</v>
      </c>
      <c r="M4545" s="37">
        <f>VLOOKUP(Table2[[#This Row],[Home]],Table3[],2,FALSE)</f>
        <v>18</v>
      </c>
      <c r="N4545" s="37">
        <f>VLOOKUP(Table2[[#This Row],[Visitor]],Table4[],2,FALSE)</f>
        <v>5</v>
      </c>
      <c r="O4545" s="37">
        <f>VLOOKUP(Table2[[#This Row],[Home]],Table4[],2,FALSE)</f>
        <v>12</v>
      </c>
      <c r="P4545" s="37">
        <f>VLOOKUP(Table2[[#This Row],[Visitor]],Table5[],2,FALSE)</f>
        <v>8</v>
      </c>
      <c r="Q4545" s="37">
        <f>VLOOKUP(Table2[[#This Row],[Home]],Table5[],2,FALSE)</f>
        <v>4</v>
      </c>
    </row>
    <row r="4546" spans="1:17" ht="25.5" customHeight="1">
      <c r="A4546" s="91" t="s">
        <v>1636</v>
      </c>
      <c r="B4546" s="92" t="s">
        <v>21</v>
      </c>
      <c r="C4546" s="92" t="s">
        <v>41</v>
      </c>
      <c r="D4546" s="92">
        <v>135</v>
      </c>
      <c r="E4546" s="92" t="s">
        <v>6</v>
      </c>
      <c r="F4546" s="92">
        <v>115</v>
      </c>
      <c r="G4546" s="92"/>
      <c r="H4546" s="92"/>
      <c r="I4546" s="30"/>
      <c r="J4546" s="37">
        <f>VLOOKUP(Table2[[#This Row],[Visitor]],Table1[],2,FALSE)</f>
        <v>7</v>
      </c>
      <c r="K4546" s="37">
        <f>VLOOKUP(Table2[[#This Row],[Home]],Table1[],2,FALSE)</f>
        <v>5</v>
      </c>
      <c r="L4546" s="37">
        <f>VLOOKUP(Table2[[#This Row],[Visitor]],Table3[],2,FALSE)</f>
        <v>2</v>
      </c>
      <c r="M4546" s="37">
        <f>VLOOKUP(Table2[[#This Row],[Home]],Table3[],2,FALSE)</f>
        <v>6</v>
      </c>
      <c r="N4546" s="37">
        <f>VLOOKUP(Table2[[#This Row],[Visitor]],Table4[],2,FALSE)</f>
        <v>2</v>
      </c>
      <c r="O4546" s="37">
        <f>VLOOKUP(Table2[[#This Row],[Home]],Table4[],2,FALSE)</f>
        <v>28</v>
      </c>
      <c r="P4546" s="37">
        <f>VLOOKUP(Table2[[#This Row],[Visitor]],Table5[],2,FALSE)</f>
        <v>2</v>
      </c>
      <c r="Q4546" s="37">
        <f>VLOOKUP(Table2[[#This Row],[Home]],Table5[],2,FALSE)</f>
        <v>28</v>
      </c>
    </row>
    <row r="4547" spans="1:17" ht="25.5" customHeight="1">
      <c r="A4547" s="91" t="s">
        <v>1636</v>
      </c>
      <c r="B4547" s="92" t="s">
        <v>26</v>
      </c>
      <c r="C4547" s="92" t="s">
        <v>45</v>
      </c>
      <c r="D4547" s="92">
        <v>126</v>
      </c>
      <c r="E4547" s="92" t="s">
        <v>15</v>
      </c>
      <c r="F4547" s="92">
        <v>101</v>
      </c>
      <c r="G4547" s="92"/>
      <c r="H4547" s="92"/>
      <c r="I4547" s="30"/>
      <c r="J4547" s="37">
        <f>VLOOKUP(Table2[[#This Row],[Visitor]],Table1[],2,FALSE)</f>
        <v>28</v>
      </c>
      <c r="K4547" s="37">
        <f>VLOOKUP(Table2[[#This Row],[Home]],Table1[],2,FALSE)</f>
        <v>30</v>
      </c>
      <c r="L4547" s="37">
        <f>VLOOKUP(Table2[[#This Row],[Visitor]],Table3[],2,FALSE)</f>
        <v>21</v>
      </c>
      <c r="M4547" s="37">
        <f>VLOOKUP(Table2[[#This Row],[Home]],Table3[],2,FALSE)</f>
        <v>23</v>
      </c>
      <c r="N4547" s="37">
        <f>VLOOKUP(Table2[[#This Row],[Visitor]],Table4[],2,FALSE)</f>
        <v>20</v>
      </c>
      <c r="O4547" s="37">
        <f>VLOOKUP(Table2[[#This Row],[Home]],Table4[],2,FALSE)</f>
        <v>14</v>
      </c>
      <c r="P4547" s="37">
        <f>VLOOKUP(Table2[[#This Row],[Visitor]],Table5[],2,FALSE)</f>
        <v>3</v>
      </c>
      <c r="Q4547" s="37">
        <f>VLOOKUP(Table2[[#This Row],[Home]],Table5[],2,FALSE)</f>
        <v>14</v>
      </c>
    </row>
    <row r="4548" spans="1:17" ht="25.5" customHeight="1">
      <c r="A4548" s="91" t="s">
        <v>1636</v>
      </c>
      <c r="B4548" s="92" t="s">
        <v>29</v>
      </c>
      <c r="C4548" s="92" t="s">
        <v>19</v>
      </c>
      <c r="D4548" s="92">
        <v>117</v>
      </c>
      <c r="E4548" s="92" t="s">
        <v>43</v>
      </c>
      <c r="F4548" s="92">
        <v>93</v>
      </c>
      <c r="G4548" s="92"/>
      <c r="H4548" s="92"/>
      <c r="I4548" s="30"/>
      <c r="J4548" s="37">
        <f>VLOOKUP(Table2[[#This Row],[Visitor]],Table1[],2,FALSE)</f>
        <v>27</v>
      </c>
      <c r="K4548" s="37">
        <f>VLOOKUP(Table2[[#This Row],[Home]],Table1[],2,FALSE)</f>
        <v>10</v>
      </c>
      <c r="L4548" s="37">
        <f>VLOOKUP(Table2[[#This Row],[Visitor]],Table3[],2,FALSE)</f>
        <v>5</v>
      </c>
      <c r="M4548" s="37">
        <f>VLOOKUP(Table2[[#This Row],[Home]],Table3[],2,FALSE)</f>
        <v>10</v>
      </c>
      <c r="N4548" s="37">
        <f>VLOOKUP(Table2[[#This Row],[Visitor]],Table4[],2,FALSE)</f>
        <v>7</v>
      </c>
      <c r="O4548" s="37">
        <f>VLOOKUP(Table2[[#This Row],[Home]],Table4[],2,FALSE)</f>
        <v>10</v>
      </c>
      <c r="P4548" s="37">
        <f>VLOOKUP(Table2[[#This Row],[Visitor]],Table5[],2,FALSE)</f>
        <v>13</v>
      </c>
      <c r="Q4548" s="37">
        <f>VLOOKUP(Table2[[#This Row],[Home]],Table5[],2,FALSE)</f>
        <v>10</v>
      </c>
    </row>
    <row r="4549" spans="1:17" ht="25.5" customHeight="1">
      <c r="A4549" s="91" t="s">
        <v>1636</v>
      </c>
      <c r="B4549" s="92" t="s">
        <v>29</v>
      </c>
      <c r="C4549" s="92" t="s">
        <v>38</v>
      </c>
      <c r="D4549" s="92">
        <v>112</v>
      </c>
      <c r="E4549" s="92" t="s">
        <v>31</v>
      </c>
      <c r="F4549" s="92">
        <v>128</v>
      </c>
      <c r="G4549" s="92"/>
      <c r="H4549" s="92"/>
      <c r="I4549" s="30"/>
      <c r="J4549" s="37">
        <f>VLOOKUP(Table2[[#This Row],[Visitor]],Table1[],2,FALSE)</f>
        <v>23</v>
      </c>
      <c r="K4549" s="37">
        <f>VLOOKUP(Table2[[#This Row],[Home]],Table1[],2,FALSE)</f>
        <v>8</v>
      </c>
      <c r="L4549" s="37">
        <f>VLOOKUP(Table2[[#This Row],[Visitor]],Table3[],2,FALSE)</f>
        <v>25</v>
      </c>
      <c r="M4549" s="37">
        <f>VLOOKUP(Table2[[#This Row],[Home]],Table3[],2,FALSE)</f>
        <v>11</v>
      </c>
      <c r="N4549" s="37">
        <f>VLOOKUP(Table2[[#This Row],[Visitor]],Table4[],2,FALSE)</f>
        <v>19</v>
      </c>
      <c r="O4549" s="37">
        <f>VLOOKUP(Table2[[#This Row],[Home]],Table4[],2,FALSE)</f>
        <v>8</v>
      </c>
      <c r="P4549" s="37">
        <f>VLOOKUP(Table2[[#This Row],[Visitor]],Table5[],2,FALSE)</f>
        <v>20</v>
      </c>
      <c r="Q4549" s="37">
        <f>VLOOKUP(Table2[[#This Row],[Home]],Table5[],2,FALSE)</f>
        <v>11</v>
      </c>
    </row>
    <row r="4550" spans="1:17" ht="25.5" customHeight="1">
      <c r="A4550" s="91" t="s">
        <v>1636</v>
      </c>
      <c r="B4550" s="92" t="s">
        <v>35</v>
      </c>
      <c r="C4550" s="92" t="s">
        <v>9</v>
      </c>
      <c r="D4550" s="92">
        <v>109</v>
      </c>
      <c r="E4550" s="92" t="s">
        <v>10</v>
      </c>
      <c r="F4550" s="92">
        <v>125</v>
      </c>
      <c r="G4550" s="92"/>
      <c r="H4550" s="92"/>
      <c r="I4550" s="30"/>
      <c r="J4550" s="37">
        <f>VLOOKUP(Table2[[#This Row],[Visitor]],Table1[],2,FALSE)</f>
        <v>3</v>
      </c>
      <c r="K4550" s="37">
        <f>VLOOKUP(Table2[[#This Row],[Home]],Table1[],2,FALSE)</f>
        <v>1</v>
      </c>
      <c r="L4550" s="37">
        <f>VLOOKUP(Table2[[#This Row],[Visitor]],Table3[],2,FALSE)</f>
        <v>1</v>
      </c>
      <c r="M4550" s="37">
        <f>VLOOKUP(Table2[[#This Row],[Home]],Table3[],2,FALSE)</f>
        <v>3</v>
      </c>
      <c r="N4550" s="37">
        <f>VLOOKUP(Table2[[#This Row],[Visitor]],Table4[],2,FALSE)</f>
        <v>5</v>
      </c>
      <c r="O4550" s="37">
        <f>VLOOKUP(Table2[[#This Row],[Home]],Table4[],2,FALSE)</f>
        <v>3</v>
      </c>
      <c r="P4550" s="37">
        <f>VLOOKUP(Table2[[#This Row],[Visitor]],Table5[],2,FALSE)</f>
        <v>8</v>
      </c>
      <c r="Q4550" s="37">
        <f>VLOOKUP(Table2[[#This Row],[Home]],Table5[],2,FALSE)</f>
        <v>30</v>
      </c>
    </row>
    <row r="4551" spans="1:17" ht="25.5" customHeight="1">
      <c r="A4551" s="91" t="s">
        <v>1636</v>
      </c>
      <c r="B4551" s="92" t="s">
        <v>35</v>
      </c>
      <c r="C4551" s="92" t="s">
        <v>20</v>
      </c>
      <c r="D4551" s="92">
        <v>106</v>
      </c>
      <c r="E4551" s="92" t="s">
        <v>37</v>
      </c>
      <c r="F4551" s="92">
        <v>134</v>
      </c>
      <c r="G4551" s="92"/>
      <c r="H4551" s="92"/>
      <c r="I4551" s="30"/>
      <c r="J4551" s="37">
        <f>VLOOKUP(Table2[[#This Row],[Visitor]],Table1[],2,FALSE)</f>
        <v>9</v>
      </c>
      <c r="K4551" s="37">
        <f>VLOOKUP(Table2[[#This Row],[Home]],Table1[],2,FALSE)</f>
        <v>29</v>
      </c>
      <c r="L4551" s="37">
        <f>VLOOKUP(Table2[[#This Row],[Visitor]],Table3[],2,FALSE)</f>
        <v>17</v>
      </c>
      <c r="M4551" s="37">
        <f>VLOOKUP(Table2[[#This Row],[Home]],Table3[],2,FALSE)</f>
        <v>30</v>
      </c>
      <c r="N4551" s="37">
        <f>VLOOKUP(Table2[[#This Row],[Visitor]],Table4[],2,FALSE)</f>
        <v>25</v>
      </c>
      <c r="O4551" s="37">
        <f>VLOOKUP(Table2[[#This Row],[Home]],Table4[],2,FALSE)</f>
        <v>29</v>
      </c>
      <c r="P4551" s="37">
        <f>VLOOKUP(Table2[[#This Row],[Visitor]],Table5[],2,FALSE)</f>
        <v>22</v>
      </c>
      <c r="Q4551" s="37">
        <f>VLOOKUP(Table2[[#This Row],[Home]],Table5[],2,FALSE)</f>
        <v>17</v>
      </c>
    </row>
    <row r="4552" spans="1:17" ht="25.5" customHeight="1">
      <c r="A4552" s="91" t="s">
        <v>1636</v>
      </c>
      <c r="B4552" s="92" t="s">
        <v>35</v>
      </c>
      <c r="C4552" s="92" t="s">
        <v>14</v>
      </c>
      <c r="D4552" s="92">
        <v>103</v>
      </c>
      <c r="E4552" s="92" t="s">
        <v>36</v>
      </c>
      <c r="F4552" s="92">
        <v>118</v>
      </c>
      <c r="G4552" s="92"/>
      <c r="H4552" s="92"/>
      <c r="I4552" s="30"/>
      <c r="J4552" s="37">
        <f>VLOOKUP(Table2[[#This Row],[Visitor]],Table1[],2,FALSE)</f>
        <v>19</v>
      </c>
      <c r="K4552" s="37">
        <f>VLOOKUP(Table2[[#This Row],[Home]],Table1[],2,FALSE)</f>
        <v>16</v>
      </c>
      <c r="L4552" s="37">
        <f>VLOOKUP(Table2[[#This Row],[Visitor]],Table3[],2,FALSE)</f>
        <v>19</v>
      </c>
      <c r="M4552" s="37">
        <f>VLOOKUP(Table2[[#This Row],[Home]],Table3[],2,FALSE)</f>
        <v>7</v>
      </c>
      <c r="N4552" s="37">
        <f>VLOOKUP(Table2[[#This Row],[Visitor]],Table4[],2,FALSE)</f>
        <v>16</v>
      </c>
      <c r="O4552" s="37">
        <f>VLOOKUP(Table2[[#This Row],[Home]],Table4[],2,FALSE)</f>
        <v>6</v>
      </c>
      <c r="P4552" s="37">
        <f>VLOOKUP(Table2[[#This Row],[Visitor]],Table5[],2,FALSE)</f>
        <v>27</v>
      </c>
      <c r="Q4552" s="37">
        <f>VLOOKUP(Table2[[#This Row],[Home]],Table5[],2,FALSE)</f>
        <v>15</v>
      </c>
    </row>
    <row r="4553" spans="1:17" ht="25.5" customHeight="1">
      <c r="A4553" s="91" t="s">
        <v>1637</v>
      </c>
      <c r="B4553" s="92" t="s">
        <v>97</v>
      </c>
      <c r="C4553" s="92" t="s">
        <v>27</v>
      </c>
      <c r="D4553" s="92">
        <v>105</v>
      </c>
      <c r="E4553" s="92" t="s">
        <v>13</v>
      </c>
      <c r="F4553" s="92">
        <v>101</v>
      </c>
      <c r="G4553" s="92"/>
      <c r="H4553" s="92"/>
      <c r="I4553" s="30"/>
      <c r="J4553" s="37">
        <f>VLOOKUP(Table2[[#This Row],[Visitor]],Table1[],2,FALSE)</f>
        <v>11</v>
      </c>
      <c r="K4553" s="37">
        <f>VLOOKUP(Table2[[#This Row],[Home]],Table1[],2,FALSE)</f>
        <v>20</v>
      </c>
      <c r="L4553" s="37">
        <f>VLOOKUP(Table2[[#This Row],[Visitor]],Table3[],2,FALSE)</f>
        <v>27</v>
      </c>
      <c r="M4553" s="37">
        <f>VLOOKUP(Table2[[#This Row],[Home]],Table3[],2,FALSE)</f>
        <v>20</v>
      </c>
      <c r="N4553" s="37">
        <f>VLOOKUP(Table2[[#This Row],[Visitor]],Table4[],2,FALSE)</f>
        <v>26</v>
      </c>
      <c r="O4553" s="37">
        <f>VLOOKUP(Table2[[#This Row],[Home]],Table4[],2,FALSE)</f>
        <v>17</v>
      </c>
      <c r="P4553" s="37">
        <f>VLOOKUP(Table2[[#This Row],[Visitor]],Table5[],2,FALSE)</f>
        <v>26</v>
      </c>
      <c r="Q4553" s="37">
        <f>VLOOKUP(Table2[[#This Row],[Home]],Table5[],2,FALSE)</f>
        <v>23</v>
      </c>
    </row>
    <row r="4554" spans="1:17" ht="25.5" customHeight="1">
      <c r="A4554" s="91" t="s">
        <v>1637</v>
      </c>
      <c r="B4554" s="92" t="s">
        <v>67</v>
      </c>
      <c r="C4554" s="92" t="s">
        <v>5</v>
      </c>
      <c r="D4554" s="92">
        <v>105</v>
      </c>
      <c r="E4554" s="92" t="s">
        <v>30</v>
      </c>
      <c r="F4554" s="92">
        <v>87</v>
      </c>
      <c r="G4554" s="92"/>
      <c r="H4554" s="92"/>
      <c r="I4554" s="30"/>
      <c r="J4554" s="37">
        <f>VLOOKUP(Table2[[#This Row],[Visitor]],Table1[],2,FALSE)</f>
        <v>4</v>
      </c>
      <c r="K4554" s="37">
        <f>VLOOKUP(Table2[[#This Row],[Home]],Table1[],2,FALSE)</f>
        <v>18</v>
      </c>
      <c r="L4554" s="37">
        <f>VLOOKUP(Table2[[#This Row],[Visitor]],Table3[],2,FALSE)</f>
        <v>4</v>
      </c>
      <c r="M4554" s="37">
        <f>VLOOKUP(Table2[[#This Row],[Home]],Table3[],2,FALSE)</f>
        <v>14</v>
      </c>
      <c r="N4554" s="37">
        <f>VLOOKUP(Table2[[#This Row],[Visitor]],Table4[],2,FALSE)</f>
        <v>9</v>
      </c>
      <c r="O4554" s="37">
        <f>VLOOKUP(Table2[[#This Row],[Home]],Table4[],2,FALSE)</f>
        <v>4</v>
      </c>
      <c r="P4554" s="37">
        <f>VLOOKUP(Table2[[#This Row],[Visitor]],Table5[],2,FALSE)</f>
        <v>5</v>
      </c>
      <c r="Q4554" s="37">
        <f>VLOOKUP(Table2[[#This Row],[Home]],Table5[],2,FALSE)</f>
        <v>6</v>
      </c>
    </row>
    <row r="4555" spans="1:17" ht="25.5" customHeight="1">
      <c r="A4555" s="91" t="s">
        <v>1637</v>
      </c>
      <c r="B4555" s="92" t="s">
        <v>12</v>
      </c>
      <c r="C4555" s="92" t="s">
        <v>24</v>
      </c>
      <c r="D4555" s="92">
        <v>116</v>
      </c>
      <c r="E4555" s="92" t="s">
        <v>6</v>
      </c>
      <c r="F4555" s="92">
        <v>109</v>
      </c>
      <c r="G4555" s="92"/>
      <c r="H4555" s="92"/>
      <c r="I4555" s="30"/>
      <c r="J4555" s="37">
        <f>VLOOKUP(Table2[[#This Row],[Visitor]],Table1[],2,FALSE)</f>
        <v>21</v>
      </c>
      <c r="K4555" s="37">
        <f>VLOOKUP(Table2[[#This Row],[Home]],Table1[],2,FALSE)</f>
        <v>5</v>
      </c>
      <c r="L4555" s="37">
        <f>VLOOKUP(Table2[[#This Row],[Visitor]],Table3[],2,FALSE)</f>
        <v>9</v>
      </c>
      <c r="M4555" s="37">
        <f>VLOOKUP(Table2[[#This Row],[Home]],Table3[],2,FALSE)</f>
        <v>6</v>
      </c>
      <c r="N4555" s="37">
        <f>VLOOKUP(Table2[[#This Row],[Visitor]],Table4[],2,FALSE)</f>
        <v>24</v>
      </c>
      <c r="O4555" s="37">
        <f>VLOOKUP(Table2[[#This Row],[Home]],Table4[],2,FALSE)</f>
        <v>28</v>
      </c>
      <c r="P4555" s="37">
        <f>VLOOKUP(Table2[[#This Row],[Visitor]],Table5[],2,FALSE)</f>
        <v>21</v>
      </c>
      <c r="Q4555" s="37">
        <f>VLOOKUP(Table2[[#This Row],[Home]],Table5[],2,FALSE)</f>
        <v>28</v>
      </c>
    </row>
    <row r="4556" spans="1:17" ht="25.5" customHeight="1">
      <c r="A4556" s="91" t="s">
        <v>1637</v>
      </c>
      <c r="B4556" s="92" t="s">
        <v>12</v>
      </c>
      <c r="C4556" s="92" t="s">
        <v>22</v>
      </c>
      <c r="D4556" s="92">
        <v>124</v>
      </c>
      <c r="E4556" s="92" t="s">
        <v>18</v>
      </c>
      <c r="F4556" s="92">
        <v>87</v>
      </c>
      <c r="G4556" s="92"/>
      <c r="H4556" s="92"/>
      <c r="I4556" s="30"/>
      <c r="J4556" s="37">
        <f>VLOOKUP(Table2[[#This Row],[Visitor]],Table1[],2,FALSE)</f>
        <v>14</v>
      </c>
      <c r="K4556" s="37">
        <f>VLOOKUP(Table2[[#This Row],[Home]],Table1[],2,FALSE)</f>
        <v>26</v>
      </c>
      <c r="L4556" s="37">
        <f>VLOOKUP(Table2[[#This Row],[Visitor]],Table3[],2,FALSE)</f>
        <v>16</v>
      </c>
      <c r="M4556" s="37">
        <f>VLOOKUP(Table2[[#This Row],[Home]],Table3[],2,FALSE)</f>
        <v>26</v>
      </c>
      <c r="N4556" s="37">
        <f>VLOOKUP(Table2[[#This Row],[Visitor]],Table4[],2,FALSE)</f>
        <v>1</v>
      </c>
      <c r="O4556" s="37">
        <f>VLOOKUP(Table2[[#This Row],[Home]],Table4[],2,FALSE)</f>
        <v>15</v>
      </c>
      <c r="P4556" s="37">
        <f>VLOOKUP(Table2[[#This Row],[Visitor]],Table5[],2,FALSE)</f>
        <v>1</v>
      </c>
      <c r="Q4556" s="37">
        <f>VLOOKUP(Table2[[#This Row],[Home]],Table5[],2,FALSE)</f>
        <v>18</v>
      </c>
    </row>
    <row r="4557" spans="1:17" ht="25.5" customHeight="1">
      <c r="A4557" s="91" t="s">
        <v>1637</v>
      </c>
      <c r="B4557" s="92" t="s">
        <v>23</v>
      </c>
      <c r="C4557" s="92" t="s">
        <v>34</v>
      </c>
      <c r="D4557" s="92">
        <v>119</v>
      </c>
      <c r="E4557" s="92" t="s">
        <v>28</v>
      </c>
      <c r="F4557" s="92">
        <v>117</v>
      </c>
      <c r="G4557" s="92"/>
      <c r="H4557" s="92"/>
      <c r="I4557" s="30"/>
      <c r="J4557" s="37">
        <f>VLOOKUP(Table2[[#This Row],[Visitor]],Table1[],2,FALSE)</f>
        <v>2</v>
      </c>
      <c r="K4557" s="37">
        <f>VLOOKUP(Table2[[#This Row],[Home]],Table1[],2,FALSE)</f>
        <v>22</v>
      </c>
      <c r="L4557" s="37">
        <f>VLOOKUP(Table2[[#This Row],[Visitor]],Table3[],2,FALSE)</f>
        <v>13</v>
      </c>
      <c r="M4557" s="37">
        <f>VLOOKUP(Table2[[#This Row],[Home]],Table3[],2,FALSE)</f>
        <v>28</v>
      </c>
      <c r="N4557" s="37">
        <f>VLOOKUP(Table2[[#This Row],[Visitor]],Table4[],2,FALSE)</f>
        <v>13</v>
      </c>
      <c r="O4557" s="37">
        <f>VLOOKUP(Table2[[#This Row],[Home]],Table4[],2,FALSE)</f>
        <v>22</v>
      </c>
      <c r="P4557" s="37">
        <f>VLOOKUP(Table2[[#This Row],[Visitor]],Table5[],2,FALSE)</f>
        <v>19</v>
      </c>
      <c r="Q4557" s="37">
        <f>VLOOKUP(Table2[[#This Row],[Home]],Table5[],2,FALSE)</f>
        <v>12</v>
      </c>
    </row>
    <row r="4558" spans="1:17" ht="25.5" customHeight="1">
      <c r="A4558" s="91" t="s">
        <v>1637</v>
      </c>
      <c r="B4558" s="92" t="s">
        <v>23</v>
      </c>
      <c r="C4558" s="92" t="s">
        <v>16</v>
      </c>
      <c r="D4558" s="92">
        <v>132</v>
      </c>
      <c r="E4558" s="92" t="s">
        <v>25</v>
      </c>
      <c r="F4558" s="92">
        <v>125</v>
      </c>
      <c r="G4558" s="92"/>
      <c r="H4558" s="92"/>
      <c r="I4558" s="30"/>
      <c r="J4558" s="37">
        <f>VLOOKUP(Table2[[#This Row],[Visitor]],Table1[],2,FALSE)</f>
        <v>13</v>
      </c>
      <c r="K4558" s="37">
        <f>VLOOKUP(Table2[[#This Row],[Home]],Table1[],2,FALSE)</f>
        <v>12</v>
      </c>
      <c r="L4558" s="37">
        <f>VLOOKUP(Table2[[#This Row],[Visitor]],Table3[],2,FALSE)</f>
        <v>8</v>
      </c>
      <c r="M4558" s="37">
        <f>VLOOKUP(Table2[[#This Row],[Home]],Table3[],2,FALSE)</f>
        <v>29</v>
      </c>
      <c r="N4558" s="37">
        <f>VLOOKUP(Table2[[#This Row],[Visitor]],Table4[],2,FALSE)</f>
        <v>11</v>
      </c>
      <c r="O4558" s="37">
        <f>VLOOKUP(Table2[[#This Row],[Home]],Table4[],2,FALSE)</f>
        <v>23</v>
      </c>
      <c r="P4558" s="37">
        <f>VLOOKUP(Table2[[#This Row],[Visitor]],Table5[],2,FALSE)</f>
        <v>7</v>
      </c>
      <c r="Q4558" s="37">
        <f>VLOOKUP(Table2[[#This Row],[Home]],Table5[],2,FALSE)</f>
        <v>16</v>
      </c>
    </row>
    <row r="4559" spans="1:17" ht="25.5" customHeight="1">
      <c r="A4559" s="91" t="s">
        <v>1637</v>
      </c>
      <c r="B4559" s="92" t="s">
        <v>23</v>
      </c>
      <c r="C4559" s="92" t="s">
        <v>40</v>
      </c>
      <c r="D4559" s="92">
        <v>117</v>
      </c>
      <c r="E4559" s="92" t="s">
        <v>33</v>
      </c>
      <c r="F4559" s="92">
        <v>121</v>
      </c>
      <c r="G4559" s="92"/>
      <c r="H4559" s="92"/>
      <c r="I4559" s="30"/>
      <c r="J4559" s="37">
        <f>VLOOKUP(Table2[[#This Row],[Visitor]],Table1[],2,FALSE)</f>
        <v>15</v>
      </c>
      <c r="K4559" s="37">
        <f>VLOOKUP(Table2[[#This Row],[Home]],Table1[],2,FALSE)</f>
        <v>24</v>
      </c>
      <c r="L4559" s="37">
        <f>VLOOKUP(Table2[[#This Row],[Visitor]],Table3[],2,FALSE)</f>
        <v>24</v>
      </c>
      <c r="M4559" s="37">
        <f>VLOOKUP(Table2[[#This Row],[Home]],Table3[],2,FALSE)</f>
        <v>12</v>
      </c>
      <c r="N4559" s="37">
        <f>VLOOKUP(Table2[[#This Row],[Visitor]],Table4[],2,FALSE)</f>
        <v>27</v>
      </c>
      <c r="O4559" s="37">
        <f>VLOOKUP(Table2[[#This Row],[Home]],Table4[],2,FALSE)</f>
        <v>21</v>
      </c>
      <c r="P4559" s="37">
        <f>VLOOKUP(Table2[[#This Row],[Visitor]],Table5[],2,FALSE)</f>
        <v>24</v>
      </c>
      <c r="Q4559" s="37">
        <f>VLOOKUP(Table2[[#This Row],[Home]],Table5[],2,FALSE)</f>
        <v>29</v>
      </c>
    </row>
    <row r="4560" spans="1:17" ht="25.5" customHeight="1">
      <c r="A4560" s="91" t="s">
        <v>1637</v>
      </c>
      <c r="B4560" s="92" t="s">
        <v>23</v>
      </c>
      <c r="C4560" s="92" t="s">
        <v>41</v>
      </c>
      <c r="D4560" s="92">
        <v>96</v>
      </c>
      <c r="E4560" s="92" t="s">
        <v>42</v>
      </c>
      <c r="F4560" s="92">
        <v>102</v>
      </c>
      <c r="G4560" s="92"/>
      <c r="H4560" s="92"/>
      <c r="I4560" s="30"/>
      <c r="J4560" s="37">
        <f>VLOOKUP(Table2[[#This Row],[Visitor]],Table1[],2,FALSE)</f>
        <v>7</v>
      </c>
      <c r="K4560" s="37">
        <f>VLOOKUP(Table2[[#This Row],[Home]],Table1[],2,FALSE)</f>
        <v>25</v>
      </c>
      <c r="L4560" s="37">
        <f>VLOOKUP(Table2[[#This Row],[Visitor]],Table3[],2,FALSE)</f>
        <v>2</v>
      </c>
      <c r="M4560" s="37">
        <f>VLOOKUP(Table2[[#This Row],[Home]],Table3[],2,FALSE)</f>
        <v>22</v>
      </c>
      <c r="N4560" s="37">
        <f>VLOOKUP(Table2[[#This Row],[Visitor]],Table4[],2,FALSE)</f>
        <v>2</v>
      </c>
      <c r="O4560" s="37">
        <f>VLOOKUP(Table2[[#This Row],[Home]],Table4[],2,FALSE)</f>
        <v>30</v>
      </c>
      <c r="P4560" s="37">
        <f>VLOOKUP(Table2[[#This Row],[Visitor]],Table5[],2,FALSE)</f>
        <v>2</v>
      </c>
      <c r="Q4560" s="37">
        <f>VLOOKUP(Table2[[#This Row],[Home]],Table5[],2,FALSE)</f>
        <v>25</v>
      </c>
    </row>
    <row r="4561" spans="1:17" ht="25.5" customHeight="1">
      <c r="A4561" s="91" t="s">
        <v>1637</v>
      </c>
      <c r="B4561" s="92" t="s">
        <v>35</v>
      </c>
      <c r="C4561" s="92" t="s">
        <v>14</v>
      </c>
      <c r="D4561" s="92">
        <v>124</v>
      </c>
      <c r="E4561" s="92" t="s">
        <v>44</v>
      </c>
      <c r="F4561" s="92">
        <v>131</v>
      </c>
      <c r="G4561" s="92"/>
      <c r="H4561" s="92"/>
      <c r="I4561" s="30"/>
      <c r="J4561" s="37">
        <f>VLOOKUP(Table2[[#This Row],[Visitor]],Table1[],2,FALSE)</f>
        <v>19</v>
      </c>
      <c r="K4561" s="37">
        <f>VLOOKUP(Table2[[#This Row],[Home]],Table1[],2,FALSE)</f>
        <v>6</v>
      </c>
      <c r="L4561" s="37">
        <f>VLOOKUP(Table2[[#This Row],[Visitor]],Table3[],2,FALSE)</f>
        <v>19</v>
      </c>
      <c r="M4561" s="37">
        <f>VLOOKUP(Table2[[#This Row],[Home]],Table3[],2,FALSE)</f>
        <v>18</v>
      </c>
      <c r="N4561" s="37">
        <f>VLOOKUP(Table2[[#This Row],[Visitor]],Table4[],2,FALSE)</f>
        <v>16</v>
      </c>
      <c r="O4561" s="37">
        <f>VLOOKUP(Table2[[#This Row],[Home]],Table4[],2,FALSE)</f>
        <v>12</v>
      </c>
      <c r="P4561" s="37">
        <f>VLOOKUP(Table2[[#This Row],[Visitor]],Table5[],2,FALSE)</f>
        <v>27</v>
      </c>
      <c r="Q4561" s="37">
        <f>VLOOKUP(Table2[[#This Row],[Home]],Table5[],2,FALSE)</f>
        <v>4</v>
      </c>
    </row>
    <row r="4562" spans="1:17" ht="25.5" customHeight="1">
      <c r="A4562" s="91" t="s">
        <v>1637</v>
      </c>
      <c r="B4562" s="92" t="s">
        <v>35</v>
      </c>
      <c r="C4562" s="92" t="s">
        <v>17</v>
      </c>
      <c r="D4562" s="92">
        <v>107</v>
      </c>
      <c r="E4562" s="92" t="s">
        <v>36</v>
      </c>
      <c r="F4562" s="92">
        <v>98</v>
      </c>
      <c r="G4562" s="92"/>
      <c r="H4562" s="92"/>
      <c r="I4562" s="30"/>
      <c r="J4562" s="37">
        <f>VLOOKUP(Table2[[#This Row],[Visitor]],Table1[],2,FALSE)</f>
        <v>17</v>
      </c>
      <c r="K4562" s="37">
        <f>VLOOKUP(Table2[[#This Row],[Home]],Table1[],2,FALSE)</f>
        <v>16</v>
      </c>
      <c r="L4562" s="37">
        <f>VLOOKUP(Table2[[#This Row],[Visitor]],Table3[],2,FALSE)</f>
        <v>15</v>
      </c>
      <c r="M4562" s="37">
        <f>VLOOKUP(Table2[[#This Row],[Home]],Table3[],2,FALSE)</f>
        <v>7</v>
      </c>
      <c r="N4562" s="37">
        <f>VLOOKUP(Table2[[#This Row],[Visitor]],Table4[],2,FALSE)</f>
        <v>18</v>
      </c>
      <c r="O4562" s="37">
        <f>VLOOKUP(Table2[[#This Row],[Home]],Table4[],2,FALSE)</f>
        <v>6</v>
      </c>
      <c r="P4562" s="37">
        <f>VLOOKUP(Table2[[#This Row],[Visitor]],Table5[],2,FALSE)</f>
        <v>9</v>
      </c>
      <c r="Q4562" s="37">
        <f>VLOOKUP(Table2[[#This Row],[Home]],Table5[],2,FALSE)</f>
        <v>15</v>
      </c>
    </row>
    <row r="4563" spans="1:17" ht="25.5" customHeight="1">
      <c r="A4563" s="91" t="s">
        <v>1638</v>
      </c>
      <c r="B4563" s="92" t="s">
        <v>21</v>
      </c>
      <c r="C4563" s="92" t="s">
        <v>19</v>
      </c>
      <c r="D4563" s="92">
        <v>113</v>
      </c>
      <c r="E4563" s="92" t="s">
        <v>28</v>
      </c>
      <c r="F4563" s="92">
        <v>95</v>
      </c>
      <c r="G4563" s="92"/>
      <c r="H4563" s="92"/>
      <c r="I4563" s="30"/>
      <c r="J4563" s="37">
        <f>VLOOKUP(Table2[[#This Row],[Visitor]],Table1[],2,FALSE)</f>
        <v>27</v>
      </c>
      <c r="K4563" s="37">
        <f>VLOOKUP(Table2[[#This Row],[Home]],Table1[],2,FALSE)</f>
        <v>22</v>
      </c>
      <c r="L4563" s="37">
        <f>VLOOKUP(Table2[[#This Row],[Visitor]],Table3[],2,FALSE)</f>
        <v>5</v>
      </c>
      <c r="M4563" s="37">
        <f>VLOOKUP(Table2[[#This Row],[Home]],Table3[],2,FALSE)</f>
        <v>28</v>
      </c>
      <c r="N4563" s="37">
        <f>VLOOKUP(Table2[[#This Row],[Visitor]],Table4[],2,FALSE)</f>
        <v>7</v>
      </c>
      <c r="O4563" s="37">
        <f>VLOOKUP(Table2[[#This Row],[Home]],Table4[],2,FALSE)</f>
        <v>22</v>
      </c>
      <c r="P4563" s="37">
        <f>VLOOKUP(Table2[[#This Row],[Visitor]],Table5[],2,FALSE)</f>
        <v>13</v>
      </c>
      <c r="Q4563" s="37">
        <f>VLOOKUP(Table2[[#This Row],[Home]],Table5[],2,FALSE)</f>
        <v>12</v>
      </c>
    </row>
    <row r="4564" spans="1:17" ht="25.5" customHeight="1">
      <c r="A4564" s="91" t="s">
        <v>1638</v>
      </c>
      <c r="B4564" s="92" t="s">
        <v>21</v>
      </c>
      <c r="C4564" s="92" t="s">
        <v>45</v>
      </c>
      <c r="D4564" s="92">
        <v>96</v>
      </c>
      <c r="E4564" s="92" t="s">
        <v>42</v>
      </c>
      <c r="F4564" s="92">
        <v>111</v>
      </c>
      <c r="G4564" s="92"/>
      <c r="H4564" s="92"/>
      <c r="I4564" s="30"/>
      <c r="J4564" s="37">
        <f>VLOOKUP(Table2[[#This Row],[Visitor]],Table1[],2,FALSE)</f>
        <v>28</v>
      </c>
      <c r="K4564" s="37">
        <f>VLOOKUP(Table2[[#This Row],[Home]],Table1[],2,FALSE)</f>
        <v>25</v>
      </c>
      <c r="L4564" s="37">
        <f>VLOOKUP(Table2[[#This Row],[Visitor]],Table3[],2,FALSE)</f>
        <v>21</v>
      </c>
      <c r="M4564" s="37">
        <f>VLOOKUP(Table2[[#This Row],[Home]],Table3[],2,FALSE)</f>
        <v>22</v>
      </c>
      <c r="N4564" s="37">
        <f>VLOOKUP(Table2[[#This Row],[Visitor]],Table4[],2,FALSE)</f>
        <v>20</v>
      </c>
      <c r="O4564" s="37">
        <f>VLOOKUP(Table2[[#This Row],[Home]],Table4[],2,FALSE)</f>
        <v>30</v>
      </c>
      <c r="P4564" s="37">
        <f>VLOOKUP(Table2[[#This Row],[Visitor]],Table5[],2,FALSE)</f>
        <v>3</v>
      </c>
      <c r="Q4564" s="37">
        <f>VLOOKUP(Table2[[#This Row],[Home]],Table5[],2,FALSE)</f>
        <v>25</v>
      </c>
    </row>
    <row r="4565" spans="1:17" ht="25.5" customHeight="1">
      <c r="A4565" s="91" t="s">
        <v>1638</v>
      </c>
      <c r="B4565" s="92" t="s">
        <v>23</v>
      </c>
      <c r="C4565" s="92" t="s">
        <v>34</v>
      </c>
      <c r="D4565" s="92">
        <v>120</v>
      </c>
      <c r="E4565" s="92" t="s">
        <v>18</v>
      </c>
      <c r="F4565" s="92">
        <v>97</v>
      </c>
      <c r="G4565" s="92"/>
      <c r="H4565" s="92"/>
      <c r="I4565" s="30"/>
      <c r="J4565" s="37">
        <f>VLOOKUP(Table2[[#This Row],[Visitor]],Table1[],2,FALSE)</f>
        <v>2</v>
      </c>
      <c r="K4565" s="37">
        <f>VLOOKUP(Table2[[#This Row],[Home]],Table1[],2,FALSE)</f>
        <v>26</v>
      </c>
      <c r="L4565" s="37">
        <f>VLOOKUP(Table2[[#This Row],[Visitor]],Table3[],2,FALSE)</f>
        <v>13</v>
      </c>
      <c r="M4565" s="37">
        <f>VLOOKUP(Table2[[#This Row],[Home]],Table3[],2,FALSE)</f>
        <v>26</v>
      </c>
      <c r="N4565" s="37">
        <f>VLOOKUP(Table2[[#This Row],[Visitor]],Table4[],2,FALSE)</f>
        <v>13</v>
      </c>
      <c r="O4565" s="37">
        <f>VLOOKUP(Table2[[#This Row],[Home]],Table4[],2,FALSE)</f>
        <v>15</v>
      </c>
      <c r="P4565" s="37">
        <f>VLOOKUP(Table2[[#This Row],[Visitor]],Table5[],2,FALSE)</f>
        <v>19</v>
      </c>
      <c r="Q4565" s="37">
        <f>VLOOKUP(Table2[[#This Row],[Home]],Table5[],2,FALSE)</f>
        <v>18</v>
      </c>
    </row>
    <row r="4566" spans="1:17" ht="25.5" customHeight="1">
      <c r="A4566" s="91" t="s">
        <v>1638</v>
      </c>
      <c r="B4566" s="92" t="s">
        <v>29</v>
      </c>
      <c r="C4566" s="92" t="s">
        <v>40</v>
      </c>
      <c r="D4566" s="92">
        <v>90</v>
      </c>
      <c r="E4566" s="92" t="s">
        <v>25</v>
      </c>
      <c r="F4566" s="92">
        <v>101</v>
      </c>
      <c r="G4566" s="92"/>
      <c r="H4566" s="92"/>
      <c r="I4566" s="30"/>
      <c r="J4566" s="37">
        <f>VLOOKUP(Table2[[#This Row],[Visitor]],Table1[],2,FALSE)</f>
        <v>15</v>
      </c>
      <c r="K4566" s="37">
        <f>VLOOKUP(Table2[[#This Row],[Home]],Table1[],2,FALSE)</f>
        <v>12</v>
      </c>
      <c r="L4566" s="37">
        <f>VLOOKUP(Table2[[#This Row],[Visitor]],Table3[],2,FALSE)</f>
        <v>24</v>
      </c>
      <c r="M4566" s="37">
        <f>VLOOKUP(Table2[[#This Row],[Home]],Table3[],2,FALSE)</f>
        <v>29</v>
      </c>
      <c r="N4566" s="37">
        <f>VLOOKUP(Table2[[#This Row],[Visitor]],Table4[],2,FALSE)</f>
        <v>27</v>
      </c>
      <c r="O4566" s="37">
        <f>VLOOKUP(Table2[[#This Row],[Home]],Table4[],2,FALSE)</f>
        <v>23</v>
      </c>
      <c r="P4566" s="37">
        <f>VLOOKUP(Table2[[#This Row],[Visitor]],Table5[],2,FALSE)</f>
        <v>24</v>
      </c>
      <c r="Q4566" s="37">
        <f>VLOOKUP(Table2[[#This Row],[Home]],Table5[],2,FALSE)</f>
        <v>16</v>
      </c>
    </row>
    <row r="4567" spans="1:17" ht="25.5" customHeight="1">
      <c r="A4567" s="91" t="s">
        <v>1638</v>
      </c>
      <c r="B4567" s="92" t="s">
        <v>29</v>
      </c>
      <c r="C4567" s="92" t="s">
        <v>38</v>
      </c>
      <c r="D4567" s="92">
        <v>110</v>
      </c>
      <c r="E4567" s="92" t="s">
        <v>24</v>
      </c>
      <c r="F4567" s="92">
        <v>117</v>
      </c>
      <c r="G4567" s="92"/>
      <c r="H4567" s="92"/>
      <c r="I4567" s="30"/>
      <c r="J4567" s="37">
        <f>VLOOKUP(Table2[[#This Row],[Visitor]],Table1[],2,FALSE)</f>
        <v>23</v>
      </c>
      <c r="K4567" s="37">
        <f>VLOOKUP(Table2[[#This Row],[Home]],Table1[],2,FALSE)</f>
        <v>21</v>
      </c>
      <c r="L4567" s="37">
        <f>VLOOKUP(Table2[[#This Row],[Visitor]],Table3[],2,FALSE)</f>
        <v>25</v>
      </c>
      <c r="M4567" s="37">
        <f>VLOOKUP(Table2[[#This Row],[Home]],Table3[],2,FALSE)</f>
        <v>9</v>
      </c>
      <c r="N4567" s="37">
        <f>VLOOKUP(Table2[[#This Row],[Visitor]],Table4[],2,FALSE)</f>
        <v>19</v>
      </c>
      <c r="O4567" s="37">
        <f>VLOOKUP(Table2[[#This Row],[Home]],Table4[],2,FALSE)</f>
        <v>24</v>
      </c>
      <c r="P4567" s="37">
        <f>VLOOKUP(Table2[[#This Row],[Visitor]],Table5[],2,FALSE)</f>
        <v>20</v>
      </c>
      <c r="Q4567" s="37">
        <f>VLOOKUP(Table2[[#This Row],[Home]],Table5[],2,FALSE)</f>
        <v>21</v>
      </c>
    </row>
    <row r="4568" spans="1:17" ht="25.5" customHeight="1">
      <c r="A4568" s="91" t="s">
        <v>1638</v>
      </c>
      <c r="B4568" s="92" t="s">
        <v>29</v>
      </c>
      <c r="C4568" s="92" t="s">
        <v>20</v>
      </c>
      <c r="D4568" s="92">
        <v>125</v>
      </c>
      <c r="E4568" s="92" t="s">
        <v>31</v>
      </c>
      <c r="F4568" s="92">
        <v>121</v>
      </c>
      <c r="G4568" s="92"/>
      <c r="H4568" s="92"/>
      <c r="I4568" s="30"/>
      <c r="J4568" s="37">
        <f>VLOOKUP(Table2[[#This Row],[Visitor]],Table1[],2,FALSE)</f>
        <v>9</v>
      </c>
      <c r="K4568" s="37">
        <f>VLOOKUP(Table2[[#This Row],[Home]],Table1[],2,FALSE)</f>
        <v>8</v>
      </c>
      <c r="L4568" s="37">
        <f>VLOOKUP(Table2[[#This Row],[Visitor]],Table3[],2,FALSE)</f>
        <v>17</v>
      </c>
      <c r="M4568" s="37">
        <f>VLOOKUP(Table2[[#This Row],[Home]],Table3[],2,FALSE)</f>
        <v>11</v>
      </c>
      <c r="N4568" s="37">
        <f>VLOOKUP(Table2[[#This Row],[Visitor]],Table4[],2,FALSE)</f>
        <v>25</v>
      </c>
      <c r="O4568" s="37">
        <f>VLOOKUP(Table2[[#This Row],[Home]],Table4[],2,FALSE)</f>
        <v>8</v>
      </c>
      <c r="P4568" s="37">
        <f>VLOOKUP(Table2[[#This Row],[Visitor]],Table5[],2,FALSE)</f>
        <v>22</v>
      </c>
      <c r="Q4568" s="37">
        <f>VLOOKUP(Table2[[#This Row],[Home]],Table5[],2,FALSE)</f>
        <v>11</v>
      </c>
    </row>
    <row r="4569" spans="1:17" ht="25.5" customHeight="1">
      <c r="A4569" s="91" t="s">
        <v>1638</v>
      </c>
      <c r="B4569" s="92" t="s">
        <v>35</v>
      </c>
      <c r="C4569" s="92" t="s">
        <v>30</v>
      </c>
      <c r="D4569" s="92">
        <v>107</v>
      </c>
      <c r="E4569" s="92" t="s">
        <v>10</v>
      </c>
      <c r="F4569" s="92">
        <v>116</v>
      </c>
      <c r="G4569" s="92"/>
      <c r="H4569" s="92"/>
      <c r="I4569" s="30"/>
      <c r="J4569" s="37">
        <f>VLOOKUP(Table2[[#This Row],[Visitor]],Table1[],2,FALSE)</f>
        <v>18</v>
      </c>
      <c r="K4569" s="37">
        <f>VLOOKUP(Table2[[#This Row],[Home]],Table1[],2,FALSE)</f>
        <v>1</v>
      </c>
      <c r="L4569" s="37">
        <f>VLOOKUP(Table2[[#This Row],[Visitor]],Table3[],2,FALSE)</f>
        <v>14</v>
      </c>
      <c r="M4569" s="37">
        <f>VLOOKUP(Table2[[#This Row],[Home]],Table3[],2,FALSE)</f>
        <v>3</v>
      </c>
      <c r="N4569" s="37">
        <f>VLOOKUP(Table2[[#This Row],[Visitor]],Table4[],2,FALSE)</f>
        <v>4</v>
      </c>
      <c r="O4569" s="37">
        <f>VLOOKUP(Table2[[#This Row],[Home]],Table4[],2,FALSE)</f>
        <v>3</v>
      </c>
      <c r="P4569" s="37">
        <f>VLOOKUP(Table2[[#This Row],[Visitor]],Table5[],2,FALSE)</f>
        <v>6</v>
      </c>
      <c r="Q4569" s="37">
        <f>VLOOKUP(Table2[[#This Row],[Home]],Table5[],2,FALSE)</f>
        <v>30</v>
      </c>
    </row>
    <row r="4570" spans="1:17" ht="25.5" customHeight="1">
      <c r="A4570" s="91" t="s">
        <v>1638</v>
      </c>
      <c r="B4570" s="92" t="s">
        <v>35</v>
      </c>
      <c r="C4570" s="92" t="s">
        <v>9</v>
      </c>
      <c r="D4570" s="92">
        <v>120</v>
      </c>
      <c r="E4570" s="92" t="s">
        <v>37</v>
      </c>
      <c r="F4570" s="92">
        <v>126</v>
      </c>
      <c r="G4570" s="92"/>
      <c r="H4570" s="92"/>
      <c r="I4570" s="30"/>
      <c r="J4570" s="37">
        <f>VLOOKUP(Table2[[#This Row],[Visitor]],Table1[],2,FALSE)</f>
        <v>3</v>
      </c>
      <c r="K4570" s="37">
        <f>VLOOKUP(Table2[[#This Row],[Home]],Table1[],2,FALSE)</f>
        <v>29</v>
      </c>
      <c r="L4570" s="37">
        <f>VLOOKUP(Table2[[#This Row],[Visitor]],Table3[],2,FALSE)</f>
        <v>1</v>
      </c>
      <c r="M4570" s="37">
        <f>VLOOKUP(Table2[[#This Row],[Home]],Table3[],2,FALSE)</f>
        <v>30</v>
      </c>
      <c r="N4570" s="37">
        <f>VLOOKUP(Table2[[#This Row],[Visitor]],Table4[],2,FALSE)</f>
        <v>5</v>
      </c>
      <c r="O4570" s="37">
        <f>VLOOKUP(Table2[[#This Row],[Home]],Table4[],2,FALSE)</f>
        <v>29</v>
      </c>
      <c r="P4570" s="37">
        <f>VLOOKUP(Table2[[#This Row],[Visitor]],Table5[],2,FALSE)</f>
        <v>8</v>
      </c>
      <c r="Q4570" s="37">
        <f>VLOOKUP(Table2[[#This Row],[Home]],Table5[],2,FALSE)</f>
        <v>17</v>
      </c>
    </row>
    <row r="4571" spans="1:17" ht="25.5" customHeight="1">
      <c r="A4571" s="91" t="s">
        <v>1639</v>
      </c>
      <c r="B4571" s="92" t="s">
        <v>75</v>
      </c>
      <c r="C4571" s="92" t="s">
        <v>15</v>
      </c>
      <c r="D4571" s="92">
        <v>127</v>
      </c>
      <c r="E4571" s="92" t="s">
        <v>33</v>
      </c>
      <c r="F4571" s="92">
        <v>97</v>
      </c>
      <c r="G4571" s="92"/>
      <c r="H4571" s="92"/>
      <c r="I4571" s="30"/>
      <c r="J4571" s="37">
        <f>VLOOKUP(Table2[[#This Row],[Visitor]],Table1[],2,FALSE)</f>
        <v>30</v>
      </c>
      <c r="K4571" s="37">
        <f>VLOOKUP(Table2[[#This Row],[Home]],Table1[],2,FALSE)</f>
        <v>24</v>
      </c>
      <c r="L4571" s="37">
        <f>VLOOKUP(Table2[[#This Row],[Visitor]],Table3[],2,FALSE)</f>
        <v>23</v>
      </c>
      <c r="M4571" s="37">
        <f>VLOOKUP(Table2[[#This Row],[Home]],Table3[],2,FALSE)</f>
        <v>12</v>
      </c>
      <c r="N4571" s="37">
        <f>VLOOKUP(Table2[[#This Row],[Visitor]],Table4[],2,FALSE)</f>
        <v>14</v>
      </c>
      <c r="O4571" s="37">
        <f>VLOOKUP(Table2[[#This Row],[Home]],Table4[],2,FALSE)</f>
        <v>21</v>
      </c>
      <c r="P4571" s="37">
        <f>VLOOKUP(Table2[[#This Row],[Visitor]],Table5[],2,FALSE)</f>
        <v>14</v>
      </c>
      <c r="Q4571" s="37">
        <f>VLOOKUP(Table2[[#This Row],[Home]],Table5[],2,FALSE)</f>
        <v>29</v>
      </c>
    </row>
    <row r="4572" spans="1:17" ht="25.5" customHeight="1">
      <c r="A4572" s="91" t="s">
        <v>1639</v>
      </c>
      <c r="B4572" s="92" t="s">
        <v>21</v>
      </c>
      <c r="C4572" s="92" t="s">
        <v>44</v>
      </c>
      <c r="D4572" s="92">
        <v>126</v>
      </c>
      <c r="E4572" s="92" t="s">
        <v>16</v>
      </c>
      <c r="F4572" s="92">
        <v>115</v>
      </c>
      <c r="G4572" s="92"/>
      <c r="H4572" s="92"/>
      <c r="I4572" s="30"/>
      <c r="J4572" s="37">
        <f>VLOOKUP(Table2[[#This Row],[Visitor]],Table1[],2,FALSE)</f>
        <v>6</v>
      </c>
      <c r="K4572" s="37">
        <f>VLOOKUP(Table2[[#This Row],[Home]],Table1[],2,FALSE)</f>
        <v>13</v>
      </c>
      <c r="L4572" s="37">
        <f>VLOOKUP(Table2[[#This Row],[Visitor]],Table3[],2,FALSE)</f>
        <v>18</v>
      </c>
      <c r="M4572" s="37">
        <f>VLOOKUP(Table2[[#This Row],[Home]],Table3[],2,FALSE)</f>
        <v>8</v>
      </c>
      <c r="N4572" s="37">
        <f>VLOOKUP(Table2[[#This Row],[Visitor]],Table4[],2,FALSE)</f>
        <v>12</v>
      </c>
      <c r="O4572" s="37">
        <f>VLOOKUP(Table2[[#This Row],[Home]],Table4[],2,FALSE)</f>
        <v>11</v>
      </c>
      <c r="P4572" s="37">
        <f>VLOOKUP(Table2[[#This Row],[Visitor]],Table5[],2,FALSE)</f>
        <v>4</v>
      </c>
      <c r="Q4572" s="37">
        <f>VLOOKUP(Table2[[#This Row],[Home]],Table5[],2,FALSE)</f>
        <v>7</v>
      </c>
    </row>
    <row r="4573" spans="1:17" ht="25.5" customHeight="1">
      <c r="A4573" s="91" t="s">
        <v>1639</v>
      </c>
      <c r="B4573" s="92" t="s">
        <v>21</v>
      </c>
      <c r="C4573" s="92" t="s">
        <v>27</v>
      </c>
      <c r="D4573" s="92">
        <v>108</v>
      </c>
      <c r="E4573" s="92" t="s">
        <v>41</v>
      </c>
      <c r="F4573" s="92">
        <v>103</v>
      </c>
      <c r="G4573" s="92"/>
      <c r="H4573" s="92"/>
      <c r="I4573" s="30"/>
      <c r="J4573" s="37">
        <f>VLOOKUP(Table2[[#This Row],[Visitor]],Table1[],2,FALSE)</f>
        <v>11</v>
      </c>
      <c r="K4573" s="37">
        <f>VLOOKUP(Table2[[#This Row],[Home]],Table1[],2,FALSE)</f>
        <v>7</v>
      </c>
      <c r="L4573" s="37">
        <f>VLOOKUP(Table2[[#This Row],[Visitor]],Table3[],2,FALSE)</f>
        <v>27</v>
      </c>
      <c r="M4573" s="37">
        <f>VLOOKUP(Table2[[#This Row],[Home]],Table3[],2,FALSE)</f>
        <v>2</v>
      </c>
      <c r="N4573" s="37">
        <f>VLOOKUP(Table2[[#This Row],[Visitor]],Table4[],2,FALSE)</f>
        <v>26</v>
      </c>
      <c r="O4573" s="37">
        <f>VLOOKUP(Table2[[#This Row],[Home]],Table4[],2,FALSE)</f>
        <v>2</v>
      </c>
      <c r="P4573" s="37">
        <f>VLOOKUP(Table2[[#This Row],[Visitor]],Table5[],2,FALSE)</f>
        <v>26</v>
      </c>
      <c r="Q4573" s="37">
        <f>VLOOKUP(Table2[[#This Row],[Home]],Table5[],2,FALSE)</f>
        <v>2</v>
      </c>
    </row>
    <row r="4574" spans="1:17" ht="25.5" customHeight="1">
      <c r="A4574" s="91" t="s">
        <v>1639</v>
      </c>
      <c r="B4574" s="92" t="s">
        <v>23</v>
      </c>
      <c r="C4574" s="92" t="s">
        <v>45</v>
      </c>
      <c r="D4574" s="92">
        <v>101</v>
      </c>
      <c r="E4574" s="92" t="s">
        <v>13</v>
      </c>
      <c r="F4574" s="92">
        <v>93</v>
      </c>
      <c r="G4574" s="92"/>
      <c r="H4574" s="92"/>
      <c r="I4574" s="30"/>
      <c r="J4574" s="37">
        <f>VLOOKUP(Table2[[#This Row],[Visitor]],Table1[],2,FALSE)</f>
        <v>28</v>
      </c>
      <c r="K4574" s="37">
        <f>VLOOKUP(Table2[[#This Row],[Home]],Table1[],2,FALSE)</f>
        <v>20</v>
      </c>
      <c r="L4574" s="37">
        <f>VLOOKUP(Table2[[#This Row],[Visitor]],Table3[],2,FALSE)</f>
        <v>21</v>
      </c>
      <c r="M4574" s="37">
        <f>VLOOKUP(Table2[[#This Row],[Home]],Table3[],2,FALSE)</f>
        <v>20</v>
      </c>
      <c r="N4574" s="37">
        <f>VLOOKUP(Table2[[#This Row],[Visitor]],Table4[],2,FALSE)</f>
        <v>20</v>
      </c>
      <c r="O4574" s="37">
        <f>VLOOKUP(Table2[[#This Row],[Home]],Table4[],2,FALSE)</f>
        <v>17</v>
      </c>
      <c r="P4574" s="37">
        <f>VLOOKUP(Table2[[#This Row],[Visitor]],Table5[],2,FALSE)</f>
        <v>3</v>
      </c>
      <c r="Q4574" s="37">
        <f>VLOOKUP(Table2[[#This Row],[Home]],Table5[],2,FALSE)</f>
        <v>23</v>
      </c>
    </row>
    <row r="4575" spans="1:17" ht="25.5" customHeight="1">
      <c r="A4575" s="91" t="s">
        <v>1639</v>
      </c>
      <c r="B4575" s="92" t="s">
        <v>29</v>
      </c>
      <c r="C4575" s="92" t="s">
        <v>43</v>
      </c>
      <c r="D4575" s="92">
        <v>96</v>
      </c>
      <c r="E4575" s="92" t="s">
        <v>31</v>
      </c>
      <c r="F4575" s="92">
        <v>106</v>
      </c>
      <c r="G4575" s="92"/>
      <c r="H4575" s="92"/>
      <c r="I4575" s="30"/>
      <c r="J4575" s="37">
        <f>VLOOKUP(Table2[[#This Row],[Visitor]],Table1[],2,FALSE)</f>
        <v>10</v>
      </c>
      <c r="K4575" s="37">
        <f>VLOOKUP(Table2[[#This Row],[Home]],Table1[],2,FALSE)</f>
        <v>8</v>
      </c>
      <c r="L4575" s="37">
        <f>VLOOKUP(Table2[[#This Row],[Visitor]],Table3[],2,FALSE)</f>
        <v>10</v>
      </c>
      <c r="M4575" s="37">
        <f>VLOOKUP(Table2[[#This Row],[Home]],Table3[],2,FALSE)</f>
        <v>11</v>
      </c>
      <c r="N4575" s="37">
        <f>VLOOKUP(Table2[[#This Row],[Visitor]],Table4[],2,FALSE)</f>
        <v>10</v>
      </c>
      <c r="O4575" s="37">
        <f>VLOOKUP(Table2[[#This Row],[Home]],Table4[],2,FALSE)</f>
        <v>8</v>
      </c>
      <c r="P4575" s="37">
        <f>VLOOKUP(Table2[[#This Row],[Visitor]],Table5[],2,FALSE)</f>
        <v>10</v>
      </c>
      <c r="Q4575" s="37">
        <f>VLOOKUP(Table2[[#This Row],[Home]],Table5[],2,FALSE)</f>
        <v>11</v>
      </c>
    </row>
    <row r="4576" spans="1:17" ht="25.5" customHeight="1">
      <c r="A4576" s="91" t="s">
        <v>1639</v>
      </c>
      <c r="B4576" s="92" t="s">
        <v>35</v>
      </c>
      <c r="C4576" s="92" t="s">
        <v>17</v>
      </c>
      <c r="D4576" s="92">
        <v>86</v>
      </c>
      <c r="E4576" s="92" t="s">
        <v>37</v>
      </c>
      <c r="F4576" s="92">
        <v>106</v>
      </c>
      <c r="G4576" s="92"/>
      <c r="H4576" s="92"/>
      <c r="I4576" s="30"/>
      <c r="J4576" s="37">
        <f>VLOOKUP(Table2[[#This Row],[Visitor]],Table1[],2,FALSE)</f>
        <v>17</v>
      </c>
      <c r="K4576" s="37">
        <f>VLOOKUP(Table2[[#This Row],[Home]],Table1[],2,FALSE)</f>
        <v>29</v>
      </c>
      <c r="L4576" s="37">
        <f>VLOOKUP(Table2[[#This Row],[Visitor]],Table3[],2,FALSE)</f>
        <v>15</v>
      </c>
      <c r="M4576" s="37">
        <f>VLOOKUP(Table2[[#This Row],[Home]],Table3[],2,FALSE)</f>
        <v>30</v>
      </c>
      <c r="N4576" s="37">
        <f>VLOOKUP(Table2[[#This Row],[Visitor]],Table4[],2,FALSE)</f>
        <v>18</v>
      </c>
      <c r="O4576" s="37">
        <f>VLOOKUP(Table2[[#This Row],[Home]],Table4[],2,FALSE)</f>
        <v>29</v>
      </c>
      <c r="P4576" s="37">
        <f>VLOOKUP(Table2[[#This Row],[Visitor]],Table5[],2,FALSE)</f>
        <v>9</v>
      </c>
      <c r="Q4576" s="37">
        <f>VLOOKUP(Table2[[#This Row],[Home]],Table5[],2,FALSE)</f>
        <v>17</v>
      </c>
    </row>
    <row r="4577" spans="1:17" ht="25.5" customHeight="1">
      <c r="A4577" s="91" t="s">
        <v>1639</v>
      </c>
      <c r="B4577" s="92" t="s">
        <v>35</v>
      </c>
      <c r="C4577" s="92" t="s">
        <v>5</v>
      </c>
      <c r="D4577" s="92">
        <v>116</v>
      </c>
      <c r="E4577" s="92" t="s">
        <v>36</v>
      </c>
      <c r="F4577" s="92">
        <v>115</v>
      </c>
      <c r="G4577" s="92"/>
      <c r="H4577" s="92"/>
      <c r="I4577" s="30"/>
      <c r="J4577" s="37">
        <f>VLOOKUP(Table2[[#This Row],[Visitor]],Table1[],2,FALSE)</f>
        <v>4</v>
      </c>
      <c r="K4577" s="37">
        <f>VLOOKUP(Table2[[#This Row],[Home]],Table1[],2,FALSE)</f>
        <v>16</v>
      </c>
      <c r="L4577" s="37">
        <f>VLOOKUP(Table2[[#This Row],[Visitor]],Table3[],2,FALSE)</f>
        <v>4</v>
      </c>
      <c r="M4577" s="37">
        <f>VLOOKUP(Table2[[#This Row],[Home]],Table3[],2,FALSE)</f>
        <v>7</v>
      </c>
      <c r="N4577" s="37">
        <f>VLOOKUP(Table2[[#This Row],[Visitor]],Table4[],2,FALSE)</f>
        <v>9</v>
      </c>
      <c r="O4577" s="37">
        <f>VLOOKUP(Table2[[#This Row],[Home]],Table4[],2,FALSE)</f>
        <v>6</v>
      </c>
      <c r="P4577" s="37">
        <f>VLOOKUP(Table2[[#This Row],[Visitor]],Table5[],2,FALSE)</f>
        <v>5</v>
      </c>
      <c r="Q4577" s="37">
        <f>VLOOKUP(Table2[[#This Row],[Home]],Table5[],2,FALSE)</f>
        <v>15</v>
      </c>
    </row>
    <row r="4578" spans="1:17" ht="25.5" customHeight="1">
      <c r="A4578" s="91" t="s">
        <v>1640</v>
      </c>
      <c r="B4578" s="92" t="s">
        <v>58</v>
      </c>
      <c r="C4578" s="92" t="s">
        <v>22</v>
      </c>
      <c r="D4578" s="92">
        <v>130</v>
      </c>
      <c r="E4578" s="92" t="s">
        <v>33</v>
      </c>
      <c r="F4578" s="92">
        <v>105</v>
      </c>
      <c r="G4578" s="92"/>
      <c r="H4578" s="92"/>
      <c r="I4578" s="30"/>
      <c r="J4578" s="37">
        <f>VLOOKUP(Table2[[#This Row],[Visitor]],Table1[],2,FALSE)</f>
        <v>14</v>
      </c>
      <c r="K4578" s="37">
        <f>VLOOKUP(Table2[[#This Row],[Home]],Table1[],2,FALSE)</f>
        <v>24</v>
      </c>
      <c r="L4578" s="37">
        <f>VLOOKUP(Table2[[#This Row],[Visitor]],Table3[],2,FALSE)</f>
        <v>16</v>
      </c>
      <c r="M4578" s="37">
        <f>VLOOKUP(Table2[[#This Row],[Home]],Table3[],2,FALSE)</f>
        <v>12</v>
      </c>
      <c r="N4578" s="37">
        <f>VLOOKUP(Table2[[#This Row],[Visitor]],Table4[],2,FALSE)</f>
        <v>1</v>
      </c>
      <c r="O4578" s="37">
        <f>VLOOKUP(Table2[[#This Row],[Home]],Table4[],2,FALSE)</f>
        <v>21</v>
      </c>
      <c r="P4578" s="37">
        <f>VLOOKUP(Table2[[#This Row],[Visitor]],Table5[],2,FALSE)</f>
        <v>1</v>
      </c>
      <c r="Q4578" s="37">
        <f>VLOOKUP(Table2[[#This Row],[Home]],Table5[],2,FALSE)</f>
        <v>29</v>
      </c>
    </row>
    <row r="4579" spans="1:17" ht="25.5" customHeight="1">
      <c r="A4579" s="91" t="s">
        <v>1640</v>
      </c>
      <c r="B4579" s="92" t="s">
        <v>12</v>
      </c>
      <c r="C4579" s="92" t="s">
        <v>6</v>
      </c>
      <c r="D4579" s="92">
        <v>103</v>
      </c>
      <c r="E4579" s="92" t="s">
        <v>13</v>
      </c>
      <c r="F4579" s="92">
        <v>90</v>
      </c>
      <c r="G4579" s="92"/>
      <c r="H4579" s="92"/>
      <c r="I4579" s="30"/>
      <c r="J4579" s="37">
        <f>VLOOKUP(Table2[[#This Row],[Visitor]],Table1[],2,FALSE)</f>
        <v>5</v>
      </c>
      <c r="K4579" s="37">
        <f>VLOOKUP(Table2[[#This Row],[Home]],Table1[],2,FALSE)</f>
        <v>20</v>
      </c>
      <c r="L4579" s="37">
        <f>VLOOKUP(Table2[[#This Row],[Visitor]],Table3[],2,FALSE)</f>
        <v>6</v>
      </c>
      <c r="M4579" s="37">
        <f>VLOOKUP(Table2[[#This Row],[Home]],Table3[],2,FALSE)</f>
        <v>20</v>
      </c>
      <c r="N4579" s="37">
        <f>VLOOKUP(Table2[[#This Row],[Visitor]],Table4[],2,FALSE)</f>
        <v>28</v>
      </c>
      <c r="O4579" s="37">
        <f>VLOOKUP(Table2[[#This Row],[Home]],Table4[],2,FALSE)</f>
        <v>17</v>
      </c>
      <c r="P4579" s="37">
        <f>VLOOKUP(Table2[[#This Row],[Visitor]],Table5[],2,FALSE)</f>
        <v>28</v>
      </c>
      <c r="Q4579" s="37">
        <f>VLOOKUP(Table2[[#This Row],[Home]],Table5[],2,FALSE)</f>
        <v>23</v>
      </c>
    </row>
    <row r="4580" spans="1:17" ht="25.5" customHeight="1">
      <c r="A4580" s="91" t="s">
        <v>1640</v>
      </c>
      <c r="B4580" s="92" t="s">
        <v>12</v>
      </c>
      <c r="C4580" s="92" t="s">
        <v>15</v>
      </c>
      <c r="D4580" s="92">
        <v>117</v>
      </c>
      <c r="E4580" s="92" t="s">
        <v>19</v>
      </c>
      <c r="F4580" s="92">
        <v>123</v>
      </c>
      <c r="G4580" s="92"/>
      <c r="H4580" s="92"/>
      <c r="I4580" s="30"/>
      <c r="J4580" s="37">
        <f>VLOOKUP(Table2[[#This Row],[Visitor]],Table1[],2,FALSE)</f>
        <v>30</v>
      </c>
      <c r="K4580" s="37">
        <f>VLOOKUP(Table2[[#This Row],[Home]],Table1[],2,FALSE)</f>
        <v>27</v>
      </c>
      <c r="L4580" s="37">
        <f>VLOOKUP(Table2[[#This Row],[Visitor]],Table3[],2,FALSE)</f>
        <v>23</v>
      </c>
      <c r="M4580" s="37">
        <f>VLOOKUP(Table2[[#This Row],[Home]],Table3[],2,FALSE)</f>
        <v>5</v>
      </c>
      <c r="N4580" s="37">
        <f>VLOOKUP(Table2[[#This Row],[Visitor]],Table4[],2,FALSE)</f>
        <v>14</v>
      </c>
      <c r="O4580" s="37">
        <f>VLOOKUP(Table2[[#This Row],[Home]],Table4[],2,FALSE)</f>
        <v>7</v>
      </c>
      <c r="P4580" s="37">
        <f>VLOOKUP(Table2[[#This Row],[Visitor]],Table5[],2,FALSE)</f>
        <v>14</v>
      </c>
      <c r="Q4580" s="37">
        <f>VLOOKUP(Table2[[#This Row],[Home]],Table5[],2,FALSE)</f>
        <v>13</v>
      </c>
    </row>
    <row r="4581" spans="1:17" ht="25.5" customHeight="1">
      <c r="A4581" s="91" t="s">
        <v>1640</v>
      </c>
      <c r="B4581" s="92" t="s">
        <v>21</v>
      </c>
      <c r="C4581" s="92" t="s">
        <v>34</v>
      </c>
      <c r="D4581" s="92">
        <v>112</v>
      </c>
      <c r="E4581" s="92" t="s">
        <v>41</v>
      </c>
      <c r="F4581" s="92">
        <v>117</v>
      </c>
      <c r="G4581" s="92"/>
      <c r="H4581" s="92"/>
      <c r="I4581" s="30"/>
      <c r="J4581" s="37">
        <f>VLOOKUP(Table2[[#This Row],[Visitor]],Table1[],2,FALSE)</f>
        <v>2</v>
      </c>
      <c r="K4581" s="37">
        <f>VLOOKUP(Table2[[#This Row],[Home]],Table1[],2,FALSE)</f>
        <v>7</v>
      </c>
      <c r="L4581" s="37">
        <f>VLOOKUP(Table2[[#This Row],[Visitor]],Table3[],2,FALSE)</f>
        <v>13</v>
      </c>
      <c r="M4581" s="37">
        <f>VLOOKUP(Table2[[#This Row],[Home]],Table3[],2,FALSE)</f>
        <v>2</v>
      </c>
      <c r="N4581" s="37">
        <f>VLOOKUP(Table2[[#This Row],[Visitor]],Table4[],2,FALSE)</f>
        <v>13</v>
      </c>
      <c r="O4581" s="37">
        <f>VLOOKUP(Table2[[#This Row],[Home]],Table4[],2,FALSE)</f>
        <v>2</v>
      </c>
      <c r="P4581" s="37">
        <f>VLOOKUP(Table2[[#This Row],[Visitor]],Table5[],2,FALSE)</f>
        <v>19</v>
      </c>
      <c r="Q4581" s="37">
        <f>VLOOKUP(Table2[[#This Row],[Home]],Table5[],2,FALSE)</f>
        <v>2</v>
      </c>
    </row>
    <row r="4582" spans="1:17" ht="25.5" customHeight="1">
      <c r="A4582" s="91" t="s">
        <v>1640</v>
      </c>
      <c r="B4582" s="92" t="s">
        <v>23</v>
      </c>
      <c r="C4582" s="92" t="s">
        <v>18</v>
      </c>
      <c r="D4582" s="92">
        <v>115</v>
      </c>
      <c r="E4582" s="92" t="s">
        <v>40</v>
      </c>
      <c r="F4582" s="92">
        <v>106</v>
      </c>
      <c r="G4582" s="92"/>
      <c r="H4582" s="92"/>
      <c r="I4582" s="30"/>
      <c r="J4582" s="37">
        <f>VLOOKUP(Table2[[#This Row],[Visitor]],Table1[],2,FALSE)</f>
        <v>26</v>
      </c>
      <c r="K4582" s="37">
        <f>VLOOKUP(Table2[[#This Row],[Home]],Table1[],2,FALSE)</f>
        <v>15</v>
      </c>
      <c r="L4582" s="37">
        <f>VLOOKUP(Table2[[#This Row],[Visitor]],Table3[],2,FALSE)</f>
        <v>26</v>
      </c>
      <c r="M4582" s="37">
        <f>VLOOKUP(Table2[[#This Row],[Home]],Table3[],2,FALSE)</f>
        <v>24</v>
      </c>
      <c r="N4582" s="37">
        <f>VLOOKUP(Table2[[#This Row],[Visitor]],Table4[],2,FALSE)</f>
        <v>15</v>
      </c>
      <c r="O4582" s="37">
        <f>VLOOKUP(Table2[[#This Row],[Home]],Table4[],2,FALSE)</f>
        <v>27</v>
      </c>
      <c r="P4582" s="37">
        <f>VLOOKUP(Table2[[#This Row],[Visitor]],Table5[],2,FALSE)</f>
        <v>18</v>
      </c>
      <c r="Q4582" s="37">
        <f>VLOOKUP(Table2[[#This Row],[Home]],Table5[],2,FALSE)</f>
        <v>24</v>
      </c>
    </row>
    <row r="4583" spans="1:17" ht="25.5" customHeight="1">
      <c r="A4583" s="91" t="s">
        <v>1640</v>
      </c>
      <c r="B4583" s="92" t="s">
        <v>23</v>
      </c>
      <c r="C4583" s="92" t="s">
        <v>44</v>
      </c>
      <c r="D4583" s="92">
        <v>100</v>
      </c>
      <c r="E4583" s="92" t="s">
        <v>14</v>
      </c>
      <c r="F4583" s="92">
        <v>98</v>
      </c>
      <c r="G4583" s="92"/>
      <c r="H4583" s="92"/>
      <c r="I4583" s="30"/>
      <c r="J4583" s="37">
        <f>VLOOKUP(Table2[[#This Row],[Visitor]],Table1[],2,FALSE)</f>
        <v>6</v>
      </c>
      <c r="K4583" s="37">
        <f>VLOOKUP(Table2[[#This Row],[Home]],Table1[],2,FALSE)</f>
        <v>19</v>
      </c>
      <c r="L4583" s="37">
        <f>VLOOKUP(Table2[[#This Row],[Visitor]],Table3[],2,FALSE)</f>
        <v>18</v>
      </c>
      <c r="M4583" s="37">
        <f>VLOOKUP(Table2[[#This Row],[Home]],Table3[],2,FALSE)</f>
        <v>19</v>
      </c>
      <c r="N4583" s="37">
        <f>VLOOKUP(Table2[[#This Row],[Visitor]],Table4[],2,FALSE)</f>
        <v>12</v>
      </c>
      <c r="O4583" s="37">
        <f>VLOOKUP(Table2[[#This Row],[Home]],Table4[],2,FALSE)</f>
        <v>16</v>
      </c>
      <c r="P4583" s="37">
        <f>VLOOKUP(Table2[[#This Row],[Visitor]],Table5[],2,FALSE)</f>
        <v>4</v>
      </c>
      <c r="Q4583" s="37">
        <f>VLOOKUP(Table2[[#This Row],[Home]],Table5[],2,FALSE)</f>
        <v>27</v>
      </c>
    </row>
    <row r="4584" spans="1:17" ht="25.5" customHeight="1">
      <c r="A4584" s="91" t="s">
        <v>1640</v>
      </c>
      <c r="B4584" s="92" t="s">
        <v>23</v>
      </c>
      <c r="C4584" s="92" t="s">
        <v>42</v>
      </c>
      <c r="D4584" s="92">
        <v>116</v>
      </c>
      <c r="E4584" s="92" t="s">
        <v>24</v>
      </c>
      <c r="F4584" s="92">
        <v>106</v>
      </c>
      <c r="G4584" s="92"/>
      <c r="H4584" s="92"/>
      <c r="I4584" s="30"/>
      <c r="J4584" s="37">
        <f>VLOOKUP(Table2[[#This Row],[Visitor]],Table1[],2,FALSE)</f>
        <v>25</v>
      </c>
      <c r="K4584" s="37">
        <f>VLOOKUP(Table2[[#This Row],[Home]],Table1[],2,FALSE)</f>
        <v>21</v>
      </c>
      <c r="L4584" s="37">
        <f>VLOOKUP(Table2[[#This Row],[Visitor]],Table3[],2,FALSE)</f>
        <v>22</v>
      </c>
      <c r="M4584" s="37">
        <f>VLOOKUP(Table2[[#This Row],[Home]],Table3[],2,FALSE)</f>
        <v>9</v>
      </c>
      <c r="N4584" s="37">
        <f>VLOOKUP(Table2[[#This Row],[Visitor]],Table4[],2,FALSE)</f>
        <v>30</v>
      </c>
      <c r="O4584" s="37">
        <f>VLOOKUP(Table2[[#This Row],[Home]],Table4[],2,FALSE)</f>
        <v>24</v>
      </c>
      <c r="P4584" s="37">
        <f>VLOOKUP(Table2[[#This Row],[Visitor]],Table5[],2,FALSE)</f>
        <v>25</v>
      </c>
      <c r="Q4584" s="37">
        <f>VLOOKUP(Table2[[#This Row],[Home]],Table5[],2,FALSE)</f>
        <v>21</v>
      </c>
    </row>
    <row r="4585" spans="1:17" ht="25.5" customHeight="1">
      <c r="A4585" s="91" t="s">
        <v>1640</v>
      </c>
      <c r="B4585" s="92" t="s">
        <v>29</v>
      </c>
      <c r="C4585" s="92" t="s">
        <v>16</v>
      </c>
      <c r="D4585" s="92">
        <v>132</v>
      </c>
      <c r="E4585" s="92" t="s">
        <v>9</v>
      </c>
      <c r="F4585" s="92">
        <v>124</v>
      </c>
      <c r="G4585" s="92"/>
      <c r="H4585" s="92"/>
      <c r="I4585" s="30"/>
      <c r="J4585" s="37">
        <f>VLOOKUP(Table2[[#This Row],[Visitor]],Table1[],2,FALSE)</f>
        <v>13</v>
      </c>
      <c r="K4585" s="37">
        <f>VLOOKUP(Table2[[#This Row],[Home]],Table1[],2,FALSE)</f>
        <v>3</v>
      </c>
      <c r="L4585" s="37">
        <f>VLOOKUP(Table2[[#This Row],[Visitor]],Table3[],2,FALSE)</f>
        <v>8</v>
      </c>
      <c r="M4585" s="37">
        <f>VLOOKUP(Table2[[#This Row],[Home]],Table3[],2,FALSE)</f>
        <v>1</v>
      </c>
      <c r="N4585" s="37">
        <f>VLOOKUP(Table2[[#This Row],[Visitor]],Table4[],2,FALSE)</f>
        <v>11</v>
      </c>
      <c r="O4585" s="37">
        <f>VLOOKUP(Table2[[#This Row],[Home]],Table4[],2,FALSE)</f>
        <v>5</v>
      </c>
      <c r="P4585" s="37">
        <f>VLOOKUP(Table2[[#This Row],[Visitor]],Table5[],2,FALSE)</f>
        <v>7</v>
      </c>
      <c r="Q4585" s="37">
        <f>VLOOKUP(Table2[[#This Row],[Home]],Table5[],2,FALSE)</f>
        <v>8</v>
      </c>
    </row>
    <row r="4586" spans="1:17" ht="25.5" customHeight="1">
      <c r="A4586" s="91" t="s">
        <v>1640</v>
      </c>
      <c r="B4586" s="92" t="s">
        <v>29</v>
      </c>
      <c r="C4586" s="92" t="s">
        <v>10</v>
      </c>
      <c r="D4586" s="92">
        <v>147</v>
      </c>
      <c r="E4586" s="92" t="s">
        <v>43</v>
      </c>
      <c r="F4586" s="92">
        <v>109</v>
      </c>
      <c r="G4586" s="92"/>
      <c r="H4586" s="92"/>
      <c r="I4586" s="30"/>
      <c r="J4586" s="37">
        <f>VLOOKUP(Table2[[#This Row],[Visitor]],Table1[],2,FALSE)</f>
        <v>1</v>
      </c>
      <c r="K4586" s="37">
        <f>VLOOKUP(Table2[[#This Row],[Home]],Table1[],2,FALSE)</f>
        <v>10</v>
      </c>
      <c r="L4586" s="37">
        <f>VLOOKUP(Table2[[#This Row],[Visitor]],Table3[],2,FALSE)</f>
        <v>3</v>
      </c>
      <c r="M4586" s="37">
        <f>VLOOKUP(Table2[[#This Row],[Home]],Table3[],2,FALSE)</f>
        <v>10</v>
      </c>
      <c r="N4586" s="37">
        <f>VLOOKUP(Table2[[#This Row],[Visitor]],Table4[],2,FALSE)</f>
        <v>3</v>
      </c>
      <c r="O4586" s="37">
        <f>VLOOKUP(Table2[[#This Row],[Home]],Table4[],2,FALSE)</f>
        <v>10</v>
      </c>
      <c r="P4586" s="37">
        <f>VLOOKUP(Table2[[#This Row],[Visitor]],Table5[],2,FALSE)</f>
        <v>30</v>
      </c>
      <c r="Q4586" s="37">
        <f>VLOOKUP(Table2[[#This Row],[Home]],Table5[],2,FALSE)</f>
        <v>10</v>
      </c>
    </row>
    <row r="4587" spans="1:17" ht="25.5" customHeight="1">
      <c r="A4587" s="91" t="s">
        <v>1640</v>
      </c>
      <c r="B4587" s="92" t="s">
        <v>32</v>
      </c>
      <c r="C4587" s="92" t="s">
        <v>28</v>
      </c>
      <c r="D4587" s="92">
        <v>114</v>
      </c>
      <c r="E4587" s="92" t="s">
        <v>25</v>
      </c>
      <c r="F4587" s="92">
        <v>113</v>
      </c>
      <c r="G4587" s="92"/>
      <c r="H4587" s="92"/>
      <c r="I4587" s="30"/>
      <c r="J4587" s="37">
        <f>VLOOKUP(Table2[[#This Row],[Visitor]],Table1[],2,FALSE)</f>
        <v>22</v>
      </c>
      <c r="K4587" s="37">
        <f>VLOOKUP(Table2[[#This Row],[Home]],Table1[],2,FALSE)</f>
        <v>12</v>
      </c>
      <c r="L4587" s="37">
        <f>VLOOKUP(Table2[[#This Row],[Visitor]],Table3[],2,FALSE)</f>
        <v>28</v>
      </c>
      <c r="M4587" s="37">
        <f>VLOOKUP(Table2[[#This Row],[Home]],Table3[],2,FALSE)</f>
        <v>29</v>
      </c>
      <c r="N4587" s="37">
        <f>VLOOKUP(Table2[[#This Row],[Visitor]],Table4[],2,FALSE)</f>
        <v>22</v>
      </c>
      <c r="O4587" s="37">
        <f>VLOOKUP(Table2[[#This Row],[Home]],Table4[],2,FALSE)</f>
        <v>23</v>
      </c>
      <c r="P4587" s="37">
        <f>VLOOKUP(Table2[[#This Row],[Visitor]],Table5[],2,FALSE)</f>
        <v>12</v>
      </c>
      <c r="Q4587" s="37">
        <f>VLOOKUP(Table2[[#This Row],[Home]],Table5[],2,FALSE)</f>
        <v>16</v>
      </c>
    </row>
    <row r="4588" spans="1:17" ht="25.5" customHeight="1">
      <c r="A4588" s="91" t="s">
        <v>1640</v>
      </c>
      <c r="B4588" s="92" t="s">
        <v>35</v>
      </c>
      <c r="C4588" s="92" t="s">
        <v>17</v>
      </c>
      <c r="D4588" s="92">
        <v>106</v>
      </c>
      <c r="E4588" s="92" t="s">
        <v>30</v>
      </c>
      <c r="F4588" s="92">
        <v>123</v>
      </c>
      <c r="G4588" s="92"/>
      <c r="H4588" s="92"/>
      <c r="I4588" s="30"/>
      <c r="J4588" s="37">
        <f>VLOOKUP(Table2[[#This Row],[Visitor]],Table1[],2,FALSE)</f>
        <v>17</v>
      </c>
      <c r="K4588" s="37">
        <f>VLOOKUP(Table2[[#This Row],[Home]],Table1[],2,FALSE)</f>
        <v>18</v>
      </c>
      <c r="L4588" s="37">
        <f>VLOOKUP(Table2[[#This Row],[Visitor]],Table3[],2,FALSE)</f>
        <v>15</v>
      </c>
      <c r="M4588" s="37">
        <f>VLOOKUP(Table2[[#This Row],[Home]],Table3[],2,FALSE)</f>
        <v>14</v>
      </c>
      <c r="N4588" s="37">
        <f>VLOOKUP(Table2[[#This Row],[Visitor]],Table4[],2,FALSE)</f>
        <v>18</v>
      </c>
      <c r="O4588" s="37">
        <f>VLOOKUP(Table2[[#This Row],[Home]],Table4[],2,FALSE)</f>
        <v>4</v>
      </c>
      <c r="P4588" s="37">
        <f>VLOOKUP(Table2[[#This Row],[Visitor]],Table5[],2,FALSE)</f>
        <v>9</v>
      </c>
      <c r="Q4588" s="37">
        <f>VLOOKUP(Table2[[#This Row],[Home]],Table5[],2,FALSE)</f>
        <v>6</v>
      </c>
    </row>
    <row r="4589" spans="1:17" ht="25.5" customHeight="1">
      <c r="A4589" s="91" t="s">
        <v>1640</v>
      </c>
      <c r="B4589" s="92" t="s">
        <v>35</v>
      </c>
      <c r="C4589" s="92" t="s">
        <v>20</v>
      </c>
      <c r="D4589" s="92">
        <v>123</v>
      </c>
      <c r="E4589" s="92" t="s">
        <v>38</v>
      </c>
      <c r="F4589" s="92">
        <v>111</v>
      </c>
      <c r="G4589" s="92"/>
      <c r="H4589" s="92"/>
      <c r="I4589" s="30"/>
      <c r="J4589" s="37">
        <f>VLOOKUP(Table2[[#This Row],[Visitor]],Table1[],2,FALSE)</f>
        <v>9</v>
      </c>
      <c r="K4589" s="37">
        <f>VLOOKUP(Table2[[#This Row],[Home]],Table1[],2,FALSE)</f>
        <v>23</v>
      </c>
      <c r="L4589" s="37">
        <f>VLOOKUP(Table2[[#This Row],[Visitor]],Table3[],2,FALSE)</f>
        <v>17</v>
      </c>
      <c r="M4589" s="37">
        <f>VLOOKUP(Table2[[#This Row],[Home]],Table3[],2,FALSE)</f>
        <v>25</v>
      </c>
      <c r="N4589" s="37">
        <f>VLOOKUP(Table2[[#This Row],[Visitor]],Table4[],2,FALSE)</f>
        <v>25</v>
      </c>
      <c r="O4589" s="37">
        <f>VLOOKUP(Table2[[#This Row],[Home]],Table4[],2,FALSE)</f>
        <v>19</v>
      </c>
      <c r="P4589" s="37">
        <f>VLOOKUP(Table2[[#This Row],[Visitor]],Table5[],2,FALSE)</f>
        <v>22</v>
      </c>
      <c r="Q4589" s="37">
        <f>VLOOKUP(Table2[[#This Row],[Home]],Table5[],2,FALSE)</f>
        <v>20</v>
      </c>
    </row>
    <row r="4590" spans="1:17" ht="25.5" customHeight="1">
      <c r="A4590" s="91" t="s">
        <v>1641</v>
      </c>
      <c r="B4590" s="92" t="s">
        <v>21</v>
      </c>
      <c r="C4590" s="92" t="s">
        <v>22</v>
      </c>
      <c r="D4590" s="92">
        <v>120</v>
      </c>
      <c r="E4590" s="92" t="s">
        <v>27</v>
      </c>
      <c r="F4590" s="92">
        <v>109</v>
      </c>
      <c r="G4590" s="92"/>
      <c r="H4590" s="92"/>
      <c r="I4590" s="30"/>
      <c r="J4590" s="37">
        <f>VLOOKUP(Table2[[#This Row],[Visitor]],Table1[],2,FALSE)</f>
        <v>14</v>
      </c>
      <c r="K4590" s="37">
        <f>VLOOKUP(Table2[[#This Row],[Home]],Table1[],2,FALSE)</f>
        <v>11</v>
      </c>
      <c r="L4590" s="37">
        <f>VLOOKUP(Table2[[#This Row],[Visitor]],Table3[],2,FALSE)</f>
        <v>16</v>
      </c>
      <c r="M4590" s="37">
        <f>VLOOKUP(Table2[[#This Row],[Home]],Table3[],2,FALSE)</f>
        <v>27</v>
      </c>
      <c r="N4590" s="37">
        <f>VLOOKUP(Table2[[#This Row],[Visitor]],Table4[],2,FALSE)</f>
        <v>1</v>
      </c>
      <c r="O4590" s="37">
        <f>VLOOKUP(Table2[[#This Row],[Home]],Table4[],2,FALSE)</f>
        <v>26</v>
      </c>
      <c r="P4590" s="37">
        <f>VLOOKUP(Table2[[#This Row],[Visitor]],Table5[],2,FALSE)</f>
        <v>1</v>
      </c>
      <c r="Q4590" s="37">
        <f>VLOOKUP(Table2[[#This Row],[Home]],Table5[],2,FALSE)</f>
        <v>26</v>
      </c>
    </row>
    <row r="4591" spans="1:17" ht="25.5" customHeight="1">
      <c r="A4591" s="91" t="s">
        <v>1641</v>
      </c>
      <c r="B4591" s="92" t="s">
        <v>23</v>
      </c>
      <c r="C4591" s="92" t="s">
        <v>10</v>
      </c>
      <c r="D4591" s="92">
        <v>119</v>
      </c>
      <c r="E4591" s="92" t="s">
        <v>6</v>
      </c>
      <c r="F4591" s="92">
        <v>101</v>
      </c>
      <c r="G4591" s="92"/>
      <c r="H4591" s="92"/>
      <c r="I4591" s="30"/>
      <c r="J4591" s="37">
        <f>VLOOKUP(Table2[[#This Row],[Visitor]],Table1[],2,FALSE)</f>
        <v>1</v>
      </c>
      <c r="K4591" s="37">
        <f>VLOOKUP(Table2[[#This Row],[Home]],Table1[],2,FALSE)</f>
        <v>5</v>
      </c>
      <c r="L4591" s="37">
        <f>VLOOKUP(Table2[[#This Row],[Visitor]],Table3[],2,FALSE)</f>
        <v>3</v>
      </c>
      <c r="M4591" s="37">
        <f>VLOOKUP(Table2[[#This Row],[Home]],Table3[],2,FALSE)</f>
        <v>6</v>
      </c>
      <c r="N4591" s="37">
        <f>VLOOKUP(Table2[[#This Row],[Visitor]],Table4[],2,FALSE)</f>
        <v>3</v>
      </c>
      <c r="O4591" s="37">
        <f>VLOOKUP(Table2[[#This Row],[Home]],Table4[],2,FALSE)</f>
        <v>28</v>
      </c>
      <c r="P4591" s="37">
        <f>VLOOKUP(Table2[[#This Row],[Visitor]],Table5[],2,FALSE)</f>
        <v>30</v>
      </c>
      <c r="Q4591" s="37">
        <f>VLOOKUP(Table2[[#This Row],[Home]],Table5[],2,FALSE)</f>
        <v>28</v>
      </c>
    </row>
    <row r="4592" spans="1:17" ht="25.5" customHeight="1">
      <c r="A4592" s="91" t="s">
        <v>1641</v>
      </c>
      <c r="B4592" s="92" t="s">
        <v>35</v>
      </c>
      <c r="C4592" s="92" t="s">
        <v>5</v>
      </c>
      <c r="D4592" s="92">
        <v>121</v>
      </c>
      <c r="E4592" s="92" t="s">
        <v>45</v>
      </c>
      <c r="F4592" s="92">
        <v>113</v>
      </c>
      <c r="G4592" s="92"/>
      <c r="H4592" s="92"/>
      <c r="I4592" s="30"/>
      <c r="J4592" s="37">
        <f>VLOOKUP(Table2[[#This Row],[Visitor]],Table1[],2,FALSE)</f>
        <v>4</v>
      </c>
      <c r="K4592" s="37">
        <f>VLOOKUP(Table2[[#This Row],[Home]],Table1[],2,FALSE)</f>
        <v>28</v>
      </c>
      <c r="L4592" s="37">
        <f>VLOOKUP(Table2[[#This Row],[Visitor]],Table3[],2,FALSE)</f>
        <v>4</v>
      </c>
      <c r="M4592" s="37">
        <f>VLOOKUP(Table2[[#This Row],[Home]],Table3[],2,FALSE)</f>
        <v>21</v>
      </c>
      <c r="N4592" s="37">
        <f>VLOOKUP(Table2[[#This Row],[Visitor]],Table4[],2,FALSE)</f>
        <v>9</v>
      </c>
      <c r="O4592" s="37">
        <f>VLOOKUP(Table2[[#This Row],[Home]],Table4[],2,FALSE)</f>
        <v>20</v>
      </c>
      <c r="P4592" s="37">
        <f>VLOOKUP(Table2[[#This Row],[Visitor]],Table5[],2,FALSE)</f>
        <v>5</v>
      </c>
      <c r="Q4592" s="37">
        <f>VLOOKUP(Table2[[#This Row],[Home]],Table5[],2,FALSE)</f>
        <v>3</v>
      </c>
    </row>
    <row r="4593" spans="1:17" ht="25.5" customHeight="1">
      <c r="A4593" s="91" t="s">
        <v>1641</v>
      </c>
      <c r="B4593" s="92" t="s">
        <v>35</v>
      </c>
      <c r="C4593" s="92" t="s">
        <v>38</v>
      </c>
      <c r="D4593" s="92">
        <v>114</v>
      </c>
      <c r="E4593" s="92" t="s">
        <v>37</v>
      </c>
      <c r="F4593" s="92">
        <v>122</v>
      </c>
      <c r="G4593" s="92"/>
      <c r="H4593" s="92"/>
      <c r="I4593" s="30"/>
      <c r="J4593" s="37">
        <f>VLOOKUP(Table2[[#This Row],[Visitor]],Table1[],2,FALSE)</f>
        <v>23</v>
      </c>
      <c r="K4593" s="37">
        <f>VLOOKUP(Table2[[#This Row],[Home]],Table1[],2,FALSE)</f>
        <v>29</v>
      </c>
      <c r="L4593" s="37">
        <f>VLOOKUP(Table2[[#This Row],[Visitor]],Table3[],2,FALSE)</f>
        <v>25</v>
      </c>
      <c r="M4593" s="37">
        <f>VLOOKUP(Table2[[#This Row],[Home]],Table3[],2,FALSE)</f>
        <v>30</v>
      </c>
      <c r="N4593" s="37">
        <f>VLOOKUP(Table2[[#This Row],[Visitor]],Table4[],2,FALSE)</f>
        <v>19</v>
      </c>
      <c r="O4593" s="37">
        <f>VLOOKUP(Table2[[#This Row],[Home]],Table4[],2,FALSE)</f>
        <v>29</v>
      </c>
      <c r="P4593" s="37">
        <f>VLOOKUP(Table2[[#This Row],[Visitor]],Table5[],2,FALSE)</f>
        <v>20</v>
      </c>
      <c r="Q4593" s="37">
        <f>VLOOKUP(Table2[[#This Row],[Home]],Table5[],2,FALSE)</f>
        <v>17</v>
      </c>
    </row>
    <row r="4594" spans="1:17" ht="25.5" customHeight="1">
      <c r="A4594" s="93" t="s">
        <v>1642</v>
      </c>
      <c r="B4594" s="94" t="s">
        <v>67</v>
      </c>
      <c r="C4594" s="94" t="s">
        <v>16</v>
      </c>
      <c r="D4594" s="94">
        <v>111</v>
      </c>
      <c r="E4594" s="94" t="s">
        <v>31</v>
      </c>
      <c r="F4594" s="94">
        <v>119</v>
      </c>
      <c r="G4594" s="92"/>
      <c r="H4594" s="92"/>
      <c r="I4594" s="30"/>
      <c r="J4594" s="37">
        <f>VLOOKUP(Table2[[#This Row],[Visitor]],Table1[],2,FALSE)</f>
        <v>13</v>
      </c>
      <c r="K4594" s="37">
        <f>VLOOKUP(Table2[[#This Row],[Home]],Table1[],2,FALSE)</f>
        <v>8</v>
      </c>
      <c r="L4594" s="37">
        <f>VLOOKUP(Table2[[#This Row],[Visitor]],Table3[],2,FALSE)</f>
        <v>8</v>
      </c>
      <c r="M4594" s="37">
        <f>VLOOKUP(Table2[[#This Row],[Home]],Table3[],2,FALSE)</f>
        <v>11</v>
      </c>
      <c r="N4594" s="37">
        <f>VLOOKUP(Table2[[#This Row],[Visitor]],Table4[],2,FALSE)</f>
        <v>11</v>
      </c>
      <c r="O4594" s="37">
        <f>VLOOKUP(Table2[[#This Row],[Home]],Table4[],2,FALSE)</f>
        <v>8</v>
      </c>
      <c r="P4594" s="37">
        <f>VLOOKUP(Table2[[#This Row],[Visitor]],Table5[],2,FALSE)</f>
        <v>7</v>
      </c>
      <c r="Q4594" s="37">
        <f>VLOOKUP(Table2[[#This Row],[Home]],Table5[],2,FALSE)</f>
        <v>11</v>
      </c>
    </row>
    <row r="4595" spans="1:17" ht="25.5" customHeight="1">
      <c r="A4595" s="93" t="s">
        <v>1642</v>
      </c>
      <c r="B4595" s="94" t="s">
        <v>12</v>
      </c>
      <c r="C4595" s="94" t="s">
        <v>43</v>
      </c>
      <c r="D4595" s="94">
        <v>104</v>
      </c>
      <c r="E4595" s="94" t="s">
        <v>14</v>
      </c>
      <c r="F4595" s="94">
        <v>110</v>
      </c>
      <c r="G4595" s="92"/>
      <c r="H4595" s="92"/>
      <c r="I4595" s="30"/>
      <c r="J4595" s="37">
        <f>VLOOKUP(Table2[[#This Row],[Visitor]],Table1[],2,FALSE)</f>
        <v>10</v>
      </c>
      <c r="K4595" s="37">
        <f>VLOOKUP(Table2[[#This Row],[Home]],Table1[],2,FALSE)</f>
        <v>19</v>
      </c>
      <c r="L4595" s="37">
        <f>VLOOKUP(Table2[[#This Row],[Visitor]],Table3[],2,FALSE)</f>
        <v>10</v>
      </c>
      <c r="M4595" s="37">
        <f>VLOOKUP(Table2[[#This Row],[Home]],Table3[],2,FALSE)</f>
        <v>19</v>
      </c>
      <c r="N4595" s="37">
        <f>VLOOKUP(Table2[[#This Row],[Visitor]],Table4[],2,FALSE)</f>
        <v>10</v>
      </c>
      <c r="O4595" s="37">
        <f>VLOOKUP(Table2[[#This Row],[Home]],Table4[],2,FALSE)</f>
        <v>16</v>
      </c>
      <c r="P4595" s="37">
        <f>VLOOKUP(Table2[[#This Row],[Visitor]],Table5[],2,FALSE)</f>
        <v>10</v>
      </c>
      <c r="Q4595" s="37">
        <f>VLOOKUP(Table2[[#This Row],[Home]],Table5[],2,FALSE)</f>
        <v>27</v>
      </c>
    </row>
    <row r="4596" spans="1:17" ht="25.5" customHeight="1">
      <c r="A4596" s="93" t="s">
        <v>1642</v>
      </c>
      <c r="B4596" s="94" t="s">
        <v>12</v>
      </c>
      <c r="C4596" s="94" t="s">
        <v>44</v>
      </c>
      <c r="D4596" s="94">
        <v>103</v>
      </c>
      <c r="E4596" s="94" t="s">
        <v>19</v>
      </c>
      <c r="F4596" s="94">
        <v>106</v>
      </c>
      <c r="G4596" s="92"/>
      <c r="H4596" s="92"/>
      <c r="I4596" s="30"/>
      <c r="J4596" s="37">
        <f>VLOOKUP(Table2[[#This Row],[Visitor]],Table1[],2,FALSE)</f>
        <v>6</v>
      </c>
      <c r="K4596" s="37">
        <f>VLOOKUP(Table2[[#This Row],[Home]],Table1[],2,FALSE)</f>
        <v>27</v>
      </c>
      <c r="L4596" s="37">
        <f>VLOOKUP(Table2[[#This Row],[Visitor]],Table3[],2,FALSE)</f>
        <v>18</v>
      </c>
      <c r="M4596" s="37">
        <f>VLOOKUP(Table2[[#This Row],[Home]],Table3[],2,FALSE)</f>
        <v>5</v>
      </c>
      <c r="N4596" s="37">
        <f>VLOOKUP(Table2[[#This Row],[Visitor]],Table4[],2,FALSE)</f>
        <v>12</v>
      </c>
      <c r="O4596" s="37">
        <f>VLOOKUP(Table2[[#This Row],[Home]],Table4[],2,FALSE)</f>
        <v>7</v>
      </c>
      <c r="P4596" s="37">
        <f>VLOOKUP(Table2[[#This Row],[Visitor]],Table5[],2,FALSE)</f>
        <v>4</v>
      </c>
      <c r="Q4596" s="37">
        <f>VLOOKUP(Table2[[#This Row],[Home]],Table5[],2,FALSE)</f>
        <v>13</v>
      </c>
    </row>
    <row r="4597" spans="1:17" ht="25.5" customHeight="1">
      <c r="A4597" s="93" t="s">
        <v>1642</v>
      </c>
      <c r="B4597" s="94" t="s">
        <v>12</v>
      </c>
      <c r="C4597" s="94" t="s">
        <v>24</v>
      </c>
      <c r="D4597" s="94">
        <v>115</v>
      </c>
      <c r="E4597" s="94" t="s">
        <v>20</v>
      </c>
      <c r="F4597" s="94">
        <v>117</v>
      </c>
      <c r="G4597" s="92"/>
      <c r="H4597" s="92"/>
      <c r="I4597" s="30"/>
      <c r="J4597" s="37">
        <f>VLOOKUP(Table2[[#This Row],[Visitor]],Table1[],2,FALSE)</f>
        <v>21</v>
      </c>
      <c r="K4597" s="37">
        <f>VLOOKUP(Table2[[#This Row],[Home]],Table1[],2,FALSE)</f>
        <v>9</v>
      </c>
      <c r="L4597" s="37">
        <f>VLOOKUP(Table2[[#This Row],[Visitor]],Table3[],2,FALSE)</f>
        <v>9</v>
      </c>
      <c r="M4597" s="37">
        <f>VLOOKUP(Table2[[#This Row],[Home]],Table3[],2,FALSE)</f>
        <v>17</v>
      </c>
      <c r="N4597" s="37">
        <f>VLOOKUP(Table2[[#This Row],[Visitor]],Table4[],2,FALSE)</f>
        <v>24</v>
      </c>
      <c r="O4597" s="37">
        <f>VLOOKUP(Table2[[#This Row],[Home]],Table4[],2,FALSE)</f>
        <v>25</v>
      </c>
      <c r="P4597" s="37">
        <f>VLOOKUP(Table2[[#This Row],[Visitor]],Table5[],2,FALSE)</f>
        <v>21</v>
      </c>
      <c r="Q4597" s="37">
        <f>VLOOKUP(Table2[[#This Row],[Home]],Table5[],2,FALSE)</f>
        <v>22</v>
      </c>
    </row>
    <row r="4598" spans="1:17" ht="25.5" customHeight="1">
      <c r="A4598" s="93" t="s">
        <v>1642</v>
      </c>
      <c r="B4598" s="94" t="s">
        <v>21</v>
      </c>
      <c r="C4598" s="94" t="s">
        <v>13</v>
      </c>
      <c r="D4598" s="94">
        <v>115</v>
      </c>
      <c r="E4598" s="94" t="s">
        <v>15</v>
      </c>
      <c r="F4598" s="94">
        <v>130</v>
      </c>
      <c r="G4598" s="92"/>
      <c r="H4598" s="92"/>
      <c r="I4598" s="30"/>
      <c r="J4598" s="37">
        <f>VLOOKUP(Table2[[#This Row],[Visitor]],Table1[],2,FALSE)</f>
        <v>20</v>
      </c>
      <c r="K4598" s="37">
        <f>VLOOKUP(Table2[[#This Row],[Home]],Table1[],2,FALSE)</f>
        <v>30</v>
      </c>
      <c r="L4598" s="37">
        <f>VLOOKUP(Table2[[#This Row],[Visitor]],Table3[],2,FALSE)</f>
        <v>20</v>
      </c>
      <c r="M4598" s="37">
        <f>VLOOKUP(Table2[[#This Row],[Home]],Table3[],2,FALSE)</f>
        <v>23</v>
      </c>
      <c r="N4598" s="37">
        <f>VLOOKUP(Table2[[#This Row],[Visitor]],Table4[],2,FALSE)</f>
        <v>17</v>
      </c>
      <c r="O4598" s="37">
        <f>VLOOKUP(Table2[[#This Row],[Home]],Table4[],2,FALSE)</f>
        <v>14</v>
      </c>
      <c r="P4598" s="37">
        <f>VLOOKUP(Table2[[#This Row],[Visitor]],Table5[],2,FALSE)</f>
        <v>23</v>
      </c>
      <c r="Q4598" s="37">
        <f>VLOOKUP(Table2[[#This Row],[Home]],Table5[],2,FALSE)</f>
        <v>14</v>
      </c>
    </row>
    <row r="4599" spans="1:17" ht="25.5" customHeight="1">
      <c r="A4599" s="93" t="s">
        <v>1642</v>
      </c>
      <c r="B4599" s="94" t="s">
        <v>21</v>
      </c>
      <c r="C4599" s="94" t="s">
        <v>18</v>
      </c>
      <c r="D4599" s="94">
        <v>102</v>
      </c>
      <c r="E4599" s="94" t="s">
        <v>41</v>
      </c>
      <c r="F4599" s="94">
        <v>113</v>
      </c>
      <c r="G4599" s="92"/>
      <c r="H4599" s="92"/>
      <c r="I4599" s="30"/>
      <c r="J4599" s="37">
        <f>VLOOKUP(Table2[[#This Row],[Visitor]],Table1[],2,FALSE)</f>
        <v>26</v>
      </c>
      <c r="K4599" s="37">
        <f>VLOOKUP(Table2[[#This Row],[Home]],Table1[],2,FALSE)</f>
        <v>7</v>
      </c>
      <c r="L4599" s="37">
        <f>VLOOKUP(Table2[[#This Row],[Visitor]],Table3[],2,FALSE)</f>
        <v>26</v>
      </c>
      <c r="M4599" s="37">
        <f>VLOOKUP(Table2[[#This Row],[Home]],Table3[],2,FALSE)</f>
        <v>2</v>
      </c>
      <c r="N4599" s="37">
        <f>VLOOKUP(Table2[[#This Row],[Visitor]],Table4[],2,FALSE)</f>
        <v>15</v>
      </c>
      <c r="O4599" s="37">
        <f>VLOOKUP(Table2[[#This Row],[Home]],Table4[],2,FALSE)</f>
        <v>2</v>
      </c>
      <c r="P4599" s="37">
        <f>VLOOKUP(Table2[[#This Row],[Visitor]],Table5[],2,FALSE)</f>
        <v>18</v>
      </c>
      <c r="Q4599" s="37">
        <f>VLOOKUP(Table2[[#This Row],[Home]],Table5[],2,FALSE)</f>
        <v>2</v>
      </c>
    </row>
    <row r="4600" spans="1:17" ht="25.5" customHeight="1">
      <c r="A4600" s="93" t="s">
        <v>1642</v>
      </c>
      <c r="B4600" s="94" t="s">
        <v>23</v>
      </c>
      <c r="C4600" s="94" t="s">
        <v>25</v>
      </c>
      <c r="D4600" s="94">
        <v>126</v>
      </c>
      <c r="E4600" s="94" t="s">
        <v>40</v>
      </c>
      <c r="F4600" s="94">
        <v>115</v>
      </c>
      <c r="G4600" s="92"/>
      <c r="H4600" s="92"/>
      <c r="I4600" s="30"/>
      <c r="J4600" s="37">
        <f>VLOOKUP(Table2[[#This Row],[Visitor]],Table1[],2,FALSE)</f>
        <v>12</v>
      </c>
      <c r="K4600" s="37">
        <f>VLOOKUP(Table2[[#This Row],[Home]],Table1[],2,FALSE)</f>
        <v>15</v>
      </c>
      <c r="L4600" s="37">
        <f>VLOOKUP(Table2[[#This Row],[Visitor]],Table3[],2,FALSE)</f>
        <v>29</v>
      </c>
      <c r="M4600" s="37">
        <f>VLOOKUP(Table2[[#This Row],[Home]],Table3[],2,FALSE)</f>
        <v>24</v>
      </c>
      <c r="N4600" s="37">
        <f>VLOOKUP(Table2[[#This Row],[Visitor]],Table4[],2,FALSE)</f>
        <v>23</v>
      </c>
      <c r="O4600" s="37">
        <f>VLOOKUP(Table2[[#This Row],[Home]],Table4[],2,FALSE)</f>
        <v>27</v>
      </c>
      <c r="P4600" s="37">
        <f>VLOOKUP(Table2[[#This Row],[Visitor]],Table5[],2,FALSE)</f>
        <v>16</v>
      </c>
      <c r="Q4600" s="37">
        <f>VLOOKUP(Table2[[#This Row],[Home]],Table5[],2,FALSE)</f>
        <v>24</v>
      </c>
    </row>
    <row r="4601" spans="1:17" ht="25.5" customHeight="1">
      <c r="A4601" s="93" t="s">
        <v>1642</v>
      </c>
      <c r="B4601" s="94" t="s">
        <v>23</v>
      </c>
      <c r="C4601" s="94" t="s">
        <v>30</v>
      </c>
      <c r="D4601" s="94">
        <v>128</v>
      </c>
      <c r="E4601" s="94" t="s">
        <v>9</v>
      </c>
      <c r="F4601" s="94">
        <v>99</v>
      </c>
      <c r="G4601" s="92"/>
      <c r="H4601" s="92"/>
      <c r="I4601" s="30"/>
      <c r="J4601" s="37">
        <f>VLOOKUP(Table2[[#This Row],[Visitor]],Table1[],2,FALSE)</f>
        <v>18</v>
      </c>
      <c r="K4601" s="37">
        <f>VLOOKUP(Table2[[#This Row],[Home]],Table1[],2,FALSE)</f>
        <v>3</v>
      </c>
      <c r="L4601" s="37">
        <f>VLOOKUP(Table2[[#This Row],[Visitor]],Table3[],2,FALSE)</f>
        <v>14</v>
      </c>
      <c r="M4601" s="37">
        <f>VLOOKUP(Table2[[#This Row],[Home]],Table3[],2,FALSE)</f>
        <v>1</v>
      </c>
      <c r="N4601" s="37">
        <f>VLOOKUP(Table2[[#This Row],[Visitor]],Table4[],2,FALSE)</f>
        <v>4</v>
      </c>
      <c r="O4601" s="37">
        <f>VLOOKUP(Table2[[#This Row],[Home]],Table4[],2,FALSE)</f>
        <v>5</v>
      </c>
      <c r="P4601" s="37">
        <f>VLOOKUP(Table2[[#This Row],[Visitor]],Table5[],2,FALSE)</f>
        <v>6</v>
      </c>
      <c r="Q4601" s="37">
        <f>VLOOKUP(Table2[[#This Row],[Home]],Table5[],2,FALSE)</f>
        <v>8</v>
      </c>
    </row>
    <row r="4602" spans="1:17" ht="25.5" customHeight="1">
      <c r="A4602" s="93" t="s">
        <v>1642</v>
      </c>
      <c r="B4602" s="94" t="s">
        <v>23</v>
      </c>
      <c r="C4602" s="94" t="s">
        <v>17</v>
      </c>
      <c r="D4602" s="94">
        <v>111</v>
      </c>
      <c r="E4602" s="94" t="s">
        <v>33</v>
      </c>
      <c r="F4602" s="94">
        <v>119</v>
      </c>
      <c r="G4602" s="92"/>
      <c r="H4602" s="92"/>
      <c r="I4602" s="30"/>
      <c r="J4602" s="37">
        <f>VLOOKUP(Table2[[#This Row],[Visitor]],Table1[],2,FALSE)</f>
        <v>17</v>
      </c>
      <c r="K4602" s="37">
        <f>VLOOKUP(Table2[[#This Row],[Home]],Table1[],2,FALSE)</f>
        <v>24</v>
      </c>
      <c r="L4602" s="37">
        <f>VLOOKUP(Table2[[#This Row],[Visitor]],Table3[],2,FALSE)</f>
        <v>15</v>
      </c>
      <c r="M4602" s="37">
        <f>VLOOKUP(Table2[[#This Row],[Home]],Table3[],2,FALSE)</f>
        <v>12</v>
      </c>
      <c r="N4602" s="37">
        <f>VLOOKUP(Table2[[#This Row],[Visitor]],Table4[],2,FALSE)</f>
        <v>18</v>
      </c>
      <c r="O4602" s="37">
        <f>VLOOKUP(Table2[[#This Row],[Home]],Table4[],2,FALSE)</f>
        <v>21</v>
      </c>
      <c r="P4602" s="37">
        <f>VLOOKUP(Table2[[#This Row],[Visitor]],Table5[],2,FALSE)</f>
        <v>9</v>
      </c>
      <c r="Q4602" s="37">
        <f>VLOOKUP(Table2[[#This Row],[Home]],Table5[],2,FALSE)</f>
        <v>29</v>
      </c>
    </row>
    <row r="4603" spans="1:17" ht="25.5" customHeight="1">
      <c r="A4603" s="93" t="s">
        <v>1642</v>
      </c>
      <c r="B4603" s="94" t="s">
        <v>26</v>
      </c>
      <c r="C4603" s="94" t="s">
        <v>36</v>
      </c>
      <c r="D4603" s="94">
        <v>107</v>
      </c>
      <c r="E4603" s="94" t="s">
        <v>34</v>
      </c>
      <c r="F4603" s="94">
        <v>106</v>
      </c>
      <c r="G4603" s="92"/>
      <c r="H4603" s="92"/>
      <c r="I4603" s="30"/>
      <c r="J4603" s="37">
        <f>VLOOKUP(Table2[[#This Row],[Visitor]],Table1[],2,FALSE)</f>
        <v>16</v>
      </c>
      <c r="K4603" s="37">
        <f>VLOOKUP(Table2[[#This Row],[Home]],Table1[],2,FALSE)</f>
        <v>2</v>
      </c>
      <c r="L4603" s="37">
        <f>VLOOKUP(Table2[[#This Row],[Visitor]],Table3[],2,FALSE)</f>
        <v>7</v>
      </c>
      <c r="M4603" s="37">
        <f>VLOOKUP(Table2[[#This Row],[Home]],Table3[],2,FALSE)</f>
        <v>13</v>
      </c>
      <c r="N4603" s="37">
        <f>VLOOKUP(Table2[[#This Row],[Visitor]],Table4[],2,FALSE)</f>
        <v>6</v>
      </c>
      <c r="O4603" s="37">
        <f>VLOOKUP(Table2[[#This Row],[Home]],Table4[],2,FALSE)</f>
        <v>13</v>
      </c>
      <c r="P4603" s="37">
        <f>VLOOKUP(Table2[[#This Row],[Visitor]],Table5[],2,FALSE)</f>
        <v>15</v>
      </c>
      <c r="Q4603" s="37">
        <f>VLOOKUP(Table2[[#This Row],[Home]],Table5[],2,FALSE)</f>
        <v>19</v>
      </c>
    </row>
    <row r="4604" spans="1:17" ht="25.5" customHeight="1">
      <c r="A4604" s="93" t="s">
        <v>1642</v>
      </c>
      <c r="B4604" s="94" t="s">
        <v>32</v>
      </c>
      <c r="C4604" s="94" t="s">
        <v>42</v>
      </c>
      <c r="D4604" s="94">
        <v>117</v>
      </c>
      <c r="E4604" s="94" t="s">
        <v>28</v>
      </c>
      <c r="F4604" s="94">
        <v>109</v>
      </c>
      <c r="G4604" s="92"/>
      <c r="H4604" s="92"/>
      <c r="I4604" s="30"/>
      <c r="J4604" s="37">
        <f>VLOOKUP(Table2[[#This Row],[Visitor]],Table1[],2,FALSE)</f>
        <v>25</v>
      </c>
      <c r="K4604" s="37">
        <f>VLOOKUP(Table2[[#This Row],[Home]],Table1[],2,FALSE)</f>
        <v>22</v>
      </c>
      <c r="L4604" s="37">
        <f>VLOOKUP(Table2[[#This Row],[Visitor]],Table3[],2,FALSE)</f>
        <v>22</v>
      </c>
      <c r="M4604" s="37">
        <f>VLOOKUP(Table2[[#This Row],[Home]],Table3[],2,FALSE)</f>
        <v>28</v>
      </c>
      <c r="N4604" s="37">
        <f>VLOOKUP(Table2[[#This Row],[Visitor]],Table4[],2,FALSE)</f>
        <v>30</v>
      </c>
      <c r="O4604" s="37">
        <f>VLOOKUP(Table2[[#This Row],[Home]],Table4[],2,FALSE)</f>
        <v>22</v>
      </c>
      <c r="P4604" s="37">
        <f>VLOOKUP(Table2[[#This Row],[Visitor]],Table5[],2,FALSE)</f>
        <v>25</v>
      </c>
      <c r="Q4604" s="37">
        <f>VLOOKUP(Table2[[#This Row],[Home]],Table5[],2,FALSE)</f>
        <v>12</v>
      </c>
    </row>
    <row r="4605" spans="1:17" ht="25.5" customHeight="1">
      <c r="A4605" s="93" t="s">
        <v>1643</v>
      </c>
      <c r="B4605" s="94" t="s">
        <v>58</v>
      </c>
      <c r="C4605" s="94" t="s">
        <v>31</v>
      </c>
      <c r="D4605" s="94">
        <v>115</v>
      </c>
      <c r="E4605" s="94" t="s">
        <v>45</v>
      </c>
      <c r="F4605" s="94">
        <v>127</v>
      </c>
      <c r="G4605" s="92"/>
      <c r="H4605" s="92"/>
      <c r="I4605" s="30"/>
      <c r="J4605" s="37">
        <f>VLOOKUP(Table2[[#This Row],[Visitor]],Table1[],2,FALSE)</f>
        <v>8</v>
      </c>
      <c r="K4605" s="37">
        <f>VLOOKUP(Table2[[#This Row],[Home]],Table1[],2,FALSE)</f>
        <v>28</v>
      </c>
      <c r="L4605" s="37">
        <f>VLOOKUP(Table2[[#This Row],[Visitor]],Table3[],2,FALSE)</f>
        <v>11</v>
      </c>
      <c r="M4605" s="37">
        <f>VLOOKUP(Table2[[#This Row],[Home]],Table3[],2,FALSE)</f>
        <v>21</v>
      </c>
      <c r="N4605" s="37">
        <f>VLOOKUP(Table2[[#This Row],[Visitor]],Table4[],2,FALSE)</f>
        <v>8</v>
      </c>
      <c r="O4605" s="37">
        <f>VLOOKUP(Table2[[#This Row],[Home]],Table4[],2,FALSE)</f>
        <v>20</v>
      </c>
      <c r="P4605" s="37">
        <f>VLOOKUP(Table2[[#This Row],[Visitor]],Table5[],2,FALSE)</f>
        <v>11</v>
      </c>
      <c r="Q4605" s="37">
        <f>VLOOKUP(Table2[[#This Row],[Home]],Table5[],2,FALSE)</f>
        <v>3</v>
      </c>
    </row>
    <row r="4606" spans="1:17" ht="25.5" customHeight="1">
      <c r="A4606" s="93" t="s">
        <v>1643</v>
      </c>
      <c r="B4606" s="94" t="s">
        <v>23</v>
      </c>
      <c r="C4606" s="94" t="s">
        <v>6</v>
      </c>
      <c r="D4606" s="94">
        <v>96</v>
      </c>
      <c r="E4606" s="94" t="s">
        <v>40</v>
      </c>
      <c r="F4606" s="94">
        <v>106</v>
      </c>
      <c r="G4606" s="92"/>
      <c r="H4606" s="92"/>
      <c r="I4606" s="30"/>
      <c r="J4606" s="37">
        <f>VLOOKUP(Table2[[#This Row],[Visitor]],Table1[],2,FALSE)</f>
        <v>5</v>
      </c>
      <c r="K4606" s="37">
        <f>VLOOKUP(Table2[[#This Row],[Home]],Table1[],2,FALSE)</f>
        <v>15</v>
      </c>
      <c r="L4606" s="37">
        <f>VLOOKUP(Table2[[#This Row],[Visitor]],Table3[],2,FALSE)</f>
        <v>6</v>
      </c>
      <c r="M4606" s="37">
        <f>VLOOKUP(Table2[[#This Row],[Home]],Table3[],2,FALSE)</f>
        <v>24</v>
      </c>
      <c r="N4606" s="37">
        <f>VLOOKUP(Table2[[#This Row],[Visitor]],Table4[],2,FALSE)</f>
        <v>28</v>
      </c>
      <c r="O4606" s="37">
        <f>VLOOKUP(Table2[[#This Row],[Home]],Table4[],2,FALSE)</f>
        <v>27</v>
      </c>
      <c r="P4606" s="37">
        <f>VLOOKUP(Table2[[#This Row],[Visitor]],Table5[],2,FALSE)</f>
        <v>28</v>
      </c>
      <c r="Q4606" s="37">
        <f>VLOOKUP(Table2[[#This Row],[Home]],Table5[],2,FALSE)</f>
        <v>24</v>
      </c>
    </row>
    <row r="4607" spans="1:17" ht="25.5" customHeight="1">
      <c r="A4607" s="93" t="s">
        <v>1643</v>
      </c>
      <c r="B4607" s="94" t="s">
        <v>23</v>
      </c>
      <c r="C4607" s="94" t="s">
        <v>14</v>
      </c>
      <c r="D4607" s="94">
        <v>100</v>
      </c>
      <c r="E4607" s="94" t="s">
        <v>20</v>
      </c>
      <c r="F4607" s="94">
        <v>121</v>
      </c>
      <c r="G4607" s="92"/>
      <c r="H4607" s="92"/>
      <c r="I4607" s="30"/>
      <c r="J4607" s="37">
        <f>VLOOKUP(Table2[[#This Row],[Visitor]],Table1[],2,FALSE)</f>
        <v>19</v>
      </c>
      <c r="K4607" s="37">
        <f>VLOOKUP(Table2[[#This Row],[Home]],Table1[],2,FALSE)</f>
        <v>9</v>
      </c>
      <c r="L4607" s="37">
        <f>VLOOKUP(Table2[[#This Row],[Visitor]],Table3[],2,FALSE)</f>
        <v>19</v>
      </c>
      <c r="M4607" s="37">
        <f>VLOOKUP(Table2[[#This Row],[Home]],Table3[],2,FALSE)</f>
        <v>17</v>
      </c>
      <c r="N4607" s="37">
        <f>VLOOKUP(Table2[[#This Row],[Visitor]],Table4[],2,FALSE)</f>
        <v>16</v>
      </c>
      <c r="O4607" s="37">
        <f>VLOOKUP(Table2[[#This Row],[Home]],Table4[],2,FALSE)</f>
        <v>25</v>
      </c>
      <c r="P4607" s="37">
        <f>VLOOKUP(Table2[[#This Row],[Visitor]],Table5[],2,FALSE)</f>
        <v>27</v>
      </c>
      <c r="Q4607" s="37">
        <f>VLOOKUP(Table2[[#This Row],[Home]],Table5[],2,FALSE)</f>
        <v>22</v>
      </c>
    </row>
    <row r="4608" spans="1:17" ht="25.5" customHeight="1">
      <c r="A4608" s="93" t="s">
        <v>1643</v>
      </c>
      <c r="B4608" s="94" t="s">
        <v>26</v>
      </c>
      <c r="C4608" s="94" t="s">
        <v>10</v>
      </c>
      <c r="D4608" s="94">
        <v>114</v>
      </c>
      <c r="E4608" s="94" t="s">
        <v>5</v>
      </c>
      <c r="F4608" s="94">
        <v>119</v>
      </c>
      <c r="G4608" s="92"/>
      <c r="H4608" s="92"/>
      <c r="I4608" s="30"/>
      <c r="J4608" s="37">
        <f>VLOOKUP(Table2[[#This Row],[Visitor]],Table1[],2,FALSE)</f>
        <v>1</v>
      </c>
      <c r="K4608" s="37">
        <f>VLOOKUP(Table2[[#This Row],[Home]],Table1[],2,FALSE)</f>
        <v>4</v>
      </c>
      <c r="L4608" s="37">
        <f>VLOOKUP(Table2[[#This Row],[Visitor]],Table3[],2,FALSE)</f>
        <v>3</v>
      </c>
      <c r="M4608" s="37">
        <f>VLOOKUP(Table2[[#This Row],[Home]],Table3[],2,FALSE)</f>
        <v>4</v>
      </c>
      <c r="N4608" s="37">
        <f>VLOOKUP(Table2[[#This Row],[Visitor]],Table4[],2,FALSE)</f>
        <v>3</v>
      </c>
      <c r="O4608" s="37">
        <f>VLOOKUP(Table2[[#This Row],[Home]],Table4[],2,FALSE)</f>
        <v>9</v>
      </c>
      <c r="P4608" s="37">
        <f>VLOOKUP(Table2[[#This Row],[Visitor]],Table5[],2,FALSE)</f>
        <v>30</v>
      </c>
      <c r="Q4608" s="37">
        <f>VLOOKUP(Table2[[#This Row],[Home]],Table5[],2,FALSE)</f>
        <v>5</v>
      </c>
    </row>
    <row r="4609" spans="1:17" ht="25.5" customHeight="1">
      <c r="A4609" s="93" t="s">
        <v>1643</v>
      </c>
      <c r="B4609" s="94" t="s">
        <v>29</v>
      </c>
      <c r="C4609" s="94" t="s">
        <v>25</v>
      </c>
      <c r="D4609" s="94">
        <v>128</v>
      </c>
      <c r="E4609" s="94" t="s">
        <v>22</v>
      </c>
      <c r="F4609" s="94">
        <v>115</v>
      </c>
      <c r="G4609" s="92"/>
      <c r="H4609" s="92"/>
      <c r="I4609" s="30"/>
      <c r="J4609" s="37">
        <f>VLOOKUP(Table2[[#This Row],[Visitor]],Table1[],2,FALSE)</f>
        <v>12</v>
      </c>
      <c r="K4609" s="37">
        <f>VLOOKUP(Table2[[#This Row],[Home]],Table1[],2,FALSE)</f>
        <v>14</v>
      </c>
      <c r="L4609" s="37">
        <f>VLOOKUP(Table2[[#This Row],[Visitor]],Table3[],2,FALSE)</f>
        <v>29</v>
      </c>
      <c r="M4609" s="37">
        <f>VLOOKUP(Table2[[#This Row],[Home]],Table3[],2,FALSE)</f>
        <v>16</v>
      </c>
      <c r="N4609" s="37">
        <f>VLOOKUP(Table2[[#This Row],[Visitor]],Table4[],2,FALSE)</f>
        <v>23</v>
      </c>
      <c r="O4609" s="37">
        <f>VLOOKUP(Table2[[#This Row],[Home]],Table4[],2,FALSE)</f>
        <v>1</v>
      </c>
      <c r="P4609" s="37">
        <f>VLOOKUP(Table2[[#This Row],[Visitor]],Table5[],2,FALSE)</f>
        <v>16</v>
      </c>
      <c r="Q4609" s="37">
        <f>VLOOKUP(Table2[[#This Row],[Home]],Table5[],2,FALSE)</f>
        <v>1</v>
      </c>
    </row>
    <row r="4610" spans="1:17" ht="25.5" customHeight="1">
      <c r="A4610" s="93" t="s">
        <v>1643</v>
      </c>
      <c r="B4610" s="94" t="s">
        <v>35</v>
      </c>
      <c r="C4610" s="94" t="s">
        <v>34</v>
      </c>
      <c r="D4610" s="94">
        <v>111</v>
      </c>
      <c r="E4610" s="94" t="s">
        <v>37</v>
      </c>
      <c r="F4610" s="94">
        <v>85</v>
      </c>
      <c r="G4610" s="92"/>
      <c r="H4610" s="92"/>
      <c r="I4610" s="30"/>
      <c r="J4610" s="37">
        <f>VLOOKUP(Table2[[#This Row],[Visitor]],Table1[],2,FALSE)</f>
        <v>2</v>
      </c>
      <c r="K4610" s="37">
        <f>VLOOKUP(Table2[[#This Row],[Home]],Table1[],2,FALSE)</f>
        <v>29</v>
      </c>
      <c r="L4610" s="37">
        <f>VLOOKUP(Table2[[#This Row],[Visitor]],Table3[],2,FALSE)</f>
        <v>13</v>
      </c>
      <c r="M4610" s="37">
        <f>VLOOKUP(Table2[[#This Row],[Home]],Table3[],2,FALSE)</f>
        <v>30</v>
      </c>
      <c r="N4610" s="37">
        <f>VLOOKUP(Table2[[#This Row],[Visitor]],Table4[],2,FALSE)</f>
        <v>13</v>
      </c>
      <c r="O4610" s="37">
        <f>VLOOKUP(Table2[[#This Row],[Home]],Table4[],2,FALSE)</f>
        <v>29</v>
      </c>
      <c r="P4610" s="37">
        <f>VLOOKUP(Table2[[#This Row],[Visitor]],Table5[],2,FALSE)</f>
        <v>19</v>
      </c>
      <c r="Q4610" s="37">
        <f>VLOOKUP(Table2[[#This Row],[Home]],Table5[],2,FALSE)</f>
        <v>17</v>
      </c>
    </row>
    <row r="4611" spans="1:17" ht="25.5" customHeight="1">
      <c r="A4611" s="93" t="s">
        <v>1644</v>
      </c>
      <c r="B4611" s="94" t="s">
        <v>97</v>
      </c>
      <c r="C4611" s="94" t="s">
        <v>16</v>
      </c>
      <c r="D4611" s="94">
        <v>117</v>
      </c>
      <c r="E4611" s="94" t="s">
        <v>27</v>
      </c>
      <c r="F4611" s="94">
        <v>129</v>
      </c>
      <c r="G4611" s="92"/>
      <c r="H4611" s="92"/>
      <c r="I4611" s="30"/>
      <c r="J4611" s="37">
        <f>VLOOKUP(Table2[[#This Row],[Visitor]],Table1[],2,FALSE)</f>
        <v>13</v>
      </c>
      <c r="K4611" s="37">
        <f>VLOOKUP(Table2[[#This Row],[Home]],Table1[],2,FALSE)</f>
        <v>11</v>
      </c>
      <c r="L4611" s="37">
        <f>VLOOKUP(Table2[[#This Row],[Visitor]],Table3[],2,FALSE)</f>
        <v>8</v>
      </c>
      <c r="M4611" s="37">
        <f>VLOOKUP(Table2[[#This Row],[Home]],Table3[],2,FALSE)</f>
        <v>27</v>
      </c>
      <c r="N4611" s="37">
        <f>VLOOKUP(Table2[[#This Row],[Visitor]],Table4[],2,FALSE)</f>
        <v>11</v>
      </c>
      <c r="O4611" s="37">
        <f>VLOOKUP(Table2[[#This Row],[Home]],Table4[],2,FALSE)</f>
        <v>26</v>
      </c>
      <c r="P4611" s="37">
        <f>VLOOKUP(Table2[[#This Row],[Visitor]],Table5[],2,FALSE)</f>
        <v>7</v>
      </c>
      <c r="Q4611" s="37">
        <f>VLOOKUP(Table2[[#This Row],[Home]],Table5[],2,FALSE)</f>
        <v>26</v>
      </c>
    </row>
    <row r="4612" spans="1:17" ht="25.5" customHeight="1">
      <c r="A4612" s="93" t="s">
        <v>1644</v>
      </c>
      <c r="B4612" s="94" t="s">
        <v>97</v>
      </c>
      <c r="C4612" s="94" t="s">
        <v>24</v>
      </c>
      <c r="D4612" s="94">
        <v>112</v>
      </c>
      <c r="E4612" s="94" t="s">
        <v>42</v>
      </c>
      <c r="F4612" s="94">
        <v>122</v>
      </c>
      <c r="G4612" s="92"/>
      <c r="H4612" s="92"/>
      <c r="I4612" s="30"/>
      <c r="J4612" s="37">
        <f>VLOOKUP(Table2[[#This Row],[Visitor]],Table1[],2,FALSE)</f>
        <v>21</v>
      </c>
      <c r="K4612" s="37">
        <f>VLOOKUP(Table2[[#This Row],[Home]],Table1[],2,FALSE)</f>
        <v>25</v>
      </c>
      <c r="L4612" s="37">
        <f>VLOOKUP(Table2[[#This Row],[Visitor]],Table3[],2,FALSE)</f>
        <v>9</v>
      </c>
      <c r="M4612" s="37">
        <f>VLOOKUP(Table2[[#This Row],[Home]],Table3[],2,FALSE)</f>
        <v>22</v>
      </c>
      <c r="N4612" s="37">
        <f>VLOOKUP(Table2[[#This Row],[Visitor]],Table4[],2,FALSE)</f>
        <v>24</v>
      </c>
      <c r="O4612" s="37">
        <f>VLOOKUP(Table2[[#This Row],[Home]],Table4[],2,FALSE)</f>
        <v>30</v>
      </c>
      <c r="P4612" s="37">
        <f>VLOOKUP(Table2[[#This Row],[Visitor]],Table5[],2,FALSE)</f>
        <v>21</v>
      </c>
      <c r="Q4612" s="37">
        <f>VLOOKUP(Table2[[#This Row],[Home]],Table5[],2,FALSE)</f>
        <v>25</v>
      </c>
    </row>
    <row r="4613" spans="1:17" ht="25.5" customHeight="1">
      <c r="A4613" s="93" t="s">
        <v>1644</v>
      </c>
      <c r="B4613" s="94" t="s">
        <v>49</v>
      </c>
      <c r="C4613" s="94" t="s">
        <v>15</v>
      </c>
      <c r="D4613" s="94">
        <v>107</v>
      </c>
      <c r="E4613" s="94" t="s">
        <v>17</v>
      </c>
      <c r="F4613" s="94">
        <v>109</v>
      </c>
      <c r="G4613" s="92"/>
      <c r="H4613" s="92"/>
      <c r="I4613" s="30"/>
      <c r="J4613" s="37">
        <f>VLOOKUP(Table2[[#This Row],[Visitor]],Table1[],2,FALSE)</f>
        <v>30</v>
      </c>
      <c r="K4613" s="37">
        <f>VLOOKUP(Table2[[#This Row],[Home]],Table1[],2,FALSE)</f>
        <v>17</v>
      </c>
      <c r="L4613" s="37">
        <f>VLOOKUP(Table2[[#This Row],[Visitor]],Table3[],2,FALSE)</f>
        <v>23</v>
      </c>
      <c r="M4613" s="37">
        <f>VLOOKUP(Table2[[#This Row],[Home]],Table3[],2,FALSE)</f>
        <v>15</v>
      </c>
      <c r="N4613" s="37">
        <f>VLOOKUP(Table2[[#This Row],[Visitor]],Table4[],2,FALSE)</f>
        <v>14</v>
      </c>
      <c r="O4613" s="37">
        <f>VLOOKUP(Table2[[#This Row],[Home]],Table4[],2,FALSE)</f>
        <v>18</v>
      </c>
      <c r="P4613" s="37">
        <f>VLOOKUP(Table2[[#This Row],[Visitor]],Table5[],2,FALSE)</f>
        <v>14</v>
      </c>
      <c r="Q4613" s="37">
        <f>VLOOKUP(Table2[[#This Row],[Home]],Table5[],2,FALSE)</f>
        <v>9</v>
      </c>
    </row>
    <row r="4614" spans="1:17" ht="25.5" customHeight="1">
      <c r="A4614" s="93" t="s">
        <v>1644</v>
      </c>
      <c r="B4614" s="94" t="s">
        <v>12</v>
      </c>
      <c r="C4614" s="94" t="s">
        <v>36</v>
      </c>
      <c r="D4614" s="94">
        <v>101</v>
      </c>
      <c r="E4614" s="94" t="s">
        <v>13</v>
      </c>
      <c r="F4614" s="94">
        <v>109</v>
      </c>
      <c r="G4614" s="92"/>
      <c r="H4614" s="92"/>
      <c r="I4614" s="30"/>
      <c r="J4614" s="37">
        <f>VLOOKUP(Table2[[#This Row],[Visitor]],Table1[],2,FALSE)</f>
        <v>16</v>
      </c>
      <c r="K4614" s="37">
        <f>VLOOKUP(Table2[[#This Row],[Home]],Table1[],2,FALSE)</f>
        <v>20</v>
      </c>
      <c r="L4614" s="37">
        <f>VLOOKUP(Table2[[#This Row],[Visitor]],Table3[],2,FALSE)</f>
        <v>7</v>
      </c>
      <c r="M4614" s="37">
        <f>VLOOKUP(Table2[[#This Row],[Home]],Table3[],2,FALSE)</f>
        <v>20</v>
      </c>
      <c r="N4614" s="37">
        <f>VLOOKUP(Table2[[#This Row],[Visitor]],Table4[],2,FALSE)</f>
        <v>6</v>
      </c>
      <c r="O4614" s="37">
        <f>VLOOKUP(Table2[[#This Row],[Home]],Table4[],2,FALSE)</f>
        <v>17</v>
      </c>
      <c r="P4614" s="37">
        <f>VLOOKUP(Table2[[#This Row],[Visitor]],Table5[],2,FALSE)</f>
        <v>15</v>
      </c>
      <c r="Q4614" s="37">
        <f>VLOOKUP(Table2[[#This Row],[Home]],Table5[],2,FALSE)</f>
        <v>23</v>
      </c>
    </row>
    <row r="4615" spans="1:17" ht="25.5" customHeight="1">
      <c r="A4615" s="93" t="s">
        <v>1644</v>
      </c>
      <c r="B4615" s="94" t="s">
        <v>12</v>
      </c>
      <c r="C4615" s="94" t="s">
        <v>9</v>
      </c>
      <c r="D4615" s="94">
        <v>114</v>
      </c>
      <c r="E4615" s="94" t="s">
        <v>18</v>
      </c>
      <c r="F4615" s="94">
        <v>110</v>
      </c>
      <c r="G4615" s="92"/>
      <c r="H4615" s="92"/>
      <c r="I4615" s="30"/>
      <c r="J4615" s="37">
        <f>VLOOKUP(Table2[[#This Row],[Visitor]],Table1[],2,FALSE)</f>
        <v>3</v>
      </c>
      <c r="K4615" s="37">
        <f>VLOOKUP(Table2[[#This Row],[Home]],Table1[],2,FALSE)</f>
        <v>26</v>
      </c>
      <c r="L4615" s="37">
        <f>VLOOKUP(Table2[[#This Row],[Visitor]],Table3[],2,FALSE)</f>
        <v>1</v>
      </c>
      <c r="M4615" s="37">
        <f>VLOOKUP(Table2[[#This Row],[Home]],Table3[],2,FALSE)</f>
        <v>26</v>
      </c>
      <c r="N4615" s="37">
        <f>VLOOKUP(Table2[[#This Row],[Visitor]],Table4[],2,FALSE)</f>
        <v>5</v>
      </c>
      <c r="O4615" s="37">
        <f>VLOOKUP(Table2[[#This Row],[Home]],Table4[],2,FALSE)</f>
        <v>15</v>
      </c>
      <c r="P4615" s="37">
        <f>VLOOKUP(Table2[[#This Row],[Visitor]],Table5[],2,FALSE)</f>
        <v>8</v>
      </c>
      <c r="Q4615" s="37">
        <f>VLOOKUP(Table2[[#This Row],[Home]],Table5[],2,FALSE)</f>
        <v>18</v>
      </c>
    </row>
    <row r="4616" spans="1:17" ht="25.5" customHeight="1">
      <c r="A4616" s="93" t="s">
        <v>1644</v>
      </c>
      <c r="B4616" s="94" t="s">
        <v>12</v>
      </c>
      <c r="C4616" s="94" t="s">
        <v>43</v>
      </c>
      <c r="D4616" s="94">
        <v>106</v>
      </c>
      <c r="E4616" s="94" t="s">
        <v>41</v>
      </c>
      <c r="F4616" s="94">
        <v>112</v>
      </c>
      <c r="G4616" s="92"/>
      <c r="H4616" s="92"/>
      <c r="I4616" s="30"/>
      <c r="J4616" s="37">
        <f>VLOOKUP(Table2[[#This Row],[Visitor]],Table1[],2,FALSE)</f>
        <v>10</v>
      </c>
      <c r="K4616" s="37">
        <f>VLOOKUP(Table2[[#This Row],[Home]],Table1[],2,FALSE)</f>
        <v>7</v>
      </c>
      <c r="L4616" s="37">
        <f>VLOOKUP(Table2[[#This Row],[Visitor]],Table3[],2,FALSE)</f>
        <v>10</v>
      </c>
      <c r="M4616" s="37">
        <f>VLOOKUP(Table2[[#This Row],[Home]],Table3[],2,FALSE)</f>
        <v>2</v>
      </c>
      <c r="N4616" s="37">
        <f>VLOOKUP(Table2[[#This Row],[Visitor]],Table4[],2,FALSE)</f>
        <v>10</v>
      </c>
      <c r="O4616" s="37">
        <f>VLOOKUP(Table2[[#This Row],[Home]],Table4[],2,FALSE)</f>
        <v>2</v>
      </c>
      <c r="P4616" s="37">
        <f>VLOOKUP(Table2[[#This Row],[Visitor]],Table5[],2,FALSE)</f>
        <v>10</v>
      </c>
      <c r="Q4616" s="37">
        <f>VLOOKUP(Table2[[#This Row],[Home]],Table5[],2,FALSE)</f>
        <v>2</v>
      </c>
    </row>
    <row r="4617" spans="1:17" ht="25.5" customHeight="1">
      <c r="A4617" s="93" t="s">
        <v>1644</v>
      </c>
      <c r="B4617" s="94" t="s">
        <v>21</v>
      </c>
      <c r="C4617" s="94" t="s">
        <v>38</v>
      </c>
      <c r="D4617" s="94">
        <v>121</v>
      </c>
      <c r="E4617" s="94" t="s">
        <v>28</v>
      </c>
      <c r="F4617" s="94">
        <v>107</v>
      </c>
      <c r="G4617" s="92"/>
      <c r="H4617" s="92"/>
      <c r="I4617" s="30"/>
      <c r="J4617" s="37">
        <f>VLOOKUP(Table2[[#This Row],[Visitor]],Table1[],2,FALSE)</f>
        <v>23</v>
      </c>
      <c r="K4617" s="37">
        <f>VLOOKUP(Table2[[#This Row],[Home]],Table1[],2,FALSE)</f>
        <v>22</v>
      </c>
      <c r="L4617" s="37">
        <f>VLOOKUP(Table2[[#This Row],[Visitor]],Table3[],2,FALSE)</f>
        <v>25</v>
      </c>
      <c r="M4617" s="37">
        <f>VLOOKUP(Table2[[#This Row],[Home]],Table3[],2,FALSE)</f>
        <v>28</v>
      </c>
      <c r="N4617" s="37">
        <f>VLOOKUP(Table2[[#This Row],[Visitor]],Table4[],2,FALSE)</f>
        <v>19</v>
      </c>
      <c r="O4617" s="37">
        <f>VLOOKUP(Table2[[#This Row],[Home]],Table4[],2,FALSE)</f>
        <v>22</v>
      </c>
      <c r="P4617" s="37">
        <f>VLOOKUP(Table2[[#This Row],[Visitor]],Table5[],2,FALSE)</f>
        <v>20</v>
      </c>
      <c r="Q4617" s="37">
        <f>VLOOKUP(Table2[[#This Row],[Home]],Table5[],2,FALSE)</f>
        <v>12</v>
      </c>
    </row>
    <row r="4618" spans="1:17" ht="25.5" customHeight="1">
      <c r="A4618" s="93" t="s">
        <v>1644</v>
      </c>
      <c r="B4618" s="94" t="s">
        <v>35</v>
      </c>
      <c r="C4618" s="94" t="s">
        <v>33</v>
      </c>
      <c r="D4618" s="94">
        <v>105</v>
      </c>
      <c r="E4618" s="94" t="s">
        <v>44</v>
      </c>
      <c r="F4618" s="94">
        <v>124</v>
      </c>
      <c r="G4618" s="92"/>
      <c r="H4618" s="92"/>
      <c r="I4618" s="30"/>
      <c r="J4618" s="37">
        <f>VLOOKUP(Table2[[#This Row],[Visitor]],Table1[],2,FALSE)</f>
        <v>24</v>
      </c>
      <c r="K4618" s="37">
        <f>VLOOKUP(Table2[[#This Row],[Home]],Table1[],2,FALSE)</f>
        <v>6</v>
      </c>
      <c r="L4618" s="37">
        <f>VLOOKUP(Table2[[#This Row],[Visitor]],Table3[],2,FALSE)</f>
        <v>12</v>
      </c>
      <c r="M4618" s="37">
        <f>VLOOKUP(Table2[[#This Row],[Home]],Table3[],2,FALSE)</f>
        <v>18</v>
      </c>
      <c r="N4618" s="37">
        <f>VLOOKUP(Table2[[#This Row],[Visitor]],Table4[],2,FALSE)</f>
        <v>21</v>
      </c>
      <c r="O4618" s="37">
        <f>VLOOKUP(Table2[[#This Row],[Home]],Table4[],2,FALSE)</f>
        <v>12</v>
      </c>
      <c r="P4618" s="37">
        <f>VLOOKUP(Table2[[#This Row],[Visitor]],Table5[],2,FALSE)</f>
        <v>29</v>
      </c>
      <c r="Q4618" s="37">
        <f>VLOOKUP(Table2[[#This Row],[Home]],Table5[],2,FALSE)</f>
        <v>4</v>
      </c>
    </row>
    <row r="4619" spans="1:17" ht="25.5" customHeight="1">
      <c r="A4619" s="93" t="s">
        <v>1645</v>
      </c>
      <c r="B4619" s="94" t="s">
        <v>12</v>
      </c>
      <c r="C4619" s="94" t="s">
        <v>6</v>
      </c>
      <c r="D4619" s="94">
        <v>105</v>
      </c>
      <c r="E4619" s="94" t="s">
        <v>14</v>
      </c>
      <c r="F4619" s="94">
        <v>109</v>
      </c>
      <c r="G4619" s="92"/>
      <c r="H4619" s="92"/>
      <c r="I4619" s="30"/>
      <c r="J4619" s="37">
        <f>VLOOKUP(Table2[[#This Row],[Visitor]],Table1[],2,FALSE)</f>
        <v>5</v>
      </c>
      <c r="K4619" s="37">
        <f>VLOOKUP(Table2[[#This Row],[Home]],Table1[],2,FALSE)</f>
        <v>19</v>
      </c>
      <c r="L4619" s="37">
        <f>VLOOKUP(Table2[[#This Row],[Visitor]],Table3[],2,FALSE)</f>
        <v>6</v>
      </c>
      <c r="M4619" s="37">
        <f>VLOOKUP(Table2[[#This Row],[Home]],Table3[],2,FALSE)</f>
        <v>19</v>
      </c>
      <c r="N4619" s="37">
        <f>VLOOKUP(Table2[[#This Row],[Visitor]],Table4[],2,FALSE)</f>
        <v>28</v>
      </c>
      <c r="O4619" s="37">
        <f>VLOOKUP(Table2[[#This Row],[Home]],Table4[],2,FALSE)</f>
        <v>16</v>
      </c>
      <c r="P4619" s="37">
        <f>VLOOKUP(Table2[[#This Row],[Visitor]],Table5[],2,FALSE)</f>
        <v>28</v>
      </c>
      <c r="Q4619" s="37">
        <f>VLOOKUP(Table2[[#This Row],[Home]],Table5[],2,FALSE)</f>
        <v>27</v>
      </c>
    </row>
    <row r="4620" spans="1:17" ht="25.5" customHeight="1">
      <c r="A4620" s="93" t="s">
        <v>1645</v>
      </c>
      <c r="B4620" s="94" t="s">
        <v>21</v>
      </c>
      <c r="C4620" s="94" t="s">
        <v>40</v>
      </c>
      <c r="D4620" s="94">
        <v>102</v>
      </c>
      <c r="E4620" s="94" t="s">
        <v>5</v>
      </c>
      <c r="F4620" s="94">
        <v>96</v>
      </c>
      <c r="G4620" s="92"/>
      <c r="H4620" s="92"/>
      <c r="I4620" s="30"/>
      <c r="J4620" s="37">
        <f>VLOOKUP(Table2[[#This Row],[Visitor]],Table1[],2,FALSE)</f>
        <v>15</v>
      </c>
      <c r="K4620" s="37">
        <f>VLOOKUP(Table2[[#This Row],[Home]],Table1[],2,FALSE)</f>
        <v>4</v>
      </c>
      <c r="L4620" s="37">
        <f>VLOOKUP(Table2[[#This Row],[Visitor]],Table3[],2,FALSE)</f>
        <v>24</v>
      </c>
      <c r="M4620" s="37">
        <f>VLOOKUP(Table2[[#This Row],[Home]],Table3[],2,FALSE)</f>
        <v>4</v>
      </c>
      <c r="N4620" s="37">
        <f>VLOOKUP(Table2[[#This Row],[Visitor]],Table4[],2,FALSE)</f>
        <v>27</v>
      </c>
      <c r="O4620" s="37">
        <f>VLOOKUP(Table2[[#This Row],[Home]],Table4[],2,FALSE)</f>
        <v>9</v>
      </c>
      <c r="P4620" s="37">
        <f>VLOOKUP(Table2[[#This Row],[Visitor]],Table5[],2,FALSE)</f>
        <v>24</v>
      </c>
      <c r="Q4620" s="37">
        <f>VLOOKUP(Table2[[#This Row],[Home]],Table5[],2,FALSE)</f>
        <v>5</v>
      </c>
    </row>
    <row r="4621" spans="1:17" ht="25.5" customHeight="1">
      <c r="A4621" s="93" t="s">
        <v>1645</v>
      </c>
      <c r="B4621" s="94" t="s">
        <v>21</v>
      </c>
      <c r="C4621" s="94" t="s">
        <v>10</v>
      </c>
      <c r="D4621" s="94">
        <v>107</v>
      </c>
      <c r="E4621" s="94" t="s">
        <v>19</v>
      </c>
      <c r="F4621" s="94">
        <v>96</v>
      </c>
      <c r="G4621" s="92"/>
      <c r="H4621" s="92"/>
      <c r="I4621" s="30"/>
      <c r="J4621" s="37">
        <f>VLOOKUP(Table2[[#This Row],[Visitor]],Table1[],2,FALSE)</f>
        <v>1</v>
      </c>
      <c r="K4621" s="37">
        <f>VLOOKUP(Table2[[#This Row],[Home]],Table1[],2,FALSE)</f>
        <v>27</v>
      </c>
      <c r="L4621" s="37">
        <f>VLOOKUP(Table2[[#This Row],[Visitor]],Table3[],2,FALSE)</f>
        <v>3</v>
      </c>
      <c r="M4621" s="37">
        <f>VLOOKUP(Table2[[#This Row],[Home]],Table3[],2,FALSE)</f>
        <v>5</v>
      </c>
      <c r="N4621" s="37">
        <f>VLOOKUP(Table2[[#This Row],[Visitor]],Table4[],2,FALSE)</f>
        <v>3</v>
      </c>
      <c r="O4621" s="37">
        <f>VLOOKUP(Table2[[#This Row],[Home]],Table4[],2,FALSE)</f>
        <v>7</v>
      </c>
      <c r="P4621" s="37">
        <f>VLOOKUP(Table2[[#This Row],[Visitor]],Table5[],2,FALSE)</f>
        <v>30</v>
      </c>
      <c r="Q4621" s="37">
        <f>VLOOKUP(Table2[[#This Row],[Home]],Table5[],2,FALSE)</f>
        <v>13</v>
      </c>
    </row>
    <row r="4622" spans="1:17" ht="25.5" customHeight="1">
      <c r="A4622" s="93" t="s">
        <v>1645</v>
      </c>
      <c r="B4622" s="94" t="s">
        <v>23</v>
      </c>
      <c r="C4622" s="94" t="s">
        <v>34</v>
      </c>
      <c r="D4622" s="94">
        <v>109</v>
      </c>
      <c r="E4622" s="94" t="s">
        <v>16</v>
      </c>
      <c r="F4622" s="94">
        <v>94</v>
      </c>
      <c r="G4622" s="92"/>
      <c r="H4622" s="92"/>
      <c r="I4622" s="30"/>
      <c r="J4622" s="37">
        <f>VLOOKUP(Table2[[#This Row],[Visitor]],Table1[],2,FALSE)</f>
        <v>2</v>
      </c>
      <c r="K4622" s="37">
        <f>VLOOKUP(Table2[[#This Row],[Home]],Table1[],2,FALSE)</f>
        <v>13</v>
      </c>
      <c r="L4622" s="37">
        <f>VLOOKUP(Table2[[#This Row],[Visitor]],Table3[],2,FALSE)</f>
        <v>13</v>
      </c>
      <c r="M4622" s="37">
        <f>VLOOKUP(Table2[[#This Row],[Home]],Table3[],2,FALSE)</f>
        <v>8</v>
      </c>
      <c r="N4622" s="37">
        <f>VLOOKUP(Table2[[#This Row],[Visitor]],Table4[],2,FALSE)</f>
        <v>13</v>
      </c>
      <c r="O4622" s="37">
        <f>VLOOKUP(Table2[[#This Row],[Home]],Table4[],2,FALSE)</f>
        <v>11</v>
      </c>
      <c r="P4622" s="37">
        <f>VLOOKUP(Table2[[#This Row],[Visitor]],Table5[],2,FALSE)</f>
        <v>19</v>
      </c>
      <c r="Q4622" s="37">
        <f>VLOOKUP(Table2[[#This Row],[Home]],Table5[],2,FALSE)</f>
        <v>7</v>
      </c>
    </row>
    <row r="4623" spans="1:17" ht="25.5" customHeight="1">
      <c r="A4623" s="93" t="s">
        <v>1645</v>
      </c>
      <c r="B4623" s="94" t="s">
        <v>23</v>
      </c>
      <c r="C4623" s="94" t="s">
        <v>9</v>
      </c>
      <c r="D4623" s="94">
        <v>91</v>
      </c>
      <c r="E4623" s="94" t="s">
        <v>17</v>
      </c>
      <c r="F4623" s="94">
        <v>113</v>
      </c>
      <c r="G4623" s="92"/>
      <c r="H4623" s="92"/>
      <c r="I4623" s="30"/>
      <c r="J4623" s="37">
        <f>VLOOKUP(Table2[[#This Row],[Visitor]],Table1[],2,FALSE)</f>
        <v>3</v>
      </c>
      <c r="K4623" s="37">
        <f>VLOOKUP(Table2[[#This Row],[Home]],Table1[],2,FALSE)</f>
        <v>17</v>
      </c>
      <c r="L4623" s="37">
        <f>VLOOKUP(Table2[[#This Row],[Visitor]],Table3[],2,FALSE)</f>
        <v>1</v>
      </c>
      <c r="M4623" s="37">
        <f>VLOOKUP(Table2[[#This Row],[Home]],Table3[],2,FALSE)</f>
        <v>15</v>
      </c>
      <c r="N4623" s="37">
        <f>VLOOKUP(Table2[[#This Row],[Visitor]],Table4[],2,FALSE)</f>
        <v>5</v>
      </c>
      <c r="O4623" s="37">
        <f>VLOOKUP(Table2[[#This Row],[Home]],Table4[],2,FALSE)</f>
        <v>18</v>
      </c>
      <c r="P4623" s="37">
        <f>VLOOKUP(Table2[[#This Row],[Visitor]],Table5[],2,FALSE)</f>
        <v>8</v>
      </c>
      <c r="Q4623" s="37">
        <f>VLOOKUP(Table2[[#This Row],[Home]],Table5[],2,FALSE)</f>
        <v>9</v>
      </c>
    </row>
    <row r="4624" spans="1:17" ht="25.5" customHeight="1">
      <c r="A4624" s="93" t="s">
        <v>1645</v>
      </c>
      <c r="B4624" s="94" t="s">
        <v>23</v>
      </c>
      <c r="C4624" s="94" t="s">
        <v>37</v>
      </c>
      <c r="D4624" s="94">
        <v>128</v>
      </c>
      <c r="E4624" s="94" t="s">
        <v>22</v>
      </c>
      <c r="F4624" s="94">
        <v>127</v>
      </c>
      <c r="G4624" s="92"/>
      <c r="H4624" s="92"/>
      <c r="I4624" s="30"/>
      <c r="J4624" s="37">
        <f>VLOOKUP(Table2[[#This Row],[Visitor]],Table1[],2,FALSE)</f>
        <v>29</v>
      </c>
      <c r="K4624" s="37">
        <f>VLOOKUP(Table2[[#This Row],[Home]],Table1[],2,FALSE)</f>
        <v>14</v>
      </c>
      <c r="L4624" s="37">
        <f>VLOOKUP(Table2[[#This Row],[Visitor]],Table3[],2,FALSE)</f>
        <v>30</v>
      </c>
      <c r="M4624" s="37">
        <f>VLOOKUP(Table2[[#This Row],[Home]],Table3[],2,FALSE)</f>
        <v>16</v>
      </c>
      <c r="N4624" s="37">
        <f>VLOOKUP(Table2[[#This Row],[Visitor]],Table4[],2,FALSE)</f>
        <v>29</v>
      </c>
      <c r="O4624" s="37">
        <f>VLOOKUP(Table2[[#This Row],[Home]],Table4[],2,FALSE)</f>
        <v>1</v>
      </c>
      <c r="P4624" s="37">
        <f>VLOOKUP(Table2[[#This Row],[Visitor]],Table5[],2,FALSE)</f>
        <v>17</v>
      </c>
      <c r="Q4624" s="37">
        <f>VLOOKUP(Table2[[#This Row],[Home]],Table5[],2,FALSE)</f>
        <v>1</v>
      </c>
    </row>
    <row r="4625" spans="1:17" ht="25.5" customHeight="1">
      <c r="A4625" s="93" t="s">
        <v>1645</v>
      </c>
      <c r="B4625" s="94" t="s">
        <v>23</v>
      </c>
      <c r="C4625" s="94" t="s">
        <v>43</v>
      </c>
      <c r="D4625" s="94">
        <v>107</v>
      </c>
      <c r="E4625" s="94" t="s">
        <v>20</v>
      </c>
      <c r="F4625" s="94">
        <v>119</v>
      </c>
      <c r="G4625" s="92"/>
      <c r="H4625" s="92"/>
      <c r="I4625" s="30"/>
      <c r="J4625" s="37">
        <f>VLOOKUP(Table2[[#This Row],[Visitor]],Table1[],2,FALSE)</f>
        <v>10</v>
      </c>
      <c r="K4625" s="37">
        <f>VLOOKUP(Table2[[#This Row],[Home]],Table1[],2,FALSE)</f>
        <v>9</v>
      </c>
      <c r="L4625" s="37">
        <f>VLOOKUP(Table2[[#This Row],[Visitor]],Table3[],2,FALSE)</f>
        <v>10</v>
      </c>
      <c r="M4625" s="37">
        <f>VLOOKUP(Table2[[#This Row],[Home]],Table3[],2,FALSE)</f>
        <v>17</v>
      </c>
      <c r="N4625" s="37">
        <f>VLOOKUP(Table2[[#This Row],[Visitor]],Table4[],2,FALSE)</f>
        <v>10</v>
      </c>
      <c r="O4625" s="37">
        <f>VLOOKUP(Table2[[#This Row],[Home]],Table4[],2,FALSE)</f>
        <v>25</v>
      </c>
      <c r="P4625" s="37">
        <f>VLOOKUP(Table2[[#This Row],[Visitor]],Table5[],2,FALSE)</f>
        <v>10</v>
      </c>
      <c r="Q4625" s="37">
        <f>VLOOKUP(Table2[[#This Row],[Home]],Table5[],2,FALSE)</f>
        <v>22</v>
      </c>
    </row>
    <row r="4626" spans="1:17" ht="25.5" customHeight="1">
      <c r="A4626" s="93" t="s">
        <v>1645</v>
      </c>
      <c r="B4626" s="94" t="s">
        <v>29</v>
      </c>
      <c r="C4626" s="94" t="s">
        <v>25</v>
      </c>
      <c r="D4626" s="94">
        <v>137</v>
      </c>
      <c r="E4626" s="94" t="s">
        <v>30</v>
      </c>
      <c r="F4626" s="94">
        <v>139</v>
      </c>
      <c r="G4626" s="92"/>
      <c r="H4626" s="92"/>
      <c r="I4626" s="30"/>
      <c r="J4626" s="37">
        <f>VLOOKUP(Table2[[#This Row],[Visitor]],Table1[],2,FALSE)</f>
        <v>12</v>
      </c>
      <c r="K4626" s="37">
        <f>VLOOKUP(Table2[[#This Row],[Home]],Table1[],2,FALSE)</f>
        <v>18</v>
      </c>
      <c r="L4626" s="37">
        <f>VLOOKUP(Table2[[#This Row],[Visitor]],Table3[],2,FALSE)</f>
        <v>29</v>
      </c>
      <c r="M4626" s="37">
        <f>VLOOKUP(Table2[[#This Row],[Home]],Table3[],2,FALSE)</f>
        <v>14</v>
      </c>
      <c r="N4626" s="37">
        <f>VLOOKUP(Table2[[#This Row],[Visitor]],Table4[],2,FALSE)</f>
        <v>23</v>
      </c>
      <c r="O4626" s="37">
        <f>VLOOKUP(Table2[[#This Row],[Home]],Table4[],2,FALSE)</f>
        <v>4</v>
      </c>
      <c r="P4626" s="37">
        <f>VLOOKUP(Table2[[#This Row],[Visitor]],Table5[],2,FALSE)</f>
        <v>16</v>
      </c>
      <c r="Q4626" s="37">
        <f>VLOOKUP(Table2[[#This Row],[Home]],Table5[],2,FALSE)</f>
        <v>6</v>
      </c>
    </row>
    <row r="4627" spans="1:17" ht="25.5" customHeight="1">
      <c r="A4627" s="93" t="s">
        <v>1645</v>
      </c>
      <c r="B4627" s="94" t="s">
        <v>35</v>
      </c>
      <c r="C4627" s="94" t="s">
        <v>31</v>
      </c>
      <c r="D4627" s="94">
        <v>111</v>
      </c>
      <c r="E4627" s="94" t="s">
        <v>45</v>
      </c>
      <c r="F4627" s="94">
        <v>97</v>
      </c>
      <c r="G4627" s="92"/>
      <c r="H4627" s="92"/>
      <c r="I4627" s="30"/>
      <c r="J4627" s="37">
        <f>VLOOKUP(Table2[[#This Row],[Visitor]],Table1[],2,FALSE)</f>
        <v>8</v>
      </c>
      <c r="K4627" s="37">
        <f>VLOOKUP(Table2[[#This Row],[Home]],Table1[],2,FALSE)</f>
        <v>28</v>
      </c>
      <c r="L4627" s="37">
        <f>VLOOKUP(Table2[[#This Row],[Visitor]],Table3[],2,FALSE)</f>
        <v>11</v>
      </c>
      <c r="M4627" s="37">
        <f>VLOOKUP(Table2[[#This Row],[Home]],Table3[],2,FALSE)</f>
        <v>21</v>
      </c>
      <c r="N4627" s="37">
        <f>VLOOKUP(Table2[[#This Row],[Visitor]],Table4[],2,FALSE)</f>
        <v>8</v>
      </c>
      <c r="O4627" s="37">
        <f>VLOOKUP(Table2[[#This Row],[Home]],Table4[],2,FALSE)</f>
        <v>20</v>
      </c>
      <c r="P4627" s="37">
        <f>VLOOKUP(Table2[[#This Row],[Visitor]],Table5[],2,FALSE)</f>
        <v>11</v>
      </c>
      <c r="Q4627" s="37">
        <f>VLOOKUP(Table2[[#This Row],[Home]],Table5[],2,FALSE)</f>
        <v>3</v>
      </c>
    </row>
    <row r="4628" spans="1:17" ht="25.5" customHeight="1">
      <c r="A4628" s="93" t="s">
        <v>1646</v>
      </c>
      <c r="B4628" s="94" t="s">
        <v>21</v>
      </c>
      <c r="C4628" s="94" t="s">
        <v>18</v>
      </c>
      <c r="D4628" s="94">
        <v>96</v>
      </c>
      <c r="E4628" s="94" t="s">
        <v>27</v>
      </c>
      <c r="F4628" s="94">
        <v>112</v>
      </c>
      <c r="G4628" s="92"/>
      <c r="H4628" s="92"/>
      <c r="I4628" s="30"/>
      <c r="J4628" s="37">
        <f>VLOOKUP(Table2[[#This Row],[Visitor]],Table1[],2,FALSE)</f>
        <v>26</v>
      </c>
      <c r="K4628" s="37">
        <f>VLOOKUP(Table2[[#This Row],[Home]],Table1[],2,FALSE)</f>
        <v>11</v>
      </c>
      <c r="L4628" s="37">
        <f>VLOOKUP(Table2[[#This Row],[Visitor]],Table3[],2,FALSE)</f>
        <v>26</v>
      </c>
      <c r="M4628" s="37">
        <f>VLOOKUP(Table2[[#This Row],[Home]],Table3[],2,FALSE)</f>
        <v>27</v>
      </c>
      <c r="N4628" s="37">
        <f>VLOOKUP(Table2[[#This Row],[Visitor]],Table4[],2,FALSE)</f>
        <v>15</v>
      </c>
      <c r="O4628" s="37">
        <f>VLOOKUP(Table2[[#This Row],[Home]],Table4[],2,FALSE)</f>
        <v>26</v>
      </c>
      <c r="P4628" s="37">
        <f>VLOOKUP(Table2[[#This Row],[Visitor]],Table5[],2,FALSE)</f>
        <v>18</v>
      </c>
      <c r="Q4628" s="37">
        <f>VLOOKUP(Table2[[#This Row],[Home]],Table5[],2,FALSE)</f>
        <v>26</v>
      </c>
    </row>
    <row r="4629" spans="1:17" ht="25.5" customHeight="1">
      <c r="A4629" s="93" t="s">
        <v>1646</v>
      </c>
      <c r="B4629" s="94" t="s">
        <v>21</v>
      </c>
      <c r="C4629" s="94" t="s">
        <v>15</v>
      </c>
      <c r="D4629" s="94">
        <v>134</v>
      </c>
      <c r="E4629" s="94" t="s">
        <v>24</v>
      </c>
      <c r="F4629" s="94">
        <v>129</v>
      </c>
      <c r="G4629" s="92"/>
      <c r="H4629" s="92"/>
      <c r="I4629" s="30"/>
      <c r="J4629" s="37">
        <f>VLOOKUP(Table2[[#This Row],[Visitor]],Table1[],2,FALSE)</f>
        <v>30</v>
      </c>
      <c r="K4629" s="37">
        <f>VLOOKUP(Table2[[#This Row],[Home]],Table1[],2,FALSE)</f>
        <v>21</v>
      </c>
      <c r="L4629" s="37">
        <f>VLOOKUP(Table2[[#This Row],[Visitor]],Table3[],2,FALSE)</f>
        <v>23</v>
      </c>
      <c r="M4629" s="37">
        <f>VLOOKUP(Table2[[#This Row],[Home]],Table3[],2,FALSE)</f>
        <v>9</v>
      </c>
      <c r="N4629" s="37">
        <f>VLOOKUP(Table2[[#This Row],[Visitor]],Table4[],2,FALSE)</f>
        <v>14</v>
      </c>
      <c r="O4629" s="37">
        <f>VLOOKUP(Table2[[#This Row],[Home]],Table4[],2,FALSE)</f>
        <v>24</v>
      </c>
      <c r="P4629" s="37">
        <f>VLOOKUP(Table2[[#This Row],[Visitor]],Table5[],2,FALSE)</f>
        <v>14</v>
      </c>
      <c r="Q4629" s="37">
        <f>VLOOKUP(Table2[[#This Row],[Home]],Table5[],2,FALSE)</f>
        <v>21</v>
      </c>
    </row>
    <row r="4630" spans="1:17" ht="25.5" customHeight="1">
      <c r="A4630" s="93" t="s">
        <v>1646</v>
      </c>
      <c r="B4630" s="94" t="s">
        <v>21</v>
      </c>
      <c r="C4630" s="94" t="s">
        <v>13</v>
      </c>
      <c r="D4630" s="94">
        <v>97</v>
      </c>
      <c r="E4630" s="94" t="s">
        <v>42</v>
      </c>
      <c r="F4630" s="94">
        <v>109</v>
      </c>
      <c r="G4630" s="92"/>
      <c r="H4630" s="92"/>
      <c r="I4630" s="30"/>
      <c r="J4630" s="37">
        <f>VLOOKUP(Table2[[#This Row],[Visitor]],Table1[],2,FALSE)</f>
        <v>20</v>
      </c>
      <c r="K4630" s="37">
        <f>VLOOKUP(Table2[[#This Row],[Home]],Table1[],2,FALSE)</f>
        <v>25</v>
      </c>
      <c r="L4630" s="37">
        <f>VLOOKUP(Table2[[#This Row],[Visitor]],Table3[],2,FALSE)</f>
        <v>20</v>
      </c>
      <c r="M4630" s="37">
        <f>VLOOKUP(Table2[[#This Row],[Home]],Table3[],2,FALSE)</f>
        <v>22</v>
      </c>
      <c r="N4630" s="37">
        <f>VLOOKUP(Table2[[#This Row],[Visitor]],Table4[],2,FALSE)</f>
        <v>17</v>
      </c>
      <c r="O4630" s="37">
        <f>VLOOKUP(Table2[[#This Row],[Home]],Table4[],2,FALSE)</f>
        <v>30</v>
      </c>
      <c r="P4630" s="37">
        <f>VLOOKUP(Table2[[#This Row],[Visitor]],Table5[],2,FALSE)</f>
        <v>23</v>
      </c>
      <c r="Q4630" s="37">
        <f>VLOOKUP(Table2[[#This Row],[Home]],Table5[],2,FALSE)</f>
        <v>25</v>
      </c>
    </row>
    <row r="4631" spans="1:17" ht="25.5" customHeight="1">
      <c r="A4631" s="93" t="s">
        <v>1646</v>
      </c>
      <c r="B4631" s="94" t="s">
        <v>35</v>
      </c>
      <c r="C4631" s="94" t="s">
        <v>44</v>
      </c>
      <c r="D4631" s="94">
        <v>113</v>
      </c>
      <c r="E4631" s="94" t="s">
        <v>36</v>
      </c>
      <c r="F4631" s="94">
        <v>112</v>
      </c>
      <c r="G4631" s="92"/>
      <c r="H4631" s="92"/>
      <c r="I4631" s="30"/>
      <c r="J4631" s="37">
        <f>VLOOKUP(Table2[[#This Row],[Visitor]],Table1[],2,FALSE)</f>
        <v>6</v>
      </c>
      <c r="K4631" s="37">
        <f>VLOOKUP(Table2[[#This Row],[Home]],Table1[],2,FALSE)</f>
        <v>16</v>
      </c>
      <c r="L4631" s="37">
        <f>VLOOKUP(Table2[[#This Row],[Visitor]],Table3[],2,FALSE)</f>
        <v>18</v>
      </c>
      <c r="M4631" s="37">
        <f>VLOOKUP(Table2[[#This Row],[Home]],Table3[],2,FALSE)</f>
        <v>7</v>
      </c>
      <c r="N4631" s="37">
        <f>VLOOKUP(Table2[[#This Row],[Visitor]],Table4[],2,FALSE)</f>
        <v>12</v>
      </c>
      <c r="O4631" s="37">
        <f>VLOOKUP(Table2[[#This Row],[Home]],Table4[],2,FALSE)</f>
        <v>6</v>
      </c>
      <c r="P4631" s="37">
        <f>VLOOKUP(Table2[[#This Row],[Visitor]],Table5[],2,FALSE)</f>
        <v>4</v>
      </c>
      <c r="Q4631" s="37">
        <f>VLOOKUP(Table2[[#This Row],[Home]],Table5[],2,FALSE)</f>
        <v>15</v>
      </c>
    </row>
    <row r="4632" spans="1:17" ht="25.5" customHeight="1">
      <c r="A4632" s="93" t="s">
        <v>1646</v>
      </c>
      <c r="B4632" s="94" t="s">
        <v>35</v>
      </c>
      <c r="C4632" s="94" t="s">
        <v>33</v>
      </c>
      <c r="D4632" s="94">
        <v>134</v>
      </c>
      <c r="E4632" s="94" t="s">
        <v>38</v>
      </c>
      <c r="F4632" s="94">
        <v>120</v>
      </c>
      <c r="G4632" s="92"/>
      <c r="H4632" s="92"/>
      <c r="I4632" s="30"/>
      <c r="J4632" s="37">
        <f>VLOOKUP(Table2[[#This Row],[Visitor]],Table1[],2,FALSE)</f>
        <v>24</v>
      </c>
      <c r="K4632" s="37">
        <f>VLOOKUP(Table2[[#This Row],[Home]],Table1[],2,FALSE)</f>
        <v>23</v>
      </c>
      <c r="L4632" s="37">
        <f>VLOOKUP(Table2[[#This Row],[Visitor]],Table3[],2,FALSE)</f>
        <v>12</v>
      </c>
      <c r="M4632" s="37">
        <f>VLOOKUP(Table2[[#This Row],[Home]],Table3[],2,FALSE)</f>
        <v>25</v>
      </c>
      <c r="N4632" s="37">
        <f>VLOOKUP(Table2[[#This Row],[Visitor]],Table4[],2,FALSE)</f>
        <v>21</v>
      </c>
      <c r="O4632" s="37">
        <f>VLOOKUP(Table2[[#This Row],[Home]],Table4[],2,FALSE)</f>
        <v>19</v>
      </c>
      <c r="P4632" s="37">
        <f>VLOOKUP(Table2[[#This Row],[Visitor]],Table5[],2,FALSE)</f>
        <v>29</v>
      </c>
      <c r="Q4632" s="37">
        <f>VLOOKUP(Table2[[#This Row],[Home]],Table5[],2,FALSE)</f>
        <v>20</v>
      </c>
    </row>
    <row r="4633" spans="1:17" ht="25.5" customHeight="1">
      <c r="A4633" s="93" t="s">
        <v>1647</v>
      </c>
      <c r="B4633" s="94" t="s">
        <v>12</v>
      </c>
      <c r="C4633" s="94" t="s">
        <v>40</v>
      </c>
      <c r="D4633" s="94">
        <v>105</v>
      </c>
      <c r="E4633" s="94" t="s">
        <v>6</v>
      </c>
      <c r="F4633" s="94">
        <v>121</v>
      </c>
      <c r="G4633" s="92"/>
      <c r="H4633" s="92"/>
      <c r="I4633" s="30"/>
      <c r="J4633" s="37">
        <f>VLOOKUP(Table2[[#This Row],[Visitor]],Table1[],2,FALSE)</f>
        <v>15</v>
      </c>
      <c r="K4633" s="37">
        <f>VLOOKUP(Table2[[#This Row],[Home]],Table1[],2,FALSE)</f>
        <v>5</v>
      </c>
      <c r="L4633" s="37">
        <f>VLOOKUP(Table2[[#This Row],[Visitor]],Table3[],2,FALSE)</f>
        <v>24</v>
      </c>
      <c r="M4633" s="37">
        <f>VLOOKUP(Table2[[#This Row],[Home]],Table3[],2,FALSE)</f>
        <v>6</v>
      </c>
      <c r="N4633" s="37">
        <f>VLOOKUP(Table2[[#This Row],[Visitor]],Table4[],2,FALSE)</f>
        <v>27</v>
      </c>
      <c r="O4633" s="37">
        <f>VLOOKUP(Table2[[#This Row],[Home]],Table4[],2,FALSE)</f>
        <v>28</v>
      </c>
      <c r="P4633" s="37">
        <f>VLOOKUP(Table2[[#This Row],[Visitor]],Table5[],2,FALSE)</f>
        <v>24</v>
      </c>
      <c r="Q4633" s="37">
        <f>VLOOKUP(Table2[[#This Row],[Home]],Table5[],2,FALSE)</f>
        <v>28</v>
      </c>
    </row>
    <row r="4634" spans="1:17" ht="25.5" customHeight="1">
      <c r="A4634" s="93" t="s">
        <v>1647</v>
      </c>
      <c r="B4634" s="94" t="s">
        <v>12</v>
      </c>
      <c r="C4634" s="94" t="s">
        <v>43</v>
      </c>
      <c r="D4634" s="94">
        <v>116</v>
      </c>
      <c r="E4634" s="94" t="s">
        <v>16</v>
      </c>
      <c r="F4634" s="94">
        <v>122</v>
      </c>
      <c r="G4634" s="92"/>
      <c r="H4634" s="92"/>
      <c r="I4634" s="30"/>
      <c r="J4634" s="37">
        <f>VLOOKUP(Table2[[#This Row],[Visitor]],Table1[],2,FALSE)</f>
        <v>10</v>
      </c>
      <c r="K4634" s="37">
        <f>VLOOKUP(Table2[[#This Row],[Home]],Table1[],2,FALSE)</f>
        <v>13</v>
      </c>
      <c r="L4634" s="37">
        <f>VLOOKUP(Table2[[#This Row],[Visitor]],Table3[],2,FALSE)</f>
        <v>10</v>
      </c>
      <c r="M4634" s="37">
        <f>VLOOKUP(Table2[[#This Row],[Home]],Table3[],2,FALSE)</f>
        <v>8</v>
      </c>
      <c r="N4634" s="37">
        <f>VLOOKUP(Table2[[#This Row],[Visitor]],Table4[],2,FALSE)</f>
        <v>10</v>
      </c>
      <c r="O4634" s="37">
        <f>VLOOKUP(Table2[[#This Row],[Home]],Table4[],2,FALSE)</f>
        <v>11</v>
      </c>
      <c r="P4634" s="37">
        <f>VLOOKUP(Table2[[#This Row],[Visitor]],Table5[],2,FALSE)</f>
        <v>10</v>
      </c>
      <c r="Q4634" s="37">
        <f>VLOOKUP(Table2[[#This Row],[Home]],Table5[],2,FALSE)</f>
        <v>7</v>
      </c>
    </row>
    <row r="4635" spans="1:17" ht="25.5" customHeight="1">
      <c r="A4635" s="93" t="s">
        <v>1647</v>
      </c>
      <c r="B4635" s="94" t="s">
        <v>12</v>
      </c>
      <c r="C4635" s="94" t="s">
        <v>37</v>
      </c>
      <c r="D4635" s="94">
        <v>116</v>
      </c>
      <c r="E4635" s="94" t="s">
        <v>19</v>
      </c>
      <c r="F4635" s="94">
        <v>113</v>
      </c>
      <c r="G4635" s="92"/>
      <c r="H4635" s="92"/>
      <c r="I4635" s="30"/>
      <c r="J4635" s="37">
        <f>VLOOKUP(Table2[[#This Row],[Visitor]],Table1[],2,FALSE)</f>
        <v>29</v>
      </c>
      <c r="K4635" s="37">
        <f>VLOOKUP(Table2[[#This Row],[Home]],Table1[],2,FALSE)</f>
        <v>27</v>
      </c>
      <c r="L4635" s="37">
        <f>VLOOKUP(Table2[[#This Row],[Visitor]],Table3[],2,FALSE)</f>
        <v>30</v>
      </c>
      <c r="M4635" s="37">
        <f>VLOOKUP(Table2[[#This Row],[Home]],Table3[],2,FALSE)</f>
        <v>5</v>
      </c>
      <c r="N4635" s="37">
        <f>VLOOKUP(Table2[[#This Row],[Visitor]],Table4[],2,FALSE)</f>
        <v>29</v>
      </c>
      <c r="O4635" s="37">
        <f>VLOOKUP(Table2[[#This Row],[Home]],Table4[],2,FALSE)</f>
        <v>7</v>
      </c>
      <c r="P4635" s="37">
        <f>VLOOKUP(Table2[[#This Row],[Visitor]],Table5[],2,FALSE)</f>
        <v>17</v>
      </c>
      <c r="Q4635" s="37">
        <f>VLOOKUP(Table2[[#This Row],[Home]],Table5[],2,FALSE)</f>
        <v>13</v>
      </c>
    </row>
    <row r="4636" spans="1:17" ht="25.5" customHeight="1">
      <c r="A4636" s="93" t="s">
        <v>1647</v>
      </c>
      <c r="B4636" s="94" t="s">
        <v>12</v>
      </c>
      <c r="C4636" s="94" t="s">
        <v>15</v>
      </c>
      <c r="D4636" s="94">
        <v>103</v>
      </c>
      <c r="E4636" s="94" t="s">
        <v>41</v>
      </c>
      <c r="F4636" s="94">
        <v>114</v>
      </c>
      <c r="G4636" s="92"/>
      <c r="H4636" s="92"/>
      <c r="I4636" s="30"/>
      <c r="J4636" s="37">
        <f>VLOOKUP(Table2[[#This Row],[Visitor]],Table1[],2,FALSE)</f>
        <v>30</v>
      </c>
      <c r="K4636" s="37">
        <f>VLOOKUP(Table2[[#This Row],[Home]],Table1[],2,FALSE)</f>
        <v>7</v>
      </c>
      <c r="L4636" s="37">
        <f>VLOOKUP(Table2[[#This Row],[Visitor]],Table3[],2,FALSE)</f>
        <v>23</v>
      </c>
      <c r="M4636" s="37">
        <f>VLOOKUP(Table2[[#This Row],[Home]],Table3[],2,FALSE)</f>
        <v>2</v>
      </c>
      <c r="N4636" s="37">
        <f>VLOOKUP(Table2[[#This Row],[Visitor]],Table4[],2,FALSE)</f>
        <v>14</v>
      </c>
      <c r="O4636" s="37">
        <f>VLOOKUP(Table2[[#This Row],[Home]],Table4[],2,FALSE)</f>
        <v>2</v>
      </c>
      <c r="P4636" s="37">
        <f>VLOOKUP(Table2[[#This Row],[Visitor]],Table5[],2,FALSE)</f>
        <v>14</v>
      </c>
      <c r="Q4636" s="37">
        <f>VLOOKUP(Table2[[#This Row],[Home]],Table5[],2,FALSE)</f>
        <v>2</v>
      </c>
    </row>
    <row r="4637" spans="1:17" ht="25.5" customHeight="1">
      <c r="A4637" s="93" t="s">
        <v>1647</v>
      </c>
      <c r="B4637" s="94" t="s">
        <v>12</v>
      </c>
      <c r="C4637" s="94" t="s">
        <v>10</v>
      </c>
      <c r="D4637" s="94">
        <v>114</v>
      </c>
      <c r="E4637" s="94" t="s">
        <v>20</v>
      </c>
      <c r="F4637" s="94">
        <v>118</v>
      </c>
      <c r="G4637" s="92"/>
      <c r="H4637" s="92"/>
      <c r="I4637" s="30"/>
      <c r="J4637" s="37">
        <f>VLOOKUP(Table2[[#This Row],[Visitor]],Table1[],2,FALSE)</f>
        <v>1</v>
      </c>
      <c r="K4637" s="37">
        <f>VLOOKUP(Table2[[#This Row],[Home]],Table1[],2,FALSE)</f>
        <v>9</v>
      </c>
      <c r="L4637" s="37">
        <f>VLOOKUP(Table2[[#This Row],[Visitor]],Table3[],2,FALSE)</f>
        <v>3</v>
      </c>
      <c r="M4637" s="37">
        <f>VLOOKUP(Table2[[#This Row],[Home]],Table3[],2,FALSE)</f>
        <v>17</v>
      </c>
      <c r="N4637" s="37">
        <f>VLOOKUP(Table2[[#This Row],[Visitor]],Table4[],2,FALSE)</f>
        <v>3</v>
      </c>
      <c r="O4637" s="37">
        <f>VLOOKUP(Table2[[#This Row],[Home]],Table4[],2,FALSE)</f>
        <v>25</v>
      </c>
      <c r="P4637" s="37">
        <f>VLOOKUP(Table2[[#This Row],[Visitor]],Table5[],2,FALSE)</f>
        <v>30</v>
      </c>
      <c r="Q4637" s="37">
        <f>VLOOKUP(Table2[[#This Row],[Home]],Table5[],2,FALSE)</f>
        <v>22</v>
      </c>
    </row>
    <row r="4638" spans="1:17" ht="25.5" customHeight="1">
      <c r="A4638" s="93" t="s">
        <v>1647</v>
      </c>
      <c r="B4638" s="94" t="s">
        <v>23</v>
      </c>
      <c r="C4638" s="94" t="s">
        <v>31</v>
      </c>
      <c r="D4638" s="94">
        <v>112</v>
      </c>
      <c r="E4638" s="94" t="s">
        <v>9</v>
      </c>
      <c r="F4638" s="94">
        <v>89</v>
      </c>
      <c r="G4638" s="92"/>
      <c r="H4638" s="92"/>
      <c r="I4638" s="30"/>
      <c r="J4638" s="37">
        <f>VLOOKUP(Table2[[#This Row],[Visitor]],Table1[],2,FALSE)</f>
        <v>8</v>
      </c>
      <c r="K4638" s="37">
        <f>VLOOKUP(Table2[[#This Row],[Home]],Table1[],2,FALSE)</f>
        <v>3</v>
      </c>
      <c r="L4638" s="37">
        <f>VLOOKUP(Table2[[#This Row],[Visitor]],Table3[],2,FALSE)</f>
        <v>11</v>
      </c>
      <c r="M4638" s="37">
        <f>VLOOKUP(Table2[[#This Row],[Home]],Table3[],2,FALSE)</f>
        <v>1</v>
      </c>
      <c r="N4638" s="37">
        <f>VLOOKUP(Table2[[#This Row],[Visitor]],Table4[],2,FALSE)</f>
        <v>8</v>
      </c>
      <c r="O4638" s="37">
        <f>VLOOKUP(Table2[[#This Row],[Home]],Table4[],2,FALSE)</f>
        <v>5</v>
      </c>
      <c r="P4638" s="37">
        <f>VLOOKUP(Table2[[#This Row],[Visitor]],Table5[],2,FALSE)</f>
        <v>11</v>
      </c>
      <c r="Q4638" s="37">
        <f>VLOOKUP(Table2[[#This Row],[Home]],Table5[],2,FALSE)</f>
        <v>8</v>
      </c>
    </row>
    <row r="4639" spans="1:17" ht="25.5" customHeight="1">
      <c r="A4639" s="93" t="s">
        <v>1647</v>
      </c>
      <c r="B4639" s="94" t="s">
        <v>23</v>
      </c>
      <c r="C4639" s="94" t="s">
        <v>27</v>
      </c>
      <c r="D4639" s="94">
        <v>127</v>
      </c>
      <c r="E4639" s="94" t="s">
        <v>42</v>
      </c>
      <c r="F4639" s="94">
        <v>137</v>
      </c>
      <c r="G4639" s="92"/>
      <c r="H4639" s="92"/>
      <c r="I4639" s="30"/>
      <c r="J4639" s="37">
        <f>VLOOKUP(Table2[[#This Row],[Visitor]],Table1[],2,FALSE)</f>
        <v>11</v>
      </c>
      <c r="K4639" s="37">
        <f>VLOOKUP(Table2[[#This Row],[Home]],Table1[],2,FALSE)</f>
        <v>25</v>
      </c>
      <c r="L4639" s="37">
        <f>VLOOKUP(Table2[[#This Row],[Visitor]],Table3[],2,FALSE)</f>
        <v>27</v>
      </c>
      <c r="M4639" s="37">
        <f>VLOOKUP(Table2[[#This Row],[Home]],Table3[],2,FALSE)</f>
        <v>22</v>
      </c>
      <c r="N4639" s="37">
        <f>VLOOKUP(Table2[[#This Row],[Visitor]],Table4[],2,FALSE)</f>
        <v>26</v>
      </c>
      <c r="O4639" s="37">
        <f>VLOOKUP(Table2[[#This Row],[Home]],Table4[],2,FALSE)</f>
        <v>30</v>
      </c>
      <c r="P4639" s="37">
        <f>VLOOKUP(Table2[[#This Row],[Visitor]],Table5[],2,FALSE)</f>
        <v>26</v>
      </c>
      <c r="Q4639" s="37">
        <f>VLOOKUP(Table2[[#This Row],[Home]],Table5[],2,FALSE)</f>
        <v>25</v>
      </c>
    </row>
    <row r="4640" spans="1:17" ht="25.5" customHeight="1">
      <c r="A4640" s="93" t="s">
        <v>1647</v>
      </c>
      <c r="B4640" s="94" t="s">
        <v>26</v>
      </c>
      <c r="C4640" s="94" t="s">
        <v>14</v>
      </c>
      <c r="D4640" s="94">
        <v>117</v>
      </c>
      <c r="E4640" s="94" t="s">
        <v>28</v>
      </c>
      <c r="F4640" s="94">
        <v>127</v>
      </c>
      <c r="G4640" s="92"/>
      <c r="H4640" s="92"/>
      <c r="I4640" s="30"/>
      <c r="J4640" s="37">
        <f>VLOOKUP(Table2[[#This Row],[Visitor]],Table1[],2,FALSE)</f>
        <v>19</v>
      </c>
      <c r="K4640" s="37">
        <f>VLOOKUP(Table2[[#This Row],[Home]],Table1[],2,FALSE)</f>
        <v>22</v>
      </c>
      <c r="L4640" s="37">
        <f>VLOOKUP(Table2[[#This Row],[Visitor]],Table3[],2,FALSE)</f>
        <v>19</v>
      </c>
      <c r="M4640" s="37">
        <f>VLOOKUP(Table2[[#This Row],[Home]],Table3[],2,FALSE)</f>
        <v>28</v>
      </c>
      <c r="N4640" s="37">
        <f>VLOOKUP(Table2[[#This Row],[Visitor]],Table4[],2,FALSE)</f>
        <v>16</v>
      </c>
      <c r="O4640" s="37">
        <f>VLOOKUP(Table2[[#This Row],[Home]],Table4[],2,FALSE)</f>
        <v>22</v>
      </c>
      <c r="P4640" s="37">
        <f>VLOOKUP(Table2[[#This Row],[Visitor]],Table5[],2,FALSE)</f>
        <v>27</v>
      </c>
      <c r="Q4640" s="37">
        <f>VLOOKUP(Table2[[#This Row],[Home]],Table5[],2,FALSE)</f>
        <v>12</v>
      </c>
    </row>
    <row r="4641" spans="1:17" ht="25.5" customHeight="1">
      <c r="A4641" s="93" t="s">
        <v>1647</v>
      </c>
      <c r="B4641" s="94" t="s">
        <v>26</v>
      </c>
      <c r="C4641" s="94" t="s">
        <v>17</v>
      </c>
      <c r="D4641" s="94">
        <v>107</v>
      </c>
      <c r="E4641" s="94" t="s">
        <v>34</v>
      </c>
      <c r="F4641" s="94">
        <v>87</v>
      </c>
      <c r="G4641" s="92"/>
      <c r="H4641" s="92"/>
      <c r="I4641" s="30"/>
      <c r="J4641" s="37">
        <f>VLOOKUP(Table2[[#This Row],[Visitor]],Table1[],2,FALSE)</f>
        <v>17</v>
      </c>
      <c r="K4641" s="37">
        <f>VLOOKUP(Table2[[#This Row],[Home]],Table1[],2,FALSE)</f>
        <v>2</v>
      </c>
      <c r="L4641" s="37">
        <f>VLOOKUP(Table2[[#This Row],[Visitor]],Table3[],2,FALSE)</f>
        <v>15</v>
      </c>
      <c r="M4641" s="37">
        <f>VLOOKUP(Table2[[#This Row],[Home]],Table3[],2,FALSE)</f>
        <v>13</v>
      </c>
      <c r="N4641" s="37">
        <f>VLOOKUP(Table2[[#This Row],[Visitor]],Table4[],2,FALSE)</f>
        <v>18</v>
      </c>
      <c r="O4641" s="37">
        <f>VLOOKUP(Table2[[#This Row],[Home]],Table4[],2,FALSE)</f>
        <v>13</v>
      </c>
      <c r="P4641" s="37">
        <f>VLOOKUP(Table2[[#This Row],[Visitor]],Table5[],2,FALSE)</f>
        <v>9</v>
      </c>
      <c r="Q4641" s="37">
        <f>VLOOKUP(Table2[[#This Row],[Home]],Table5[],2,FALSE)</f>
        <v>19</v>
      </c>
    </row>
    <row r="4642" spans="1:17" ht="25.5" customHeight="1">
      <c r="A4642" s="93" t="s">
        <v>1647</v>
      </c>
      <c r="B4642" s="94" t="s">
        <v>35</v>
      </c>
      <c r="C4642" s="94" t="s">
        <v>25</v>
      </c>
      <c r="D4642" s="94">
        <v>105</v>
      </c>
      <c r="E4642" s="94" t="s">
        <v>44</v>
      </c>
      <c r="F4642" s="94">
        <v>117</v>
      </c>
      <c r="G4642" s="92"/>
      <c r="H4642" s="92"/>
      <c r="I4642" s="30"/>
      <c r="J4642" s="37">
        <f>VLOOKUP(Table2[[#This Row],[Visitor]],Table1[],2,FALSE)</f>
        <v>12</v>
      </c>
      <c r="K4642" s="37">
        <f>VLOOKUP(Table2[[#This Row],[Home]],Table1[],2,FALSE)</f>
        <v>6</v>
      </c>
      <c r="L4642" s="37">
        <f>VLOOKUP(Table2[[#This Row],[Visitor]],Table3[],2,FALSE)</f>
        <v>29</v>
      </c>
      <c r="M4642" s="37">
        <f>VLOOKUP(Table2[[#This Row],[Home]],Table3[],2,FALSE)</f>
        <v>18</v>
      </c>
      <c r="N4642" s="37">
        <f>VLOOKUP(Table2[[#This Row],[Visitor]],Table4[],2,FALSE)</f>
        <v>23</v>
      </c>
      <c r="O4642" s="37">
        <f>VLOOKUP(Table2[[#This Row],[Home]],Table4[],2,FALSE)</f>
        <v>12</v>
      </c>
      <c r="P4642" s="37">
        <f>VLOOKUP(Table2[[#This Row],[Visitor]],Table5[],2,FALSE)</f>
        <v>16</v>
      </c>
      <c r="Q4642" s="37">
        <f>VLOOKUP(Table2[[#This Row],[Home]],Table5[],2,FALSE)</f>
        <v>4</v>
      </c>
    </row>
    <row r="4643" spans="1:17" ht="25.5" customHeight="1">
      <c r="A4643" s="93" t="s">
        <v>1647</v>
      </c>
      <c r="B4643" s="94" t="s">
        <v>35</v>
      </c>
      <c r="C4643" s="94" t="s">
        <v>30</v>
      </c>
      <c r="D4643" s="94">
        <v>106</v>
      </c>
      <c r="E4643" s="94" t="s">
        <v>36</v>
      </c>
      <c r="F4643" s="94">
        <v>105</v>
      </c>
      <c r="G4643" s="92"/>
      <c r="H4643" s="92"/>
      <c r="I4643" s="30"/>
      <c r="J4643" s="37">
        <f>VLOOKUP(Table2[[#This Row],[Visitor]],Table1[],2,FALSE)</f>
        <v>18</v>
      </c>
      <c r="K4643" s="37">
        <f>VLOOKUP(Table2[[#This Row],[Home]],Table1[],2,FALSE)</f>
        <v>16</v>
      </c>
      <c r="L4643" s="37">
        <f>VLOOKUP(Table2[[#This Row],[Visitor]],Table3[],2,FALSE)</f>
        <v>14</v>
      </c>
      <c r="M4643" s="37">
        <f>VLOOKUP(Table2[[#This Row],[Home]],Table3[],2,FALSE)</f>
        <v>7</v>
      </c>
      <c r="N4643" s="37">
        <f>VLOOKUP(Table2[[#This Row],[Visitor]],Table4[],2,FALSE)</f>
        <v>4</v>
      </c>
      <c r="O4643" s="37">
        <f>VLOOKUP(Table2[[#This Row],[Home]],Table4[],2,FALSE)</f>
        <v>6</v>
      </c>
      <c r="P4643" s="37">
        <f>VLOOKUP(Table2[[#This Row],[Visitor]],Table5[],2,FALSE)</f>
        <v>6</v>
      </c>
      <c r="Q4643" s="37">
        <f>VLOOKUP(Table2[[#This Row],[Home]],Table5[],2,FALSE)</f>
        <v>15</v>
      </c>
    </row>
    <row r="4644" spans="1:17" ht="25.5" customHeight="1">
      <c r="A4644" s="93" t="s">
        <v>1647</v>
      </c>
      <c r="B4644" s="94" t="s">
        <v>35</v>
      </c>
      <c r="C4644" s="94" t="s">
        <v>33</v>
      </c>
      <c r="D4644" s="94">
        <v>125</v>
      </c>
      <c r="E4644" s="94" t="s">
        <v>38</v>
      </c>
      <c r="F4644" s="94">
        <v>128</v>
      </c>
      <c r="G4644" s="92"/>
      <c r="H4644" s="92"/>
      <c r="I4644" s="30"/>
      <c r="J4644" s="37">
        <f>VLOOKUP(Table2[[#This Row],[Visitor]],Table1[],2,FALSE)</f>
        <v>24</v>
      </c>
      <c r="K4644" s="37">
        <f>VLOOKUP(Table2[[#This Row],[Home]],Table1[],2,FALSE)</f>
        <v>23</v>
      </c>
      <c r="L4644" s="37">
        <f>VLOOKUP(Table2[[#This Row],[Visitor]],Table3[],2,FALSE)</f>
        <v>12</v>
      </c>
      <c r="M4644" s="37">
        <f>VLOOKUP(Table2[[#This Row],[Home]],Table3[],2,FALSE)</f>
        <v>25</v>
      </c>
      <c r="N4644" s="37">
        <f>VLOOKUP(Table2[[#This Row],[Visitor]],Table4[],2,FALSE)</f>
        <v>21</v>
      </c>
      <c r="O4644" s="37">
        <f>VLOOKUP(Table2[[#This Row],[Home]],Table4[],2,FALSE)</f>
        <v>19</v>
      </c>
      <c r="P4644" s="37">
        <f>VLOOKUP(Table2[[#This Row],[Visitor]],Table5[],2,FALSE)</f>
        <v>29</v>
      </c>
      <c r="Q4644" s="37">
        <f>VLOOKUP(Table2[[#This Row],[Home]],Table5[],2,FALSE)</f>
        <v>20</v>
      </c>
    </row>
    <row r="4645" spans="1:17" ht="25.5" customHeight="1">
      <c r="A4645" s="93" t="s">
        <v>1648</v>
      </c>
      <c r="B4645" s="94" t="s">
        <v>12</v>
      </c>
      <c r="C4645" s="94" t="s">
        <v>37</v>
      </c>
      <c r="D4645" s="94">
        <v>86</v>
      </c>
      <c r="E4645" s="94" t="s">
        <v>5</v>
      </c>
      <c r="F4645" s="94">
        <v>99</v>
      </c>
      <c r="G4645" s="92"/>
      <c r="H4645" s="92"/>
      <c r="I4645" s="30"/>
      <c r="J4645" s="37">
        <f>VLOOKUP(Table2[[#This Row],[Visitor]],Table1[],2,FALSE)</f>
        <v>29</v>
      </c>
      <c r="K4645" s="37">
        <f>VLOOKUP(Table2[[#This Row],[Home]],Table1[],2,FALSE)</f>
        <v>4</v>
      </c>
      <c r="L4645" s="37">
        <f>VLOOKUP(Table2[[#This Row],[Visitor]],Table3[],2,FALSE)</f>
        <v>30</v>
      </c>
      <c r="M4645" s="37">
        <f>VLOOKUP(Table2[[#This Row],[Home]],Table3[],2,FALSE)</f>
        <v>4</v>
      </c>
      <c r="N4645" s="37">
        <f>VLOOKUP(Table2[[#This Row],[Visitor]],Table4[],2,FALSE)</f>
        <v>29</v>
      </c>
      <c r="O4645" s="37">
        <f>VLOOKUP(Table2[[#This Row],[Home]],Table4[],2,FALSE)</f>
        <v>9</v>
      </c>
      <c r="P4645" s="37">
        <f>VLOOKUP(Table2[[#This Row],[Visitor]],Table5[],2,FALSE)</f>
        <v>17</v>
      </c>
      <c r="Q4645" s="37">
        <f>VLOOKUP(Table2[[#This Row],[Home]],Table5[],2,FALSE)</f>
        <v>5</v>
      </c>
    </row>
    <row r="4646" spans="1:17" ht="25.5" customHeight="1">
      <c r="A4646" s="93" t="s">
        <v>1648</v>
      </c>
      <c r="B4646" s="94" t="s">
        <v>12</v>
      </c>
      <c r="C4646" s="94" t="s">
        <v>19</v>
      </c>
      <c r="D4646" s="94">
        <v>117</v>
      </c>
      <c r="E4646" s="94" t="s">
        <v>22</v>
      </c>
      <c r="F4646" s="94">
        <v>124</v>
      </c>
      <c r="G4646" s="92"/>
      <c r="H4646" s="92"/>
      <c r="I4646" s="30"/>
      <c r="J4646" s="37">
        <f>VLOOKUP(Table2[[#This Row],[Visitor]],Table1[],2,FALSE)</f>
        <v>27</v>
      </c>
      <c r="K4646" s="37">
        <f>VLOOKUP(Table2[[#This Row],[Home]],Table1[],2,FALSE)</f>
        <v>14</v>
      </c>
      <c r="L4646" s="37">
        <f>VLOOKUP(Table2[[#This Row],[Visitor]],Table3[],2,FALSE)</f>
        <v>5</v>
      </c>
      <c r="M4646" s="37">
        <f>VLOOKUP(Table2[[#This Row],[Home]],Table3[],2,FALSE)</f>
        <v>16</v>
      </c>
      <c r="N4646" s="37">
        <f>VLOOKUP(Table2[[#This Row],[Visitor]],Table4[],2,FALSE)</f>
        <v>7</v>
      </c>
      <c r="O4646" s="37">
        <f>VLOOKUP(Table2[[#This Row],[Home]],Table4[],2,FALSE)</f>
        <v>1</v>
      </c>
      <c r="P4646" s="37">
        <f>VLOOKUP(Table2[[#This Row],[Visitor]],Table5[],2,FALSE)</f>
        <v>13</v>
      </c>
      <c r="Q4646" s="37">
        <f>VLOOKUP(Table2[[#This Row],[Home]],Table5[],2,FALSE)</f>
        <v>1</v>
      </c>
    </row>
    <row r="4647" spans="1:17" ht="25.5" customHeight="1">
      <c r="A4647" s="93" t="s">
        <v>1648</v>
      </c>
      <c r="B4647" s="94" t="s">
        <v>12</v>
      </c>
      <c r="C4647" s="94" t="s">
        <v>24</v>
      </c>
      <c r="D4647" s="94">
        <v>135</v>
      </c>
      <c r="E4647" s="94" t="s">
        <v>18</v>
      </c>
      <c r="F4647" s="94">
        <v>100</v>
      </c>
      <c r="G4647" s="92"/>
      <c r="H4647" s="92"/>
      <c r="I4647" s="30"/>
      <c r="J4647" s="37">
        <f>VLOOKUP(Table2[[#This Row],[Visitor]],Table1[],2,FALSE)</f>
        <v>21</v>
      </c>
      <c r="K4647" s="37">
        <f>VLOOKUP(Table2[[#This Row],[Home]],Table1[],2,FALSE)</f>
        <v>26</v>
      </c>
      <c r="L4647" s="37">
        <f>VLOOKUP(Table2[[#This Row],[Visitor]],Table3[],2,FALSE)</f>
        <v>9</v>
      </c>
      <c r="M4647" s="37">
        <f>VLOOKUP(Table2[[#This Row],[Home]],Table3[],2,FALSE)</f>
        <v>26</v>
      </c>
      <c r="N4647" s="37">
        <f>VLOOKUP(Table2[[#This Row],[Visitor]],Table4[],2,FALSE)</f>
        <v>24</v>
      </c>
      <c r="O4647" s="37">
        <f>VLOOKUP(Table2[[#This Row],[Home]],Table4[],2,FALSE)</f>
        <v>15</v>
      </c>
      <c r="P4647" s="37">
        <f>VLOOKUP(Table2[[#This Row],[Visitor]],Table5[],2,FALSE)</f>
        <v>21</v>
      </c>
      <c r="Q4647" s="37">
        <f>VLOOKUP(Table2[[#This Row],[Home]],Table5[],2,FALSE)</f>
        <v>18</v>
      </c>
    </row>
    <row r="4648" spans="1:17" ht="25.5" customHeight="1">
      <c r="A4648" s="93" t="s">
        <v>1648</v>
      </c>
      <c r="B4648" s="94" t="s">
        <v>26</v>
      </c>
      <c r="C4648" s="94" t="s">
        <v>14</v>
      </c>
      <c r="D4648" s="94">
        <v>91</v>
      </c>
      <c r="E4648" s="94" t="s">
        <v>34</v>
      </c>
      <c r="F4648" s="94">
        <v>106</v>
      </c>
      <c r="G4648" s="92"/>
      <c r="H4648" s="92"/>
      <c r="I4648" s="30"/>
      <c r="J4648" s="37">
        <f>VLOOKUP(Table2[[#This Row],[Visitor]],Table1[],2,FALSE)</f>
        <v>19</v>
      </c>
      <c r="K4648" s="37">
        <f>VLOOKUP(Table2[[#This Row],[Home]],Table1[],2,FALSE)</f>
        <v>2</v>
      </c>
      <c r="L4648" s="37">
        <f>VLOOKUP(Table2[[#This Row],[Visitor]],Table3[],2,FALSE)</f>
        <v>19</v>
      </c>
      <c r="M4648" s="37">
        <f>VLOOKUP(Table2[[#This Row],[Home]],Table3[],2,FALSE)</f>
        <v>13</v>
      </c>
      <c r="N4648" s="37">
        <f>VLOOKUP(Table2[[#This Row],[Visitor]],Table4[],2,FALSE)</f>
        <v>16</v>
      </c>
      <c r="O4648" s="37">
        <f>VLOOKUP(Table2[[#This Row],[Home]],Table4[],2,FALSE)</f>
        <v>13</v>
      </c>
      <c r="P4648" s="37">
        <f>VLOOKUP(Table2[[#This Row],[Visitor]],Table5[],2,FALSE)</f>
        <v>27</v>
      </c>
      <c r="Q4648" s="37">
        <f>VLOOKUP(Table2[[#This Row],[Home]],Table5[],2,FALSE)</f>
        <v>19</v>
      </c>
    </row>
    <row r="4649" spans="1:17" ht="25.5" customHeight="1">
      <c r="A4649" s="93" t="s">
        <v>1648</v>
      </c>
      <c r="B4649" s="94" t="s">
        <v>29</v>
      </c>
      <c r="C4649" s="94" t="s">
        <v>13</v>
      </c>
      <c r="D4649" s="94">
        <v>91</v>
      </c>
      <c r="E4649" s="94" t="s">
        <v>40</v>
      </c>
      <c r="F4649" s="94">
        <v>108</v>
      </c>
      <c r="G4649" s="92"/>
      <c r="H4649" s="92"/>
      <c r="I4649" s="30"/>
      <c r="J4649" s="37">
        <f>VLOOKUP(Table2[[#This Row],[Visitor]],Table1[],2,FALSE)</f>
        <v>20</v>
      </c>
      <c r="K4649" s="37">
        <f>VLOOKUP(Table2[[#This Row],[Home]],Table1[],2,FALSE)</f>
        <v>15</v>
      </c>
      <c r="L4649" s="37">
        <f>VLOOKUP(Table2[[#This Row],[Visitor]],Table3[],2,FALSE)</f>
        <v>20</v>
      </c>
      <c r="M4649" s="37">
        <f>VLOOKUP(Table2[[#This Row],[Home]],Table3[],2,FALSE)</f>
        <v>24</v>
      </c>
      <c r="N4649" s="37">
        <f>VLOOKUP(Table2[[#This Row],[Visitor]],Table4[],2,FALSE)</f>
        <v>17</v>
      </c>
      <c r="O4649" s="37">
        <f>VLOOKUP(Table2[[#This Row],[Home]],Table4[],2,FALSE)</f>
        <v>27</v>
      </c>
      <c r="P4649" s="37">
        <f>VLOOKUP(Table2[[#This Row],[Visitor]],Table5[],2,FALSE)</f>
        <v>23</v>
      </c>
      <c r="Q4649" s="37">
        <f>VLOOKUP(Table2[[#This Row],[Home]],Table5[],2,FALSE)</f>
        <v>24</v>
      </c>
    </row>
    <row r="4650" spans="1:17" ht="25.5" customHeight="1">
      <c r="A4650" s="93" t="s">
        <v>1648</v>
      </c>
      <c r="B4650" s="94" t="s">
        <v>32</v>
      </c>
      <c r="C4650" s="94" t="s">
        <v>45</v>
      </c>
      <c r="D4650" s="94">
        <v>110</v>
      </c>
      <c r="E4650" s="94" t="s">
        <v>28</v>
      </c>
      <c r="F4650" s="94">
        <v>115</v>
      </c>
      <c r="G4650" s="92"/>
      <c r="H4650" s="92"/>
      <c r="I4650" s="30"/>
      <c r="J4650" s="37">
        <f>VLOOKUP(Table2[[#This Row],[Visitor]],Table1[],2,FALSE)</f>
        <v>28</v>
      </c>
      <c r="K4650" s="37">
        <f>VLOOKUP(Table2[[#This Row],[Home]],Table1[],2,FALSE)</f>
        <v>22</v>
      </c>
      <c r="L4650" s="37">
        <f>VLOOKUP(Table2[[#This Row],[Visitor]],Table3[],2,FALSE)</f>
        <v>21</v>
      </c>
      <c r="M4650" s="37">
        <f>VLOOKUP(Table2[[#This Row],[Home]],Table3[],2,FALSE)</f>
        <v>28</v>
      </c>
      <c r="N4650" s="37">
        <f>VLOOKUP(Table2[[#This Row],[Visitor]],Table4[],2,FALSE)</f>
        <v>20</v>
      </c>
      <c r="O4650" s="37">
        <f>VLOOKUP(Table2[[#This Row],[Home]],Table4[],2,FALSE)</f>
        <v>22</v>
      </c>
      <c r="P4650" s="37">
        <f>VLOOKUP(Table2[[#This Row],[Visitor]],Table5[],2,FALSE)</f>
        <v>3</v>
      </c>
      <c r="Q4650" s="37">
        <f>VLOOKUP(Table2[[#This Row],[Home]],Table5[],2,FALSE)</f>
        <v>12</v>
      </c>
    </row>
    <row r="4651" spans="1:17" ht="25.5" customHeight="1">
      <c r="A4651" s="95" t="s">
        <v>1649</v>
      </c>
      <c r="B4651" s="96" t="s">
        <v>21</v>
      </c>
      <c r="C4651" s="96" t="s">
        <v>17</v>
      </c>
      <c r="D4651" s="96">
        <v>103</v>
      </c>
      <c r="E4651" s="96" t="s">
        <v>27</v>
      </c>
      <c r="F4651" s="96">
        <v>118</v>
      </c>
      <c r="G4651" s="92"/>
      <c r="H4651" s="92"/>
      <c r="I4651" s="30"/>
      <c r="J4651" s="37">
        <f>VLOOKUP(Table2[[#This Row],[Visitor]],Table1[],2,FALSE)</f>
        <v>17</v>
      </c>
      <c r="K4651" s="37">
        <f>VLOOKUP(Table2[[#This Row],[Home]],Table1[],2,FALSE)</f>
        <v>11</v>
      </c>
      <c r="L4651" s="37">
        <f>VLOOKUP(Table2[[#This Row],[Visitor]],Table3[],2,FALSE)</f>
        <v>15</v>
      </c>
      <c r="M4651" s="37">
        <f>VLOOKUP(Table2[[#This Row],[Home]],Table3[],2,FALSE)</f>
        <v>27</v>
      </c>
      <c r="N4651" s="37">
        <f>VLOOKUP(Table2[[#This Row],[Visitor]],Table4[],2,FALSE)</f>
        <v>18</v>
      </c>
      <c r="O4651" s="37">
        <f>VLOOKUP(Table2[[#This Row],[Home]],Table4[],2,FALSE)</f>
        <v>26</v>
      </c>
      <c r="P4651" s="37">
        <f>VLOOKUP(Table2[[#This Row],[Visitor]],Table5[],2,FALSE)</f>
        <v>9</v>
      </c>
      <c r="Q4651" s="37">
        <f>VLOOKUP(Table2[[#This Row],[Home]],Table5[],2,FALSE)</f>
        <v>26</v>
      </c>
    </row>
    <row r="4652" spans="1:17" ht="25.5" customHeight="1">
      <c r="A4652" s="95" t="s">
        <v>1649</v>
      </c>
      <c r="B4652" s="96" t="s">
        <v>21</v>
      </c>
      <c r="C4652" s="96" t="s">
        <v>5</v>
      </c>
      <c r="D4652" s="96">
        <v>104</v>
      </c>
      <c r="E4652" s="96" t="s">
        <v>15</v>
      </c>
      <c r="F4652" s="96">
        <v>109</v>
      </c>
      <c r="G4652" s="92"/>
      <c r="H4652" s="92"/>
      <c r="I4652" s="30"/>
      <c r="J4652" s="37">
        <f>VLOOKUP(Table2[[#This Row],[Visitor]],Table1[],2,FALSE)</f>
        <v>4</v>
      </c>
      <c r="K4652" s="37">
        <f>VLOOKUP(Table2[[#This Row],[Home]],Table1[],2,FALSE)</f>
        <v>30</v>
      </c>
      <c r="L4652" s="37">
        <f>VLOOKUP(Table2[[#This Row],[Visitor]],Table3[],2,FALSE)</f>
        <v>4</v>
      </c>
      <c r="M4652" s="37">
        <f>VLOOKUP(Table2[[#This Row],[Home]],Table3[],2,FALSE)</f>
        <v>23</v>
      </c>
      <c r="N4652" s="37">
        <f>VLOOKUP(Table2[[#This Row],[Visitor]],Table4[],2,FALSE)</f>
        <v>9</v>
      </c>
      <c r="O4652" s="37">
        <f>VLOOKUP(Table2[[#This Row],[Home]],Table4[],2,FALSE)</f>
        <v>14</v>
      </c>
      <c r="P4652" s="37">
        <f>VLOOKUP(Table2[[#This Row],[Visitor]],Table5[],2,FALSE)</f>
        <v>5</v>
      </c>
      <c r="Q4652" s="37">
        <f>VLOOKUP(Table2[[#This Row],[Home]],Table5[],2,FALSE)</f>
        <v>14</v>
      </c>
    </row>
    <row r="4653" spans="1:17" ht="25.5" customHeight="1">
      <c r="A4653" s="95" t="s">
        <v>1649</v>
      </c>
      <c r="B4653" s="96" t="s">
        <v>23</v>
      </c>
      <c r="C4653" s="96" t="s">
        <v>6</v>
      </c>
      <c r="D4653" s="96">
        <v>102</v>
      </c>
      <c r="E4653" s="96" t="s">
        <v>13</v>
      </c>
      <c r="F4653" s="96">
        <v>108</v>
      </c>
      <c r="G4653" s="92"/>
      <c r="H4653" s="92"/>
      <c r="I4653" s="30"/>
      <c r="J4653" s="37">
        <f>VLOOKUP(Table2[[#This Row],[Visitor]],Table1[],2,FALSE)</f>
        <v>5</v>
      </c>
      <c r="K4653" s="37">
        <f>VLOOKUP(Table2[[#This Row],[Home]],Table1[],2,FALSE)</f>
        <v>20</v>
      </c>
      <c r="L4653" s="37">
        <f>VLOOKUP(Table2[[#This Row],[Visitor]],Table3[],2,FALSE)</f>
        <v>6</v>
      </c>
      <c r="M4653" s="37">
        <f>VLOOKUP(Table2[[#This Row],[Home]],Table3[],2,FALSE)</f>
        <v>20</v>
      </c>
      <c r="N4653" s="37">
        <f>VLOOKUP(Table2[[#This Row],[Visitor]],Table4[],2,FALSE)</f>
        <v>28</v>
      </c>
      <c r="O4653" s="37">
        <f>VLOOKUP(Table2[[#This Row],[Home]],Table4[],2,FALSE)</f>
        <v>17</v>
      </c>
      <c r="P4653" s="37">
        <f>VLOOKUP(Table2[[#This Row],[Visitor]],Table5[],2,FALSE)</f>
        <v>28</v>
      </c>
      <c r="Q4653" s="37">
        <f>VLOOKUP(Table2[[#This Row],[Home]],Table5[],2,FALSE)</f>
        <v>23</v>
      </c>
    </row>
    <row r="4654" spans="1:17" ht="25.5" customHeight="1">
      <c r="A4654" s="95" t="s">
        <v>1649</v>
      </c>
      <c r="B4654" s="96" t="s">
        <v>23</v>
      </c>
      <c r="C4654" s="96" t="s">
        <v>44</v>
      </c>
      <c r="D4654" s="96">
        <v>109</v>
      </c>
      <c r="E4654" s="96" t="s">
        <v>9</v>
      </c>
      <c r="F4654" s="96">
        <v>104</v>
      </c>
      <c r="G4654" s="92"/>
      <c r="H4654" s="92"/>
      <c r="I4654" s="30"/>
      <c r="J4654" s="37">
        <f>VLOOKUP(Table2[[#This Row],[Visitor]],Table1[],2,FALSE)</f>
        <v>6</v>
      </c>
      <c r="K4654" s="37">
        <f>VLOOKUP(Table2[[#This Row],[Home]],Table1[],2,FALSE)</f>
        <v>3</v>
      </c>
      <c r="L4654" s="37">
        <f>VLOOKUP(Table2[[#This Row],[Visitor]],Table3[],2,FALSE)</f>
        <v>18</v>
      </c>
      <c r="M4654" s="37">
        <f>VLOOKUP(Table2[[#This Row],[Home]],Table3[],2,FALSE)</f>
        <v>1</v>
      </c>
      <c r="N4654" s="37">
        <f>VLOOKUP(Table2[[#This Row],[Visitor]],Table4[],2,FALSE)</f>
        <v>12</v>
      </c>
      <c r="O4654" s="37">
        <f>VLOOKUP(Table2[[#This Row],[Home]],Table4[],2,FALSE)</f>
        <v>5</v>
      </c>
      <c r="P4654" s="37">
        <f>VLOOKUP(Table2[[#This Row],[Visitor]],Table5[],2,FALSE)</f>
        <v>4</v>
      </c>
      <c r="Q4654" s="37">
        <f>VLOOKUP(Table2[[#This Row],[Home]],Table5[],2,FALSE)</f>
        <v>8</v>
      </c>
    </row>
    <row r="4655" spans="1:17" ht="25.5" customHeight="1">
      <c r="A4655" s="95" t="s">
        <v>1649</v>
      </c>
      <c r="B4655" s="96" t="s">
        <v>23</v>
      </c>
      <c r="C4655" s="96" t="s">
        <v>20</v>
      </c>
      <c r="D4655" s="96">
        <v>129</v>
      </c>
      <c r="E4655" s="96" t="s">
        <v>43</v>
      </c>
      <c r="F4655" s="96">
        <v>109</v>
      </c>
      <c r="G4655" s="92"/>
      <c r="H4655" s="92"/>
      <c r="I4655" s="30"/>
      <c r="J4655" s="37">
        <f>VLOOKUP(Table2[[#This Row],[Visitor]],Table1[],2,FALSE)</f>
        <v>9</v>
      </c>
      <c r="K4655" s="37">
        <f>VLOOKUP(Table2[[#This Row],[Home]],Table1[],2,FALSE)</f>
        <v>10</v>
      </c>
      <c r="L4655" s="37">
        <f>VLOOKUP(Table2[[#This Row],[Visitor]],Table3[],2,FALSE)</f>
        <v>17</v>
      </c>
      <c r="M4655" s="37">
        <f>VLOOKUP(Table2[[#This Row],[Home]],Table3[],2,FALSE)</f>
        <v>10</v>
      </c>
      <c r="N4655" s="37">
        <f>VLOOKUP(Table2[[#This Row],[Visitor]],Table4[],2,FALSE)</f>
        <v>25</v>
      </c>
      <c r="O4655" s="37">
        <f>VLOOKUP(Table2[[#This Row],[Home]],Table4[],2,FALSE)</f>
        <v>10</v>
      </c>
      <c r="P4655" s="37">
        <f>VLOOKUP(Table2[[#This Row],[Visitor]],Table5[],2,FALSE)</f>
        <v>22</v>
      </c>
      <c r="Q4655" s="37">
        <f>VLOOKUP(Table2[[#This Row],[Home]],Table5[],2,FALSE)</f>
        <v>10</v>
      </c>
    </row>
    <row r="4656" spans="1:17" ht="25.5" customHeight="1">
      <c r="A4656" s="95" t="s">
        <v>1649</v>
      </c>
      <c r="B4656" s="96" t="s">
        <v>35</v>
      </c>
      <c r="C4656" s="96" t="s">
        <v>30</v>
      </c>
      <c r="D4656" s="96">
        <v>97</v>
      </c>
      <c r="E4656" s="96" t="s">
        <v>10</v>
      </c>
      <c r="F4656" s="96">
        <v>118</v>
      </c>
      <c r="G4656" s="92"/>
      <c r="H4656" s="92"/>
      <c r="I4656" s="30"/>
      <c r="J4656" s="37">
        <f>VLOOKUP(Table2[[#This Row],[Visitor]],Table1[],2,FALSE)</f>
        <v>18</v>
      </c>
      <c r="K4656" s="37">
        <f>VLOOKUP(Table2[[#This Row],[Home]],Table1[],2,FALSE)</f>
        <v>1</v>
      </c>
      <c r="L4656" s="37">
        <f>VLOOKUP(Table2[[#This Row],[Visitor]],Table3[],2,FALSE)</f>
        <v>14</v>
      </c>
      <c r="M4656" s="37">
        <f>VLOOKUP(Table2[[#This Row],[Home]],Table3[],2,FALSE)</f>
        <v>3</v>
      </c>
      <c r="N4656" s="37">
        <f>VLOOKUP(Table2[[#This Row],[Visitor]],Table4[],2,FALSE)</f>
        <v>4</v>
      </c>
      <c r="O4656" s="37">
        <f>VLOOKUP(Table2[[#This Row],[Home]],Table4[],2,FALSE)</f>
        <v>3</v>
      </c>
      <c r="P4656" s="37">
        <f>VLOOKUP(Table2[[#This Row],[Visitor]],Table5[],2,FALSE)</f>
        <v>6</v>
      </c>
      <c r="Q4656" s="37">
        <f>VLOOKUP(Table2[[#This Row],[Home]],Table5[],2,FALSE)</f>
        <v>30</v>
      </c>
    </row>
    <row r="4657" spans="1:17" ht="25.5" customHeight="1">
      <c r="A4657" s="95" t="s">
        <v>1649</v>
      </c>
      <c r="B4657" s="96" t="s">
        <v>35</v>
      </c>
      <c r="C4657" s="96" t="s">
        <v>25</v>
      </c>
      <c r="D4657" s="96">
        <v>130</v>
      </c>
      <c r="E4657" s="96" t="s">
        <v>36</v>
      </c>
      <c r="F4657" s="96">
        <v>128</v>
      </c>
      <c r="G4657" s="92"/>
      <c r="H4657" s="92"/>
      <c r="I4657" s="30"/>
      <c r="J4657" s="37">
        <f>VLOOKUP(Table2[[#This Row],[Visitor]],Table1[],2,FALSE)</f>
        <v>12</v>
      </c>
      <c r="K4657" s="37">
        <f>VLOOKUP(Table2[[#This Row],[Home]],Table1[],2,FALSE)</f>
        <v>16</v>
      </c>
      <c r="L4657" s="37">
        <f>VLOOKUP(Table2[[#This Row],[Visitor]],Table3[],2,FALSE)</f>
        <v>29</v>
      </c>
      <c r="M4657" s="37">
        <f>VLOOKUP(Table2[[#This Row],[Home]],Table3[],2,FALSE)</f>
        <v>7</v>
      </c>
      <c r="N4657" s="37">
        <f>VLOOKUP(Table2[[#This Row],[Visitor]],Table4[],2,FALSE)</f>
        <v>23</v>
      </c>
      <c r="O4657" s="37">
        <f>VLOOKUP(Table2[[#This Row],[Home]],Table4[],2,FALSE)</f>
        <v>6</v>
      </c>
      <c r="P4657" s="37">
        <f>VLOOKUP(Table2[[#This Row],[Visitor]],Table5[],2,FALSE)</f>
        <v>16</v>
      </c>
      <c r="Q4657" s="37">
        <f>VLOOKUP(Table2[[#This Row],[Home]],Table5[],2,FALSE)</f>
        <v>15</v>
      </c>
    </row>
    <row r="4658" spans="1:17" ht="25.5" customHeight="1">
      <c r="A4658" s="95" t="s">
        <v>1650</v>
      </c>
      <c r="B4658" s="96" t="s">
        <v>97</v>
      </c>
      <c r="C4658" s="96" t="s">
        <v>41</v>
      </c>
      <c r="D4658" s="96">
        <v>103</v>
      </c>
      <c r="E4658" s="96" t="s">
        <v>42</v>
      </c>
      <c r="F4658" s="96">
        <v>120</v>
      </c>
      <c r="G4658" s="94"/>
      <c r="H4658" s="94"/>
      <c r="I4658" s="30"/>
      <c r="J4658" s="37">
        <f>VLOOKUP(Table2[[#This Row],[Visitor]],Table1[],2,FALSE)</f>
        <v>7</v>
      </c>
      <c r="K4658" s="37">
        <f>VLOOKUP(Table2[[#This Row],[Home]],Table1[],2,FALSE)</f>
        <v>25</v>
      </c>
      <c r="L4658" s="37">
        <f>VLOOKUP(Table2[[#This Row],[Visitor]],Table3[],2,FALSE)</f>
        <v>2</v>
      </c>
      <c r="M4658" s="37">
        <f>VLOOKUP(Table2[[#This Row],[Home]],Table3[],2,FALSE)</f>
        <v>22</v>
      </c>
      <c r="N4658" s="37">
        <f>VLOOKUP(Table2[[#This Row],[Visitor]],Table4[],2,FALSE)</f>
        <v>2</v>
      </c>
      <c r="O4658" s="37">
        <f>VLOOKUP(Table2[[#This Row],[Home]],Table4[],2,FALSE)</f>
        <v>30</v>
      </c>
      <c r="P4658" s="37">
        <f>VLOOKUP(Table2[[#This Row],[Visitor]],Table5[],2,FALSE)</f>
        <v>2</v>
      </c>
      <c r="Q4658" s="37">
        <f>VLOOKUP(Table2[[#This Row],[Home]],Table5[],2,FALSE)</f>
        <v>25</v>
      </c>
    </row>
    <row r="4659" spans="1:17" ht="25.5" customHeight="1">
      <c r="A4659" s="95" t="s">
        <v>1650</v>
      </c>
      <c r="B4659" s="96" t="s">
        <v>49</v>
      </c>
      <c r="C4659" s="96" t="s">
        <v>19</v>
      </c>
      <c r="D4659" s="96">
        <v>94</v>
      </c>
      <c r="E4659" s="96" t="s">
        <v>22</v>
      </c>
      <c r="F4659" s="96">
        <v>132</v>
      </c>
      <c r="G4659" s="94"/>
      <c r="H4659" s="94"/>
      <c r="I4659" s="30"/>
      <c r="J4659" s="37">
        <f>VLOOKUP(Table2[[#This Row],[Visitor]],Table1[],2,FALSE)</f>
        <v>27</v>
      </c>
      <c r="K4659" s="37">
        <f>VLOOKUP(Table2[[#This Row],[Home]],Table1[],2,FALSE)</f>
        <v>14</v>
      </c>
      <c r="L4659" s="37">
        <f>VLOOKUP(Table2[[#This Row],[Visitor]],Table3[],2,FALSE)</f>
        <v>5</v>
      </c>
      <c r="M4659" s="37">
        <f>VLOOKUP(Table2[[#This Row],[Home]],Table3[],2,FALSE)</f>
        <v>16</v>
      </c>
      <c r="N4659" s="37">
        <f>VLOOKUP(Table2[[#This Row],[Visitor]],Table4[],2,FALSE)</f>
        <v>7</v>
      </c>
      <c r="O4659" s="37">
        <f>VLOOKUP(Table2[[#This Row],[Home]],Table4[],2,FALSE)</f>
        <v>1</v>
      </c>
      <c r="P4659" s="37">
        <f>VLOOKUP(Table2[[#This Row],[Visitor]],Table5[],2,FALSE)</f>
        <v>13</v>
      </c>
      <c r="Q4659" s="37">
        <f>VLOOKUP(Table2[[#This Row],[Home]],Table5[],2,FALSE)</f>
        <v>1</v>
      </c>
    </row>
    <row r="4660" spans="1:17" ht="25.5" customHeight="1">
      <c r="A4660" s="95" t="s">
        <v>1650</v>
      </c>
      <c r="B4660" s="96" t="s">
        <v>12</v>
      </c>
      <c r="C4660" s="96" t="s">
        <v>14</v>
      </c>
      <c r="D4660" s="96">
        <v>109</v>
      </c>
      <c r="E4660" s="96" t="s">
        <v>16</v>
      </c>
      <c r="F4660" s="96">
        <v>115</v>
      </c>
      <c r="G4660" s="94"/>
      <c r="H4660" s="94"/>
      <c r="I4660" s="30"/>
      <c r="J4660" s="37">
        <f>VLOOKUP(Table2[[#This Row],[Visitor]],Table1[],2,FALSE)</f>
        <v>19</v>
      </c>
      <c r="K4660" s="37">
        <f>VLOOKUP(Table2[[#This Row],[Home]],Table1[],2,FALSE)</f>
        <v>13</v>
      </c>
      <c r="L4660" s="37">
        <f>VLOOKUP(Table2[[#This Row],[Visitor]],Table3[],2,FALSE)</f>
        <v>19</v>
      </c>
      <c r="M4660" s="37">
        <f>VLOOKUP(Table2[[#This Row],[Home]],Table3[],2,FALSE)</f>
        <v>8</v>
      </c>
      <c r="N4660" s="37">
        <f>VLOOKUP(Table2[[#This Row],[Visitor]],Table4[],2,FALSE)</f>
        <v>16</v>
      </c>
      <c r="O4660" s="37">
        <f>VLOOKUP(Table2[[#This Row],[Home]],Table4[],2,FALSE)</f>
        <v>11</v>
      </c>
      <c r="P4660" s="37">
        <f>VLOOKUP(Table2[[#This Row],[Visitor]],Table5[],2,FALSE)</f>
        <v>27</v>
      </c>
      <c r="Q4660" s="37">
        <f>VLOOKUP(Table2[[#This Row],[Home]],Table5[],2,FALSE)</f>
        <v>7</v>
      </c>
    </row>
    <row r="4661" spans="1:17" ht="25.5" customHeight="1">
      <c r="A4661" s="95" t="s">
        <v>1650</v>
      </c>
      <c r="B4661" s="96" t="s">
        <v>23</v>
      </c>
      <c r="C4661" s="96" t="s">
        <v>40</v>
      </c>
      <c r="D4661" s="96">
        <v>101</v>
      </c>
      <c r="E4661" s="96" t="s">
        <v>17</v>
      </c>
      <c r="F4661" s="96">
        <v>106</v>
      </c>
      <c r="G4661" s="94"/>
      <c r="H4661" s="94"/>
      <c r="I4661" s="30"/>
      <c r="J4661" s="37">
        <f>VLOOKUP(Table2[[#This Row],[Visitor]],Table1[],2,FALSE)</f>
        <v>15</v>
      </c>
      <c r="K4661" s="37">
        <f>VLOOKUP(Table2[[#This Row],[Home]],Table1[],2,FALSE)</f>
        <v>17</v>
      </c>
      <c r="L4661" s="37">
        <f>VLOOKUP(Table2[[#This Row],[Visitor]],Table3[],2,FALSE)</f>
        <v>24</v>
      </c>
      <c r="M4661" s="37">
        <f>VLOOKUP(Table2[[#This Row],[Home]],Table3[],2,FALSE)</f>
        <v>15</v>
      </c>
      <c r="N4661" s="37">
        <f>VLOOKUP(Table2[[#This Row],[Visitor]],Table4[],2,FALSE)</f>
        <v>27</v>
      </c>
      <c r="O4661" s="37">
        <f>VLOOKUP(Table2[[#This Row],[Home]],Table4[],2,FALSE)</f>
        <v>18</v>
      </c>
      <c r="P4661" s="37">
        <f>VLOOKUP(Table2[[#This Row],[Visitor]],Table5[],2,FALSE)</f>
        <v>24</v>
      </c>
      <c r="Q4661" s="37">
        <f>VLOOKUP(Table2[[#This Row],[Home]],Table5[],2,FALSE)</f>
        <v>9</v>
      </c>
    </row>
    <row r="4662" spans="1:17" ht="25.5" customHeight="1">
      <c r="A4662" s="95" t="s">
        <v>1650</v>
      </c>
      <c r="B4662" s="96" t="s">
        <v>23</v>
      </c>
      <c r="C4662" s="96" t="s">
        <v>34</v>
      </c>
      <c r="D4662" s="96">
        <v>110</v>
      </c>
      <c r="E4662" s="96" t="s">
        <v>24</v>
      </c>
      <c r="F4662" s="96">
        <v>108</v>
      </c>
      <c r="G4662" s="94"/>
      <c r="H4662" s="94"/>
      <c r="I4662" s="30"/>
      <c r="J4662" s="37">
        <f>VLOOKUP(Table2[[#This Row],[Visitor]],Table1[],2,FALSE)</f>
        <v>2</v>
      </c>
      <c r="K4662" s="37">
        <f>VLOOKUP(Table2[[#This Row],[Home]],Table1[],2,FALSE)</f>
        <v>21</v>
      </c>
      <c r="L4662" s="37">
        <f>VLOOKUP(Table2[[#This Row],[Visitor]],Table3[],2,FALSE)</f>
        <v>13</v>
      </c>
      <c r="M4662" s="37">
        <f>VLOOKUP(Table2[[#This Row],[Home]],Table3[],2,FALSE)</f>
        <v>9</v>
      </c>
      <c r="N4662" s="37">
        <f>VLOOKUP(Table2[[#This Row],[Visitor]],Table4[],2,FALSE)</f>
        <v>13</v>
      </c>
      <c r="O4662" s="37">
        <f>VLOOKUP(Table2[[#This Row],[Home]],Table4[],2,FALSE)</f>
        <v>24</v>
      </c>
      <c r="P4662" s="37">
        <f>VLOOKUP(Table2[[#This Row],[Visitor]],Table5[],2,FALSE)</f>
        <v>19</v>
      </c>
      <c r="Q4662" s="37">
        <f>VLOOKUP(Table2[[#This Row],[Home]],Table5[],2,FALSE)</f>
        <v>21</v>
      </c>
    </row>
    <row r="4663" spans="1:17" ht="25.5" customHeight="1">
      <c r="A4663" s="95" t="s">
        <v>1650</v>
      </c>
      <c r="B4663" s="96" t="s">
        <v>26</v>
      </c>
      <c r="C4663" s="96" t="s">
        <v>45</v>
      </c>
      <c r="D4663" s="96">
        <v>93</v>
      </c>
      <c r="E4663" s="96" t="s">
        <v>28</v>
      </c>
      <c r="F4663" s="96">
        <v>108</v>
      </c>
      <c r="G4663" s="94"/>
      <c r="H4663" s="94"/>
      <c r="I4663" s="30"/>
      <c r="J4663" s="37">
        <f>VLOOKUP(Table2[[#This Row],[Visitor]],Table1[],2,FALSE)</f>
        <v>28</v>
      </c>
      <c r="K4663" s="37">
        <f>VLOOKUP(Table2[[#This Row],[Home]],Table1[],2,FALSE)</f>
        <v>22</v>
      </c>
      <c r="L4663" s="37">
        <f>VLOOKUP(Table2[[#This Row],[Visitor]],Table3[],2,FALSE)</f>
        <v>21</v>
      </c>
      <c r="M4663" s="37">
        <f>VLOOKUP(Table2[[#This Row],[Home]],Table3[],2,FALSE)</f>
        <v>28</v>
      </c>
      <c r="N4663" s="37">
        <f>VLOOKUP(Table2[[#This Row],[Visitor]],Table4[],2,FALSE)</f>
        <v>20</v>
      </c>
      <c r="O4663" s="37">
        <f>VLOOKUP(Table2[[#This Row],[Home]],Table4[],2,FALSE)</f>
        <v>22</v>
      </c>
      <c r="P4663" s="37">
        <f>VLOOKUP(Table2[[#This Row],[Visitor]],Table5[],2,FALSE)</f>
        <v>3</v>
      </c>
      <c r="Q4663" s="37">
        <f>VLOOKUP(Table2[[#This Row],[Home]],Table5[],2,FALSE)</f>
        <v>12</v>
      </c>
    </row>
    <row r="4664" spans="1:17" ht="25.5" customHeight="1">
      <c r="A4664" s="95" t="s">
        <v>1650</v>
      </c>
      <c r="B4664" s="96" t="s">
        <v>29</v>
      </c>
      <c r="C4664" s="96" t="s">
        <v>33</v>
      </c>
      <c r="D4664" s="96">
        <v>101</v>
      </c>
      <c r="E4664" s="96" t="s">
        <v>31</v>
      </c>
      <c r="F4664" s="96">
        <v>96</v>
      </c>
      <c r="G4664" s="94"/>
      <c r="H4664" s="94"/>
      <c r="I4664" s="30"/>
      <c r="J4664" s="37">
        <f>VLOOKUP(Table2[[#This Row],[Visitor]],Table1[],2,FALSE)</f>
        <v>24</v>
      </c>
      <c r="K4664" s="37">
        <f>VLOOKUP(Table2[[#This Row],[Home]],Table1[],2,FALSE)</f>
        <v>8</v>
      </c>
      <c r="L4664" s="37">
        <f>VLOOKUP(Table2[[#This Row],[Visitor]],Table3[],2,FALSE)</f>
        <v>12</v>
      </c>
      <c r="M4664" s="37">
        <f>VLOOKUP(Table2[[#This Row],[Home]],Table3[],2,FALSE)</f>
        <v>11</v>
      </c>
      <c r="N4664" s="37">
        <f>VLOOKUP(Table2[[#This Row],[Visitor]],Table4[],2,FALSE)</f>
        <v>21</v>
      </c>
      <c r="O4664" s="37">
        <f>VLOOKUP(Table2[[#This Row],[Home]],Table4[],2,FALSE)</f>
        <v>8</v>
      </c>
      <c r="P4664" s="37">
        <f>VLOOKUP(Table2[[#This Row],[Visitor]],Table5[],2,FALSE)</f>
        <v>29</v>
      </c>
      <c r="Q4664" s="37">
        <f>VLOOKUP(Table2[[#This Row],[Home]],Table5[],2,FALSE)</f>
        <v>11</v>
      </c>
    </row>
    <row r="4665" spans="1:17" ht="25.5" customHeight="1">
      <c r="A4665" s="95" t="s">
        <v>1650</v>
      </c>
      <c r="B4665" s="96" t="s">
        <v>35</v>
      </c>
      <c r="C4665" s="96" t="s">
        <v>9</v>
      </c>
      <c r="D4665" s="96">
        <v>116</v>
      </c>
      <c r="E4665" s="96" t="s">
        <v>30</v>
      </c>
      <c r="F4665" s="96">
        <v>129</v>
      </c>
      <c r="G4665" s="94"/>
      <c r="H4665" s="94"/>
      <c r="I4665" s="30"/>
      <c r="J4665" s="37">
        <f>VLOOKUP(Table2[[#This Row],[Visitor]],Table1[],2,FALSE)</f>
        <v>3</v>
      </c>
      <c r="K4665" s="37">
        <f>VLOOKUP(Table2[[#This Row],[Home]],Table1[],2,FALSE)</f>
        <v>18</v>
      </c>
      <c r="L4665" s="37">
        <f>VLOOKUP(Table2[[#This Row],[Visitor]],Table3[],2,FALSE)</f>
        <v>1</v>
      </c>
      <c r="M4665" s="37">
        <f>VLOOKUP(Table2[[#This Row],[Home]],Table3[],2,FALSE)</f>
        <v>14</v>
      </c>
      <c r="N4665" s="37">
        <f>VLOOKUP(Table2[[#This Row],[Visitor]],Table4[],2,FALSE)</f>
        <v>5</v>
      </c>
      <c r="O4665" s="37">
        <f>VLOOKUP(Table2[[#This Row],[Home]],Table4[],2,FALSE)</f>
        <v>4</v>
      </c>
      <c r="P4665" s="37">
        <f>VLOOKUP(Table2[[#This Row],[Visitor]],Table5[],2,FALSE)</f>
        <v>8</v>
      </c>
      <c r="Q4665" s="37">
        <f>VLOOKUP(Table2[[#This Row],[Home]],Table5[],2,FALSE)</f>
        <v>6</v>
      </c>
    </row>
    <row r="4666" spans="1:17" ht="25.5" customHeight="1">
      <c r="A4666" s="95" t="s">
        <v>1651</v>
      </c>
      <c r="B4666" s="96" t="s">
        <v>97</v>
      </c>
      <c r="C4666" s="96" t="s">
        <v>5</v>
      </c>
      <c r="D4666" s="96">
        <v>104</v>
      </c>
      <c r="E4666" s="96" t="s">
        <v>13</v>
      </c>
      <c r="F4666" s="96">
        <v>125</v>
      </c>
      <c r="G4666" s="94"/>
      <c r="H4666" s="94"/>
      <c r="I4666" s="30"/>
      <c r="J4666" s="37">
        <f>VLOOKUP(Table2[[#This Row],[Visitor]],Table1[],2,FALSE)</f>
        <v>4</v>
      </c>
      <c r="K4666" s="37">
        <f>VLOOKUP(Table2[[#This Row],[Home]],Table1[],2,FALSE)</f>
        <v>20</v>
      </c>
      <c r="L4666" s="37">
        <f>VLOOKUP(Table2[[#This Row],[Visitor]],Table3[],2,FALSE)</f>
        <v>4</v>
      </c>
      <c r="M4666" s="37">
        <f>VLOOKUP(Table2[[#This Row],[Home]],Table3[],2,FALSE)</f>
        <v>20</v>
      </c>
      <c r="N4666" s="37">
        <f>VLOOKUP(Table2[[#This Row],[Visitor]],Table4[],2,FALSE)</f>
        <v>9</v>
      </c>
      <c r="O4666" s="37">
        <f>VLOOKUP(Table2[[#This Row],[Home]],Table4[],2,FALSE)</f>
        <v>17</v>
      </c>
      <c r="P4666" s="37">
        <f>VLOOKUP(Table2[[#This Row],[Visitor]],Table5[],2,FALSE)</f>
        <v>5</v>
      </c>
      <c r="Q4666" s="37">
        <f>VLOOKUP(Table2[[#This Row],[Home]],Table5[],2,FALSE)</f>
        <v>23</v>
      </c>
    </row>
    <row r="4667" spans="1:17" ht="25.5" customHeight="1">
      <c r="A4667" s="95" t="s">
        <v>1651</v>
      </c>
      <c r="B4667" s="96" t="s">
        <v>49</v>
      </c>
      <c r="C4667" s="96" t="s">
        <v>37</v>
      </c>
      <c r="D4667" s="96">
        <v>119</v>
      </c>
      <c r="E4667" s="96" t="s">
        <v>15</v>
      </c>
      <c r="F4667" s="96">
        <v>128</v>
      </c>
      <c r="G4667" s="94"/>
      <c r="H4667" s="94"/>
      <c r="I4667" s="30"/>
      <c r="J4667" s="37">
        <f>VLOOKUP(Table2[[#This Row],[Visitor]],Table1[],2,FALSE)</f>
        <v>29</v>
      </c>
      <c r="K4667" s="37">
        <f>VLOOKUP(Table2[[#This Row],[Home]],Table1[],2,FALSE)</f>
        <v>30</v>
      </c>
      <c r="L4667" s="37">
        <f>VLOOKUP(Table2[[#This Row],[Visitor]],Table3[],2,FALSE)</f>
        <v>30</v>
      </c>
      <c r="M4667" s="37">
        <f>VLOOKUP(Table2[[#This Row],[Home]],Table3[],2,FALSE)</f>
        <v>23</v>
      </c>
      <c r="N4667" s="37">
        <f>VLOOKUP(Table2[[#This Row],[Visitor]],Table4[],2,FALSE)</f>
        <v>29</v>
      </c>
      <c r="O4667" s="37">
        <f>VLOOKUP(Table2[[#This Row],[Home]],Table4[],2,FALSE)</f>
        <v>14</v>
      </c>
      <c r="P4667" s="37">
        <f>VLOOKUP(Table2[[#This Row],[Visitor]],Table5[],2,FALSE)</f>
        <v>17</v>
      </c>
      <c r="Q4667" s="37">
        <f>VLOOKUP(Table2[[#This Row],[Home]],Table5[],2,FALSE)</f>
        <v>14</v>
      </c>
    </row>
    <row r="4668" spans="1:17" ht="25.5" customHeight="1">
      <c r="A4668" s="95" t="s">
        <v>1651</v>
      </c>
      <c r="B4668" s="96" t="s">
        <v>75</v>
      </c>
      <c r="C4668" s="96" t="s">
        <v>25</v>
      </c>
      <c r="D4668" s="96">
        <v>120</v>
      </c>
      <c r="E4668" s="96" t="s">
        <v>36</v>
      </c>
      <c r="F4668" s="96">
        <v>113</v>
      </c>
      <c r="G4668" s="94"/>
      <c r="H4668" s="94"/>
      <c r="I4668" s="30"/>
      <c r="J4668" s="37">
        <f>VLOOKUP(Table2[[#This Row],[Visitor]],Table1[],2,FALSE)</f>
        <v>12</v>
      </c>
      <c r="K4668" s="37">
        <f>VLOOKUP(Table2[[#This Row],[Home]],Table1[],2,FALSE)</f>
        <v>16</v>
      </c>
      <c r="L4668" s="37">
        <f>VLOOKUP(Table2[[#This Row],[Visitor]],Table3[],2,FALSE)</f>
        <v>29</v>
      </c>
      <c r="M4668" s="37">
        <f>VLOOKUP(Table2[[#This Row],[Home]],Table3[],2,FALSE)</f>
        <v>7</v>
      </c>
      <c r="N4668" s="37">
        <f>VLOOKUP(Table2[[#This Row],[Visitor]],Table4[],2,FALSE)</f>
        <v>23</v>
      </c>
      <c r="O4668" s="37">
        <f>VLOOKUP(Table2[[#This Row],[Home]],Table4[],2,FALSE)</f>
        <v>6</v>
      </c>
      <c r="P4668" s="37">
        <f>VLOOKUP(Table2[[#This Row],[Visitor]],Table5[],2,FALSE)</f>
        <v>16</v>
      </c>
      <c r="Q4668" s="37">
        <f>VLOOKUP(Table2[[#This Row],[Home]],Table5[],2,FALSE)</f>
        <v>15</v>
      </c>
    </row>
    <row r="4669" spans="1:17" ht="25.5" customHeight="1">
      <c r="A4669" s="95" t="s">
        <v>1651</v>
      </c>
      <c r="B4669" s="96" t="s">
        <v>12</v>
      </c>
      <c r="C4669" s="96" t="s">
        <v>6</v>
      </c>
      <c r="D4669" s="96">
        <v>110</v>
      </c>
      <c r="E4669" s="96" t="s">
        <v>20</v>
      </c>
      <c r="F4669" s="96">
        <v>119</v>
      </c>
      <c r="G4669" s="94"/>
      <c r="H4669" s="94"/>
      <c r="I4669" s="30"/>
      <c r="J4669" s="37">
        <f>VLOOKUP(Table2[[#This Row],[Visitor]],Table1[],2,FALSE)</f>
        <v>5</v>
      </c>
      <c r="K4669" s="37">
        <f>VLOOKUP(Table2[[#This Row],[Home]],Table1[],2,FALSE)</f>
        <v>9</v>
      </c>
      <c r="L4669" s="37">
        <f>VLOOKUP(Table2[[#This Row],[Visitor]],Table3[],2,FALSE)</f>
        <v>6</v>
      </c>
      <c r="M4669" s="37">
        <f>VLOOKUP(Table2[[#This Row],[Home]],Table3[],2,FALSE)</f>
        <v>17</v>
      </c>
      <c r="N4669" s="37">
        <f>VLOOKUP(Table2[[#This Row],[Visitor]],Table4[],2,FALSE)</f>
        <v>28</v>
      </c>
      <c r="O4669" s="37">
        <f>VLOOKUP(Table2[[#This Row],[Home]],Table4[],2,FALSE)</f>
        <v>25</v>
      </c>
      <c r="P4669" s="37">
        <f>VLOOKUP(Table2[[#This Row],[Visitor]],Table5[],2,FALSE)</f>
        <v>28</v>
      </c>
      <c r="Q4669" s="37">
        <f>VLOOKUP(Table2[[#This Row],[Home]],Table5[],2,FALSE)</f>
        <v>22</v>
      </c>
    </row>
    <row r="4670" spans="1:17" ht="25.5" customHeight="1">
      <c r="A4670" s="95" t="s">
        <v>1651</v>
      </c>
      <c r="B4670" s="96" t="s">
        <v>21</v>
      </c>
      <c r="C4670" s="96" t="s">
        <v>22</v>
      </c>
      <c r="D4670" s="96">
        <v>104</v>
      </c>
      <c r="E4670" s="96" t="s">
        <v>27</v>
      </c>
      <c r="F4670" s="96">
        <v>111</v>
      </c>
      <c r="G4670" s="94"/>
      <c r="H4670" s="94"/>
      <c r="I4670" s="30"/>
      <c r="J4670" s="37">
        <f>VLOOKUP(Table2[[#This Row],[Visitor]],Table1[],2,FALSE)</f>
        <v>14</v>
      </c>
      <c r="K4670" s="37">
        <f>VLOOKUP(Table2[[#This Row],[Home]],Table1[],2,FALSE)</f>
        <v>11</v>
      </c>
      <c r="L4670" s="37">
        <f>VLOOKUP(Table2[[#This Row],[Visitor]],Table3[],2,FALSE)</f>
        <v>16</v>
      </c>
      <c r="M4670" s="37">
        <f>VLOOKUP(Table2[[#This Row],[Home]],Table3[],2,FALSE)</f>
        <v>27</v>
      </c>
      <c r="N4670" s="37">
        <f>VLOOKUP(Table2[[#This Row],[Visitor]],Table4[],2,FALSE)</f>
        <v>1</v>
      </c>
      <c r="O4670" s="37">
        <f>VLOOKUP(Table2[[#This Row],[Home]],Table4[],2,FALSE)</f>
        <v>26</v>
      </c>
      <c r="P4670" s="37">
        <f>VLOOKUP(Table2[[#This Row],[Visitor]],Table5[],2,FALSE)</f>
        <v>1</v>
      </c>
      <c r="Q4670" s="37">
        <f>VLOOKUP(Table2[[#This Row],[Home]],Table5[],2,FALSE)</f>
        <v>26</v>
      </c>
    </row>
    <row r="4671" spans="1:17" ht="25.5" customHeight="1">
      <c r="A4671" s="95" t="s">
        <v>1651</v>
      </c>
      <c r="B4671" s="96" t="s">
        <v>23</v>
      </c>
      <c r="C4671" s="96" t="s">
        <v>16</v>
      </c>
      <c r="D4671" s="96">
        <v>131</v>
      </c>
      <c r="E4671" s="96" t="s">
        <v>18</v>
      </c>
      <c r="F4671" s="96">
        <v>112</v>
      </c>
      <c r="G4671" s="94"/>
      <c r="H4671" s="94"/>
      <c r="I4671" s="30"/>
      <c r="J4671" s="37">
        <f>VLOOKUP(Table2[[#This Row],[Visitor]],Table1[],2,FALSE)</f>
        <v>13</v>
      </c>
      <c r="K4671" s="37">
        <f>VLOOKUP(Table2[[#This Row],[Home]],Table1[],2,FALSE)</f>
        <v>26</v>
      </c>
      <c r="L4671" s="37">
        <f>VLOOKUP(Table2[[#This Row],[Visitor]],Table3[],2,FALSE)</f>
        <v>8</v>
      </c>
      <c r="M4671" s="37">
        <f>VLOOKUP(Table2[[#This Row],[Home]],Table3[],2,FALSE)</f>
        <v>26</v>
      </c>
      <c r="N4671" s="37">
        <f>VLOOKUP(Table2[[#This Row],[Visitor]],Table4[],2,FALSE)</f>
        <v>11</v>
      </c>
      <c r="O4671" s="37">
        <f>VLOOKUP(Table2[[#This Row],[Home]],Table4[],2,FALSE)</f>
        <v>15</v>
      </c>
      <c r="P4671" s="37">
        <f>VLOOKUP(Table2[[#This Row],[Visitor]],Table5[],2,FALSE)</f>
        <v>7</v>
      </c>
      <c r="Q4671" s="37">
        <f>VLOOKUP(Table2[[#This Row],[Home]],Table5[],2,FALSE)</f>
        <v>18</v>
      </c>
    </row>
    <row r="4672" spans="1:17" ht="25.5" customHeight="1">
      <c r="A4672" s="95" t="s">
        <v>1651</v>
      </c>
      <c r="B4672" s="96" t="s">
        <v>35</v>
      </c>
      <c r="C4672" s="96" t="s">
        <v>38</v>
      </c>
      <c r="D4672" s="96">
        <v>113</v>
      </c>
      <c r="E4672" s="96" t="s">
        <v>10</v>
      </c>
      <c r="F4672" s="96">
        <v>117</v>
      </c>
      <c r="G4672" s="94"/>
      <c r="H4672" s="94"/>
      <c r="I4672" s="30"/>
      <c r="J4672" s="37">
        <f>VLOOKUP(Table2[[#This Row],[Visitor]],Table1[],2,FALSE)</f>
        <v>23</v>
      </c>
      <c r="K4672" s="37">
        <f>VLOOKUP(Table2[[#This Row],[Home]],Table1[],2,FALSE)</f>
        <v>1</v>
      </c>
      <c r="L4672" s="37">
        <f>VLOOKUP(Table2[[#This Row],[Visitor]],Table3[],2,FALSE)</f>
        <v>25</v>
      </c>
      <c r="M4672" s="37">
        <f>VLOOKUP(Table2[[#This Row],[Home]],Table3[],2,FALSE)</f>
        <v>3</v>
      </c>
      <c r="N4672" s="37">
        <f>VLOOKUP(Table2[[#This Row],[Visitor]],Table4[],2,FALSE)</f>
        <v>19</v>
      </c>
      <c r="O4672" s="37">
        <f>VLOOKUP(Table2[[#This Row],[Home]],Table4[],2,FALSE)</f>
        <v>3</v>
      </c>
      <c r="P4672" s="37">
        <f>VLOOKUP(Table2[[#This Row],[Visitor]],Table5[],2,FALSE)</f>
        <v>20</v>
      </c>
      <c r="Q4672" s="37">
        <f>VLOOKUP(Table2[[#This Row],[Home]],Table5[],2,FALSE)</f>
        <v>30</v>
      </c>
    </row>
    <row r="4673" spans="1:17" ht="25.5" customHeight="1">
      <c r="A4673" s="95" t="s">
        <v>1652</v>
      </c>
      <c r="B4673" s="96" t="s">
        <v>12</v>
      </c>
      <c r="C4673" s="96" t="s">
        <v>27</v>
      </c>
      <c r="D4673" s="96">
        <v>86</v>
      </c>
      <c r="E4673" s="96" t="s">
        <v>14</v>
      </c>
      <c r="F4673" s="96">
        <v>100</v>
      </c>
      <c r="G4673" s="94"/>
      <c r="H4673" s="94"/>
      <c r="I4673" s="30"/>
      <c r="J4673" s="37">
        <f>VLOOKUP(Table2[[#This Row],[Visitor]],Table1[],2,FALSE)</f>
        <v>11</v>
      </c>
      <c r="K4673" s="37">
        <f>VLOOKUP(Table2[[#This Row],[Home]],Table1[],2,FALSE)</f>
        <v>19</v>
      </c>
      <c r="L4673" s="37">
        <f>VLOOKUP(Table2[[#This Row],[Visitor]],Table3[],2,FALSE)</f>
        <v>27</v>
      </c>
      <c r="M4673" s="37">
        <f>VLOOKUP(Table2[[#This Row],[Home]],Table3[],2,FALSE)</f>
        <v>19</v>
      </c>
      <c r="N4673" s="37">
        <f>VLOOKUP(Table2[[#This Row],[Visitor]],Table4[],2,FALSE)</f>
        <v>26</v>
      </c>
      <c r="O4673" s="37">
        <f>VLOOKUP(Table2[[#This Row],[Home]],Table4[],2,FALSE)</f>
        <v>16</v>
      </c>
      <c r="P4673" s="37">
        <f>VLOOKUP(Table2[[#This Row],[Visitor]],Table5[],2,FALSE)</f>
        <v>26</v>
      </c>
      <c r="Q4673" s="37">
        <f>VLOOKUP(Table2[[#This Row],[Home]],Table5[],2,FALSE)</f>
        <v>27</v>
      </c>
    </row>
    <row r="4674" spans="1:17" ht="25.5" customHeight="1">
      <c r="A4674" s="95" t="s">
        <v>1652</v>
      </c>
      <c r="B4674" s="96" t="s">
        <v>12</v>
      </c>
      <c r="C4674" s="96" t="s">
        <v>45</v>
      </c>
      <c r="D4674" s="96">
        <v>114</v>
      </c>
      <c r="E4674" s="96" t="s">
        <v>18</v>
      </c>
      <c r="F4674" s="96">
        <v>103</v>
      </c>
      <c r="G4674" s="94"/>
      <c r="H4674" s="94"/>
      <c r="I4674" s="30"/>
      <c r="J4674" s="37">
        <f>VLOOKUP(Table2[[#This Row],[Visitor]],Table1[],2,FALSE)</f>
        <v>28</v>
      </c>
      <c r="K4674" s="37">
        <f>VLOOKUP(Table2[[#This Row],[Home]],Table1[],2,FALSE)</f>
        <v>26</v>
      </c>
      <c r="L4674" s="37">
        <f>VLOOKUP(Table2[[#This Row],[Visitor]],Table3[],2,FALSE)</f>
        <v>21</v>
      </c>
      <c r="M4674" s="37">
        <f>VLOOKUP(Table2[[#This Row],[Home]],Table3[],2,FALSE)</f>
        <v>26</v>
      </c>
      <c r="N4674" s="37">
        <f>VLOOKUP(Table2[[#This Row],[Visitor]],Table4[],2,FALSE)</f>
        <v>20</v>
      </c>
      <c r="O4674" s="37">
        <f>VLOOKUP(Table2[[#This Row],[Home]],Table4[],2,FALSE)</f>
        <v>15</v>
      </c>
      <c r="P4674" s="37">
        <f>VLOOKUP(Table2[[#This Row],[Visitor]],Table5[],2,FALSE)</f>
        <v>3</v>
      </c>
      <c r="Q4674" s="37">
        <f>VLOOKUP(Table2[[#This Row],[Home]],Table5[],2,FALSE)</f>
        <v>18</v>
      </c>
    </row>
    <row r="4675" spans="1:17" ht="25.5" customHeight="1">
      <c r="A4675" s="95" t="s">
        <v>1652</v>
      </c>
      <c r="B4675" s="96" t="s">
        <v>12</v>
      </c>
      <c r="C4675" s="96" t="s">
        <v>43</v>
      </c>
      <c r="D4675" s="96">
        <v>90</v>
      </c>
      <c r="E4675" s="96" t="s">
        <v>19</v>
      </c>
      <c r="F4675" s="96">
        <v>121</v>
      </c>
      <c r="G4675" s="94"/>
      <c r="H4675" s="94"/>
      <c r="I4675" s="30"/>
      <c r="J4675" s="37">
        <f>VLOOKUP(Table2[[#This Row],[Visitor]],Table1[],2,FALSE)</f>
        <v>10</v>
      </c>
      <c r="K4675" s="37">
        <f>VLOOKUP(Table2[[#This Row],[Home]],Table1[],2,FALSE)</f>
        <v>27</v>
      </c>
      <c r="L4675" s="37">
        <f>VLOOKUP(Table2[[#This Row],[Visitor]],Table3[],2,FALSE)</f>
        <v>10</v>
      </c>
      <c r="M4675" s="37">
        <f>VLOOKUP(Table2[[#This Row],[Home]],Table3[],2,FALSE)</f>
        <v>5</v>
      </c>
      <c r="N4675" s="37">
        <f>VLOOKUP(Table2[[#This Row],[Visitor]],Table4[],2,FALSE)</f>
        <v>10</v>
      </c>
      <c r="O4675" s="37">
        <f>VLOOKUP(Table2[[#This Row],[Home]],Table4[],2,FALSE)</f>
        <v>7</v>
      </c>
      <c r="P4675" s="37">
        <f>VLOOKUP(Table2[[#This Row],[Visitor]],Table5[],2,FALSE)</f>
        <v>10</v>
      </c>
      <c r="Q4675" s="37">
        <f>VLOOKUP(Table2[[#This Row],[Home]],Table5[],2,FALSE)</f>
        <v>13</v>
      </c>
    </row>
    <row r="4676" spans="1:17" ht="25.5" customHeight="1">
      <c r="A4676" s="95" t="s">
        <v>1652</v>
      </c>
      <c r="B4676" s="96" t="s">
        <v>12</v>
      </c>
      <c r="C4676" s="96" t="s">
        <v>34</v>
      </c>
      <c r="D4676" s="96">
        <v>146</v>
      </c>
      <c r="E4676" s="96" t="s">
        <v>20</v>
      </c>
      <c r="F4676" s="96">
        <v>143</v>
      </c>
      <c r="G4676" s="94"/>
      <c r="H4676" s="94"/>
      <c r="I4676" s="30"/>
      <c r="J4676" s="37">
        <f>VLOOKUP(Table2[[#This Row],[Visitor]],Table1[],2,FALSE)</f>
        <v>2</v>
      </c>
      <c r="K4676" s="37">
        <f>VLOOKUP(Table2[[#This Row],[Home]],Table1[],2,FALSE)</f>
        <v>9</v>
      </c>
      <c r="L4676" s="37">
        <f>VLOOKUP(Table2[[#This Row],[Visitor]],Table3[],2,FALSE)</f>
        <v>13</v>
      </c>
      <c r="M4676" s="37">
        <f>VLOOKUP(Table2[[#This Row],[Home]],Table3[],2,FALSE)</f>
        <v>17</v>
      </c>
      <c r="N4676" s="37">
        <f>VLOOKUP(Table2[[#This Row],[Visitor]],Table4[],2,FALSE)</f>
        <v>13</v>
      </c>
      <c r="O4676" s="37">
        <f>VLOOKUP(Table2[[#This Row],[Home]],Table4[],2,FALSE)</f>
        <v>25</v>
      </c>
      <c r="P4676" s="37">
        <f>VLOOKUP(Table2[[#This Row],[Visitor]],Table5[],2,FALSE)</f>
        <v>19</v>
      </c>
      <c r="Q4676" s="37">
        <f>VLOOKUP(Table2[[#This Row],[Home]],Table5[],2,FALSE)</f>
        <v>22</v>
      </c>
    </row>
    <row r="4677" spans="1:17" ht="25.5" customHeight="1">
      <c r="A4677" s="95" t="s">
        <v>1652</v>
      </c>
      <c r="B4677" s="96" t="s">
        <v>21</v>
      </c>
      <c r="C4677" s="96" t="s">
        <v>37</v>
      </c>
      <c r="D4677" s="96">
        <v>118</v>
      </c>
      <c r="E4677" s="96" t="s">
        <v>42</v>
      </c>
      <c r="F4677" s="96">
        <v>110</v>
      </c>
      <c r="G4677" s="94"/>
      <c r="H4677" s="94"/>
      <c r="I4677" s="30"/>
      <c r="J4677" s="37">
        <f>VLOOKUP(Table2[[#This Row],[Visitor]],Table1[],2,FALSE)</f>
        <v>29</v>
      </c>
      <c r="K4677" s="37">
        <f>VLOOKUP(Table2[[#This Row],[Home]],Table1[],2,FALSE)</f>
        <v>25</v>
      </c>
      <c r="L4677" s="37">
        <f>VLOOKUP(Table2[[#This Row],[Visitor]],Table3[],2,FALSE)</f>
        <v>30</v>
      </c>
      <c r="M4677" s="37">
        <f>VLOOKUP(Table2[[#This Row],[Home]],Table3[],2,FALSE)</f>
        <v>22</v>
      </c>
      <c r="N4677" s="37">
        <f>VLOOKUP(Table2[[#This Row],[Visitor]],Table4[],2,FALSE)</f>
        <v>29</v>
      </c>
      <c r="O4677" s="37">
        <f>VLOOKUP(Table2[[#This Row],[Home]],Table4[],2,FALSE)</f>
        <v>30</v>
      </c>
      <c r="P4677" s="37">
        <f>VLOOKUP(Table2[[#This Row],[Visitor]],Table5[],2,FALSE)</f>
        <v>17</v>
      </c>
      <c r="Q4677" s="37">
        <f>VLOOKUP(Table2[[#This Row],[Home]],Table5[],2,FALSE)</f>
        <v>25</v>
      </c>
    </row>
    <row r="4678" spans="1:17" ht="25.5" customHeight="1">
      <c r="A4678" s="95" t="s">
        <v>1652</v>
      </c>
      <c r="B4678" s="96" t="s">
        <v>21</v>
      </c>
      <c r="C4678" s="96" t="s">
        <v>6</v>
      </c>
      <c r="D4678" s="96">
        <v>96</v>
      </c>
      <c r="E4678" s="96" t="s">
        <v>41</v>
      </c>
      <c r="F4678" s="96">
        <v>112</v>
      </c>
      <c r="G4678" s="94"/>
      <c r="H4678" s="94"/>
      <c r="I4678" s="30"/>
      <c r="J4678" s="37">
        <f>VLOOKUP(Table2[[#This Row],[Visitor]],Table1[],2,FALSE)</f>
        <v>5</v>
      </c>
      <c r="K4678" s="37">
        <f>VLOOKUP(Table2[[#This Row],[Home]],Table1[],2,FALSE)</f>
        <v>7</v>
      </c>
      <c r="L4678" s="37">
        <f>VLOOKUP(Table2[[#This Row],[Visitor]],Table3[],2,FALSE)</f>
        <v>6</v>
      </c>
      <c r="M4678" s="37">
        <f>VLOOKUP(Table2[[#This Row],[Home]],Table3[],2,FALSE)</f>
        <v>2</v>
      </c>
      <c r="N4678" s="37">
        <f>VLOOKUP(Table2[[#This Row],[Visitor]],Table4[],2,FALSE)</f>
        <v>28</v>
      </c>
      <c r="O4678" s="37">
        <f>VLOOKUP(Table2[[#This Row],[Home]],Table4[],2,FALSE)</f>
        <v>2</v>
      </c>
      <c r="P4678" s="37">
        <f>VLOOKUP(Table2[[#This Row],[Visitor]],Table5[],2,FALSE)</f>
        <v>28</v>
      </c>
      <c r="Q4678" s="37">
        <f>VLOOKUP(Table2[[#This Row],[Home]],Table5[],2,FALSE)</f>
        <v>2</v>
      </c>
    </row>
    <row r="4679" spans="1:17" ht="25.5" customHeight="1">
      <c r="A4679" s="95" t="s">
        <v>1652</v>
      </c>
      <c r="B4679" s="96" t="s">
        <v>23</v>
      </c>
      <c r="C4679" s="96" t="s">
        <v>40</v>
      </c>
      <c r="D4679" s="96">
        <v>110</v>
      </c>
      <c r="E4679" s="96" t="s">
        <v>17</v>
      </c>
      <c r="F4679" s="96">
        <v>102</v>
      </c>
      <c r="G4679" s="94"/>
      <c r="H4679" s="94"/>
      <c r="I4679" s="30"/>
      <c r="J4679" s="37">
        <f>VLOOKUP(Table2[[#This Row],[Visitor]],Table1[],2,FALSE)</f>
        <v>15</v>
      </c>
      <c r="K4679" s="37">
        <f>VLOOKUP(Table2[[#This Row],[Home]],Table1[],2,FALSE)</f>
        <v>17</v>
      </c>
      <c r="L4679" s="37">
        <f>VLOOKUP(Table2[[#This Row],[Visitor]],Table3[],2,FALSE)</f>
        <v>24</v>
      </c>
      <c r="M4679" s="37">
        <f>VLOOKUP(Table2[[#This Row],[Home]],Table3[],2,FALSE)</f>
        <v>15</v>
      </c>
      <c r="N4679" s="37">
        <f>VLOOKUP(Table2[[#This Row],[Visitor]],Table4[],2,FALSE)</f>
        <v>27</v>
      </c>
      <c r="O4679" s="37">
        <f>VLOOKUP(Table2[[#This Row],[Home]],Table4[],2,FALSE)</f>
        <v>18</v>
      </c>
      <c r="P4679" s="37">
        <f>VLOOKUP(Table2[[#This Row],[Visitor]],Table5[],2,FALSE)</f>
        <v>24</v>
      </c>
      <c r="Q4679" s="37">
        <f>VLOOKUP(Table2[[#This Row],[Home]],Table5[],2,FALSE)</f>
        <v>9</v>
      </c>
    </row>
    <row r="4680" spans="1:17" ht="25.5" customHeight="1">
      <c r="A4680" s="95" t="s">
        <v>1652</v>
      </c>
      <c r="B4680" s="96" t="s">
        <v>23</v>
      </c>
      <c r="C4680" s="96" t="s">
        <v>31</v>
      </c>
      <c r="D4680" s="96">
        <v>104</v>
      </c>
      <c r="E4680" s="96" t="s">
        <v>33</v>
      </c>
      <c r="F4680" s="96">
        <v>105</v>
      </c>
      <c r="G4680" s="94"/>
      <c r="H4680" s="94"/>
      <c r="I4680" s="30"/>
      <c r="J4680" s="37">
        <f>VLOOKUP(Table2[[#This Row],[Visitor]],Table1[],2,FALSE)</f>
        <v>8</v>
      </c>
      <c r="K4680" s="37">
        <f>VLOOKUP(Table2[[#This Row],[Home]],Table1[],2,FALSE)</f>
        <v>24</v>
      </c>
      <c r="L4680" s="37">
        <f>VLOOKUP(Table2[[#This Row],[Visitor]],Table3[],2,FALSE)</f>
        <v>11</v>
      </c>
      <c r="M4680" s="37">
        <f>VLOOKUP(Table2[[#This Row],[Home]],Table3[],2,FALSE)</f>
        <v>12</v>
      </c>
      <c r="N4680" s="37">
        <f>VLOOKUP(Table2[[#This Row],[Visitor]],Table4[],2,FALSE)</f>
        <v>8</v>
      </c>
      <c r="O4680" s="37">
        <f>VLOOKUP(Table2[[#This Row],[Home]],Table4[],2,FALSE)</f>
        <v>21</v>
      </c>
      <c r="P4680" s="37">
        <f>VLOOKUP(Table2[[#This Row],[Visitor]],Table5[],2,FALSE)</f>
        <v>11</v>
      </c>
      <c r="Q4680" s="37">
        <f>VLOOKUP(Table2[[#This Row],[Home]],Table5[],2,FALSE)</f>
        <v>29</v>
      </c>
    </row>
    <row r="4681" spans="1:17" ht="25.5" customHeight="1">
      <c r="A4681" s="95" t="s">
        <v>1652</v>
      </c>
      <c r="B4681" s="96" t="s">
        <v>23</v>
      </c>
      <c r="C4681" s="96" t="s">
        <v>44</v>
      </c>
      <c r="D4681" s="96">
        <v>103</v>
      </c>
      <c r="E4681" s="96" t="s">
        <v>24</v>
      </c>
      <c r="F4681" s="96">
        <v>120</v>
      </c>
      <c r="G4681" s="94"/>
      <c r="H4681" s="94"/>
      <c r="I4681" s="30"/>
      <c r="J4681" s="37">
        <f>VLOOKUP(Table2[[#This Row],[Visitor]],Table1[],2,FALSE)</f>
        <v>6</v>
      </c>
      <c r="K4681" s="37">
        <f>VLOOKUP(Table2[[#This Row],[Home]],Table1[],2,FALSE)</f>
        <v>21</v>
      </c>
      <c r="L4681" s="37">
        <f>VLOOKUP(Table2[[#This Row],[Visitor]],Table3[],2,FALSE)</f>
        <v>18</v>
      </c>
      <c r="M4681" s="37">
        <f>VLOOKUP(Table2[[#This Row],[Home]],Table3[],2,FALSE)</f>
        <v>9</v>
      </c>
      <c r="N4681" s="37">
        <f>VLOOKUP(Table2[[#This Row],[Visitor]],Table4[],2,FALSE)</f>
        <v>12</v>
      </c>
      <c r="O4681" s="37">
        <f>VLOOKUP(Table2[[#This Row],[Home]],Table4[],2,FALSE)</f>
        <v>24</v>
      </c>
      <c r="P4681" s="37">
        <f>VLOOKUP(Table2[[#This Row],[Visitor]],Table5[],2,FALSE)</f>
        <v>4</v>
      </c>
      <c r="Q4681" s="37">
        <f>VLOOKUP(Table2[[#This Row],[Home]],Table5[],2,FALSE)</f>
        <v>21</v>
      </c>
    </row>
    <row r="4682" spans="1:17" ht="25.5" customHeight="1">
      <c r="A4682" s="95" t="s">
        <v>1652</v>
      </c>
      <c r="B4682" s="96" t="s">
        <v>29</v>
      </c>
      <c r="C4682" s="96" t="s">
        <v>25</v>
      </c>
      <c r="D4682" s="96">
        <v>96</v>
      </c>
      <c r="E4682" s="96" t="s">
        <v>30</v>
      </c>
      <c r="F4682" s="96">
        <v>120</v>
      </c>
      <c r="G4682" s="94"/>
      <c r="H4682" s="94"/>
      <c r="I4682" s="30"/>
      <c r="J4682" s="37">
        <f>VLOOKUP(Table2[[#This Row],[Visitor]],Table1[],2,FALSE)</f>
        <v>12</v>
      </c>
      <c r="K4682" s="37">
        <f>VLOOKUP(Table2[[#This Row],[Home]],Table1[],2,FALSE)</f>
        <v>18</v>
      </c>
      <c r="L4682" s="37">
        <f>VLOOKUP(Table2[[#This Row],[Visitor]],Table3[],2,FALSE)</f>
        <v>29</v>
      </c>
      <c r="M4682" s="37">
        <f>VLOOKUP(Table2[[#This Row],[Home]],Table3[],2,FALSE)</f>
        <v>14</v>
      </c>
      <c r="N4682" s="37">
        <f>VLOOKUP(Table2[[#This Row],[Visitor]],Table4[],2,FALSE)</f>
        <v>23</v>
      </c>
      <c r="O4682" s="37">
        <f>VLOOKUP(Table2[[#This Row],[Home]],Table4[],2,FALSE)</f>
        <v>4</v>
      </c>
      <c r="P4682" s="37">
        <f>VLOOKUP(Table2[[#This Row],[Visitor]],Table5[],2,FALSE)</f>
        <v>16</v>
      </c>
      <c r="Q4682" s="37">
        <f>VLOOKUP(Table2[[#This Row],[Home]],Table5[],2,FALSE)</f>
        <v>6</v>
      </c>
    </row>
    <row r="4683" spans="1:17" ht="25.5" customHeight="1">
      <c r="A4683" s="95" t="s">
        <v>1652</v>
      </c>
      <c r="B4683" s="96" t="s">
        <v>35</v>
      </c>
      <c r="C4683" s="96" t="s">
        <v>28</v>
      </c>
      <c r="D4683" s="96">
        <v>106</v>
      </c>
      <c r="E4683" s="96" t="s">
        <v>38</v>
      </c>
      <c r="F4683" s="96">
        <v>113</v>
      </c>
      <c r="G4683" s="94"/>
      <c r="H4683" s="94"/>
      <c r="I4683" s="30"/>
      <c r="J4683" s="37">
        <f>VLOOKUP(Table2[[#This Row],[Visitor]],Table1[],2,FALSE)</f>
        <v>22</v>
      </c>
      <c r="K4683" s="37">
        <f>VLOOKUP(Table2[[#This Row],[Home]],Table1[],2,FALSE)</f>
        <v>23</v>
      </c>
      <c r="L4683" s="37">
        <f>VLOOKUP(Table2[[#This Row],[Visitor]],Table3[],2,FALSE)</f>
        <v>28</v>
      </c>
      <c r="M4683" s="37">
        <f>VLOOKUP(Table2[[#This Row],[Home]],Table3[],2,FALSE)</f>
        <v>25</v>
      </c>
      <c r="N4683" s="37">
        <f>VLOOKUP(Table2[[#This Row],[Visitor]],Table4[],2,FALSE)</f>
        <v>22</v>
      </c>
      <c r="O4683" s="37">
        <f>VLOOKUP(Table2[[#This Row],[Home]],Table4[],2,FALSE)</f>
        <v>19</v>
      </c>
      <c r="P4683" s="37">
        <f>VLOOKUP(Table2[[#This Row],[Visitor]],Table5[],2,FALSE)</f>
        <v>12</v>
      </c>
      <c r="Q4683" s="37">
        <f>VLOOKUP(Table2[[#This Row],[Home]],Table5[],2,FALSE)</f>
        <v>20</v>
      </c>
    </row>
    <row r="4684" spans="1:17" ht="25.5" customHeight="1">
      <c r="A4684" s="95" t="s">
        <v>1653</v>
      </c>
      <c r="B4684" s="96" t="s">
        <v>12</v>
      </c>
      <c r="C4684" s="96" t="s">
        <v>43</v>
      </c>
      <c r="D4684" s="96">
        <v>119</v>
      </c>
      <c r="E4684" s="96" t="s">
        <v>5</v>
      </c>
      <c r="F4684" s="96">
        <v>115</v>
      </c>
      <c r="G4684" s="94"/>
      <c r="H4684" s="94"/>
      <c r="I4684" s="30"/>
      <c r="J4684" s="37">
        <f>VLOOKUP(Table2[[#This Row],[Visitor]],Table1[],2,FALSE)</f>
        <v>10</v>
      </c>
      <c r="K4684" s="37">
        <f>VLOOKUP(Table2[[#This Row],[Home]],Table1[],2,FALSE)</f>
        <v>4</v>
      </c>
      <c r="L4684" s="37">
        <f>VLOOKUP(Table2[[#This Row],[Visitor]],Table3[],2,FALSE)</f>
        <v>10</v>
      </c>
      <c r="M4684" s="37">
        <f>VLOOKUP(Table2[[#This Row],[Home]],Table3[],2,FALSE)</f>
        <v>4</v>
      </c>
      <c r="N4684" s="37">
        <f>VLOOKUP(Table2[[#This Row],[Visitor]],Table4[],2,FALSE)</f>
        <v>10</v>
      </c>
      <c r="O4684" s="37">
        <f>VLOOKUP(Table2[[#This Row],[Home]],Table4[],2,FALSE)</f>
        <v>9</v>
      </c>
      <c r="P4684" s="37">
        <f>VLOOKUP(Table2[[#This Row],[Visitor]],Table5[],2,FALSE)</f>
        <v>10</v>
      </c>
      <c r="Q4684" s="37">
        <f>VLOOKUP(Table2[[#This Row],[Home]],Table5[],2,FALSE)</f>
        <v>5</v>
      </c>
    </row>
    <row r="4685" spans="1:17" ht="25.5" customHeight="1">
      <c r="A4685" s="95" t="s">
        <v>1653</v>
      </c>
      <c r="B4685" s="96" t="s">
        <v>12</v>
      </c>
      <c r="C4685" s="96" t="s">
        <v>22</v>
      </c>
      <c r="D4685" s="96">
        <v>114</v>
      </c>
      <c r="E4685" s="96" t="s">
        <v>13</v>
      </c>
      <c r="F4685" s="96">
        <v>104</v>
      </c>
      <c r="G4685" s="94"/>
      <c r="H4685" s="94"/>
      <c r="I4685" s="30"/>
      <c r="J4685" s="37">
        <f>VLOOKUP(Table2[[#This Row],[Visitor]],Table1[],2,FALSE)</f>
        <v>14</v>
      </c>
      <c r="K4685" s="37">
        <f>VLOOKUP(Table2[[#This Row],[Home]],Table1[],2,FALSE)</f>
        <v>20</v>
      </c>
      <c r="L4685" s="37">
        <f>VLOOKUP(Table2[[#This Row],[Visitor]],Table3[],2,FALSE)</f>
        <v>16</v>
      </c>
      <c r="M4685" s="37">
        <f>VLOOKUP(Table2[[#This Row],[Home]],Table3[],2,FALSE)</f>
        <v>20</v>
      </c>
      <c r="N4685" s="37">
        <f>VLOOKUP(Table2[[#This Row],[Visitor]],Table4[],2,FALSE)</f>
        <v>1</v>
      </c>
      <c r="O4685" s="37">
        <f>VLOOKUP(Table2[[#This Row],[Home]],Table4[],2,FALSE)</f>
        <v>17</v>
      </c>
      <c r="P4685" s="37">
        <f>VLOOKUP(Table2[[#This Row],[Visitor]],Table5[],2,FALSE)</f>
        <v>1</v>
      </c>
      <c r="Q4685" s="37">
        <f>VLOOKUP(Table2[[#This Row],[Home]],Table5[],2,FALSE)</f>
        <v>23</v>
      </c>
    </row>
    <row r="4686" spans="1:17" ht="25.5" customHeight="1">
      <c r="A4686" s="95" t="s">
        <v>1653</v>
      </c>
      <c r="B4686" s="96" t="s">
        <v>12</v>
      </c>
      <c r="C4686" s="96" t="s">
        <v>36</v>
      </c>
      <c r="D4686" s="96">
        <v>133</v>
      </c>
      <c r="E4686" s="96" t="s">
        <v>16</v>
      </c>
      <c r="F4686" s="96">
        <v>112</v>
      </c>
      <c r="G4686" s="94"/>
      <c r="H4686" s="94"/>
      <c r="I4686" s="30"/>
      <c r="J4686" s="37">
        <f>VLOOKUP(Table2[[#This Row],[Visitor]],Table1[],2,FALSE)</f>
        <v>16</v>
      </c>
      <c r="K4686" s="37">
        <f>VLOOKUP(Table2[[#This Row],[Home]],Table1[],2,FALSE)</f>
        <v>13</v>
      </c>
      <c r="L4686" s="37">
        <f>VLOOKUP(Table2[[#This Row],[Visitor]],Table3[],2,FALSE)</f>
        <v>7</v>
      </c>
      <c r="M4686" s="37">
        <f>VLOOKUP(Table2[[#This Row],[Home]],Table3[],2,FALSE)</f>
        <v>8</v>
      </c>
      <c r="N4686" s="37">
        <f>VLOOKUP(Table2[[#This Row],[Visitor]],Table4[],2,FALSE)</f>
        <v>6</v>
      </c>
      <c r="O4686" s="37">
        <f>VLOOKUP(Table2[[#This Row],[Home]],Table4[],2,FALSE)</f>
        <v>11</v>
      </c>
      <c r="P4686" s="37">
        <f>VLOOKUP(Table2[[#This Row],[Visitor]],Table5[],2,FALSE)</f>
        <v>15</v>
      </c>
      <c r="Q4686" s="37">
        <f>VLOOKUP(Table2[[#This Row],[Home]],Table5[],2,FALSE)</f>
        <v>7</v>
      </c>
    </row>
    <row r="4687" spans="1:17" ht="25.5" customHeight="1">
      <c r="A4687" s="95" t="s">
        <v>1653</v>
      </c>
      <c r="B4687" s="96" t="s">
        <v>21</v>
      </c>
      <c r="C4687" s="96" t="s">
        <v>15</v>
      </c>
      <c r="D4687" s="96">
        <v>116</v>
      </c>
      <c r="E4687" s="96" t="s">
        <v>41</v>
      </c>
      <c r="F4687" s="96">
        <v>103</v>
      </c>
      <c r="G4687" s="94"/>
      <c r="H4687" s="94"/>
      <c r="I4687" s="30"/>
      <c r="J4687" s="37">
        <f>VLOOKUP(Table2[[#This Row],[Visitor]],Table1[],2,FALSE)</f>
        <v>30</v>
      </c>
      <c r="K4687" s="37">
        <f>VLOOKUP(Table2[[#This Row],[Home]],Table1[],2,FALSE)</f>
        <v>7</v>
      </c>
      <c r="L4687" s="37">
        <f>VLOOKUP(Table2[[#This Row],[Visitor]],Table3[],2,FALSE)</f>
        <v>23</v>
      </c>
      <c r="M4687" s="37">
        <f>VLOOKUP(Table2[[#This Row],[Home]],Table3[],2,FALSE)</f>
        <v>2</v>
      </c>
      <c r="N4687" s="37">
        <f>VLOOKUP(Table2[[#This Row],[Visitor]],Table4[],2,FALSE)</f>
        <v>14</v>
      </c>
      <c r="O4687" s="37">
        <f>VLOOKUP(Table2[[#This Row],[Home]],Table4[],2,FALSE)</f>
        <v>2</v>
      </c>
      <c r="P4687" s="37">
        <f>VLOOKUP(Table2[[#This Row],[Visitor]],Table5[],2,FALSE)</f>
        <v>14</v>
      </c>
      <c r="Q4687" s="37">
        <f>VLOOKUP(Table2[[#This Row],[Home]],Table5[],2,FALSE)</f>
        <v>2</v>
      </c>
    </row>
    <row r="4688" spans="1:17" ht="25.5" customHeight="1">
      <c r="A4688" s="95" t="s">
        <v>1653</v>
      </c>
      <c r="B4688" s="96" t="s">
        <v>29</v>
      </c>
      <c r="C4688" s="96" t="s">
        <v>33</v>
      </c>
      <c r="D4688" s="96">
        <v>114</v>
      </c>
      <c r="E4688" s="96" t="s">
        <v>9</v>
      </c>
      <c r="F4688" s="96">
        <v>107</v>
      </c>
      <c r="G4688" s="94"/>
      <c r="H4688" s="94"/>
      <c r="I4688" s="30"/>
      <c r="J4688" s="37">
        <f>VLOOKUP(Table2[[#This Row],[Visitor]],Table1[],2,FALSE)</f>
        <v>24</v>
      </c>
      <c r="K4688" s="37">
        <f>VLOOKUP(Table2[[#This Row],[Home]],Table1[],2,FALSE)</f>
        <v>3</v>
      </c>
      <c r="L4688" s="37">
        <f>VLOOKUP(Table2[[#This Row],[Visitor]],Table3[],2,FALSE)</f>
        <v>12</v>
      </c>
      <c r="M4688" s="37">
        <f>VLOOKUP(Table2[[#This Row],[Home]],Table3[],2,FALSE)</f>
        <v>1</v>
      </c>
      <c r="N4688" s="37">
        <f>VLOOKUP(Table2[[#This Row],[Visitor]],Table4[],2,FALSE)</f>
        <v>21</v>
      </c>
      <c r="O4688" s="37">
        <f>VLOOKUP(Table2[[#This Row],[Home]],Table4[],2,FALSE)</f>
        <v>5</v>
      </c>
      <c r="P4688" s="37">
        <f>VLOOKUP(Table2[[#This Row],[Visitor]],Table5[],2,FALSE)</f>
        <v>29</v>
      </c>
      <c r="Q4688" s="37">
        <f>VLOOKUP(Table2[[#This Row],[Home]],Table5[],2,FALSE)</f>
        <v>8</v>
      </c>
    </row>
    <row r="4689" spans="1:17" ht="25.5" customHeight="1">
      <c r="A4689" s="95" t="s">
        <v>1653</v>
      </c>
      <c r="B4689" s="96" t="s">
        <v>32</v>
      </c>
      <c r="C4689" s="96" t="s">
        <v>28</v>
      </c>
      <c r="D4689" s="96">
        <v>133</v>
      </c>
      <c r="E4689" s="96" t="s">
        <v>10</v>
      </c>
      <c r="F4689" s="96">
        <v>103</v>
      </c>
      <c r="G4689" s="94"/>
      <c r="H4689" s="94"/>
      <c r="I4689" s="30"/>
      <c r="J4689" s="37">
        <f>VLOOKUP(Table2[[#This Row],[Visitor]],Table1[],2,FALSE)</f>
        <v>22</v>
      </c>
      <c r="K4689" s="37">
        <f>VLOOKUP(Table2[[#This Row],[Home]],Table1[],2,FALSE)</f>
        <v>1</v>
      </c>
      <c r="L4689" s="37">
        <f>VLOOKUP(Table2[[#This Row],[Visitor]],Table3[],2,FALSE)</f>
        <v>28</v>
      </c>
      <c r="M4689" s="37">
        <f>VLOOKUP(Table2[[#This Row],[Home]],Table3[],2,FALSE)</f>
        <v>3</v>
      </c>
      <c r="N4689" s="37">
        <f>VLOOKUP(Table2[[#This Row],[Visitor]],Table4[],2,FALSE)</f>
        <v>22</v>
      </c>
      <c r="O4689" s="37">
        <f>VLOOKUP(Table2[[#This Row],[Home]],Table4[],2,FALSE)</f>
        <v>3</v>
      </c>
      <c r="P4689" s="37">
        <f>VLOOKUP(Table2[[#This Row],[Visitor]],Table5[],2,FALSE)</f>
        <v>12</v>
      </c>
      <c r="Q4689" s="37">
        <f>VLOOKUP(Table2[[#This Row],[Home]],Table5[],2,FALSE)</f>
        <v>30</v>
      </c>
    </row>
    <row r="4690" spans="1:17" ht="25.5" customHeight="1">
      <c r="A4690" s="95" t="s">
        <v>1654</v>
      </c>
      <c r="B4690" s="96" t="s">
        <v>12</v>
      </c>
      <c r="C4690" s="96" t="s">
        <v>18</v>
      </c>
      <c r="D4690" s="96">
        <v>109</v>
      </c>
      <c r="E4690" s="96" t="s">
        <v>6</v>
      </c>
      <c r="F4690" s="96">
        <v>104</v>
      </c>
      <c r="G4690" s="94"/>
      <c r="H4690" s="94"/>
      <c r="I4690" s="30"/>
      <c r="J4690" s="37">
        <f>VLOOKUP(Table2[[#This Row],[Visitor]],Table1[],2,FALSE)</f>
        <v>26</v>
      </c>
      <c r="K4690" s="37">
        <f>VLOOKUP(Table2[[#This Row],[Home]],Table1[],2,FALSE)</f>
        <v>5</v>
      </c>
      <c r="L4690" s="37">
        <f>VLOOKUP(Table2[[#This Row],[Visitor]],Table3[],2,FALSE)</f>
        <v>26</v>
      </c>
      <c r="M4690" s="37">
        <f>VLOOKUP(Table2[[#This Row],[Home]],Table3[],2,FALSE)</f>
        <v>6</v>
      </c>
      <c r="N4690" s="37">
        <f>VLOOKUP(Table2[[#This Row],[Visitor]],Table4[],2,FALSE)</f>
        <v>15</v>
      </c>
      <c r="O4690" s="37">
        <f>VLOOKUP(Table2[[#This Row],[Home]],Table4[],2,FALSE)</f>
        <v>28</v>
      </c>
      <c r="P4690" s="37">
        <f>VLOOKUP(Table2[[#This Row],[Visitor]],Table5[],2,FALSE)</f>
        <v>18</v>
      </c>
      <c r="Q4690" s="37">
        <f>VLOOKUP(Table2[[#This Row],[Home]],Table5[],2,FALSE)</f>
        <v>28</v>
      </c>
    </row>
    <row r="4691" spans="1:17" ht="25.5" customHeight="1">
      <c r="A4691" s="95" t="s">
        <v>1654</v>
      </c>
      <c r="B4691" s="96" t="s">
        <v>12</v>
      </c>
      <c r="C4691" s="96" t="s">
        <v>27</v>
      </c>
      <c r="D4691" s="96">
        <v>83</v>
      </c>
      <c r="E4691" s="96" t="s">
        <v>19</v>
      </c>
      <c r="F4691" s="96">
        <v>127</v>
      </c>
      <c r="G4691" s="94"/>
      <c r="H4691" s="94"/>
      <c r="I4691" s="30"/>
      <c r="J4691" s="37">
        <f>VLOOKUP(Table2[[#This Row],[Visitor]],Table1[],2,FALSE)</f>
        <v>11</v>
      </c>
      <c r="K4691" s="37">
        <f>VLOOKUP(Table2[[#This Row],[Home]],Table1[],2,FALSE)</f>
        <v>27</v>
      </c>
      <c r="L4691" s="37">
        <f>VLOOKUP(Table2[[#This Row],[Visitor]],Table3[],2,FALSE)</f>
        <v>27</v>
      </c>
      <c r="M4691" s="37">
        <f>VLOOKUP(Table2[[#This Row],[Home]],Table3[],2,FALSE)</f>
        <v>5</v>
      </c>
      <c r="N4691" s="37">
        <f>VLOOKUP(Table2[[#This Row],[Visitor]],Table4[],2,FALSE)</f>
        <v>26</v>
      </c>
      <c r="O4691" s="37">
        <f>VLOOKUP(Table2[[#This Row],[Home]],Table4[],2,FALSE)</f>
        <v>7</v>
      </c>
      <c r="P4691" s="37">
        <f>VLOOKUP(Table2[[#This Row],[Visitor]],Table5[],2,FALSE)</f>
        <v>26</v>
      </c>
      <c r="Q4691" s="37">
        <f>VLOOKUP(Table2[[#This Row],[Home]],Table5[],2,FALSE)</f>
        <v>13</v>
      </c>
    </row>
    <row r="4692" spans="1:17" ht="25.5" customHeight="1">
      <c r="A4692" s="95" t="s">
        <v>1654</v>
      </c>
      <c r="B4692" s="96" t="s">
        <v>21</v>
      </c>
      <c r="C4692" s="96" t="s">
        <v>13</v>
      </c>
      <c r="D4692" s="96">
        <v>111</v>
      </c>
      <c r="E4692" s="96" t="s">
        <v>5</v>
      </c>
      <c r="F4692" s="96">
        <v>120</v>
      </c>
      <c r="G4692" s="94"/>
      <c r="H4692" s="94"/>
      <c r="I4692" s="30"/>
      <c r="J4692" s="37">
        <f>VLOOKUP(Table2[[#This Row],[Visitor]],Table1[],2,FALSE)</f>
        <v>20</v>
      </c>
      <c r="K4692" s="37">
        <f>VLOOKUP(Table2[[#This Row],[Home]],Table1[],2,FALSE)</f>
        <v>4</v>
      </c>
      <c r="L4692" s="37">
        <f>VLOOKUP(Table2[[#This Row],[Visitor]],Table3[],2,FALSE)</f>
        <v>20</v>
      </c>
      <c r="M4692" s="37">
        <f>VLOOKUP(Table2[[#This Row],[Home]],Table3[],2,FALSE)</f>
        <v>4</v>
      </c>
      <c r="N4692" s="37">
        <f>VLOOKUP(Table2[[#This Row],[Visitor]],Table4[],2,FALSE)</f>
        <v>17</v>
      </c>
      <c r="O4692" s="37">
        <f>VLOOKUP(Table2[[#This Row],[Home]],Table4[],2,FALSE)</f>
        <v>9</v>
      </c>
      <c r="P4692" s="37">
        <f>VLOOKUP(Table2[[#This Row],[Visitor]],Table5[],2,FALSE)</f>
        <v>23</v>
      </c>
      <c r="Q4692" s="37">
        <f>VLOOKUP(Table2[[#This Row],[Home]],Table5[],2,FALSE)</f>
        <v>5</v>
      </c>
    </row>
    <row r="4693" spans="1:17" ht="25.5" customHeight="1">
      <c r="A4693" s="95" t="s">
        <v>1654</v>
      </c>
      <c r="B4693" s="96" t="s">
        <v>21</v>
      </c>
      <c r="C4693" s="96" t="s">
        <v>40</v>
      </c>
      <c r="D4693" s="96">
        <v>94</v>
      </c>
      <c r="E4693" s="96" t="s">
        <v>42</v>
      </c>
      <c r="F4693" s="96">
        <v>113</v>
      </c>
      <c r="G4693" s="94"/>
      <c r="H4693" s="94"/>
      <c r="I4693" s="30"/>
      <c r="J4693" s="37">
        <f>VLOOKUP(Table2[[#This Row],[Visitor]],Table1[],2,FALSE)</f>
        <v>15</v>
      </c>
      <c r="K4693" s="37">
        <f>VLOOKUP(Table2[[#This Row],[Home]],Table1[],2,FALSE)</f>
        <v>25</v>
      </c>
      <c r="L4693" s="37">
        <f>VLOOKUP(Table2[[#This Row],[Visitor]],Table3[],2,FALSE)</f>
        <v>24</v>
      </c>
      <c r="M4693" s="37">
        <f>VLOOKUP(Table2[[#This Row],[Home]],Table3[],2,FALSE)</f>
        <v>22</v>
      </c>
      <c r="N4693" s="37">
        <f>VLOOKUP(Table2[[#This Row],[Visitor]],Table4[],2,FALSE)</f>
        <v>27</v>
      </c>
      <c r="O4693" s="37">
        <f>VLOOKUP(Table2[[#This Row],[Home]],Table4[],2,FALSE)</f>
        <v>30</v>
      </c>
      <c r="P4693" s="37">
        <f>VLOOKUP(Table2[[#This Row],[Visitor]],Table5[],2,FALSE)</f>
        <v>24</v>
      </c>
      <c r="Q4693" s="37">
        <f>VLOOKUP(Table2[[#This Row],[Home]],Table5[],2,FALSE)</f>
        <v>25</v>
      </c>
    </row>
    <row r="4694" spans="1:17" ht="25.5" customHeight="1">
      <c r="A4694" s="95" t="s">
        <v>1654</v>
      </c>
      <c r="B4694" s="96" t="s">
        <v>21</v>
      </c>
      <c r="C4694" s="96" t="s">
        <v>45</v>
      </c>
      <c r="D4694" s="96">
        <v>107</v>
      </c>
      <c r="E4694" s="96" t="s">
        <v>20</v>
      </c>
      <c r="F4694" s="96">
        <v>116</v>
      </c>
      <c r="G4694" s="94"/>
      <c r="H4694" s="94"/>
      <c r="I4694" s="30"/>
      <c r="J4694" s="37">
        <f>VLOOKUP(Table2[[#This Row],[Visitor]],Table1[],2,FALSE)</f>
        <v>28</v>
      </c>
      <c r="K4694" s="37">
        <f>VLOOKUP(Table2[[#This Row],[Home]],Table1[],2,FALSE)</f>
        <v>9</v>
      </c>
      <c r="L4694" s="37">
        <f>VLOOKUP(Table2[[#This Row],[Visitor]],Table3[],2,FALSE)</f>
        <v>21</v>
      </c>
      <c r="M4694" s="37">
        <f>VLOOKUP(Table2[[#This Row],[Home]],Table3[],2,FALSE)</f>
        <v>17</v>
      </c>
      <c r="N4694" s="37">
        <f>VLOOKUP(Table2[[#This Row],[Visitor]],Table4[],2,FALSE)</f>
        <v>20</v>
      </c>
      <c r="O4694" s="37">
        <f>VLOOKUP(Table2[[#This Row],[Home]],Table4[],2,FALSE)</f>
        <v>25</v>
      </c>
      <c r="P4694" s="37">
        <f>VLOOKUP(Table2[[#This Row],[Visitor]],Table5[],2,FALSE)</f>
        <v>3</v>
      </c>
      <c r="Q4694" s="37">
        <f>VLOOKUP(Table2[[#This Row],[Home]],Table5[],2,FALSE)</f>
        <v>22</v>
      </c>
    </row>
    <row r="4695" spans="1:17" ht="25.5" customHeight="1">
      <c r="A4695" s="95" t="s">
        <v>1654</v>
      </c>
      <c r="B4695" s="96" t="s">
        <v>23</v>
      </c>
      <c r="C4695" s="96" t="s">
        <v>34</v>
      </c>
      <c r="D4695" s="96">
        <v>111</v>
      </c>
      <c r="E4695" s="96" t="s">
        <v>17</v>
      </c>
      <c r="F4695" s="96">
        <v>116</v>
      </c>
      <c r="G4695" s="94"/>
      <c r="H4695" s="94"/>
      <c r="I4695" s="30"/>
      <c r="J4695" s="37">
        <f>VLOOKUP(Table2[[#This Row],[Visitor]],Table1[],2,FALSE)</f>
        <v>2</v>
      </c>
      <c r="K4695" s="37">
        <f>VLOOKUP(Table2[[#This Row],[Home]],Table1[],2,FALSE)</f>
        <v>17</v>
      </c>
      <c r="L4695" s="37">
        <f>VLOOKUP(Table2[[#This Row],[Visitor]],Table3[],2,FALSE)</f>
        <v>13</v>
      </c>
      <c r="M4695" s="37">
        <f>VLOOKUP(Table2[[#This Row],[Home]],Table3[],2,FALSE)</f>
        <v>15</v>
      </c>
      <c r="N4695" s="37">
        <f>VLOOKUP(Table2[[#This Row],[Visitor]],Table4[],2,FALSE)</f>
        <v>13</v>
      </c>
      <c r="O4695" s="37">
        <f>VLOOKUP(Table2[[#This Row],[Home]],Table4[],2,FALSE)</f>
        <v>18</v>
      </c>
      <c r="P4695" s="37">
        <f>VLOOKUP(Table2[[#This Row],[Visitor]],Table5[],2,FALSE)</f>
        <v>19</v>
      </c>
      <c r="Q4695" s="37">
        <f>VLOOKUP(Table2[[#This Row],[Home]],Table5[],2,FALSE)</f>
        <v>9</v>
      </c>
    </row>
    <row r="4696" spans="1:17" ht="25.5" customHeight="1">
      <c r="A4696" s="95" t="s">
        <v>1654</v>
      </c>
      <c r="B4696" s="96" t="s">
        <v>29</v>
      </c>
      <c r="C4696" s="96" t="s">
        <v>24</v>
      </c>
      <c r="D4696" s="96">
        <v>112</v>
      </c>
      <c r="E4696" s="96" t="s">
        <v>30</v>
      </c>
      <c r="F4696" s="96">
        <v>114</v>
      </c>
      <c r="G4696" s="94"/>
      <c r="H4696" s="94"/>
      <c r="I4696" s="30"/>
      <c r="J4696" s="37">
        <f>VLOOKUP(Table2[[#This Row],[Visitor]],Table1[],2,FALSE)</f>
        <v>21</v>
      </c>
      <c r="K4696" s="37">
        <f>VLOOKUP(Table2[[#This Row],[Home]],Table1[],2,FALSE)</f>
        <v>18</v>
      </c>
      <c r="L4696" s="37">
        <f>VLOOKUP(Table2[[#This Row],[Visitor]],Table3[],2,FALSE)</f>
        <v>9</v>
      </c>
      <c r="M4696" s="37">
        <f>VLOOKUP(Table2[[#This Row],[Home]],Table3[],2,FALSE)</f>
        <v>14</v>
      </c>
      <c r="N4696" s="37">
        <f>VLOOKUP(Table2[[#This Row],[Visitor]],Table4[],2,FALSE)</f>
        <v>24</v>
      </c>
      <c r="O4696" s="37">
        <f>VLOOKUP(Table2[[#This Row],[Home]],Table4[],2,FALSE)</f>
        <v>4</v>
      </c>
      <c r="P4696" s="37">
        <f>VLOOKUP(Table2[[#This Row],[Visitor]],Table5[],2,FALSE)</f>
        <v>21</v>
      </c>
      <c r="Q4696" s="37">
        <f>VLOOKUP(Table2[[#This Row],[Home]],Table5[],2,FALSE)</f>
        <v>6</v>
      </c>
    </row>
    <row r="4697" spans="1:17" ht="25.5" customHeight="1">
      <c r="A4697" s="95" t="s">
        <v>1654</v>
      </c>
      <c r="B4697" s="96" t="s">
        <v>29</v>
      </c>
      <c r="C4697" s="96" t="s">
        <v>36</v>
      </c>
      <c r="D4697" s="96">
        <v>130</v>
      </c>
      <c r="E4697" s="96" t="s">
        <v>25</v>
      </c>
      <c r="F4697" s="96">
        <v>109</v>
      </c>
      <c r="G4697" s="94"/>
      <c r="H4697" s="94"/>
      <c r="I4697" s="30"/>
      <c r="J4697" s="37">
        <f>VLOOKUP(Table2[[#This Row],[Visitor]],Table1[],2,FALSE)</f>
        <v>16</v>
      </c>
      <c r="K4697" s="37">
        <f>VLOOKUP(Table2[[#This Row],[Home]],Table1[],2,FALSE)</f>
        <v>12</v>
      </c>
      <c r="L4697" s="37">
        <f>VLOOKUP(Table2[[#This Row],[Visitor]],Table3[],2,FALSE)</f>
        <v>7</v>
      </c>
      <c r="M4697" s="37">
        <f>VLOOKUP(Table2[[#This Row],[Home]],Table3[],2,FALSE)</f>
        <v>29</v>
      </c>
      <c r="N4697" s="37">
        <f>VLOOKUP(Table2[[#This Row],[Visitor]],Table4[],2,FALSE)</f>
        <v>6</v>
      </c>
      <c r="O4697" s="37">
        <f>VLOOKUP(Table2[[#This Row],[Home]],Table4[],2,FALSE)</f>
        <v>23</v>
      </c>
      <c r="P4697" s="37">
        <f>VLOOKUP(Table2[[#This Row],[Visitor]],Table5[],2,FALSE)</f>
        <v>15</v>
      </c>
      <c r="Q4697" s="37">
        <f>VLOOKUP(Table2[[#This Row],[Home]],Table5[],2,FALSE)</f>
        <v>16</v>
      </c>
    </row>
    <row r="4698" spans="1:17" ht="25.5" customHeight="1">
      <c r="A4698" s="95" t="s">
        <v>1654</v>
      </c>
      <c r="B4698" s="96" t="s">
        <v>35</v>
      </c>
      <c r="C4698" s="96" t="s">
        <v>44</v>
      </c>
      <c r="D4698" s="96">
        <v>101</v>
      </c>
      <c r="E4698" s="96" t="s">
        <v>37</v>
      </c>
      <c r="F4698" s="96">
        <v>109</v>
      </c>
      <c r="G4698" s="94"/>
      <c r="H4698" s="94"/>
      <c r="I4698" s="30"/>
      <c r="J4698" s="37">
        <f>VLOOKUP(Table2[[#This Row],[Visitor]],Table1[],2,FALSE)</f>
        <v>6</v>
      </c>
      <c r="K4698" s="37">
        <f>VLOOKUP(Table2[[#This Row],[Home]],Table1[],2,FALSE)</f>
        <v>29</v>
      </c>
      <c r="L4698" s="37">
        <f>VLOOKUP(Table2[[#This Row],[Visitor]],Table3[],2,FALSE)</f>
        <v>18</v>
      </c>
      <c r="M4698" s="37">
        <f>VLOOKUP(Table2[[#This Row],[Home]],Table3[],2,FALSE)</f>
        <v>30</v>
      </c>
      <c r="N4698" s="37">
        <f>VLOOKUP(Table2[[#This Row],[Visitor]],Table4[],2,FALSE)</f>
        <v>12</v>
      </c>
      <c r="O4698" s="37">
        <f>VLOOKUP(Table2[[#This Row],[Home]],Table4[],2,FALSE)</f>
        <v>29</v>
      </c>
      <c r="P4698" s="37">
        <f>VLOOKUP(Table2[[#This Row],[Visitor]],Table5[],2,FALSE)</f>
        <v>4</v>
      </c>
      <c r="Q4698" s="37">
        <f>VLOOKUP(Table2[[#This Row],[Home]],Table5[],2,FALSE)</f>
        <v>17</v>
      </c>
    </row>
    <row r="4699" spans="1:17" ht="25.5" customHeight="1">
      <c r="A4699" s="95" t="s">
        <v>1654</v>
      </c>
      <c r="B4699" s="96" t="s">
        <v>35</v>
      </c>
      <c r="C4699" s="96" t="s">
        <v>31</v>
      </c>
      <c r="D4699" s="96">
        <v>154</v>
      </c>
      <c r="E4699" s="96" t="s">
        <v>38</v>
      </c>
      <c r="F4699" s="96">
        <v>105</v>
      </c>
      <c r="G4699" s="94"/>
      <c r="H4699" s="94"/>
      <c r="I4699" s="30"/>
      <c r="J4699" s="37">
        <f>VLOOKUP(Table2[[#This Row],[Visitor]],Table1[],2,FALSE)</f>
        <v>8</v>
      </c>
      <c r="K4699" s="37">
        <f>VLOOKUP(Table2[[#This Row],[Home]],Table1[],2,FALSE)</f>
        <v>23</v>
      </c>
      <c r="L4699" s="37">
        <f>VLOOKUP(Table2[[#This Row],[Visitor]],Table3[],2,FALSE)</f>
        <v>11</v>
      </c>
      <c r="M4699" s="37">
        <f>VLOOKUP(Table2[[#This Row],[Home]],Table3[],2,FALSE)</f>
        <v>25</v>
      </c>
      <c r="N4699" s="37">
        <f>VLOOKUP(Table2[[#This Row],[Visitor]],Table4[],2,FALSE)</f>
        <v>8</v>
      </c>
      <c r="O4699" s="37">
        <f>VLOOKUP(Table2[[#This Row],[Home]],Table4[],2,FALSE)</f>
        <v>19</v>
      </c>
      <c r="P4699" s="37">
        <f>VLOOKUP(Table2[[#This Row],[Visitor]],Table5[],2,FALSE)</f>
        <v>11</v>
      </c>
      <c r="Q4699" s="37">
        <f>VLOOKUP(Table2[[#This Row],[Home]],Table5[],2,FALSE)</f>
        <v>20</v>
      </c>
    </row>
    <row r="4700" spans="1:17" ht="25.5" customHeight="1">
      <c r="A4700" s="95" t="s">
        <v>1655</v>
      </c>
      <c r="B4700" s="96" t="s">
        <v>12</v>
      </c>
      <c r="C4700" s="96" t="s">
        <v>28</v>
      </c>
      <c r="D4700" s="96">
        <v>115</v>
      </c>
      <c r="E4700" s="96" t="s">
        <v>14</v>
      </c>
      <c r="F4700" s="96">
        <v>105</v>
      </c>
      <c r="G4700" s="94"/>
      <c r="H4700" s="94"/>
      <c r="I4700" s="30"/>
      <c r="J4700" s="37">
        <f>VLOOKUP(Table2[[#This Row],[Visitor]],Table1[],2,FALSE)</f>
        <v>22</v>
      </c>
      <c r="K4700" s="37">
        <f>VLOOKUP(Table2[[#This Row],[Home]],Table1[],2,FALSE)</f>
        <v>19</v>
      </c>
      <c r="L4700" s="37">
        <f>VLOOKUP(Table2[[#This Row],[Visitor]],Table3[],2,FALSE)</f>
        <v>28</v>
      </c>
      <c r="M4700" s="37">
        <f>VLOOKUP(Table2[[#This Row],[Home]],Table3[],2,FALSE)</f>
        <v>19</v>
      </c>
      <c r="N4700" s="37">
        <f>VLOOKUP(Table2[[#This Row],[Visitor]],Table4[],2,FALSE)</f>
        <v>22</v>
      </c>
      <c r="O4700" s="37">
        <f>VLOOKUP(Table2[[#This Row],[Home]],Table4[],2,FALSE)</f>
        <v>16</v>
      </c>
      <c r="P4700" s="37">
        <f>VLOOKUP(Table2[[#This Row],[Visitor]],Table5[],2,FALSE)</f>
        <v>12</v>
      </c>
      <c r="Q4700" s="37">
        <f>VLOOKUP(Table2[[#This Row],[Home]],Table5[],2,FALSE)</f>
        <v>27</v>
      </c>
    </row>
    <row r="4701" spans="1:17" ht="25.5" customHeight="1">
      <c r="A4701" s="95" t="s">
        <v>1655</v>
      </c>
      <c r="B4701" s="96" t="s">
        <v>12</v>
      </c>
      <c r="C4701" s="96" t="s">
        <v>15</v>
      </c>
      <c r="D4701" s="96">
        <v>130</v>
      </c>
      <c r="E4701" s="96" t="s">
        <v>16</v>
      </c>
      <c r="F4701" s="96">
        <v>113</v>
      </c>
      <c r="G4701" s="94"/>
      <c r="H4701" s="94"/>
      <c r="I4701" s="30"/>
      <c r="J4701" s="37">
        <f>VLOOKUP(Table2[[#This Row],[Visitor]],Table1[],2,FALSE)</f>
        <v>30</v>
      </c>
      <c r="K4701" s="37">
        <f>VLOOKUP(Table2[[#This Row],[Home]],Table1[],2,FALSE)</f>
        <v>13</v>
      </c>
      <c r="L4701" s="37">
        <f>VLOOKUP(Table2[[#This Row],[Visitor]],Table3[],2,FALSE)</f>
        <v>23</v>
      </c>
      <c r="M4701" s="37">
        <f>VLOOKUP(Table2[[#This Row],[Home]],Table3[],2,FALSE)</f>
        <v>8</v>
      </c>
      <c r="N4701" s="37">
        <f>VLOOKUP(Table2[[#This Row],[Visitor]],Table4[],2,FALSE)</f>
        <v>14</v>
      </c>
      <c r="O4701" s="37">
        <f>VLOOKUP(Table2[[#This Row],[Home]],Table4[],2,FALSE)</f>
        <v>11</v>
      </c>
      <c r="P4701" s="37">
        <f>VLOOKUP(Table2[[#This Row],[Visitor]],Table5[],2,FALSE)</f>
        <v>14</v>
      </c>
      <c r="Q4701" s="37">
        <f>VLOOKUP(Table2[[#This Row],[Home]],Table5[],2,FALSE)</f>
        <v>7</v>
      </c>
    </row>
    <row r="4702" spans="1:17" ht="25.5" customHeight="1">
      <c r="A4702" s="95" t="s">
        <v>1655</v>
      </c>
      <c r="B4702" s="96" t="s">
        <v>23</v>
      </c>
      <c r="C4702" s="96" t="s">
        <v>22</v>
      </c>
      <c r="D4702" s="96">
        <v>136</v>
      </c>
      <c r="E4702" s="96" t="s">
        <v>9</v>
      </c>
      <c r="F4702" s="96">
        <v>143</v>
      </c>
      <c r="G4702" s="94"/>
      <c r="H4702" s="94"/>
      <c r="I4702" s="30"/>
      <c r="J4702" s="37">
        <f>VLOOKUP(Table2[[#This Row],[Visitor]],Table1[],2,FALSE)</f>
        <v>14</v>
      </c>
      <c r="K4702" s="37">
        <f>VLOOKUP(Table2[[#This Row],[Home]],Table1[],2,FALSE)</f>
        <v>3</v>
      </c>
      <c r="L4702" s="37">
        <f>VLOOKUP(Table2[[#This Row],[Visitor]],Table3[],2,FALSE)</f>
        <v>16</v>
      </c>
      <c r="M4702" s="37">
        <f>VLOOKUP(Table2[[#This Row],[Home]],Table3[],2,FALSE)</f>
        <v>1</v>
      </c>
      <c r="N4702" s="37">
        <f>VLOOKUP(Table2[[#This Row],[Visitor]],Table4[],2,FALSE)</f>
        <v>1</v>
      </c>
      <c r="O4702" s="37">
        <f>VLOOKUP(Table2[[#This Row],[Home]],Table4[],2,FALSE)</f>
        <v>5</v>
      </c>
      <c r="P4702" s="37">
        <f>VLOOKUP(Table2[[#This Row],[Visitor]],Table5[],2,FALSE)</f>
        <v>1</v>
      </c>
      <c r="Q4702" s="37">
        <f>VLOOKUP(Table2[[#This Row],[Home]],Table5[],2,FALSE)</f>
        <v>8</v>
      </c>
    </row>
    <row r="4703" spans="1:17" ht="25.5" customHeight="1">
      <c r="A4703" s="95" t="s">
        <v>1655</v>
      </c>
      <c r="B4703" s="96" t="s">
        <v>23</v>
      </c>
      <c r="C4703" s="96" t="s">
        <v>10</v>
      </c>
      <c r="D4703" s="96">
        <v>114</v>
      </c>
      <c r="E4703" s="96" t="s">
        <v>33</v>
      </c>
      <c r="F4703" s="96">
        <v>126</v>
      </c>
      <c r="G4703" s="94"/>
      <c r="H4703" s="94"/>
      <c r="I4703" s="30"/>
      <c r="J4703" s="37">
        <f>VLOOKUP(Table2[[#This Row],[Visitor]],Table1[],2,FALSE)</f>
        <v>1</v>
      </c>
      <c r="K4703" s="37">
        <f>VLOOKUP(Table2[[#This Row],[Home]],Table1[],2,FALSE)</f>
        <v>24</v>
      </c>
      <c r="L4703" s="37">
        <f>VLOOKUP(Table2[[#This Row],[Visitor]],Table3[],2,FALSE)</f>
        <v>3</v>
      </c>
      <c r="M4703" s="37">
        <f>VLOOKUP(Table2[[#This Row],[Home]],Table3[],2,FALSE)</f>
        <v>12</v>
      </c>
      <c r="N4703" s="37">
        <f>VLOOKUP(Table2[[#This Row],[Visitor]],Table4[],2,FALSE)</f>
        <v>3</v>
      </c>
      <c r="O4703" s="37">
        <f>VLOOKUP(Table2[[#This Row],[Home]],Table4[],2,FALSE)</f>
        <v>21</v>
      </c>
      <c r="P4703" s="37">
        <f>VLOOKUP(Table2[[#This Row],[Visitor]],Table5[],2,FALSE)</f>
        <v>30</v>
      </c>
      <c r="Q4703" s="37">
        <f>VLOOKUP(Table2[[#This Row],[Home]],Table5[],2,FALSE)</f>
        <v>29</v>
      </c>
    </row>
    <row r="4704" spans="1:17" ht="25.5" customHeight="1">
      <c r="A4704" s="95" t="s">
        <v>1655</v>
      </c>
      <c r="B4704" s="96" t="s">
        <v>29</v>
      </c>
      <c r="C4704" s="96" t="s">
        <v>41</v>
      </c>
      <c r="D4704" s="96">
        <v>111</v>
      </c>
      <c r="E4704" s="96" t="s">
        <v>30</v>
      </c>
      <c r="F4704" s="96">
        <v>121</v>
      </c>
      <c r="G4704" s="94"/>
      <c r="H4704" s="94"/>
      <c r="I4704" s="30"/>
      <c r="J4704" s="37">
        <f>VLOOKUP(Table2[[#This Row],[Visitor]],Table1[],2,FALSE)</f>
        <v>7</v>
      </c>
      <c r="K4704" s="37">
        <f>VLOOKUP(Table2[[#This Row],[Home]],Table1[],2,FALSE)</f>
        <v>18</v>
      </c>
      <c r="L4704" s="37">
        <f>VLOOKUP(Table2[[#This Row],[Visitor]],Table3[],2,FALSE)</f>
        <v>2</v>
      </c>
      <c r="M4704" s="37">
        <f>VLOOKUP(Table2[[#This Row],[Home]],Table3[],2,FALSE)</f>
        <v>14</v>
      </c>
      <c r="N4704" s="37">
        <f>VLOOKUP(Table2[[#This Row],[Visitor]],Table4[],2,FALSE)</f>
        <v>2</v>
      </c>
      <c r="O4704" s="37">
        <f>VLOOKUP(Table2[[#This Row],[Home]],Table4[],2,FALSE)</f>
        <v>4</v>
      </c>
      <c r="P4704" s="37">
        <f>VLOOKUP(Table2[[#This Row],[Visitor]],Table5[],2,FALSE)</f>
        <v>2</v>
      </c>
      <c r="Q4704" s="37">
        <f>VLOOKUP(Table2[[#This Row],[Home]],Table5[],2,FALSE)</f>
        <v>6</v>
      </c>
    </row>
    <row r="4705" spans="1:17" ht="25.5" customHeight="1">
      <c r="A4705" s="95" t="s">
        <v>1655</v>
      </c>
      <c r="B4705" s="96" t="s">
        <v>29</v>
      </c>
      <c r="C4705" s="96" t="s">
        <v>24</v>
      </c>
      <c r="D4705" s="96">
        <v>109</v>
      </c>
      <c r="E4705" s="96" t="s">
        <v>43</v>
      </c>
      <c r="F4705" s="96">
        <v>95</v>
      </c>
      <c r="G4705" s="94"/>
      <c r="H4705" s="94"/>
      <c r="I4705" s="30"/>
      <c r="J4705" s="37">
        <f>VLOOKUP(Table2[[#This Row],[Visitor]],Table1[],2,FALSE)</f>
        <v>21</v>
      </c>
      <c r="K4705" s="37">
        <f>VLOOKUP(Table2[[#This Row],[Home]],Table1[],2,FALSE)</f>
        <v>10</v>
      </c>
      <c r="L4705" s="37">
        <f>VLOOKUP(Table2[[#This Row],[Visitor]],Table3[],2,FALSE)</f>
        <v>9</v>
      </c>
      <c r="M4705" s="37">
        <f>VLOOKUP(Table2[[#This Row],[Home]],Table3[],2,FALSE)</f>
        <v>10</v>
      </c>
      <c r="N4705" s="37">
        <f>VLOOKUP(Table2[[#This Row],[Visitor]],Table4[],2,FALSE)</f>
        <v>24</v>
      </c>
      <c r="O4705" s="37">
        <f>VLOOKUP(Table2[[#This Row],[Home]],Table4[],2,FALSE)</f>
        <v>10</v>
      </c>
      <c r="P4705" s="37">
        <f>VLOOKUP(Table2[[#This Row],[Visitor]],Table5[],2,FALSE)</f>
        <v>21</v>
      </c>
      <c r="Q4705" s="37">
        <f>VLOOKUP(Table2[[#This Row],[Home]],Table5[],2,FALSE)</f>
        <v>10</v>
      </c>
    </row>
    <row r="4706" spans="1:17" ht="25.5" customHeight="1">
      <c r="A4706" s="98" t="s">
        <v>1656</v>
      </c>
      <c r="B4706" s="99" t="s">
        <v>12</v>
      </c>
      <c r="C4706" s="99" t="s">
        <v>27</v>
      </c>
      <c r="D4706" s="99">
        <v>104</v>
      </c>
      <c r="E4706" s="99" t="s">
        <v>19</v>
      </c>
      <c r="F4706" s="99">
        <v>126</v>
      </c>
      <c r="G4706" s="94"/>
      <c r="H4706" s="94"/>
      <c r="I4706" s="30"/>
      <c r="J4706" s="37">
        <f>VLOOKUP(Table2[[#This Row],[Visitor]],Table1[],2,FALSE)</f>
        <v>11</v>
      </c>
      <c r="K4706" s="37">
        <f>VLOOKUP(Table2[[#This Row],[Home]],Table1[],2,FALSE)</f>
        <v>27</v>
      </c>
      <c r="L4706" s="37">
        <f>VLOOKUP(Table2[[#This Row],[Visitor]],Table3[],2,FALSE)</f>
        <v>27</v>
      </c>
      <c r="M4706" s="37">
        <f>VLOOKUP(Table2[[#This Row],[Home]],Table3[],2,FALSE)</f>
        <v>5</v>
      </c>
      <c r="N4706" s="37">
        <f>VLOOKUP(Table2[[#This Row],[Visitor]],Table4[],2,FALSE)</f>
        <v>26</v>
      </c>
      <c r="O4706" s="37">
        <f>VLOOKUP(Table2[[#This Row],[Home]],Table4[],2,FALSE)</f>
        <v>7</v>
      </c>
      <c r="P4706" s="37">
        <f>VLOOKUP(Table2[[#This Row],[Visitor]],Table5[],2,FALSE)</f>
        <v>26</v>
      </c>
      <c r="Q4706" s="37">
        <f>VLOOKUP(Table2[[#This Row],[Home]],Table5[],2,FALSE)</f>
        <v>13</v>
      </c>
    </row>
    <row r="4707" spans="1:17" ht="25.5" customHeight="1">
      <c r="A4707" s="98" t="s">
        <v>1656</v>
      </c>
      <c r="B4707" s="99" t="s">
        <v>21</v>
      </c>
      <c r="C4707" s="99" t="s">
        <v>34</v>
      </c>
      <c r="D4707" s="99">
        <v>140</v>
      </c>
      <c r="E4707" s="99" t="s">
        <v>5</v>
      </c>
      <c r="F4707" s="99">
        <v>143</v>
      </c>
      <c r="G4707" s="94"/>
      <c r="H4707" s="94"/>
      <c r="I4707" s="30"/>
      <c r="J4707" s="37">
        <f>VLOOKUP(Table2[[#This Row],[Visitor]],Table1[],2,FALSE)</f>
        <v>2</v>
      </c>
      <c r="K4707" s="37">
        <f>VLOOKUP(Table2[[#This Row],[Home]],Table1[],2,FALSE)</f>
        <v>4</v>
      </c>
      <c r="L4707" s="37">
        <f>VLOOKUP(Table2[[#This Row],[Visitor]],Table3[],2,FALSE)</f>
        <v>13</v>
      </c>
      <c r="M4707" s="37">
        <f>VLOOKUP(Table2[[#This Row],[Home]],Table3[],2,FALSE)</f>
        <v>4</v>
      </c>
      <c r="N4707" s="37">
        <f>VLOOKUP(Table2[[#This Row],[Visitor]],Table4[],2,FALSE)</f>
        <v>13</v>
      </c>
      <c r="O4707" s="37">
        <f>VLOOKUP(Table2[[#This Row],[Home]],Table4[],2,FALSE)</f>
        <v>9</v>
      </c>
      <c r="P4707" s="37">
        <f>VLOOKUP(Table2[[#This Row],[Visitor]],Table5[],2,FALSE)</f>
        <v>19</v>
      </c>
      <c r="Q4707" s="37">
        <f>VLOOKUP(Table2[[#This Row],[Home]],Table5[],2,FALSE)</f>
        <v>5</v>
      </c>
    </row>
    <row r="4708" spans="1:17" ht="25.5" customHeight="1">
      <c r="A4708" s="98" t="s">
        <v>1656</v>
      </c>
      <c r="B4708" s="99" t="s">
        <v>21</v>
      </c>
      <c r="C4708" s="99" t="s">
        <v>20</v>
      </c>
      <c r="D4708" s="99">
        <v>122</v>
      </c>
      <c r="E4708" s="99" t="s">
        <v>6</v>
      </c>
      <c r="F4708" s="99">
        <v>93</v>
      </c>
      <c r="G4708" s="94"/>
      <c r="H4708" s="94"/>
      <c r="I4708" s="30"/>
      <c r="J4708" s="37">
        <f>VLOOKUP(Table2[[#This Row],[Visitor]],Table1[],2,FALSE)</f>
        <v>9</v>
      </c>
      <c r="K4708" s="37">
        <f>VLOOKUP(Table2[[#This Row],[Home]],Table1[],2,FALSE)</f>
        <v>5</v>
      </c>
      <c r="L4708" s="37">
        <f>VLOOKUP(Table2[[#This Row],[Visitor]],Table3[],2,FALSE)</f>
        <v>17</v>
      </c>
      <c r="M4708" s="37">
        <f>VLOOKUP(Table2[[#This Row],[Home]],Table3[],2,FALSE)</f>
        <v>6</v>
      </c>
      <c r="N4708" s="37">
        <f>VLOOKUP(Table2[[#This Row],[Visitor]],Table4[],2,FALSE)</f>
        <v>25</v>
      </c>
      <c r="O4708" s="37">
        <f>VLOOKUP(Table2[[#This Row],[Home]],Table4[],2,FALSE)</f>
        <v>28</v>
      </c>
      <c r="P4708" s="37">
        <f>VLOOKUP(Table2[[#This Row],[Visitor]],Table5[],2,FALSE)</f>
        <v>22</v>
      </c>
      <c r="Q4708" s="37">
        <f>VLOOKUP(Table2[[#This Row],[Home]],Table5[],2,FALSE)</f>
        <v>28</v>
      </c>
    </row>
    <row r="4709" spans="1:17" ht="25.5" customHeight="1">
      <c r="A4709" s="98" t="s">
        <v>1656</v>
      </c>
      <c r="B4709" s="99" t="s">
        <v>23</v>
      </c>
      <c r="C4709" s="99" t="s">
        <v>36</v>
      </c>
      <c r="D4709" s="99">
        <v>128</v>
      </c>
      <c r="E4709" s="99" t="s">
        <v>15</v>
      </c>
      <c r="F4709" s="99">
        <v>109</v>
      </c>
      <c r="G4709" s="94"/>
      <c r="H4709" s="94"/>
      <c r="I4709" s="30"/>
      <c r="J4709" s="37">
        <f>VLOOKUP(Table2[[#This Row],[Visitor]],Table1[],2,FALSE)</f>
        <v>16</v>
      </c>
      <c r="K4709" s="37">
        <f>VLOOKUP(Table2[[#This Row],[Home]],Table1[],2,FALSE)</f>
        <v>30</v>
      </c>
      <c r="L4709" s="37">
        <f>VLOOKUP(Table2[[#This Row],[Visitor]],Table3[],2,FALSE)</f>
        <v>7</v>
      </c>
      <c r="M4709" s="37">
        <f>VLOOKUP(Table2[[#This Row],[Home]],Table3[],2,FALSE)</f>
        <v>23</v>
      </c>
      <c r="N4709" s="37">
        <f>VLOOKUP(Table2[[#This Row],[Visitor]],Table4[],2,FALSE)</f>
        <v>6</v>
      </c>
      <c r="O4709" s="37">
        <f>VLOOKUP(Table2[[#This Row],[Home]],Table4[],2,FALSE)</f>
        <v>14</v>
      </c>
      <c r="P4709" s="37">
        <f>VLOOKUP(Table2[[#This Row],[Visitor]],Table5[],2,FALSE)</f>
        <v>15</v>
      </c>
      <c r="Q4709" s="37">
        <f>VLOOKUP(Table2[[#This Row],[Home]],Table5[],2,FALSE)</f>
        <v>14</v>
      </c>
    </row>
    <row r="4710" spans="1:17" ht="25.5" customHeight="1">
      <c r="A4710" s="98" t="s">
        <v>1656</v>
      </c>
      <c r="B4710" s="99" t="s">
        <v>23</v>
      </c>
      <c r="C4710" s="99" t="s">
        <v>18</v>
      </c>
      <c r="D4710" s="99">
        <v>75</v>
      </c>
      <c r="E4710" s="99" t="s">
        <v>25</v>
      </c>
      <c r="F4710" s="99">
        <v>92</v>
      </c>
      <c r="G4710" s="94"/>
      <c r="H4710" s="94"/>
      <c r="I4710" s="30"/>
      <c r="J4710" s="37">
        <f>VLOOKUP(Table2[[#This Row],[Visitor]],Table1[],2,FALSE)</f>
        <v>26</v>
      </c>
      <c r="K4710" s="37">
        <f>VLOOKUP(Table2[[#This Row],[Home]],Table1[],2,FALSE)</f>
        <v>12</v>
      </c>
      <c r="L4710" s="37">
        <f>VLOOKUP(Table2[[#This Row],[Visitor]],Table3[],2,FALSE)</f>
        <v>26</v>
      </c>
      <c r="M4710" s="37">
        <f>VLOOKUP(Table2[[#This Row],[Home]],Table3[],2,FALSE)</f>
        <v>29</v>
      </c>
      <c r="N4710" s="37">
        <f>VLOOKUP(Table2[[#This Row],[Visitor]],Table4[],2,FALSE)</f>
        <v>15</v>
      </c>
      <c r="O4710" s="37">
        <f>VLOOKUP(Table2[[#This Row],[Home]],Table4[],2,FALSE)</f>
        <v>23</v>
      </c>
      <c r="P4710" s="37">
        <f>VLOOKUP(Table2[[#This Row],[Visitor]],Table5[],2,FALSE)</f>
        <v>18</v>
      </c>
      <c r="Q4710" s="37">
        <f>VLOOKUP(Table2[[#This Row],[Home]],Table5[],2,FALSE)</f>
        <v>16</v>
      </c>
    </row>
    <row r="4711" spans="1:17" ht="25.5" customHeight="1">
      <c r="A4711" s="98" t="s">
        <v>1656</v>
      </c>
      <c r="B4711" s="99" t="s">
        <v>29</v>
      </c>
      <c r="C4711" s="99" t="s">
        <v>22</v>
      </c>
      <c r="D4711" s="99">
        <v>108</v>
      </c>
      <c r="E4711" s="99" t="s">
        <v>40</v>
      </c>
      <c r="F4711" s="99">
        <v>98</v>
      </c>
      <c r="G4711" s="94"/>
      <c r="H4711" s="94"/>
      <c r="I4711" s="30"/>
      <c r="J4711" s="37">
        <f>VLOOKUP(Table2[[#This Row],[Visitor]],Table1[],2,FALSE)</f>
        <v>14</v>
      </c>
      <c r="K4711" s="37">
        <f>VLOOKUP(Table2[[#This Row],[Home]],Table1[],2,FALSE)</f>
        <v>15</v>
      </c>
      <c r="L4711" s="37">
        <f>VLOOKUP(Table2[[#This Row],[Visitor]],Table3[],2,FALSE)</f>
        <v>16</v>
      </c>
      <c r="M4711" s="37">
        <f>VLOOKUP(Table2[[#This Row],[Home]],Table3[],2,FALSE)</f>
        <v>24</v>
      </c>
      <c r="N4711" s="37">
        <f>VLOOKUP(Table2[[#This Row],[Visitor]],Table4[],2,FALSE)</f>
        <v>1</v>
      </c>
      <c r="O4711" s="37">
        <f>VLOOKUP(Table2[[#This Row],[Home]],Table4[],2,FALSE)</f>
        <v>27</v>
      </c>
      <c r="P4711" s="37">
        <f>VLOOKUP(Table2[[#This Row],[Visitor]],Table5[],2,FALSE)</f>
        <v>1</v>
      </c>
      <c r="Q4711" s="37">
        <f>VLOOKUP(Table2[[#This Row],[Home]],Table5[],2,FALSE)</f>
        <v>24</v>
      </c>
    </row>
    <row r="4712" spans="1:17" ht="25.5" customHeight="1">
      <c r="A4712" s="98" t="s">
        <v>1656</v>
      </c>
      <c r="B4712" s="99" t="s">
        <v>35</v>
      </c>
      <c r="C4712" s="99" t="s">
        <v>31</v>
      </c>
      <c r="D4712" s="99">
        <v>100</v>
      </c>
      <c r="E4712" s="99" t="s">
        <v>37</v>
      </c>
      <c r="F4712" s="99">
        <v>121</v>
      </c>
      <c r="G4712" s="94"/>
      <c r="H4712" s="94"/>
      <c r="I4712" s="30"/>
      <c r="J4712" s="37">
        <f>VLOOKUP(Table2[[#This Row],[Visitor]],Table1[],2,FALSE)</f>
        <v>8</v>
      </c>
      <c r="K4712" s="37">
        <f>VLOOKUP(Table2[[#This Row],[Home]],Table1[],2,FALSE)</f>
        <v>29</v>
      </c>
      <c r="L4712" s="37">
        <f>VLOOKUP(Table2[[#This Row],[Visitor]],Table3[],2,FALSE)</f>
        <v>11</v>
      </c>
      <c r="M4712" s="37">
        <f>VLOOKUP(Table2[[#This Row],[Home]],Table3[],2,FALSE)</f>
        <v>30</v>
      </c>
      <c r="N4712" s="37">
        <f>VLOOKUP(Table2[[#This Row],[Visitor]],Table4[],2,FALSE)</f>
        <v>8</v>
      </c>
      <c r="O4712" s="37">
        <f>VLOOKUP(Table2[[#This Row],[Home]],Table4[],2,FALSE)</f>
        <v>29</v>
      </c>
      <c r="P4712" s="37">
        <f>VLOOKUP(Table2[[#This Row],[Visitor]],Table5[],2,FALSE)</f>
        <v>11</v>
      </c>
      <c r="Q4712" s="37">
        <f>VLOOKUP(Table2[[#This Row],[Home]],Table5[],2,FALSE)</f>
        <v>17</v>
      </c>
    </row>
    <row r="4713" spans="1:17" ht="25.5" customHeight="1">
      <c r="A4713" s="98" t="s">
        <v>1656</v>
      </c>
      <c r="B4713" s="99" t="s">
        <v>8</v>
      </c>
      <c r="C4713" s="99" t="s">
        <v>38</v>
      </c>
      <c r="D4713" s="99">
        <v>110</v>
      </c>
      <c r="E4713" s="99" t="s">
        <v>45</v>
      </c>
      <c r="F4713" s="99">
        <v>106</v>
      </c>
      <c r="G4713" s="94"/>
      <c r="H4713" s="94"/>
      <c r="I4713" s="30"/>
      <c r="J4713" s="37">
        <f>VLOOKUP(Table2[[#This Row],[Visitor]],Table1[],2,FALSE)</f>
        <v>23</v>
      </c>
      <c r="K4713" s="37">
        <f>VLOOKUP(Table2[[#This Row],[Home]],Table1[],2,FALSE)</f>
        <v>28</v>
      </c>
      <c r="L4713" s="37">
        <f>VLOOKUP(Table2[[#This Row],[Visitor]],Table3[],2,FALSE)</f>
        <v>25</v>
      </c>
      <c r="M4713" s="37">
        <f>VLOOKUP(Table2[[#This Row],[Home]],Table3[],2,FALSE)</f>
        <v>21</v>
      </c>
      <c r="N4713" s="37">
        <f>VLOOKUP(Table2[[#This Row],[Visitor]],Table4[],2,FALSE)</f>
        <v>19</v>
      </c>
      <c r="O4713" s="37">
        <f>VLOOKUP(Table2[[#This Row],[Home]],Table4[],2,FALSE)</f>
        <v>20</v>
      </c>
      <c r="P4713" s="37">
        <f>VLOOKUP(Table2[[#This Row],[Visitor]],Table5[],2,FALSE)</f>
        <v>20</v>
      </c>
      <c r="Q4713" s="37">
        <f>VLOOKUP(Table2[[#This Row],[Home]],Table5[],2,FALSE)</f>
        <v>3</v>
      </c>
    </row>
    <row r="4714" spans="1:17" ht="25.5" customHeight="1">
      <c r="A4714" s="100" t="s">
        <v>1657</v>
      </c>
      <c r="B4714" s="101" t="s">
        <v>12</v>
      </c>
      <c r="C4714" s="101" t="s">
        <v>14</v>
      </c>
      <c r="D4714" s="101">
        <v>94</v>
      </c>
      <c r="E4714" s="101" t="s">
        <v>13</v>
      </c>
      <c r="F4714" s="101">
        <v>107</v>
      </c>
      <c r="G4714" s="97"/>
      <c r="H4714" s="97"/>
      <c r="I4714" s="30"/>
      <c r="J4714" s="37">
        <f>VLOOKUP(Table2[[#This Row],[Visitor]],Table1[],2,FALSE)</f>
        <v>19</v>
      </c>
      <c r="K4714" s="37">
        <f>VLOOKUP(Table2[[#This Row],[Home]],Table1[],2,FALSE)</f>
        <v>20</v>
      </c>
      <c r="L4714" s="37">
        <f>VLOOKUP(Table2[[#This Row],[Visitor]],Table3[],2,FALSE)</f>
        <v>19</v>
      </c>
      <c r="M4714" s="37">
        <f>VLOOKUP(Table2[[#This Row],[Home]],Table3[],2,FALSE)</f>
        <v>20</v>
      </c>
      <c r="N4714" s="37">
        <f>VLOOKUP(Table2[[#This Row],[Visitor]],Table4[],2,FALSE)</f>
        <v>16</v>
      </c>
      <c r="O4714" s="37">
        <f>VLOOKUP(Table2[[#This Row],[Home]],Table4[],2,FALSE)</f>
        <v>17</v>
      </c>
      <c r="P4714" s="37">
        <f>VLOOKUP(Table2[[#This Row],[Visitor]],Table5[],2,FALSE)</f>
        <v>27</v>
      </c>
      <c r="Q4714" s="37">
        <f>VLOOKUP(Table2[[#This Row],[Home]],Table5[],2,FALSE)</f>
        <v>23</v>
      </c>
    </row>
    <row r="4715" spans="1:17" ht="25.5" customHeight="1">
      <c r="A4715" s="100" t="s">
        <v>1657</v>
      </c>
      <c r="B4715" s="101" t="s">
        <v>21</v>
      </c>
      <c r="C4715" s="101" t="s">
        <v>10</v>
      </c>
      <c r="D4715" s="101">
        <v>113</v>
      </c>
      <c r="E4715" s="101" t="s">
        <v>9</v>
      </c>
      <c r="F4715" s="101">
        <v>87</v>
      </c>
      <c r="G4715" s="97"/>
      <c r="H4715" s="97"/>
      <c r="I4715" s="30"/>
      <c r="J4715" s="37">
        <f>VLOOKUP(Table2[[#This Row],[Visitor]],Table1[],2,FALSE)</f>
        <v>1</v>
      </c>
      <c r="K4715" s="37">
        <f>VLOOKUP(Table2[[#This Row],[Home]],Table1[],2,FALSE)</f>
        <v>3</v>
      </c>
      <c r="L4715" s="37">
        <f>VLOOKUP(Table2[[#This Row],[Visitor]],Table3[],2,FALSE)</f>
        <v>3</v>
      </c>
      <c r="M4715" s="37">
        <f>VLOOKUP(Table2[[#This Row],[Home]],Table3[],2,FALSE)</f>
        <v>1</v>
      </c>
      <c r="N4715" s="37">
        <f>VLOOKUP(Table2[[#This Row],[Visitor]],Table4[],2,FALSE)</f>
        <v>3</v>
      </c>
      <c r="O4715" s="37">
        <f>VLOOKUP(Table2[[#This Row],[Home]],Table4[],2,FALSE)</f>
        <v>5</v>
      </c>
      <c r="P4715" s="37">
        <f>VLOOKUP(Table2[[#This Row],[Visitor]],Table5[],2,FALSE)</f>
        <v>30</v>
      </c>
      <c r="Q4715" s="37">
        <f>VLOOKUP(Table2[[#This Row],[Home]],Table5[],2,FALSE)</f>
        <v>8</v>
      </c>
    </row>
    <row r="4716" spans="1:17" ht="25.5" customHeight="1">
      <c r="A4716" s="100" t="s">
        <v>1657</v>
      </c>
      <c r="B4716" s="101" t="s">
        <v>23</v>
      </c>
      <c r="C4716" s="101" t="s">
        <v>40</v>
      </c>
      <c r="D4716" s="101">
        <v>97</v>
      </c>
      <c r="E4716" s="101" t="s">
        <v>27</v>
      </c>
      <c r="F4716" s="101">
        <v>108</v>
      </c>
      <c r="G4716" s="97"/>
      <c r="H4716" s="97"/>
      <c r="I4716" s="30"/>
      <c r="J4716" s="37">
        <f>VLOOKUP(Table2[[#This Row],[Visitor]],Table1[],2,FALSE)</f>
        <v>15</v>
      </c>
      <c r="K4716" s="37">
        <f>VLOOKUP(Table2[[#This Row],[Home]],Table1[],2,FALSE)</f>
        <v>11</v>
      </c>
      <c r="L4716" s="37">
        <f>VLOOKUP(Table2[[#This Row],[Visitor]],Table3[],2,FALSE)</f>
        <v>24</v>
      </c>
      <c r="M4716" s="37">
        <f>VLOOKUP(Table2[[#This Row],[Home]],Table3[],2,FALSE)</f>
        <v>27</v>
      </c>
      <c r="N4716" s="37">
        <f>VLOOKUP(Table2[[#This Row],[Visitor]],Table4[],2,FALSE)</f>
        <v>27</v>
      </c>
      <c r="O4716" s="37">
        <f>VLOOKUP(Table2[[#This Row],[Home]],Table4[],2,FALSE)</f>
        <v>26</v>
      </c>
      <c r="P4716" s="37">
        <f>VLOOKUP(Table2[[#This Row],[Visitor]],Table5[],2,FALSE)</f>
        <v>24</v>
      </c>
      <c r="Q4716" s="37">
        <f>VLOOKUP(Table2[[#This Row],[Home]],Table5[],2,FALSE)</f>
        <v>26</v>
      </c>
    </row>
    <row r="4717" spans="1:17" ht="25.5" customHeight="1">
      <c r="A4717" s="100" t="s">
        <v>1657</v>
      </c>
      <c r="B4717" s="101" t="s">
        <v>23</v>
      </c>
      <c r="C4717" s="101" t="s">
        <v>17</v>
      </c>
      <c r="D4717" s="101">
        <v>124</v>
      </c>
      <c r="E4717" s="101" t="s">
        <v>6</v>
      </c>
      <c r="F4717" s="101">
        <v>107</v>
      </c>
      <c r="G4717" s="97"/>
      <c r="H4717" s="97"/>
      <c r="I4717" s="30"/>
      <c r="J4717" s="37">
        <f>VLOOKUP(Table2[[#This Row],[Visitor]],Table1[],2,FALSE)</f>
        <v>17</v>
      </c>
      <c r="K4717" s="37">
        <f>VLOOKUP(Table2[[#This Row],[Home]],Table1[],2,FALSE)</f>
        <v>5</v>
      </c>
      <c r="L4717" s="37">
        <f>VLOOKUP(Table2[[#This Row],[Visitor]],Table3[],2,FALSE)</f>
        <v>15</v>
      </c>
      <c r="M4717" s="37">
        <f>VLOOKUP(Table2[[#This Row],[Home]],Table3[],2,FALSE)</f>
        <v>6</v>
      </c>
      <c r="N4717" s="37">
        <f>VLOOKUP(Table2[[#This Row],[Visitor]],Table4[],2,FALSE)</f>
        <v>18</v>
      </c>
      <c r="O4717" s="37">
        <f>VLOOKUP(Table2[[#This Row],[Home]],Table4[],2,FALSE)</f>
        <v>28</v>
      </c>
      <c r="P4717" s="37">
        <f>VLOOKUP(Table2[[#This Row],[Visitor]],Table5[],2,FALSE)</f>
        <v>9</v>
      </c>
      <c r="Q4717" s="37">
        <f>VLOOKUP(Table2[[#This Row],[Home]],Table5[],2,FALSE)</f>
        <v>28</v>
      </c>
    </row>
    <row r="4718" spans="1:17" ht="25.5" customHeight="1">
      <c r="A4718" s="100" t="s">
        <v>1657</v>
      </c>
      <c r="B4718" s="101" t="s">
        <v>23</v>
      </c>
      <c r="C4718" s="101" t="s">
        <v>24</v>
      </c>
      <c r="D4718" s="101">
        <v>140</v>
      </c>
      <c r="E4718" s="101" t="s">
        <v>33</v>
      </c>
      <c r="F4718" s="101">
        <v>136</v>
      </c>
      <c r="G4718" s="97"/>
      <c r="H4718" s="97"/>
      <c r="I4718" s="30"/>
      <c r="J4718" s="37">
        <f>VLOOKUP(Table2[[#This Row],[Visitor]],Table1[],2,FALSE)</f>
        <v>21</v>
      </c>
      <c r="K4718" s="37">
        <f>VLOOKUP(Table2[[#This Row],[Home]],Table1[],2,FALSE)</f>
        <v>24</v>
      </c>
      <c r="L4718" s="37">
        <f>VLOOKUP(Table2[[#This Row],[Visitor]],Table3[],2,FALSE)</f>
        <v>9</v>
      </c>
      <c r="M4718" s="37">
        <f>VLOOKUP(Table2[[#This Row],[Home]],Table3[],2,FALSE)</f>
        <v>12</v>
      </c>
      <c r="N4718" s="37">
        <f>VLOOKUP(Table2[[#This Row],[Visitor]],Table4[],2,FALSE)</f>
        <v>24</v>
      </c>
      <c r="O4718" s="37">
        <f>VLOOKUP(Table2[[#This Row],[Home]],Table4[],2,FALSE)</f>
        <v>21</v>
      </c>
      <c r="P4718" s="37">
        <f>VLOOKUP(Table2[[#This Row],[Visitor]],Table5[],2,FALSE)</f>
        <v>21</v>
      </c>
      <c r="Q4718" s="37">
        <f>VLOOKUP(Table2[[#This Row],[Home]],Table5[],2,FALSE)</f>
        <v>29</v>
      </c>
    </row>
    <row r="4719" spans="1:17" ht="25.5" customHeight="1">
      <c r="A4719" s="100" t="s">
        <v>1657</v>
      </c>
      <c r="B4719" s="101" t="s">
        <v>23</v>
      </c>
      <c r="C4719" s="101" t="s">
        <v>16</v>
      </c>
      <c r="D4719" s="101">
        <v>152</v>
      </c>
      <c r="E4719" s="101" t="s">
        <v>43</v>
      </c>
      <c r="F4719" s="101">
        <v>95</v>
      </c>
      <c r="G4719" s="97"/>
      <c r="H4719" s="97"/>
      <c r="I4719" s="30"/>
      <c r="J4719" s="37">
        <f>VLOOKUP(Table2[[#This Row],[Visitor]],Table1[],2,FALSE)</f>
        <v>13</v>
      </c>
      <c r="K4719" s="37">
        <f>VLOOKUP(Table2[[#This Row],[Home]],Table1[],2,FALSE)</f>
        <v>10</v>
      </c>
      <c r="L4719" s="37">
        <f>VLOOKUP(Table2[[#This Row],[Visitor]],Table3[],2,FALSE)</f>
        <v>8</v>
      </c>
      <c r="M4719" s="37">
        <f>VLOOKUP(Table2[[#This Row],[Home]],Table3[],2,FALSE)</f>
        <v>10</v>
      </c>
      <c r="N4719" s="37">
        <f>VLOOKUP(Table2[[#This Row],[Visitor]],Table4[],2,FALSE)</f>
        <v>11</v>
      </c>
      <c r="O4719" s="37">
        <f>VLOOKUP(Table2[[#This Row],[Home]],Table4[],2,FALSE)</f>
        <v>10</v>
      </c>
      <c r="P4719" s="37">
        <f>VLOOKUP(Table2[[#This Row],[Visitor]],Table5[],2,FALSE)</f>
        <v>7</v>
      </c>
      <c r="Q4719" s="37">
        <f>VLOOKUP(Table2[[#This Row],[Home]],Table5[],2,FALSE)</f>
        <v>10</v>
      </c>
    </row>
    <row r="4720" spans="1:17" ht="25.5" customHeight="1">
      <c r="A4720" s="100" t="s">
        <v>1657</v>
      </c>
      <c r="B4720" s="101" t="s">
        <v>23</v>
      </c>
      <c r="C4720" s="101" t="s">
        <v>25</v>
      </c>
      <c r="D4720" s="101">
        <v>111</v>
      </c>
      <c r="E4720" s="101" t="s">
        <v>18</v>
      </c>
      <c r="F4720" s="101">
        <v>112</v>
      </c>
      <c r="G4720" s="97"/>
      <c r="H4720" s="97"/>
      <c r="I4720" s="30"/>
      <c r="J4720" s="37">
        <f>VLOOKUP(Table2[[#This Row],[Visitor]],Table1[],2,FALSE)</f>
        <v>12</v>
      </c>
      <c r="K4720" s="37">
        <f>VLOOKUP(Table2[[#This Row],[Home]],Table1[],2,FALSE)</f>
        <v>26</v>
      </c>
      <c r="L4720" s="37">
        <f>VLOOKUP(Table2[[#This Row],[Visitor]],Table3[],2,FALSE)</f>
        <v>29</v>
      </c>
      <c r="M4720" s="37">
        <f>VLOOKUP(Table2[[#This Row],[Home]],Table3[],2,FALSE)</f>
        <v>26</v>
      </c>
      <c r="N4720" s="37">
        <f>VLOOKUP(Table2[[#This Row],[Visitor]],Table4[],2,FALSE)</f>
        <v>23</v>
      </c>
      <c r="O4720" s="37">
        <f>VLOOKUP(Table2[[#This Row],[Home]],Table4[],2,FALSE)</f>
        <v>15</v>
      </c>
      <c r="P4720" s="37">
        <f>VLOOKUP(Table2[[#This Row],[Visitor]],Table5[],2,FALSE)</f>
        <v>16</v>
      </c>
      <c r="Q4720" s="37">
        <f>VLOOKUP(Table2[[#This Row],[Home]],Table5[],2,FALSE)</f>
        <v>18</v>
      </c>
    </row>
    <row r="4721" spans="1:17" ht="25.5" customHeight="1">
      <c r="A4721" s="100" t="s">
        <v>1657</v>
      </c>
      <c r="B4721" s="101" t="s">
        <v>29</v>
      </c>
      <c r="C4721" s="101" t="s">
        <v>20</v>
      </c>
      <c r="D4721" s="101">
        <v>124</v>
      </c>
      <c r="E4721" s="101" t="s">
        <v>28</v>
      </c>
      <c r="F4721" s="101">
        <v>125</v>
      </c>
      <c r="G4721" s="97"/>
      <c r="H4721" s="97"/>
      <c r="I4721" s="30"/>
      <c r="J4721" s="37">
        <f>VLOOKUP(Table2[[#This Row],[Visitor]],Table1[],2,FALSE)</f>
        <v>9</v>
      </c>
      <c r="K4721" s="37">
        <f>VLOOKUP(Table2[[#This Row],[Home]],Table1[],2,FALSE)</f>
        <v>22</v>
      </c>
      <c r="L4721" s="37">
        <f>VLOOKUP(Table2[[#This Row],[Visitor]],Table3[],2,FALSE)</f>
        <v>17</v>
      </c>
      <c r="M4721" s="37">
        <f>VLOOKUP(Table2[[#This Row],[Home]],Table3[],2,FALSE)</f>
        <v>28</v>
      </c>
      <c r="N4721" s="37">
        <f>VLOOKUP(Table2[[#This Row],[Visitor]],Table4[],2,FALSE)</f>
        <v>25</v>
      </c>
      <c r="O4721" s="37">
        <f>VLOOKUP(Table2[[#This Row],[Home]],Table4[],2,FALSE)</f>
        <v>22</v>
      </c>
      <c r="P4721" s="37">
        <f>VLOOKUP(Table2[[#This Row],[Visitor]],Table5[],2,FALSE)</f>
        <v>22</v>
      </c>
      <c r="Q4721" s="37">
        <f>VLOOKUP(Table2[[#This Row],[Home]],Table5[],2,FALSE)</f>
        <v>12</v>
      </c>
    </row>
    <row r="4722" spans="1:17" ht="25.5" customHeight="1">
      <c r="A4722" s="100" t="s">
        <v>1657</v>
      </c>
      <c r="B4722" s="101" t="s">
        <v>35</v>
      </c>
      <c r="C4722" s="101" t="s">
        <v>30</v>
      </c>
      <c r="D4722" s="101">
        <v>110</v>
      </c>
      <c r="E4722" s="101" t="s">
        <v>44</v>
      </c>
      <c r="F4722" s="101">
        <v>104</v>
      </c>
      <c r="G4722" s="97"/>
      <c r="H4722" s="97"/>
      <c r="I4722" s="30"/>
      <c r="J4722" s="37">
        <f>VLOOKUP(Table2[[#This Row],[Visitor]],Table1[],2,FALSE)</f>
        <v>18</v>
      </c>
      <c r="K4722" s="37">
        <f>VLOOKUP(Table2[[#This Row],[Home]],Table1[],2,FALSE)</f>
        <v>6</v>
      </c>
      <c r="L4722" s="37">
        <f>VLOOKUP(Table2[[#This Row],[Visitor]],Table3[],2,FALSE)</f>
        <v>14</v>
      </c>
      <c r="M4722" s="37">
        <f>VLOOKUP(Table2[[#This Row],[Home]],Table3[],2,FALSE)</f>
        <v>18</v>
      </c>
      <c r="N4722" s="37">
        <f>VLOOKUP(Table2[[#This Row],[Visitor]],Table4[],2,FALSE)</f>
        <v>4</v>
      </c>
      <c r="O4722" s="37">
        <f>VLOOKUP(Table2[[#This Row],[Home]],Table4[],2,FALSE)</f>
        <v>12</v>
      </c>
      <c r="P4722" s="37">
        <f>VLOOKUP(Table2[[#This Row],[Visitor]],Table5[],2,FALSE)</f>
        <v>6</v>
      </c>
      <c r="Q4722" s="37">
        <f>VLOOKUP(Table2[[#This Row],[Home]],Table5[],2,FALSE)</f>
        <v>4</v>
      </c>
    </row>
    <row r="4723" spans="1:17" ht="25.5" customHeight="1">
      <c r="A4723" s="100" t="s">
        <v>1657</v>
      </c>
      <c r="B4723" s="101" t="s">
        <v>35</v>
      </c>
      <c r="C4723" s="101" t="s">
        <v>41</v>
      </c>
      <c r="D4723" s="101">
        <v>102</v>
      </c>
      <c r="E4723" s="101" t="s">
        <v>31</v>
      </c>
      <c r="F4723" s="101">
        <v>106</v>
      </c>
      <c r="G4723" s="97"/>
      <c r="H4723" s="97"/>
      <c r="I4723" s="30"/>
      <c r="J4723" s="37">
        <f>VLOOKUP(Table2[[#This Row],[Visitor]],Table1[],2,FALSE)</f>
        <v>7</v>
      </c>
      <c r="K4723" s="37">
        <f>VLOOKUP(Table2[[#This Row],[Home]],Table1[],2,FALSE)</f>
        <v>8</v>
      </c>
      <c r="L4723" s="37">
        <f>VLOOKUP(Table2[[#This Row],[Visitor]],Table3[],2,FALSE)</f>
        <v>2</v>
      </c>
      <c r="M4723" s="37">
        <f>VLOOKUP(Table2[[#This Row],[Home]],Table3[],2,FALSE)</f>
        <v>11</v>
      </c>
      <c r="N4723" s="37">
        <f>VLOOKUP(Table2[[#This Row],[Visitor]],Table4[],2,FALSE)</f>
        <v>2</v>
      </c>
      <c r="O4723" s="37">
        <f>VLOOKUP(Table2[[#This Row],[Home]],Table4[],2,FALSE)</f>
        <v>8</v>
      </c>
      <c r="P4723" s="37">
        <f>VLOOKUP(Table2[[#This Row],[Visitor]],Table5[],2,FALSE)</f>
        <v>2</v>
      </c>
      <c r="Q4723" s="37">
        <f>VLOOKUP(Table2[[#This Row],[Home]],Table5[],2,FALSE)</f>
        <v>11</v>
      </c>
    </row>
    <row r="4724" spans="1:17" ht="25.5" customHeight="1">
      <c r="A4724" s="100" t="s">
        <v>1658</v>
      </c>
      <c r="B4724" s="101" t="s">
        <v>49</v>
      </c>
      <c r="C4724" s="101" t="s">
        <v>15</v>
      </c>
      <c r="D4724" s="101">
        <v>114</v>
      </c>
      <c r="E4724" s="101" t="s">
        <v>22</v>
      </c>
      <c r="F4724" s="101">
        <v>117</v>
      </c>
      <c r="G4724" s="97"/>
      <c r="H4724" s="97"/>
      <c r="I4724" s="30"/>
      <c r="J4724" s="37">
        <f>VLOOKUP(Table2[[#This Row],[Visitor]],Table1[],2,FALSE)</f>
        <v>30</v>
      </c>
      <c r="K4724" s="37">
        <f>VLOOKUP(Table2[[#This Row],[Home]],Table1[],2,FALSE)</f>
        <v>14</v>
      </c>
      <c r="L4724" s="37">
        <f>VLOOKUP(Table2[[#This Row],[Visitor]],Table3[],2,FALSE)</f>
        <v>23</v>
      </c>
      <c r="M4724" s="37">
        <f>VLOOKUP(Table2[[#This Row],[Home]],Table3[],2,FALSE)</f>
        <v>16</v>
      </c>
      <c r="N4724" s="37">
        <f>VLOOKUP(Table2[[#This Row],[Visitor]],Table4[],2,FALSE)</f>
        <v>14</v>
      </c>
      <c r="O4724" s="37">
        <f>VLOOKUP(Table2[[#This Row],[Home]],Table4[],2,FALSE)</f>
        <v>1</v>
      </c>
      <c r="P4724" s="37">
        <f>VLOOKUP(Table2[[#This Row],[Visitor]],Table5[],2,FALSE)</f>
        <v>14</v>
      </c>
      <c r="Q4724" s="37">
        <f>VLOOKUP(Table2[[#This Row],[Home]],Table5[],2,FALSE)</f>
        <v>1</v>
      </c>
    </row>
    <row r="4725" spans="1:17" ht="25.5" customHeight="1">
      <c r="A4725" s="100" t="s">
        <v>1658</v>
      </c>
      <c r="B4725" s="101" t="s">
        <v>21</v>
      </c>
      <c r="C4725" s="101" t="s">
        <v>36</v>
      </c>
      <c r="D4725" s="101">
        <v>129</v>
      </c>
      <c r="E4725" s="101" t="s">
        <v>5</v>
      </c>
      <c r="F4725" s="101">
        <v>119</v>
      </c>
      <c r="G4725" s="97"/>
      <c r="H4725" s="97"/>
      <c r="I4725" s="30"/>
      <c r="J4725" s="37">
        <f>VLOOKUP(Table2[[#This Row],[Visitor]],Table1[],2,FALSE)</f>
        <v>16</v>
      </c>
      <c r="K4725" s="37">
        <f>VLOOKUP(Table2[[#This Row],[Home]],Table1[],2,FALSE)</f>
        <v>4</v>
      </c>
      <c r="L4725" s="37">
        <f>VLOOKUP(Table2[[#This Row],[Visitor]],Table3[],2,FALSE)</f>
        <v>7</v>
      </c>
      <c r="M4725" s="37">
        <f>VLOOKUP(Table2[[#This Row],[Home]],Table3[],2,FALSE)</f>
        <v>4</v>
      </c>
      <c r="N4725" s="37">
        <f>VLOOKUP(Table2[[#This Row],[Visitor]],Table4[],2,FALSE)</f>
        <v>6</v>
      </c>
      <c r="O4725" s="37">
        <f>VLOOKUP(Table2[[#This Row],[Home]],Table4[],2,FALSE)</f>
        <v>9</v>
      </c>
      <c r="P4725" s="37">
        <f>VLOOKUP(Table2[[#This Row],[Visitor]],Table5[],2,FALSE)</f>
        <v>15</v>
      </c>
      <c r="Q4725" s="37">
        <f>VLOOKUP(Table2[[#This Row],[Home]],Table5[],2,FALSE)</f>
        <v>5</v>
      </c>
    </row>
    <row r="4726" spans="1:17" ht="25.5" customHeight="1">
      <c r="A4726" s="100" t="s">
        <v>1658</v>
      </c>
      <c r="B4726" s="101" t="s">
        <v>23</v>
      </c>
      <c r="C4726" s="101" t="s">
        <v>17</v>
      </c>
      <c r="D4726" s="101">
        <v>121</v>
      </c>
      <c r="E4726" s="101" t="s">
        <v>13</v>
      </c>
      <c r="F4726" s="101">
        <v>111</v>
      </c>
      <c r="G4726" s="97"/>
      <c r="H4726" s="97"/>
      <c r="I4726" s="30"/>
      <c r="J4726" s="37">
        <f>VLOOKUP(Table2[[#This Row],[Visitor]],Table1[],2,FALSE)</f>
        <v>17</v>
      </c>
      <c r="K4726" s="37">
        <f>VLOOKUP(Table2[[#This Row],[Home]],Table1[],2,FALSE)</f>
        <v>20</v>
      </c>
      <c r="L4726" s="37">
        <f>VLOOKUP(Table2[[#This Row],[Visitor]],Table3[],2,FALSE)</f>
        <v>15</v>
      </c>
      <c r="M4726" s="37">
        <f>VLOOKUP(Table2[[#This Row],[Home]],Table3[],2,FALSE)</f>
        <v>20</v>
      </c>
      <c r="N4726" s="37">
        <f>VLOOKUP(Table2[[#This Row],[Visitor]],Table4[],2,FALSE)</f>
        <v>18</v>
      </c>
      <c r="O4726" s="37">
        <f>VLOOKUP(Table2[[#This Row],[Home]],Table4[],2,FALSE)</f>
        <v>17</v>
      </c>
      <c r="P4726" s="37">
        <f>VLOOKUP(Table2[[#This Row],[Visitor]],Table5[],2,FALSE)</f>
        <v>9</v>
      </c>
      <c r="Q4726" s="37">
        <f>VLOOKUP(Table2[[#This Row],[Home]],Table5[],2,FALSE)</f>
        <v>23</v>
      </c>
    </row>
    <row r="4727" spans="1:17" ht="25.5" customHeight="1">
      <c r="A4727" s="100" t="s">
        <v>1658</v>
      </c>
      <c r="B4727" s="101" t="s">
        <v>23</v>
      </c>
      <c r="C4727" s="101" t="s">
        <v>38</v>
      </c>
      <c r="D4727" s="101">
        <v>111</v>
      </c>
      <c r="E4727" s="101" t="s">
        <v>28</v>
      </c>
      <c r="F4727" s="101">
        <v>99</v>
      </c>
      <c r="G4727" s="97"/>
      <c r="H4727" s="97"/>
      <c r="I4727" s="30"/>
      <c r="J4727" s="37">
        <f>VLOOKUP(Table2[[#This Row],[Visitor]],Table1[],2,FALSE)</f>
        <v>23</v>
      </c>
      <c r="K4727" s="37">
        <f>VLOOKUP(Table2[[#This Row],[Home]],Table1[],2,FALSE)</f>
        <v>22</v>
      </c>
      <c r="L4727" s="37">
        <f>VLOOKUP(Table2[[#This Row],[Visitor]],Table3[],2,FALSE)</f>
        <v>25</v>
      </c>
      <c r="M4727" s="37">
        <f>VLOOKUP(Table2[[#This Row],[Home]],Table3[],2,FALSE)</f>
        <v>28</v>
      </c>
      <c r="N4727" s="37">
        <f>VLOOKUP(Table2[[#This Row],[Visitor]],Table4[],2,FALSE)</f>
        <v>19</v>
      </c>
      <c r="O4727" s="37">
        <f>VLOOKUP(Table2[[#This Row],[Home]],Table4[],2,FALSE)</f>
        <v>22</v>
      </c>
      <c r="P4727" s="37">
        <f>VLOOKUP(Table2[[#This Row],[Visitor]],Table5[],2,FALSE)</f>
        <v>20</v>
      </c>
      <c r="Q4727" s="37">
        <f>VLOOKUP(Table2[[#This Row],[Home]],Table5[],2,FALSE)</f>
        <v>12</v>
      </c>
    </row>
    <row r="4728" spans="1:17" ht="25.5" customHeight="1">
      <c r="A4728" s="100" t="s">
        <v>1658</v>
      </c>
      <c r="B4728" s="101" t="s">
        <v>23</v>
      </c>
      <c r="C4728" s="101" t="s">
        <v>42</v>
      </c>
      <c r="D4728" s="101">
        <v>122</v>
      </c>
      <c r="E4728" s="101" t="s">
        <v>9</v>
      </c>
      <c r="F4728" s="101">
        <v>97</v>
      </c>
      <c r="G4728" s="97"/>
      <c r="H4728" s="97"/>
      <c r="I4728" s="30"/>
      <c r="J4728" s="37">
        <f>VLOOKUP(Table2[[#This Row],[Visitor]],Table1[],2,FALSE)</f>
        <v>25</v>
      </c>
      <c r="K4728" s="37">
        <f>VLOOKUP(Table2[[#This Row],[Home]],Table1[],2,FALSE)</f>
        <v>3</v>
      </c>
      <c r="L4728" s="37">
        <f>VLOOKUP(Table2[[#This Row],[Visitor]],Table3[],2,FALSE)</f>
        <v>22</v>
      </c>
      <c r="M4728" s="37">
        <f>VLOOKUP(Table2[[#This Row],[Home]],Table3[],2,FALSE)</f>
        <v>1</v>
      </c>
      <c r="N4728" s="37">
        <f>VLOOKUP(Table2[[#This Row],[Visitor]],Table4[],2,FALSE)</f>
        <v>30</v>
      </c>
      <c r="O4728" s="37">
        <f>VLOOKUP(Table2[[#This Row],[Home]],Table4[],2,FALSE)</f>
        <v>5</v>
      </c>
      <c r="P4728" s="37">
        <f>VLOOKUP(Table2[[#This Row],[Visitor]],Table5[],2,FALSE)</f>
        <v>25</v>
      </c>
      <c r="Q4728" s="37">
        <f>VLOOKUP(Table2[[#This Row],[Home]],Table5[],2,FALSE)</f>
        <v>8</v>
      </c>
    </row>
    <row r="4729" spans="1:17" ht="25.5" customHeight="1">
      <c r="A4729" s="100" t="s">
        <v>1658</v>
      </c>
      <c r="B4729" s="101" t="s">
        <v>23</v>
      </c>
      <c r="C4729" s="101" t="s">
        <v>37</v>
      </c>
      <c r="D4729" s="101">
        <v>123</v>
      </c>
      <c r="E4729" s="101" t="s">
        <v>43</v>
      </c>
      <c r="F4729" s="101">
        <v>120</v>
      </c>
      <c r="G4729" s="97"/>
      <c r="H4729" s="97"/>
      <c r="I4729" s="30"/>
      <c r="J4729" s="37">
        <f>VLOOKUP(Table2[[#This Row],[Visitor]],Table1[],2,FALSE)</f>
        <v>29</v>
      </c>
      <c r="K4729" s="37">
        <f>VLOOKUP(Table2[[#This Row],[Home]],Table1[],2,FALSE)</f>
        <v>10</v>
      </c>
      <c r="L4729" s="37">
        <f>VLOOKUP(Table2[[#This Row],[Visitor]],Table3[],2,FALSE)</f>
        <v>30</v>
      </c>
      <c r="M4729" s="37">
        <f>VLOOKUP(Table2[[#This Row],[Home]],Table3[],2,FALSE)</f>
        <v>10</v>
      </c>
      <c r="N4729" s="37">
        <f>VLOOKUP(Table2[[#This Row],[Visitor]],Table4[],2,FALSE)</f>
        <v>29</v>
      </c>
      <c r="O4729" s="37">
        <f>VLOOKUP(Table2[[#This Row],[Home]],Table4[],2,FALSE)</f>
        <v>10</v>
      </c>
      <c r="P4729" s="37">
        <f>VLOOKUP(Table2[[#This Row],[Visitor]],Table5[],2,FALSE)</f>
        <v>17</v>
      </c>
      <c r="Q4729" s="37">
        <f>VLOOKUP(Table2[[#This Row],[Home]],Table5[],2,FALSE)</f>
        <v>10</v>
      </c>
    </row>
    <row r="4730" spans="1:17" ht="25.5" customHeight="1">
      <c r="A4730" s="100" t="s">
        <v>1658</v>
      </c>
      <c r="B4730" s="101" t="s">
        <v>23</v>
      </c>
      <c r="C4730" s="101" t="s">
        <v>19</v>
      </c>
      <c r="D4730" s="101">
        <v>113</v>
      </c>
      <c r="E4730" s="101" t="s">
        <v>34</v>
      </c>
      <c r="F4730" s="101">
        <v>111</v>
      </c>
      <c r="G4730" s="97"/>
      <c r="H4730" s="97"/>
      <c r="I4730" s="30"/>
      <c r="J4730" s="37">
        <f>VLOOKUP(Table2[[#This Row],[Visitor]],Table1[],2,FALSE)</f>
        <v>27</v>
      </c>
      <c r="K4730" s="37">
        <f>VLOOKUP(Table2[[#This Row],[Home]],Table1[],2,FALSE)</f>
        <v>2</v>
      </c>
      <c r="L4730" s="37">
        <f>VLOOKUP(Table2[[#This Row],[Visitor]],Table3[],2,FALSE)</f>
        <v>5</v>
      </c>
      <c r="M4730" s="37">
        <f>VLOOKUP(Table2[[#This Row],[Home]],Table3[],2,FALSE)</f>
        <v>13</v>
      </c>
      <c r="N4730" s="37">
        <f>VLOOKUP(Table2[[#This Row],[Visitor]],Table4[],2,FALSE)</f>
        <v>7</v>
      </c>
      <c r="O4730" s="37">
        <f>VLOOKUP(Table2[[#This Row],[Home]],Table4[],2,FALSE)</f>
        <v>13</v>
      </c>
      <c r="P4730" s="37">
        <f>VLOOKUP(Table2[[#This Row],[Visitor]],Table5[],2,FALSE)</f>
        <v>13</v>
      </c>
      <c r="Q4730" s="37">
        <f>VLOOKUP(Table2[[#This Row],[Home]],Table5[],2,FALSE)</f>
        <v>19</v>
      </c>
    </row>
    <row r="4731" spans="1:17" ht="25.5" customHeight="1">
      <c r="A4731" s="100" t="s">
        <v>1658</v>
      </c>
      <c r="B4731" s="101" t="s">
        <v>35</v>
      </c>
      <c r="C4731" s="101" t="s">
        <v>41</v>
      </c>
      <c r="D4731" s="101">
        <v>121</v>
      </c>
      <c r="E4731" s="101" t="s">
        <v>45</v>
      </c>
      <c r="F4731" s="101">
        <v>114</v>
      </c>
      <c r="G4731" s="97"/>
      <c r="H4731" s="97"/>
      <c r="I4731" s="30"/>
      <c r="J4731" s="37">
        <f>VLOOKUP(Table2[[#This Row],[Visitor]],Table1[],2,FALSE)</f>
        <v>7</v>
      </c>
      <c r="K4731" s="37">
        <f>VLOOKUP(Table2[[#This Row],[Home]],Table1[],2,FALSE)</f>
        <v>28</v>
      </c>
      <c r="L4731" s="37">
        <f>VLOOKUP(Table2[[#This Row],[Visitor]],Table3[],2,FALSE)</f>
        <v>2</v>
      </c>
      <c r="M4731" s="37">
        <f>VLOOKUP(Table2[[#This Row],[Home]],Table3[],2,FALSE)</f>
        <v>21</v>
      </c>
      <c r="N4731" s="37">
        <f>VLOOKUP(Table2[[#This Row],[Visitor]],Table4[],2,FALSE)</f>
        <v>2</v>
      </c>
      <c r="O4731" s="37">
        <f>VLOOKUP(Table2[[#This Row],[Home]],Table4[],2,FALSE)</f>
        <v>20</v>
      </c>
      <c r="P4731" s="37">
        <f>VLOOKUP(Table2[[#This Row],[Visitor]],Table5[],2,FALSE)</f>
        <v>2</v>
      </c>
      <c r="Q4731" s="37">
        <f>VLOOKUP(Table2[[#This Row],[Home]],Table5[],2,FALSE)</f>
        <v>3</v>
      </c>
    </row>
    <row r="4732" spans="1:17" ht="25.5" customHeight="1">
      <c r="A4732" s="100" t="s">
        <v>1659</v>
      </c>
      <c r="B4732" s="101" t="s">
        <v>12</v>
      </c>
      <c r="C4732" s="101" t="s">
        <v>18</v>
      </c>
      <c r="D4732" s="101">
        <v>119</v>
      </c>
      <c r="E4732" s="101" t="s">
        <v>14</v>
      </c>
      <c r="F4732" s="101">
        <v>112</v>
      </c>
      <c r="G4732" s="97"/>
      <c r="H4732" s="97"/>
      <c r="I4732" s="30"/>
      <c r="J4732" s="37">
        <f>VLOOKUP(Table2[[#This Row],[Visitor]],Table1[],2,FALSE)</f>
        <v>26</v>
      </c>
      <c r="K4732" s="37">
        <f>VLOOKUP(Table2[[#This Row],[Home]],Table1[],2,FALSE)</f>
        <v>19</v>
      </c>
      <c r="L4732" s="37">
        <f>VLOOKUP(Table2[[#This Row],[Visitor]],Table3[],2,FALSE)</f>
        <v>26</v>
      </c>
      <c r="M4732" s="37">
        <f>VLOOKUP(Table2[[#This Row],[Home]],Table3[],2,FALSE)</f>
        <v>19</v>
      </c>
      <c r="N4732" s="37">
        <f>VLOOKUP(Table2[[#This Row],[Visitor]],Table4[],2,FALSE)</f>
        <v>15</v>
      </c>
      <c r="O4732" s="37">
        <f>VLOOKUP(Table2[[#This Row],[Home]],Table4[],2,FALSE)</f>
        <v>16</v>
      </c>
      <c r="P4732" s="37">
        <f>VLOOKUP(Table2[[#This Row],[Visitor]],Table5[],2,FALSE)</f>
        <v>18</v>
      </c>
      <c r="Q4732" s="37">
        <f>VLOOKUP(Table2[[#This Row],[Home]],Table5[],2,FALSE)</f>
        <v>27</v>
      </c>
    </row>
    <row r="4733" spans="1:17" ht="25.5" customHeight="1">
      <c r="A4733" s="100" t="s">
        <v>1659</v>
      </c>
      <c r="B4733" s="101" t="s">
        <v>12</v>
      </c>
      <c r="C4733" s="101" t="s">
        <v>16</v>
      </c>
      <c r="D4733" s="101">
        <v>141</v>
      </c>
      <c r="E4733" s="101" t="s">
        <v>20</v>
      </c>
      <c r="F4733" s="101">
        <v>154</v>
      </c>
      <c r="G4733" s="97"/>
      <c r="H4733" s="97"/>
      <c r="I4733" s="30"/>
      <c r="J4733" s="37">
        <f>VLOOKUP(Table2[[#This Row],[Visitor]],Table1[],2,FALSE)</f>
        <v>13</v>
      </c>
      <c r="K4733" s="37">
        <f>VLOOKUP(Table2[[#This Row],[Home]],Table1[],2,FALSE)</f>
        <v>9</v>
      </c>
      <c r="L4733" s="37">
        <f>VLOOKUP(Table2[[#This Row],[Visitor]],Table3[],2,FALSE)</f>
        <v>8</v>
      </c>
      <c r="M4733" s="37">
        <f>VLOOKUP(Table2[[#This Row],[Home]],Table3[],2,FALSE)</f>
        <v>17</v>
      </c>
      <c r="N4733" s="37">
        <f>VLOOKUP(Table2[[#This Row],[Visitor]],Table4[],2,FALSE)</f>
        <v>11</v>
      </c>
      <c r="O4733" s="37">
        <f>VLOOKUP(Table2[[#This Row],[Home]],Table4[],2,FALSE)</f>
        <v>25</v>
      </c>
      <c r="P4733" s="37">
        <f>VLOOKUP(Table2[[#This Row],[Visitor]],Table5[],2,FALSE)</f>
        <v>7</v>
      </c>
      <c r="Q4733" s="37">
        <f>VLOOKUP(Table2[[#This Row],[Home]],Table5[],2,FALSE)</f>
        <v>22</v>
      </c>
    </row>
    <row r="4734" spans="1:17" ht="25.5" customHeight="1">
      <c r="A4734" s="100" t="s">
        <v>1659</v>
      </c>
      <c r="B4734" s="101" t="s">
        <v>21</v>
      </c>
      <c r="C4734" s="101" t="s">
        <v>10</v>
      </c>
      <c r="D4734" s="101">
        <v>123</v>
      </c>
      <c r="E4734" s="101" t="s">
        <v>24</v>
      </c>
      <c r="F4734" s="101">
        <v>108</v>
      </c>
      <c r="G4734" s="97"/>
      <c r="H4734" s="97"/>
      <c r="I4734" s="30"/>
      <c r="J4734" s="37">
        <f>VLOOKUP(Table2[[#This Row],[Visitor]],Table1[],2,FALSE)</f>
        <v>1</v>
      </c>
      <c r="K4734" s="37">
        <f>VLOOKUP(Table2[[#This Row],[Home]],Table1[],2,FALSE)</f>
        <v>21</v>
      </c>
      <c r="L4734" s="37">
        <f>VLOOKUP(Table2[[#This Row],[Visitor]],Table3[],2,FALSE)</f>
        <v>3</v>
      </c>
      <c r="M4734" s="37">
        <f>VLOOKUP(Table2[[#This Row],[Home]],Table3[],2,FALSE)</f>
        <v>9</v>
      </c>
      <c r="N4734" s="37">
        <f>VLOOKUP(Table2[[#This Row],[Visitor]],Table4[],2,FALSE)</f>
        <v>3</v>
      </c>
      <c r="O4734" s="37">
        <f>VLOOKUP(Table2[[#This Row],[Home]],Table4[],2,FALSE)</f>
        <v>24</v>
      </c>
      <c r="P4734" s="37">
        <f>VLOOKUP(Table2[[#This Row],[Visitor]],Table5[],2,FALSE)</f>
        <v>30</v>
      </c>
      <c r="Q4734" s="37">
        <f>VLOOKUP(Table2[[#This Row],[Home]],Table5[],2,FALSE)</f>
        <v>21</v>
      </c>
    </row>
    <row r="4735" spans="1:17" ht="25.5" customHeight="1">
      <c r="A4735" s="100" t="s">
        <v>1659</v>
      </c>
      <c r="B4735" s="101" t="s">
        <v>23</v>
      </c>
      <c r="C4735" s="101" t="s">
        <v>36</v>
      </c>
      <c r="D4735" s="101">
        <v>114</v>
      </c>
      <c r="E4735" s="101" t="s">
        <v>27</v>
      </c>
      <c r="F4735" s="101">
        <v>123</v>
      </c>
      <c r="G4735" s="97"/>
      <c r="H4735" s="97"/>
      <c r="I4735" s="30"/>
      <c r="J4735" s="37">
        <f>VLOOKUP(Table2[[#This Row],[Visitor]],Table1[],2,FALSE)</f>
        <v>16</v>
      </c>
      <c r="K4735" s="37">
        <f>VLOOKUP(Table2[[#This Row],[Home]],Table1[],2,FALSE)</f>
        <v>11</v>
      </c>
      <c r="L4735" s="37">
        <f>VLOOKUP(Table2[[#This Row],[Visitor]],Table3[],2,FALSE)</f>
        <v>7</v>
      </c>
      <c r="M4735" s="37">
        <f>VLOOKUP(Table2[[#This Row],[Home]],Table3[],2,FALSE)</f>
        <v>27</v>
      </c>
      <c r="N4735" s="37">
        <f>VLOOKUP(Table2[[#This Row],[Visitor]],Table4[],2,FALSE)</f>
        <v>6</v>
      </c>
      <c r="O4735" s="37">
        <f>VLOOKUP(Table2[[#This Row],[Home]],Table4[],2,FALSE)</f>
        <v>26</v>
      </c>
      <c r="P4735" s="37">
        <f>VLOOKUP(Table2[[#This Row],[Visitor]],Table5[],2,FALSE)</f>
        <v>15</v>
      </c>
      <c r="Q4735" s="37">
        <f>VLOOKUP(Table2[[#This Row],[Home]],Table5[],2,FALSE)</f>
        <v>26</v>
      </c>
    </row>
    <row r="4736" spans="1:17" ht="25.5" customHeight="1">
      <c r="A4736" s="100" t="s">
        <v>1659</v>
      </c>
      <c r="B4736" s="101" t="s">
        <v>29</v>
      </c>
      <c r="C4736" s="101" t="s">
        <v>19</v>
      </c>
      <c r="D4736" s="101">
        <v>106</v>
      </c>
      <c r="E4736" s="101" t="s">
        <v>40</v>
      </c>
      <c r="F4736" s="101">
        <v>94</v>
      </c>
      <c r="G4736" s="97"/>
      <c r="H4736" s="97"/>
      <c r="I4736" s="30"/>
      <c r="J4736" s="37">
        <f>VLOOKUP(Table2[[#This Row],[Visitor]],Table1[],2,FALSE)</f>
        <v>27</v>
      </c>
      <c r="K4736" s="37">
        <f>VLOOKUP(Table2[[#This Row],[Home]],Table1[],2,FALSE)</f>
        <v>15</v>
      </c>
      <c r="L4736" s="37">
        <f>VLOOKUP(Table2[[#This Row],[Visitor]],Table3[],2,FALSE)</f>
        <v>5</v>
      </c>
      <c r="M4736" s="37">
        <f>VLOOKUP(Table2[[#This Row],[Home]],Table3[],2,FALSE)</f>
        <v>24</v>
      </c>
      <c r="N4736" s="37">
        <f>VLOOKUP(Table2[[#This Row],[Visitor]],Table4[],2,FALSE)</f>
        <v>7</v>
      </c>
      <c r="O4736" s="37">
        <f>VLOOKUP(Table2[[#This Row],[Home]],Table4[],2,FALSE)</f>
        <v>27</v>
      </c>
      <c r="P4736" s="37">
        <f>VLOOKUP(Table2[[#This Row],[Visitor]],Table5[],2,FALSE)</f>
        <v>13</v>
      </c>
      <c r="Q4736" s="37">
        <f>VLOOKUP(Table2[[#This Row],[Home]],Table5[],2,FALSE)</f>
        <v>24</v>
      </c>
    </row>
    <row r="4737" spans="1:17" ht="25.5" customHeight="1">
      <c r="A4737" s="100" t="s">
        <v>1659</v>
      </c>
      <c r="B4737" s="101" t="s">
        <v>29</v>
      </c>
      <c r="C4737" s="101" t="s">
        <v>42</v>
      </c>
      <c r="D4737" s="101">
        <v>118</v>
      </c>
      <c r="E4737" s="101" t="s">
        <v>25</v>
      </c>
      <c r="F4737" s="101">
        <v>104</v>
      </c>
      <c r="G4737" s="97"/>
      <c r="H4737" s="97"/>
      <c r="I4737" s="30"/>
      <c r="J4737" s="37">
        <f>VLOOKUP(Table2[[#This Row],[Visitor]],Table1[],2,FALSE)</f>
        <v>25</v>
      </c>
      <c r="K4737" s="37">
        <f>VLOOKUP(Table2[[#This Row],[Home]],Table1[],2,FALSE)</f>
        <v>12</v>
      </c>
      <c r="L4737" s="37">
        <f>VLOOKUP(Table2[[#This Row],[Visitor]],Table3[],2,FALSE)</f>
        <v>22</v>
      </c>
      <c r="M4737" s="37">
        <f>VLOOKUP(Table2[[#This Row],[Home]],Table3[],2,FALSE)</f>
        <v>29</v>
      </c>
      <c r="N4737" s="37">
        <f>VLOOKUP(Table2[[#This Row],[Visitor]],Table4[],2,FALSE)</f>
        <v>30</v>
      </c>
      <c r="O4737" s="37">
        <f>VLOOKUP(Table2[[#This Row],[Home]],Table4[],2,FALSE)</f>
        <v>23</v>
      </c>
      <c r="P4737" s="37">
        <f>VLOOKUP(Table2[[#This Row],[Visitor]],Table5[],2,FALSE)</f>
        <v>25</v>
      </c>
      <c r="Q4737" s="37">
        <f>VLOOKUP(Table2[[#This Row],[Home]],Table5[],2,FALSE)</f>
        <v>16</v>
      </c>
    </row>
    <row r="4738" spans="1:17" ht="25.5" customHeight="1">
      <c r="A4738" s="100" t="s">
        <v>1659</v>
      </c>
      <c r="B4738" s="101" t="s">
        <v>35</v>
      </c>
      <c r="C4738" s="101" t="s">
        <v>30</v>
      </c>
      <c r="D4738" s="101">
        <v>89</v>
      </c>
      <c r="E4738" s="101" t="s">
        <v>45</v>
      </c>
      <c r="F4738" s="101">
        <v>93</v>
      </c>
      <c r="G4738" s="97"/>
      <c r="H4738" s="97"/>
      <c r="I4738" s="30"/>
      <c r="J4738" s="37">
        <f>VLOOKUP(Table2[[#This Row],[Visitor]],Table1[],2,FALSE)</f>
        <v>18</v>
      </c>
      <c r="K4738" s="37">
        <f>VLOOKUP(Table2[[#This Row],[Home]],Table1[],2,FALSE)</f>
        <v>28</v>
      </c>
      <c r="L4738" s="37">
        <f>VLOOKUP(Table2[[#This Row],[Visitor]],Table3[],2,FALSE)</f>
        <v>14</v>
      </c>
      <c r="M4738" s="37">
        <f>VLOOKUP(Table2[[#This Row],[Home]],Table3[],2,FALSE)</f>
        <v>21</v>
      </c>
      <c r="N4738" s="37">
        <f>VLOOKUP(Table2[[#This Row],[Visitor]],Table4[],2,FALSE)</f>
        <v>4</v>
      </c>
      <c r="O4738" s="37">
        <f>VLOOKUP(Table2[[#This Row],[Home]],Table4[],2,FALSE)</f>
        <v>20</v>
      </c>
      <c r="P4738" s="37">
        <f>VLOOKUP(Table2[[#This Row],[Visitor]],Table5[],2,FALSE)</f>
        <v>6</v>
      </c>
      <c r="Q4738" s="37">
        <f>VLOOKUP(Table2[[#This Row],[Home]],Table5[],2,FALSE)</f>
        <v>3</v>
      </c>
    </row>
    <row r="4739" spans="1:17" ht="25.5" customHeight="1">
      <c r="A4739" s="100" t="s">
        <v>1659</v>
      </c>
      <c r="B4739" s="101" t="s">
        <v>35</v>
      </c>
      <c r="C4739" s="101" t="s">
        <v>34</v>
      </c>
      <c r="D4739" s="101">
        <v>99</v>
      </c>
      <c r="E4739" s="101" t="s">
        <v>31</v>
      </c>
      <c r="F4739" s="101">
        <v>110</v>
      </c>
      <c r="G4739" s="97"/>
      <c r="H4739" s="97"/>
      <c r="I4739" s="30"/>
      <c r="J4739" s="37">
        <f>VLOOKUP(Table2[[#This Row],[Visitor]],Table1[],2,FALSE)</f>
        <v>2</v>
      </c>
      <c r="K4739" s="37">
        <f>VLOOKUP(Table2[[#This Row],[Home]],Table1[],2,FALSE)</f>
        <v>8</v>
      </c>
      <c r="L4739" s="37">
        <f>VLOOKUP(Table2[[#This Row],[Visitor]],Table3[],2,FALSE)</f>
        <v>13</v>
      </c>
      <c r="M4739" s="37">
        <f>VLOOKUP(Table2[[#This Row],[Home]],Table3[],2,FALSE)</f>
        <v>11</v>
      </c>
      <c r="N4739" s="37">
        <f>VLOOKUP(Table2[[#This Row],[Visitor]],Table4[],2,FALSE)</f>
        <v>13</v>
      </c>
      <c r="O4739" s="37">
        <f>VLOOKUP(Table2[[#This Row],[Home]],Table4[],2,FALSE)</f>
        <v>8</v>
      </c>
      <c r="P4739" s="37">
        <f>VLOOKUP(Table2[[#This Row],[Visitor]],Table5[],2,FALSE)</f>
        <v>19</v>
      </c>
      <c r="Q4739" s="37">
        <f>VLOOKUP(Table2[[#This Row],[Home]],Table5[],2,FALSE)</f>
        <v>11</v>
      </c>
    </row>
    <row r="4740" spans="1:17" ht="25.5" customHeight="1">
      <c r="A4740" s="100" t="s">
        <v>1660</v>
      </c>
      <c r="B4740" s="101" t="s">
        <v>12</v>
      </c>
      <c r="C4740" s="101" t="s">
        <v>37</v>
      </c>
      <c r="D4740" s="101">
        <v>134</v>
      </c>
      <c r="E4740" s="101" t="s">
        <v>6</v>
      </c>
      <c r="F4740" s="101">
        <v>118</v>
      </c>
      <c r="G4740" s="97"/>
      <c r="H4740" s="97"/>
      <c r="I4740" s="30"/>
      <c r="J4740" s="37">
        <f>VLOOKUP(Table2[[#This Row],[Visitor]],Table1[],2,FALSE)</f>
        <v>29</v>
      </c>
      <c r="K4740" s="37">
        <f>VLOOKUP(Table2[[#This Row],[Home]],Table1[],2,FALSE)</f>
        <v>5</v>
      </c>
      <c r="L4740" s="37">
        <f>VLOOKUP(Table2[[#This Row],[Visitor]],Table3[],2,FALSE)</f>
        <v>30</v>
      </c>
      <c r="M4740" s="37">
        <f>VLOOKUP(Table2[[#This Row],[Home]],Table3[],2,FALSE)</f>
        <v>6</v>
      </c>
      <c r="N4740" s="37">
        <f>VLOOKUP(Table2[[#This Row],[Visitor]],Table4[],2,FALSE)</f>
        <v>29</v>
      </c>
      <c r="O4740" s="37">
        <f>VLOOKUP(Table2[[#This Row],[Home]],Table4[],2,FALSE)</f>
        <v>28</v>
      </c>
      <c r="P4740" s="37">
        <f>VLOOKUP(Table2[[#This Row],[Visitor]],Table5[],2,FALSE)</f>
        <v>17</v>
      </c>
      <c r="Q4740" s="37">
        <f>VLOOKUP(Table2[[#This Row],[Home]],Table5[],2,FALSE)</f>
        <v>28</v>
      </c>
    </row>
    <row r="4741" spans="1:17" ht="25.5" customHeight="1">
      <c r="A4741" s="100" t="s">
        <v>1660</v>
      </c>
      <c r="B4741" s="101" t="s">
        <v>12</v>
      </c>
      <c r="C4741" s="101" t="s">
        <v>13</v>
      </c>
      <c r="D4741" s="101">
        <v>102</v>
      </c>
      <c r="E4741" s="101" t="s">
        <v>14</v>
      </c>
      <c r="F4741" s="101">
        <v>99</v>
      </c>
      <c r="G4741" s="97"/>
      <c r="H4741" s="97"/>
      <c r="I4741" s="30"/>
      <c r="J4741" s="37">
        <f>VLOOKUP(Table2[[#This Row],[Visitor]],Table1[],2,FALSE)</f>
        <v>20</v>
      </c>
      <c r="K4741" s="37">
        <f>VLOOKUP(Table2[[#This Row],[Home]],Table1[],2,FALSE)</f>
        <v>19</v>
      </c>
      <c r="L4741" s="37">
        <f>VLOOKUP(Table2[[#This Row],[Visitor]],Table3[],2,FALSE)</f>
        <v>20</v>
      </c>
      <c r="M4741" s="37">
        <f>VLOOKUP(Table2[[#This Row],[Home]],Table3[],2,FALSE)</f>
        <v>19</v>
      </c>
      <c r="N4741" s="37">
        <f>VLOOKUP(Table2[[#This Row],[Visitor]],Table4[],2,FALSE)</f>
        <v>17</v>
      </c>
      <c r="O4741" s="37">
        <f>VLOOKUP(Table2[[#This Row],[Home]],Table4[],2,FALSE)</f>
        <v>16</v>
      </c>
      <c r="P4741" s="37">
        <f>VLOOKUP(Table2[[#This Row],[Visitor]],Table5[],2,FALSE)</f>
        <v>23</v>
      </c>
      <c r="Q4741" s="37">
        <f>VLOOKUP(Table2[[#This Row],[Home]],Table5[],2,FALSE)</f>
        <v>27</v>
      </c>
    </row>
    <row r="4742" spans="1:17" ht="25.5" customHeight="1">
      <c r="A4742" s="100" t="s">
        <v>1660</v>
      </c>
      <c r="B4742" s="101" t="s">
        <v>21</v>
      </c>
      <c r="C4742" s="101" t="s">
        <v>15</v>
      </c>
      <c r="D4742" s="101">
        <v>118</v>
      </c>
      <c r="E4742" s="101" t="s">
        <v>22</v>
      </c>
      <c r="F4742" s="101">
        <v>124</v>
      </c>
      <c r="G4742" s="97"/>
      <c r="H4742" s="97"/>
      <c r="I4742" s="30"/>
      <c r="J4742" s="37">
        <f>VLOOKUP(Table2[[#This Row],[Visitor]],Table1[],2,FALSE)</f>
        <v>30</v>
      </c>
      <c r="K4742" s="37">
        <f>VLOOKUP(Table2[[#This Row],[Home]],Table1[],2,FALSE)</f>
        <v>14</v>
      </c>
      <c r="L4742" s="37">
        <f>VLOOKUP(Table2[[#This Row],[Visitor]],Table3[],2,FALSE)</f>
        <v>23</v>
      </c>
      <c r="M4742" s="37">
        <f>VLOOKUP(Table2[[#This Row],[Home]],Table3[],2,FALSE)</f>
        <v>16</v>
      </c>
      <c r="N4742" s="37">
        <f>VLOOKUP(Table2[[#This Row],[Visitor]],Table4[],2,FALSE)</f>
        <v>14</v>
      </c>
      <c r="O4742" s="37">
        <f>VLOOKUP(Table2[[#This Row],[Home]],Table4[],2,FALSE)</f>
        <v>1</v>
      </c>
      <c r="P4742" s="37">
        <f>VLOOKUP(Table2[[#This Row],[Visitor]],Table5[],2,FALSE)</f>
        <v>14</v>
      </c>
      <c r="Q4742" s="37">
        <f>VLOOKUP(Table2[[#This Row],[Home]],Table5[],2,FALSE)</f>
        <v>1</v>
      </c>
    </row>
    <row r="4743" spans="1:17" ht="25.5" customHeight="1">
      <c r="A4743" s="100" t="s">
        <v>1660</v>
      </c>
      <c r="B4743" s="101" t="s">
        <v>23</v>
      </c>
      <c r="C4743" s="101" t="s">
        <v>28</v>
      </c>
      <c r="D4743" s="101">
        <v>127</v>
      </c>
      <c r="E4743" s="101" t="s">
        <v>17</v>
      </c>
      <c r="F4743" s="101">
        <v>113</v>
      </c>
      <c r="G4743" s="97"/>
      <c r="H4743" s="97"/>
      <c r="I4743" s="30"/>
      <c r="J4743" s="37">
        <f>VLOOKUP(Table2[[#This Row],[Visitor]],Table1[],2,FALSE)</f>
        <v>22</v>
      </c>
      <c r="K4743" s="37">
        <f>VLOOKUP(Table2[[#This Row],[Home]],Table1[],2,FALSE)</f>
        <v>17</v>
      </c>
      <c r="L4743" s="37">
        <f>VLOOKUP(Table2[[#This Row],[Visitor]],Table3[],2,FALSE)</f>
        <v>28</v>
      </c>
      <c r="M4743" s="37">
        <f>VLOOKUP(Table2[[#This Row],[Home]],Table3[],2,FALSE)</f>
        <v>15</v>
      </c>
      <c r="N4743" s="37">
        <f>VLOOKUP(Table2[[#This Row],[Visitor]],Table4[],2,FALSE)</f>
        <v>22</v>
      </c>
      <c r="O4743" s="37">
        <f>VLOOKUP(Table2[[#This Row],[Home]],Table4[],2,FALSE)</f>
        <v>18</v>
      </c>
      <c r="P4743" s="37">
        <f>VLOOKUP(Table2[[#This Row],[Visitor]],Table5[],2,FALSE)</f>
        <v>12</v>
      </c>
      <c r="Q4743" s="37">
        <f>VLOOKUP(Table2[[#This Row],[Home]],Table5[],2,FALSE)</f>
        <v>9</v>
      </c>
    </row>
    <row r="4744" spans="1:17" ht="25.5" customHeight="1">
      <c r="A4744" s="100" t="s">
        <v>1660</v>
      </c>
      <c r="B4744" s="101" t="s">
        <v>23</v>
      </c>
      <c r="C4744" s="101" t="s">
        <v>10</v>
      </c>
      <c r="D4744" s="101">
        <v>103</v>
      </c>
      <c r="E4744" s="101" t="s">
        <v>24</v>
      </c>
      <c r="F4744" s="101">
        <v>108</v>
      </c>
      <c r="G4744" s="97"/>
      <c r="H4744" s="97"/>
      <c r="I4744" s="30"/>
      <c r="J4744" s="37">
        <f>VLOOKUP(Table2[[#This Row],[Visitor]],Table1[],2,FALSE)</f>
        <v>1</v>
      </c>
      <c r="K4744" s="37">
        <f>VLOOKUP(Table2[[#This Row],[Home]],Table1[],2,FALSE)</f>
        <v>21</v>
      </c>
      <c r="L4744" s="37">
        <f>VLOOKUP(Table2[[#This Row],[Visitor]],Table3[],2,FALSE)</f>
        <v>3</v>
      </c>
      <c r="M4744" s="37">
        <f>VLOOKUP(Table2[[#This Row],[Home]],Table3[],2,FALSE)</f>
        <v>9</v>
      </c>
      <c r="N4744" s="37">
        <f>VLOOKUP(Table2[[#This Row],[Visitor]],Table4[],2,FALSE)</f>
        <v>3</v>
      </c>
      <c r="O4744" s="37">
        <f>VLOOKUP(Table2[[#This Row],[Home]],Table4[],2,FALSE)</f>
        <v>24</v>
      </c>
      <c r="P4744" s="37">
        <f>VLOOKUP(Table2[[#This Row],[Visitor]],Table5[],2,FALSE)</f>
        <v>30</v>
      </c>
      <c r="Q4744" s="37">
        <f>VLOOKUP(Table2[[#This Row],[Home]],Table5[],2,FALSE)</f>
        <v>21</v>
      </c>
    </row>
    <row r="4745" spans="1:17" ht="25.5" customHeight="1">
      <c r="A4745" s="100" t="s">
        <v>1660</v>
      </c>
      <c r="B4745" s="101" t="s">
        <v>23</v>
      </c>
      <c r="C4745" s="101" t="s">
        <v>38</v>
      </c>
      <c r="D4745" s="101">
        <v>103</v>
      </c>
      <c r="E4745" s="101" t="s">
        <v>43</v>
      </c>
      <c r="F4745" s="101">
        <v>99</v>
      </c>
      <c r="G4745" s="97"/>
      <c r="H4745" s="97"/>
      <c r="I4745" s="30"/>
      <c r="J4745" s="37">
        <f>VLOOKUP(Table2[[#This Row],[Visitor]],Table1[],2,FALSE)</f>
        <v>23</v>
      </c>
      <c r="K4745" s="37">
        <f>VLOOKUP(Table2[[#This Row],[Home]],Table1[],2,FALSE)</f>
        <v>10</v>
      </c>
      <c r="L4745" s="37">
        <f>VLOOKUP(Table2[[#This Row],[Visitor]],Table3[],2,FALSE)</f>
        <v>25</v>
      </c>
      <c r="M4745" s="37">
        <f>VLOOKUP(Table2[[#This Row],[Home]],Table3[],2,FALSE)</f>
        <v>10</v>
      </c>
      <c r="N4745" s="37">
        <f>VLOOKUP(Table2[[#This Row],[Visitor]],Table4[],2,FALSE)</f>
        <v>19</v>
      </c>
      <c r="O4745" s="37">
        <f>VLOOKUP(Table2[[#This Row],[Home]],Table4[],2,FALSE)</f>
        <v>10</v>
      </c>
      <c r="P4745" s="37">
        <f>VLOOKUP(Table2[[#This Row],[Visitor]],Table5[],2,FALSE)</f>
        <v>20</v>
      </c>
      <c r="Q4745" s="37">
        <f>VLOOKUP(Table2[[#This Row],[Home]],Table5[],2,FALSE)</f>
        <v>10</v>
      </c>
    </row>
    <row r="4746" spans="1:17" ht="25.5" customHeight="1">
      <c r="A4746" s="100" t="s">
        <v>1660</v>
      </c>
      <c r="B4746" s="101" t="s">
        <v>35</v>
      </c>
      <c r="C4746" s="101" t="s">
        <v>41</v>
      </c>
      <c r="D4746" s="101">
        <v>100</v>
      </c>
      <c r="E4746" s="101" t="s">
        <v>44</v>
      </c>
      <c r="F4746" s="101">
        <v>105</v>
      </c>
      <c r="G4746" s="97"/>
      <c r="H4746" s="97"/>
      <c r="I4746" s="30"/>
      <c r="J4746" s="37">
        <f>VLOOKUP(Table2[[#This Row],[Visitor]],Table1[],2,FALSE)</f>
        <v>7</v>
      </c>
      <c r="K4746" s="37">
        <f>VLOOKUP(Table2[[#This Row],[Home]],Table1[],2,FALSE)</f>
        <v>6</v>
      </c>
      <c r="L4746" s="37">
        <f>VLOOKUP(Table2[[#This Row],[Visitor]],Table3[],2,FALSE)</f>
        <v>2</v>
      </c>
      <c r="M4746" s="37">
        <f>VLOOKUP(Table2[[#This Row],[Home]],Table3[],2,FALSE)</f>
        <v>18</v>
      </c>
      <c r="N4746" s="37">
        <f>VLOOKUP(Table2[[#This Row],[Visitor]],Table4[],2,FALSE)</f>
        <v>2</v>
      </c>
      <c r="O4746" s="37">
        <f>VLOOKUP(Table2[[#This Row],[Home]],Table4[],2,FALSE)</f>
        <v>12</v>
      </c>
      <c r="P4746" s="37">
        <f>VLOOKUP(Table2[[#This Row],[Visitor]],Table5[],2,FALSE)</f>
        <v>2</v>
      </c>
      <c r="Q4746" s="37">
        <f>VLOOKUP(Table2[[#This Row],[Home]],Table5[],2,FALSE)</f>
        <v>4</v>
      </c>
    </row>
    <row r="4747" spans="1:17" ht="25.5" customHeight="1">
      <c r="A4747" s="100" t="s">
        <v>1661</v>
      </c>
      <c r="B4747" s="101" t="s">
        <v>12</v>
      </c>
      <c r="C4747" s="101" t="s">
        <v>5</v>
      </c>
      <c r="D4747" s="101">
        <v>132</v>
      </c>
      <c r="E4747" s="101" t="s">
        <v>18</v>
      </c>
      <c r="F4747" s="101">
        <v>96</v>
      </c>
      <c r="G4747" s="97"/>
      <c r="H4747" s="97"/>
      <c r="I4747" s="30"/>
      <c r="J4747" s="37">
        <f>VLOOKUP(Table2[[#This Row],[Visitor]],Table1[],2,FALSE)</f>
        <v>4</v>
      </c>
      <c r="K4747" s="37">
        <f>VLOOKUP(Table2[[#This Row],[Home]],Table1[],2,FALSE)</f>
        <v>26</v>
      </c>
      <c r="L4747" s="37">
        <f>VLOOKUP(Table2[[#This Row],[Visitor]],Table3[],2,FALSE)</f>
        <v>4</v>
      </c>
      <c r="M4747" s="37">
        <f>VLOOKUP(Table2[[#This Row],[Home]],Table3[],2,FALSE)</f>
        <v>26</v>
      </c>
      <c r="N4747" s="37">
        <f>VLOOKUP(Table2[[#This Row],[Visitor]],Table4[],2,FALSE)</f>
        <v>9</v>
      </c>
      <c r="O4747" s="37">
        <f>VLOOKUP(Table2[[#This Row],[Home]],Table4[],2,FALSE)</f>
        <v>15</v>
      </c>
      <c r="P4747" s="37">
        <f>VLOOKUP(Table2[[#This Row],[Visitor]],Table5[],2,FALSE)</f>
        <v>5</v>
      </c>
      <c r="Q4747" s="37">
        <f>VLOOKUP(Table2[[#This Row],[Home]],Table5[],2,FALSE)</f>
        <v>18</v>
      </c>
    </row>
    <row r="4748" spans="1:17" ht="25.5" customHeight="1">
      <c r="A4748" s="100" t="s">
        <v>1661</v>
      </c>
      <c r="B4748" s="101" t="s">
        <v>21</v>
      </c>
      <c r="C4748" s="101" t="s">
        <v>36</v>
      </c>
      <c r="D4748" s="101">
        <v>141</v>
      </c>
      <c r="E4748" s="101" t="s">
        <v>6</v>
      </c>
      <c r="F4748" s="101">
        <v>105</v>
      </c>
      <c r="G4748" s="97"/>
      <c r="H4748" s="97"/>
      <c r="I4748" s="30"/>
      <c r="J4748" s="37">
        <f>VLOOKUP(Table2[[#This Row],[Visitor]],Table1[],2,FALSE)</f>
        <v>16</v>
      </c>
      <c r="K4748" s="37">
        <f>VLOOKUP(Table2[[#This Row],[Home]],Table1[],2,FALSE)</f>
        <v>5</v>
      </c>
      <c r="L4748" s="37">
        <f>VLOOKUP(Table2[[#This Row],[Visitor]],Table3[],2,FALSE)</f>
        <v>7</v>
      </c>
      <c r="M4748" s="37">
        <f>VLOOKUP(Table2[[#This Row],[Home]],Table3[],2,FALSE)</f>
        <v>6</v>
      </c>
      <c r="N4748" s="37">
        <f>VLOOKUP(Table2[[#This Row],[Visitor]],Table4[],2,FALSE)</f>
        <v>6</v>
      </c>
      <c r="O4748" s="37">
        <f>VLOOKUP(Table2[[#This Row],[Home]],Table4[],2,FALSE)</f>
        <v>28</v>
      </c>
      <c r="P4748" s="37">
        <f>VLOOKUP(Table2[[#This Row],[Visitor]],Table5[],2,FALSE)</f>
        <v>15</v>
      </c>
      <c r="Q4748" s="37">
        <f>VLOOKUP(Table2[[#This Row],[Home]],Table5[],2,FALSE)</f>
        <v>28</v>
      </c>
    </row>
    <row r="4749" spans="1:17" ht="25.5" customHeight="1">
      <c r="A4749" s="100" t="s">
        <v>1661</v>
      </c>
      <c r="B4749" s="101" t="s">
        <v>23</v>
      </c>
      <c r="C4749" s="101" t="s">
        <v>37</v>
      </c>
      <c r="D4749" s="101">
        <v>103</v>
      </c>
      <c r="E4749" s="101" t="s">
        <v>27</v>
      </c>
      <c r="F4749" s="101">
        <v>135</v>
      </c>
      <c r="G4749" s="97"/>
      <c r="H4749" s="97"/>
      <c r="I4749" s="30"/>
      <c r="J4749" s="37">
        <f>VLOOKUP(Table2[[#This Row],[Visitor]],Table1[],2,FALSE)</f>
        <v>29</v>
      </c>
      <c r="K4749" s="37">
        <f>VLOOKUP(Table2[[#This Row],[Home]],Table1[],2,FALSE)</f>
        <v>11</v>
      </c>
      <c r="L4749" s="37">
        <f>VLOOKUP(Table2[[#This Row],[Visitor]],Table3[],2,FALSE)</f>
        <v>30</v>
      </c>
      <c r="M4749" s="37">
        <f>VLOOKUP(Table2[[#This Row],[Home]],Table3[],2,FALSE)</f>
        <v>27</v>
      </c>
      <c r="N4749" s="37">
        <f>VLOOKUP(Table2[[#This Row],[Visitor]],Table4[],2,FALSE)</f>
        <v>29</v>
      </c>
      <c r="O4749" s="37">
        <f>VLOOKUP(Table2[[#This Row],[Home]],Table4[],2,FALSE)</f>
        <v>26</v>
      </c>
      <c r="P4749" s="37">
        <f>VLOOKUP(Table2[[#This Row],[Visitor]],Table5[],2,FALSE)</f>
        <v>17</v>
      </c>
      <c r="Q4749" s="37">
        <f>VLOOKUP(Table2[[#This Row],[Home]],Table5[],2,FALSE)</f>
        <v>26</v>
      </c>
    </row>
    <row r="4750" spans="1:17" ht="25.5" customHeight="1">
      <c r="A4750" s="100" t="s">
        <v>1661</v>
      </c>
      <c r="B4750" s="101" t="s">
        <v>23</v>
      </c>
      <c r="C4750" s="101" t="s">
        <v>19</v>
      </c>
      <c r="D4750" s="101">
        <v>135</v>
      </c>
      <c r="E4750" s="101" t="s">
        <v>9</v>
      </c>
      <c r="F4750" s="101">
        <v>115</v>
      </c>
      <c r="G4750" s="97"/>
      <c r="H4750" s="97"/>
      <c r="I4750" s="30"/>
      <c r="J4750" s="37">
        <f>VLOOKUP(Table2[[#This Row],[Visitor]],Table1[],2,FALSE)</f>
        <v>27</v>
      </c>
      <c r="K4750" s="37">
        <f>VLOOKUP(Table2[[#This Row],[Home]],Table1[],2,FALSE)</f>
        <v>3</v>
      </c>
      <c r="L4750" s="37">
        <f>VLOOKUP(Table2[[#This Row],[Visitor]],Table3[],2,FALSE)</f>
        <v>5</v>
      </c>
      <c r="M4750" s="37">
        <f>VLOOKUP(Table2[[#This Row],[Home]],Table3[],2,FALSE)</f>
        <v>1</v>
      </c>
      <c r="N4750" s="37">
        <f>VLOOKUP(Table2[[#This Row],[Visitor]],Table4[],2,FALSE)</f>
        <v>7</v>
      </c>
      <c r="O4750" s="37">
        <f>VLOOKUP(Table2[[#This Row],[Home]],Table4[],2,FALSE)</f>
        <v>5</v>
      </c>
      <c r="P4750" s="37">
        <f>VLOOKUP(Table2[[#This Row],[Visitor]],Table5[],2,FALSE)</f>
        <v>13</v>
      </c>
      <c r="Q4750" s="37">
        <f>VLOOKUP(Table2[[#This Row],[Home]],Table5[],2,FALSE)</f>
        <v>8</v>
      </c>
    </row>
    <row r="4751" spans="1:17" ht="25.5" customHeight="1">
      <c r="A4751" s="100" t="s">
        <v>1661</v>
      </c>
      <c r="B4751" s="101" t="s">
        <v>23</v>
      </c>
      <c r="C4751" s="101" t="s">
        <v>38</v>
      </c>
      <c r="D4751" s="101">
        <v>104</v>
      </c>
      <c r="E4751" s="101" t="s">
        <v>16</v>
      </c>
      <c r="F4751" s="101">
        <v>93</v>
      </c>
      <c r="G4751" s="97"/>
      <c r="H4751" s="97"/>
      <c r="I4751" s="30"/>
      <c r="J4751" s="37">
        <f>VLOOKUP(Table2[[#This Row],[Visitor]],Table1[],2,FALSE)</f>
        <v>23</v>
      </c>
      <c r="K4751" s="37">
        <f>VLOOKUP(Table2[[#This Row],[Home]],Table1[],2,FALSE)</f>
        <v>13</v>
      </c>
      <c r="L4751" s="37">
        <f>VLOOKUP(Table2[[#This Row],[Visitor]],Table3[],2,FALSE)</f>
        <v>25</v>
      </c>
      <c r="M4751" s="37">
        <f>VLOOKUP(Table2[[#This Row],[Home]],Table3[],2,FALSE)</f>
        <v>8</v>
      </c>
      <c r="N4751" s="37">
        <f>VLOOKUP(Table2[[#This Row],[Visitor]],Table4[],2,FALSE)</f>
        <v>19</v>
      </c>
      <c r="O4751" s="37">
        <f>VLOOKUP(Table2[[#This Row],[Home]],Table4[],2,FALSE)</f>
        <v>11</v>
      </c>
      <c r="P4751" s="37">
        <f>VLOOKUP(Table2[[#This Row],[Visitor]],Table5[],2,FALSE)</f>
        <v>20</v>
      </c>
      <c r="Q4751" s="37">
        <f>VLOOKUP(Table2[[#This Row],[Home]],Table5[],2,FALSE)</f>
        <v>7</v>
      </c>
    </row>
    <row r="4752" spans="1:17" ht="25.5" customHeight="1">
      <c r="A4752" s="100" t="s">
        <v>1661</v>
      </c>
      <c r="B4752" s="101" t="s">
        <v>23</v>
      </c>
      <c r="C4752" s="101" t="s">
        <v>20</v>
      </c>
      <c r="D4752" s="101">
        <v>134</v>
      </c>
      <c r="E4752" s="101" t="s">
        <v>22</v>
      </c>
      <c r="F4752" s="101">
        <v>135</v>
      </c>
      <c r="G4752" s="97"/>
      <c r="H4752" s="97"/>
      <c r="I4752" s="30"/>
      <c r="J4752" s="37">
        <f>VLOOKUP(Table2[[#This Row],[Visitor]],Table1[],2,FALSE)</f>
        <v>9</v>
      </c>
      <c r="K4752" s="37">
        <f>VLOOKUP(Table2[[#This Row],[Home]],Table1[],2,FALSE)</f>
        <v>14</v>
      </c>
      <c r="L4752" s="37">
        <f>VLOOKUP(Table2[[#This Row],[Visitor]],Table3[],2,FALSE)</f>
        <v>17</v>
      </c>
      <c r="M4752" s="37">
        <f>VLOOKUP(Table2[[#This Row],[Home]],Table3[],2,FALSE)</f>
        <v>16</v>
      </c>
      <c r="N4752" s="37">
        <f>VLOOKUP(Table2[[#This Row],[Visitor]],Table4[],2,FALSE)</f>
        <v>25</v>
      </c>
      <c r="O4752" s="37">
        <f>VLOOKUP(Table2[[#This Row],[Home]],Table4[],2,FALSE)</f>
        <v>1</v>
      </c>
      <c r="P4752" s="37">
        <f>VLOOKUP(Table2[[#This Row],[Visitor]],Table5[],2,FALSE)</f>
        <v>22</v>
      </c>
      <c r="Q4752" s="37">
        <f>VLOOKUP(Table2[[#This Row],[Home]],Table5[],2,FALSE)</f>
        <v>1</v>
      </c>
    </row>
    <row r="4753" spans="1:17" ht="25.5" customHeight="1">
      <c r="A4753" s="100" t="s">
        <v>1661</v>
      </c>
      <c r="B4753" s="101" t="s">
        <v>23</v>
      </c>
      <c r="C4753" s="101" t="s">
        <v>25</v>
      </c>
      <c r="D4753" s="101">
        <v>139</v>
      </c>
      <c r="E4753" s="101" t="s">
        <v>33</v>
      </c>
      <c r="F4753" s="101">
        <v>135</v>
      </c>
      <c r="G4753" s="97"/>
      <c r="H4753" s="97"/>
      <c r="I4753" s="30"/>
      <c r="J4753" s="37">
        <f>VLOOKUP(Table2[[#This Row],[Visitor]],Table1[],2,FALSE)</f>
        <v>12</v>
      </c>
      <c r="K4753" s="37">
        <f>VLOOKUP(Table2[[#This Row],[Home]],Table1[],2,FALSE)</f>
        <v>24</v>
      </c>
      <c r="L4753" s="37">
        <f>VLOOKUP(Table2[[#This Row],[Visitor]],Table3[],2,FALSE)</f>
        <v>29</v>
      </c>
      <c r="M4753" s="37">
        <f>VLOOKUP(Table2[[#This Row],[Home]],Table3[],2,FALSE)</f>
        <v>12</v>
      </c>
      <c r="N4753" s="37">
        <f>VLOOKUP(Table2[[#This Row],[Visitor]],Table4[],2,FALSE)</f>
        <v>23</v>
      </c>
      <c r="O4753" s="37">
        <f>VLOOKUP(Table2[[#This Row],[Home]],Table4[],2,FALSE)</f>
        <v>21</v>
      </c>
      <c r="P4753" s="37">
        <f>VLOOKUP(Table2[[#This Row],[Visitor]],Table5[],2,FALSE)</f>
        <v>16</v>
      </c>
      <c r="Q4753" s="37">
        <f>VLOOKUP(Table2[[#This Row],[Home]],Table5[],2,FALSE)</f>
        <v>29</v>
      </c>
    </row>
    <row r="4754" spans="1:17" ht="25.5" customHeight="1">
      <c r="A4754" s="100" t="s">
        <v>1661</v>
      </c>
      <c r="B4754" s="101" t="s">
        <v>29</v>
      </c>
      <c r="C4754" s="101" t="s">
        <v>42</v>
      </c>
      <c r="D4754" s="101">
        <v>97</v>
      </c>
      <c r="E4754" s="101" t="s">
        <v>30</v>
      </c>
      <c r="F4754" s="101">
        <v>113</v>
      </c>
      <c r="G4754" s="97"/>
      <c r="H4754" s="97"/>
      <c r="I4754" s="30"/>
      <c r="J4754" s="37">
        <f>VLOOKUP(Table2[[#This Row],[Visitor]],Table1[],2,FALSE)</f>
        <v>25</v>
      </c>
      <c r="K4754" s="37">
        <f>VLOOKUP(Table2[[#This Row],[Home]],Table1[],2,FALSE)</f>
        <v>18</v>
      </c>
      <c r="L4754" s="37">
        <f>VLOOKUP(Table2[[#This Row],[Visitor]],Table3[],2,FALSE)</f>
        <v>22</v>
      </c>
      <c r="M4754" s="37">
        <f>VLOOKUP(Table2[[#This Row],[Home]],Table3[],2,FALSE)</f>
        <v>14</v>
      </c>
      <c r="N4754" s="37">
        <f>VLOOKUP(Table2[[#This Row],[Visitor]],Table4[],2,FALSE)</f>
        <v>30</v>
      </c>
      <c r="O4754" s="37">
        <f>VLOOKUP(Table2[[#This Row],[Home]],Table4[],2,FALSE)</f>
        <v>4</v>
      </c>
      <c r="P4754" s="37">
        <f>VLOOKUP(Table2[[#This Row],[Visitor]],Table5[],2,FALSE)</f>
        <v>25</v>
      </c>
      <c r="Q4754" s="37">
        <f>VLOOKUP(Table2[[#This Row],[Home]],Table5[],2,FALSE)</f>
        <v>6</v>
      </c>
    </row>
    <row r="4755" spans="1:17" ht="25.5" customHeight="1">
      <c r="A4755" s="100" t="s">
        <v>1661</v>
      </c>
      <c r="B4755" s="101" t="s">
        <v>29</v>
      </c>
      <c r="C4755" s="101" t="s">
        <v>34</v>
      </c>
      <c r="D4755" s="101">
        <v>94</v>
      </c>
      <c r="E4755" s="101" t="s">
        <v>31</v>
      </c>
      <c r="F4755" s="101">
        <v>126</v>
      </c>
      <c r="G4755" s="97"/>
      <c r="H4755" s="97"/>
      <c r="I4755" s="30"/>
      <c r="J4755" s="37">
        <f>VLOOKUP(Table2[[#This Row],[Visitor]],Table1[],2,FALSE)</f>
        <v>2</v>
      </c>
      <c r="K4755" s="37">
        <f>VLOOKUP(Table2[[#This Row],[Home]],Table1[],2,FALSE)</f>
        <v>8</v>
      </c>
      <c r="L4755" s="37">
        <f>VLOOKUP(Table2[[#This Row],[Visitor]],Table3[],2,FALSE)</f>
        <v>13</v>
      </c>
      <c r="M4755" s="37">
        <f>VLOOKUP(Table2[[#This Row],[Home]],Table3[],2,FALSE)</f>
        <v>11</v>
      </c>
      <c r="N4755" s="37">
        <f>VLOOKUP(Table2[[#This Row],[Visitor]],Table4[],2,FALSE)</f>
        <v>13</v>
      </c>
      <c r="O4755" s="37">
        <f>VLOOKUP(Table2[[#This Row],[Home]],Table4[],2,FALSE)</f>
        <v>8</v>
      </c>
      <c r="P4755" s="37">
        <f>VLOOKUP(Table2[[#This Row],[Visitor]],Table5[],2,FALSE)</f>
        <v>19</v>
      </c>
      <c r="Q4755" s="37">
        <f>VLOOKUP(Table2[[#This Row],[Home]],Table5[],2,FALSE)</f>
        <v>11</v>
      </c>
    </row>
    <row r="4756" spans="1:17" ht="25.5" customHeight="1">
      <c r="A4756" s="100" t="s">
        <v>1662</v>
      </c>
      <c r="B4756" s="101" t="s">
        <v>12</v>
      </c>
      <c r="C4756" s="101" t="s">
        <v>40</v>
      </c>
      <c r="D4756" s="101">
        <v>120</v>
      </c>
      <c r="E4756" s="101" t="s">
        <v>13</v>
      </c>
      <c r="F4756" s="101">
        <v>99</v>
      </c>
      <c r="G4756" s="97"/>
      <c r="H4756" s="97"/>
      <c r="I4756" s="30"/>
      <c r="J4756" s="37">
        <f>VLOOKUP(Table2[[#This Row],[Visitor]],Table1[],2,FALSE)</f>
        <v>15</v>
      </c>
      <c r="K4756" s="37">
        <f>VLOOKUP(Table2[[#This Row],[Home]],Table1[],2,FALSE)</f>
        <v>20</v>
      </c>
      <c r="L4756" s="37">
        <f>VLOOKUP(Table2[[#This Row],[Visitor]],Table3[],2,FALSE)</f>
        <v>24</v>
      </c>
      <c r="M4756" s="37">
        <f>VLOOKUP(Table2[[#This Row],[Home]],Table3[],2,FALSE)</f>
        <v>20</v>
      </c>
      <c r="N4756" s="37">
        <f>VLOOKUP(Table2[[#This Row],[Visitor]],Table4[],2,FALSE)</f>
        <v>27</v>
      </c>
      <c r="O4756" s="37">
        <f>VLOOKUP(Table2[[#This Row],[Home]],Table4[],2,FALSE)</f>
        <v>17</v>
      </c>
      <c r="P4756" s="37">
        <f>VLOOKUP(Table2[[#This Row],[Visitor]],Table5[],2,FALSE)</f>
        <v>24</v>
      </c>
      <c r="Q4756" s="37">
        <f>VLOOKUP(Table2[[#This Row],[Home]],Table5[],2,FALSE)</f>
        <v>23</v>
      </c>
    </row>
    <row r="4757" spans="1:17" ht="25.5" customHeight="1">
      <c r="A4757" s="100" t="s">
        <v>1662</v>
      </c>
      <c r="B4757" s="101" t="s">
        <v>21</v>
      </c>
      <c r="C4757" s="101" t="s">
        <v>15</v>
      </c>
      <c r="D4757" s="101">
        <v>109</v>
      </c>
      <c r="E4757" s="101" t="s">
        <v>28</v>
      </c>
      <c r="F4757" s="101">
        <v>113</v>
      </c>
      <c r="G4757" s="97"/>
      <c r="H4757" s="97"/>
      <c r="I4757" s="30"/>
      <c r="J4757" s="37">
        <f>VLOOKUP(Table2[[#This Row],[Visitor]],Table1[],2,FALSE)</f>
        <v>30</v>
      </c>
      <c r="K4757" s="37">
        <f>VLOOKUP(Table2[[#This Row],[Home]],Table1[],2,FALSE)</f>
        <v>22</v>
      </c>
      <c r="L4757" s="37">
        <f>VLOOKUP(Table2[[#This Row],[Visitor]],Table3[],2,FALSE)</f>
        <v>23</v>
      </c>
      <c r="M4757" s="37">
        <f>VLOOKUP(Table2[[#This Row],[Home]],Table3[],2,FALSE)</f>
        <v>28</v>
      </c>
      <c r="N4757" s="37">
        <f>VLOOKUP(Table2[[#This Row],[Visitor]],Table4[],2,FALSE)</f>
        <v>14</v>
      </c>
      <c r="O4757" s="37">
        <f>VLOOKUP(Table2[[#This Row],[Home]],Table4[],2,FALSE)</f>
        <v>22</v>
      </c>
      <c r="P4757" s="37">
        <f>VLOOKUP(Table2[[#This Row],[Visitor]],Table5[],2,FALSE)</f>
        <v>14</v>
      </c>
      <c r="Q4757" s="37">
        <f>VLOOKUP(Table2[[#This Row],[Home]],Table5[],2,FALSE)</f>
        <v>12</v>
      </c>
    </row>
    <row r="4758" spans="1:17" ht="25.5" customHeight="1">
      <c r="A4758" s="100" t="s">
        <v>1662</v>
      </c>
      <c r="B4758" s="101" t="s">
        <v>21</v>
      </c>
      <c r="C4758" s="101" t="s">
        <v>20</v>
      </c>
      <c r="D4758" s="101">
        <v>131</v>
      </c>
      <c r="E4758" s="101" t="s">
        <v>41</v>
      </c>
      <c r="F4758" s="101">
        <v>129</v>
      </c>
      <c r="G4758" s="97"/>
      <c r="H4758" s="97"/>
      <c r="I4758" s="30"/>
      <c r="J4758" s="37">
        <f>VLOOKUP(Table2[[#This Row],[Visitor]],Table1[],2,FALSE)</f>
        <v>9</v>
      </c>
      <c r="K4758" s="37">
        <f>VLOOKUP(Table2[[#This Row],[Home]],Table1[],2,FALSE)</f>
        <v>7</v>
      </c>
      <c r="L4758" s="37">
        <f>VLOOKUP(Table2[[#This Row],[Visitor]],Table3[],2,FALSE)</f>
        <v>17</v>
      </c>
      <c r="M4758" s="37">
        <f>VLOOKUP(Table2[[#This Row],[Home]],Table3[],2,FALSE)</f>
        <v>2</v>
      </c>
      <c r="N4758" s="37">
        <f>VLOOKUP(Table2[[#This Row],[Visitor]],Table4[],2,FALSE)</f>
        <v>25</v>
      </c>
      <c r="O4758" s="37">
        <f>VLOOKUP(Table2[[#This Row],[Home]],Table4[],2,FALSE)</f>
        <v>2</v>
      </c>
      <c r="P4758" s="37">
        <f>VLOOKUP(Table2[[#This Row],[Visitor]],Table5[],2,FALSE)</f>
        <v>22</v>
      </c>
      <c r="Q4758" s="37">
        <f>VLOOKUP(Table2[[#This Row],[Home]],Table5[],2,FALSE)</f>
        <v>2</v>
      </c>
    </row>
    <row r="4759" spans="1:17" ht="25.5" customHeight="1">
      <c r="A4759" s="100" t="s">
        <v>1662</v>
      </c>
      <c r="B4759" s="101" t="s">
        <v>23</v>
      </c>
      <c r="C4759" s="101" t="s">
        <v>25</v>
      </c>
      <c r="D4759" s="101">
        <v>97</v>
      </c>
      <c r="E4759" s="101" t="s">
        <v>14</v>
      </c>
      <c r="F4759" s="101">
        <v>111</v>
      </c>
      <c r="G4759" s="97"/>
      <c r="H4759" s="97"/>
      <c r="I4759" s="30"/>
      <c r="J4759" s="37">
        <f>VLOOKUP(Table2[[#This Row],[Visitor]],Table1[],2,FALSE)</f>
        <v>12</v>
      </c>
      <c r="K4759" s="37">
        <f>VLOOKUP(Table2[[#This Row],[Home]],Table1[],2,FALSE)</f>
        <v>19</v>
      </c>
      <c r="L4759" s="37">
        <f>VLOOKUP(Table2[[#This Row],[Visitor]],Table3[],2,FALSE)</f>
        <v>29</v>
      </c>
      <c r="M4759" s="37">
        <f>VLOOKUP(Table2[[#This Row],[Home]],Table3[],2,FALSE)</f>
        <v>19</v>
      </c>
      <c r="N4759" s="37">
        <f>VLOOKUP(Table2[[#This Row],[Visitor]],Table4[],2,FALSE)</f>
        <v>23</v>
      </c>
      <c r="O4759" s="37">
        <f>VLOOKUP(Table2[[#This Row],[Home]],Table4[],2,FALSE)</f>
        <v>16</v>
      </c>
      <c r="P4759" s="37">
        <f>VLOOKUP(Table2[[#This Row],[Visitor]],Table5[],2,FALSE)</f>
        <v>16</v>
      </c>
      <c r="Q4759" s="37">
        <f>VLOOKUP(Table2[[#This Row],[Home]],Table5[],2,FALSE)</f>
        <v>27</v>
      </c>
    </row>
    <row r="4760" spans="1:17" ht="25.5" customHeight="1">
      <c r="A4760" s="100" t="s">
        <v>1662</v>
      </c>
      <c r="B4760" s="101" t="s">
        <v>23</v>
      </c>
      <c r="C4760" s="101" t="s">
        <v>27</v>
      </c>
      <c r="D4760" s="101">
        <v>126</v>
      </c>
      <c r="E4760" s="101" t="s">
        <v>16</v>
      </c>
      <c r="F4760" s="101">
        <v>133</v>
      </c>
      <c r="G4760" s="97"/>
      <c r="H4760" s="97"/>
      <c r="I4760" s="30"/>
      <c r="J4760" s="37">
        <f>VLOOKUP(Table2[[#This Row],[Visitor]],Table1[],2,FALSE)</f>
        <v>11</v>
      </c>
      <c r="K4760" s="37">
        <f>VLOOKUP(Table2[[#This Row],[Home]],Table1[],2,FALSE)</f>
        <v>13</v>
      </c>
      <c r="L4760" s="37">
        <f>VLOOKUP(Table2[[#This Row],[Visitor]],Table3[],2,FALSE)</f>
        <v>27</v>
      </c>
      <c r="M4760" s="37">
        <f>VLOOKUP(Table2[[#This Row],[Home]],Table3[],2,FALSE)</f>
        <v>8</v>
      </c>
      <c r="N4760" s="37">
        <f>VLOOKUP(Table2[[#This Row],[Visitor]],Table4[],2,FALSE)</f>
        <v>26</v>
      </c>
      <c r="O4760" s="37">
        <f>VLOOKUP(Table2[[#This Row],[Home]],Table4[],2,FALSE)</f>
        <v>11</v>
      </c>
      <c r="P4760" s="37">
        <f>VLOOKUP(Table2[[#This Row],[Visitor]],Table5[],2,FALSE)</f>
        <v>26</v>
      </c>
      <c r="Q4760" s="37">
        <f>VLOOKUP(Table2[[#This Row],[Home]],Table5[],2,FALSE)</f>
        <v>7</v>
      </c>
    </row>
    <row r="4761" spans="1:17" ht="25.5" customHeight="1">
      <c r="A4761" s="100" t="s">
        <v>1662</v>
      </c>
      <c r="B4761" s="101" t="s">
        <v>35</v>
      </c>
      <c r="C4761" s="101" t="s">
        <v>43</v>
      </c>
      <c r="D4761" s="101">
        <v>97</v>
      </c>
      <c r="E4761" s="101" t="s">
        <v>10</v>
      </c>
      <c r="F4761" s="101">
        <v>118</v>
      </c>
      <c r="G4761" s="97"/>
      <c r="H4761" s="97"/>
      <c r="I4761" s="30"/>
      <c r="J4761" s="37">
        <f>VLOOKUP(Table2[[#This Row],[Visitor]],Table1[],2,FALSE)</f>
        <v>10</v>
      </c>
      <c r="K4761" s="37">
        <f>VLOOKUP(Table2[[#This Row],[Home]],Table1[],2,FALSE)</f>
        <v>1</v>
      </c>
      <c r="L4761" s="37">
        <f>VLOOKUP(Table2[[#This Row],[Visitor]],Table3[],2,FALSE)</f>
        <v>10</v>
      </c>
      <c r="M4761" s="37">
        <f>VLOOKUP(Table2[[#This Row],[Home]],Table3[],2,FALSE)</f>
        <v>3</v>
      </c>
      <c r="N4761" s="37">
        <f>VLOOKUP(Table2[[#This Row],[Visitor]],Table4[],2,FALSE)</f>
        <v>10</v>
      </c>
      <c r="O4761" s="37">
        <f>VLOOKUP(Table2[[#This Row],[Home]],Table4[],2,FALSE)</f>
        <v>3</v>
      </c>
      <c r="P4761" s="37">
        <f>VLOOKUP(Table2[[#This Row],[Visitor]],Table5[],2,FALSE)</f>
        <v>10</v>
      </c>
      <c r="Q4761" s="37">
        <f>VLOOKUP(Table2[[#This Row],[Home]],Table5[],2,FALSE)</f>
        <v>30</v>
      </c>
    </row>
    <row r="4762" spans="1:17" ht="25.5" customHeight="1">
      <c r="A4762" s="100" t="s">
        <v>1662</v>
      </c>
      <c r="B4762" s="101" t="s">
        <v>35</v>
      </c>
      <c r="C4762" s="101" t="s">
        <v>45</v>
      </c>
      <c r="D4762" s="101">
        <v>94</v>
      </c>
      <c r="E4762" s="101" t="s">
        <v>44</v>
      </c>
      <c r="F4762" s="101">
        <v>118</v>
      </c>
      <c r="G4762" s="97"/>
      <c r="H4762" s="97"/>
      <c r="I4762" s="30"/>
      <c r="J4762" s="37">
        <f>VLOOKUP(Table2[[#This Row],[Visitor]],Table1[],2,FALSE)</f>
        <v>28</v>
      </c>
      <c r="K4762" s="37">
        <f>VLOOKUP(Table2[[#This Row],[Home]],Table1[],2,FALSE)</f>
        <v>6</v>
      </c>
      <c r="L4762" s="37">
        <f>VLOOKUP(Table2[[#This Row],[Visitor]],Table3[],2,FALSE)</f>
        <v>21</v>
      </c>
      <c r="M4762" s="37">
        <f>VLOOKUP(Table2[[#This Row],[Home]],Table3[],2,FALSE)</f>
        <v>18</v>
      </c>
      <c r="N4762" s="37">
        <f>VLOOKUP(Table2[[#This Row],[Visitor]],Table4[],2,FALSE)</f>
        <v>20</v>
      </c>
      <c r="O4762" s="37">
        <f>VLOOKUP(Table2[[#This Row],[Home]],Table4[],2,FALSE)</f>
        <v>12</v>
      </c>
      <c r="P4762" s="37">
        <f>VLOOKUP(Table2[[#This Row],[Visitor]],Table5[],2,FALSE)</f>
        <v>3</v>
      </c>
      <c r="Q4762" s="37">
        <f>VLOOKUP(Table2[[#This Row],[Home]],Table5[],2,FALSE)</f>
        <v>4</v>
      </c>
    </row>
    <row r="4763" spans="1:17" ht="25.5" customHeight="1">
      <c r="A4763" s="100" t="s">
        <v>1663</v>
      </c>
      <c r="B4763" s="101" t="s">
        <v>12</v>
      </c>
      <c r="C4763" s="101" t="s">
        <v>24</v>
      </c>
      <c r="D4763" s="101">
        <v>107</v>
      </c>
      <c r="E4763" s="101" t="s">
        <v>19</v>
      </c>
      <c r="F4763" s="101">
        <v>109</v>
      </c>
      <c r="G4763" s="97"/>
      <c r="H4763" s="97"/>
      <c r="I4763" s="30"/>
      <c r="J4763" s="37">
        <f>VLOOKUP(Table2[[#This Row],[Visitor]],Table1[],2,FALSE)</f>
        <v>21</v>
      </c>
      <c r="K4763" s="37">
        <f>VLOOKUP(Table2[[#This Row],[Home]],Table1[],2,FALSE)</f>
        <v>27</v>
      </c>
      <c r="L4763" s="37">
        <f>VLOOKUP(Table2[[#This Row],[Visitor]],Table3[],2,FALSE)</f>
        <v>9</v>
      </c>
      <c r="M4763" s="37">
        <f>VLOOKUP(Table2[[#This Row],[Home]],Table3[],2,FALSE)</f>
        <v>5</v>
      </c>
      <c r="N4763" s="37">
        <f>VLOOKUP(Table2[[#This Row],[Visitor]],Table4[],2,FALSE)</f>
        <v>24</v>
      </c>
      <c r="O4763" s="37">
        <f>VLOOKUP(Table2[[#This Row],[Home]],Table4[],2,FALSE)</f>
        <v>7</v>
      </c>
      <c r="P4763" s="37">
        <f>VLOOKUP(Table2[[#This Row],[Visitor]],Table5[],2,FALSE)</f>
        <v>21</v>
      </c>
      <c r="Q4763" s="37">
        <f>VLOOKUP(Table2[[#This Row],[Home]],Table5[],2,FALSE)</f>
        <v>13</v>
      </c>
    </row>
    <row r="4764" spans="1:17" ht="25.5" customHeight="1">
      <c r="A4764" s="100" t="s">
        <v>1663</v>
      </c>
      <c r="B4764" s="101" t="s">
        <v>21</v>
      </c>
      <c r="C4764" s="101" t="s">
        <v>5</v>
      </c>
      <c r="D4764" s="101">
        <v>99</v>
      </c>
      <c r="E4764" s="101" t="s">
        <v>40</v>
      </c>
      <c r="F4764" s="101">
        <v>121</v>
      </c>
      <c r="G4764" s="97"/>
      <c r="H4764" s="97"/>
      <c r="I4764" s="30"/>
      <c r="J4764" s="37">
        <f>VLOOKUP(Table2[[#This Row],[Visitor]],Table1[],2,FALSE)</f>
        <v>4</v>
      </c>
      <c r="K4764" s="37">
        <f>VLOOKUP(Table2[[#This Row],[Home]],Table1[],2,FALSE)</f>
        <v>15</v>
      </c>
      <c r="L4764" s="37">
        <f>VLOOKUP(Table2[[#This Row],[Visitor]],Table3[],2,FALSE)</f>
        <v>4</v>
      </c>
      <c r="M4764" s="37">
        <f>VLOOKUP(Table2[[#This Row],[Home]],Table3[],2,FALSE)</f>
        <v>24</v>
      </c>
      <c r="N4764" s="37">
        <f>VLOOKUP(Table2[[#This Row],[Visitor]],Table4[],2,FALSE)</f>
        <v>9</v>
      </c>
      <c r="O4764" s="37">
        <f>VLOOKUP(Table2[[#This Row],[Home]],Table4[],2,FALSE)</f>
        <v>27</v>
      </c>
      <c r="P4764" s="37">
        <f>VLOOKUP(Table2[[#This Row],[Visitor]],Table5[],2,FALSE)</f>
        <v>5</v>
      </c>
      <c r="Q4764" s="37">
        <f>VLOOKUP(Table2[[#This Row],[Home]],Table5[],2,FALSE)</f>
        <v>24</v>
      </c>
    </row>
    <row r="4765" spans="1:17" ht="25.5" customHeight="1">
      <c r="A4765" s="100" t="s">
        <v>1663</v>
      </c>
      <c r="B4765" s="101" t="s">
        <v>23</v>
      </c>
      <c r="C4765" s="101" t="s">
        <v>18</v>
      </c>
      <c r="D4765" s="101">
        <v>112</v>
      </c>
      <c r="E4765" s="101" t="s">
        <v>13</v>
      </c>
      <c r="F4765" s="101">
        <v>122</v>
      </c>
      <c r="G4765" s="97"/>
      <c r="H4765" s="97"/>
      <c r="I4765" s="30"/>
      <c r="J4765" s="37">
        <f>VLOOKUP(Table2[[#This Row],[Visitor]],Table1[],2,FALSE)</f>
        <v>26</v>
      </c>
      <c r="K4765" s="37">
        <f>VLOOKUP(Table2[[#This Row],[Home]],Table1[],2,FALSE)</f>
        <v>20</v>
      </c>
      <c r="L4765" s="37">
        <f>VLOOKUP(Table2[[#This Row],[Visitor]],Table3[],2,FALSE)</f>
        <v>26</v>
      </c>
      <c r="M4765" s="37">
        <f>VLOOKUP(Table2[[#This Row],[Home]],Table3[],2,FALSE)</f>
        <v>20</v>
      </c>
      <c r="N4765" s="37">
        <f>VLOOKUP(Table2[[#This Row],[Visitor]],Table4[],2,FALSE)</f>
        <v>15</v>
      </c>
      <c r="O4765" s="37">
        <f>VLOOKUP(Table2[[#This Row],[Home]],Table4[],2,FALSE)</f>
        <v>17</v>
      </c>
      <c r="P4765" s="37">
        <f>VLOOKUP(Table2[[#This Row],[Visitor]],Table5[],2,FALSE)</f>
        <v>18</v>
      </c>
      <c r="Q4765" s="37">
        <f>VLOOKUP(Table2[[#This Row],[Home]],Table5[],2,FALSE)</f>
        <v>23</v>
      </c>
    </row>
    <row r="4766" spans="1:17" ht="25.5" customHeight="1">
      <c r="A4766" s="100" t="s">
        <v>1663</v>
      </c>
      <c r="B4766" s="101" t="s">
        <v>23</v>
      </c>
      <c r="C4766" s="101" t="s">
        <v>33</v>
      </c>
      <c r="D4766" s="101">
        <v>112</v>
      </c>
      <c r="E4766" s="101" t="s">
        <v>17</v>
      </c>
      <c r="F4766" s="101">
        <v>121</v>
      </c>
      <c r="G4766" s="97"/>
      <c r="H4766" s="97"/>
      <c r="I4766" s="30"/>
      <c r="J4766" s="37">
        <f>VLOOKUP(Table2[[#This Row],[Visitor]],Table1[],2,FALSE)</f>
        <v>24</v>
      </c>
      <c r="K4766" s="37">
        <f>VLOOKUP(Table2[[#This Row],[Home]],Table1[],2,FALSE)</f>
        <v>17</v>
      </c>
      <c r="L4766" s="37">
        <f>VLOOKUP(Table2[[#This Row],[Visitor]],Table3[],2,FALSE)</f>
        <v>12</v>
      </c>
      <c r="M4766" s="37">
        <f>VLOOKUP(Table2[[#This Row],[Home]],Table3[],2,FALSE)</f>
        <v>15</v>
      </c>
      <c r="N4766" s="37">
        <f>VLOOKUP(Table2[[#This Row],[Visitor]],Table4[],2,FALSE)</f>
        <v>21</v>
      </c>
      <c r="O4766" s="37">
        <f>VLOOKUP(Table2[[#This Row],[Home]],Table4[],2,FALSE)</f>
        <v>18</v>
      </c>
      <c r="P4766" s="37">
        <f>VLOOKUP(Table2[[#This Row],[Visitor]],Table5[],2,FALSE)</f>
        <v>29</v>
      </c>
      <c r="Q4766" s="37">
        <f>VLOOKUP(Table2[[#This Row],[Home]],Table5[],2,FALSE)</f>
        <v>9</v>
      </c>
    </row>
    <row r="4767" spans="1:17" ht="25.5" customHeight="1">
      <c r="A4767" s="100" t="s">
        <v>1663</v>
      </c>
      <c r="B4767" s="101" t="s">
        <v>23</v>
      </c>
      <c r="C4767" s="101" t="s">
        <v>9</v>
      </c>
      <c r="D4767" s="101">
        <v>133</v>
      </c>
      <c r="E4767" s="101" t="s">
        <v>22</v>
      </c>
      <c r="F4767" s="101">
        <v>141</v>
      </c>
      <c r="G4767" s="97"/>
      <c r="H4767" s="97"/>
      <c r="I4767" s="30"/>
      <c r="J4767" s="37">
        <f>VLOOKUP(Table2[[#This Row],[Visitor]],Table1[],2,FALSE)</f>
        <v>3</v>
      </c>
      <c r="K4767" s="37">
        <f>VLOOKUP(Table2[[#This Row],[Home]],Table1[],2,FALSE)</f>
        <v>14</v>
      </c>
      <c r="L4767" s="37">
        <f>VLOOKUP(Table2[[#This Row],[Visitor]],Table3[],2,FALSE)</f>
        <v>1</v>
      </c>
      <c r="M4767" s="37">
        <f>VLOOKUP(Table2[[#This Row],[Home]],Table3[],2,FALSE)</f>
        <v>16</v>
      </c>
      <c r="N4767" s="37">
        <f>VLOOKUP(Table2[[#This Row],[Visitor]],Table4[],2,FALSE)</f>
        <v>5</v>
      </c>
      <c r="O4767" s="37">
        <f>VLOOKUP(Table2[[#This Row],[Home]],Table4[],2,FALSE)</f>
        <v>1</v>
      </c>
      <c r="P4767" s="37">
        <f>VLOOKUP(Table2[[#This Row],[Visitor]],Table5[],2,FALSE)</f>
        <v>8</v>
      </c>
      <c r="Q4767" s="37">
        <f>VLOOKUP(Table2[[#This Row],[Home]],Table5[],2,FALSE)</f>
        <v>1</v>
      </c>
    </row>
    <row r="4768" spans="1:17" ht="25.5" customHeight="1">
      <c r="A4768" s="100" t="s">
        <v>1663</v>
      </c>
      <c r="B4768" s="101" t="s">
        <v>26</v>
      </c>
      <c r="C4768" s="101" t="s">
        <v>6</v>
      </c>
      <c r="D4768" s="101">
        <v>90</v>
      </c>
      <c r="E4768" s="101" t="s">
        <v>28</v>
      </c>
      <c r="F4768" s="101">
        <v>110</v>
      </c>
      <c r="G4768" s="97"/>
      <c r="H4768" s="97"/>
      <c r="I4768" s="30"/>
      <c r="J4768" s="37">
        <f>VLOOKUP(Table2[[#This Row],[Visitor]],Table1[],2,FALSE)</f>
        <v>5</v>
      </c>
      <c r="K4768" s="37">
        <f>VLOOKUP(Table2[[#This Row],[Home]],Table1[],2,FALSE)</f>
        <v>22</v>
      </c>
      <c r="L4768" s="37">
        <f>VLOOKUP(Table2[[#This Row],[Visitor]],Table3[],2,FALSE)</f>
        <v>6</v>
      </c>
      <c r="M4768" s="37">
        <f>VLOOKUP(Table2[[#This Row],[Home]],Table3[],2,FALSE)</f>
        <v>28</v>
      </c>
      <c r="N4768" s="37">
        <f>VLOOKUP(Table2[[#This Row],[Visitor]],Table4[],2,FALSE)</f>
        <v>28</v>
      </c>
      <c r="O4768" s="37">
        <f>VLOOKUP(Table2[[#This Row],[Home]],Table4[],2,FALSE)</f>
        <v>22</v>
      </c>
      <c r="P4768" s="37">
        <f>VLOOKUP(Table2[[#This Row],[Visitor]],Table5[],2,FALSE)</f>
        <v>28</v>
      </c>
      <c r="Q4768" s="37">
        <f>VLOOKUP(Table2[[#This Row],[Home]],Table5[],2,FALSE)</f>
        <v>12</v>
      </c>
    </row>
    <row r="4769" spans="1:17" ht="25.5" customHeight="1">
      <c r="A4769" s="100" t="s">
        <v>1663</v>
      </c>
      <c r="B4769" s="101" t="s">
        <v>29</v>
      </c>
      <c r="C4769" s="101" t="s">
        <v>30</v>
      </c>
      <c r="D4769" s="101">
        <v>120</v>
      </c>
      <c r="E4769" s="101" t="s">
        <v>31</v>
      </c>
      <c r="F4769" s="101">
        <v>127</v>
      </c>
      <c r="G4769" s="97"/>
      <c r="H4769" s="97"/>
      <c r="I4769" s="30"/>
      <c r="J4769" s="37">
        <f>VLOOKUP(Table2[[#This Row],[Visitor]],Table1[],2,FALSE)</f>
        <v>18</v>
      </c>
      <c r="K4769" s="37">
        <f>VLOOKUP(Table2[[#This Row],[Home]],Table1[],2,FALSE)</f>
        <v>8</v>
      </c>
      <c r="L4769" s="37">
        <f>VLOOKUP(Table2[[#This Row],[Visitor]],Table3[],2,FALSE)</f>
        <v>14</v>
      </c>
      <c r="M4769" s="37">
        <f>VLOOKUP(Table2[[#This Row],[Home]],Table3[],2,FALSE)</f>
        <v>11</v>
      </c>
      <c r="N4769" s="37">
        <f>VLOOKUP(Table2[[#This Row],[Visitor]],Table4[],2,FALSE)</f>
        <v>4</v>
      </c>
      <c r="O4769" s="37">
        <f>VLOOKUP(Table2[[#This Row],[Home]],Table4[],2,FALSE)</f>
        <v>8</v>
      </c>
      <c r="P4769" s="37">
        <f>VLOOKUP(Table2[[#This Row],[Visitor]],Table5[],2,FALSE)</f>
        <v>6</v>
      </c>
      <c r="Q4769" s="37">
        <f>VLOOKUP(Table2[[#This Row],[Home]],Table5[],2,FALSE)</f>
        <v>11</v>
      </c>
    </row>
    <row r="4770" spans="1:17" ht="25.5" customHeight="1">
      <c r="A4770" s="100" t="s">
        <v>1663</v>
      </c>
      <c r="B4770" s="101" t="s">
        <v>35</v>
      </c>
      <c r="C4770" s="101" t="s">
        <v>42</v>
      </c>
      <c r="D4770" s="101">
        <v>105</v>
      </c>
      <c r="E4770" s="101" t="s">
        <v>37</v>
      </c>
      <c r="F4770" s="101">
        <v>128</v>
      </c>
      <c r="G4770" s="97"/>
      <c r="H4770" s="97"/>
      <c r="I4770" s="30"/>
      <c r="J4770" s="37">
        <f>VLOOKUP(Table2[[#This Row],[Visitor]],Table1[],2,FALSE)</f>
        <v>25</v>
      </c>
      <c r="K4770" s="37">
        <f>VLOOKUP(Table2[[#This Row],[Home]],Table1[],2,FALSE)</f>
        <v>29</v>
      </c>
      <c r="L4770" s="37">
        <f>VLOOKUP(Table2[[#This Row],[Visitor]],Table3[],2,FALSE)</f>
        <v>22</v>
      </c>
      <c r="M4770" s="37">
        <f>VLOOKUP(Table2[[#This Row],[Home]],Table3[],2,FALSE)</f>
        <v>30</v>
      </c>
      <c r="N4770" s="37">
        <f>VLOOKUP(Table2[[#This Row],[Visitor]],Table4[],2,FALSE)</f>
        <v>30</v>
      </c>
      <c r="O4770" s="37">
        <f>VLOOKUP(Table2[[#This Row],[Home]],Table4[],2,FALSE)</f>
        <v>29</v>
      </c>
      <c r="P4770" s="37">
        <f>VLOOKUP(Table2[[#This Row],[Visitor]],Table5[],2,FALSE)</f>
        <v>25</v>
      </c>
      <c r="Q4770" s="37">
        <f>VLOOKUP(Table2[[#This Row],[Home]],Table5[],2,FALSE)</f>
        <v>17</v>
      </c>
    </row>
    <row r="4771" spans="1:17" ht="25.5" customHeight="1">
      <c r="A4771" s="100" t="s">
        <v>1663</v>
      </c>
      <c r="B4771" s="101" t="s">
        <v>35</v>
      </c>
      <c r="C4771" s="101" t="s">
        <v>45</v>
      </c>
      <c r="D4771" s="101">
        <v>101</v>
      </c>
      <c r="E4771" s="101" t="s">
        <v>36</v>
      </c>
      <c r="F4771" s="101">
        <v>106</v>
      </c>
      <c r="G4771" s="97"/>
      <c r="H4771" s="97"/>
      <c r="I4771" s="30"/>
      <c r="J4771" s="37">
        <f>VLOOKUP(Table2[[#This Row],[Visitor]],Table1[],2,FALSE)</f>
        <v>28</v>
      </c>
      <c r="K4771" s="37">
        <f>VLOOKUP(Table2[[#This Row],[Home]],Table1[],2,FALSE)</f>
        <v>16</v>
      </c>
      <c r="L4771" s="37">
        <f>VLOOKUP(Table2[[#This Row],[Visitor]],Table3[],2,FALSE)</f>
        <v>21</v>
      </c>
      <c r="M4771" s="37">
        <f>VLOOKUP(Table2[[#This Row],[Home]],Table3[],2,FALSE)</f>
        <v>7</v>
      </c>
      <c r="N4771" s="37">
        <f>VLOOKUP(Table2[[#This Row],[Visitor]],Table4[],2,FALSE)</f>
        <v>20</v>
      </c>
      <c r="O4771" s="37">
        <f>VLOOKUP(Table2[[#This Row],[Home]],Table4[],2,FALSE)</f>
        <v>6</v>
      </c>
      <c r="P4771" s="37">
        <f>VLOOKUP(Table2[[#This Row],[Visitor]],Table5[],2,FALSE)</f>
        <v>3</v>
      </c>
      <c r="Q4771" s="37">
        <f>VLOOKUP(Table2[[#This Row],[Home]],Table5[],2,FALSE)</f>
        <v>15</v>
      </c>
    </row>
    <row r="4772" spans="1:17" ht="25.5" customHeight="1">
      <c r="A4772" s="100" t="s">
        <v>1663</v>
      </c>
      <c r="B4772" s="101" t="s">
        <v>35</v>
      </c>
      <c r="C4772" s="101" t="s">
        <v>34</v>
      </c>
      <c r="D4772" s="101">
        <v>113</v>
      </c>
      <c r="E4772" s="101" t="s">
        <v>38</v>
      </c>
      <c r="F4772" s="101">
        <v>104</v>
      </c>
      <c r="G4772" s="97"/>
      <c r="H4772" s="97"/>
      <c r="I4772" s="30"/>
      <c r="J4772" s="37">
        <f>VLOOKUP(Table2[[#This Row],[Visitor]],Table1[],2,FALSE)</f>
        <v>2</v>
      </c>
      <c r="K4772" s="37">
        <f>VLOOKUP(Table2[[#This Row],[Home]],Table1[],2,FALSE)</f>
        <v>23</v>
      </c>
      <c r="L4772" s="37">
        <f>VLOOKUP(Table2[[#This Row],[Visitor]],Table3[],2,FALSE)</f>
        <v>13</v>
      </c>
      <c r="M4772" s="37">
        <f>VLOOKUP(Table2[[#This Row],[Home]],Table3[],2,FALSE)</f>
        <v>25</v>
      </c>
      <c r="N4772" s="37">
        <f>VLOOKUP(Table2[[#This Row],[Visitor]],Table4[],2,FALSE)</f>
        <v>13</v>
      </c>
      <c r="O4772" s="37">
        <f>VLOOKUP(Table2[[#This Row],[Home]],Table4[],2,FALSE)</f>
        <v>19</v>
      </c>
      <c r="P4772" s="37">
        <f>VLOOKUP(Table2[[#This Row],[Visitor]],Table5[],2,FALSE)</f>
        <v>19</v>
      </c>
      <c r="Q4772" s="37">
        <f>VLOOKUP(Table2[[#This Row],[Home]],Table5[],2,FALSE)</f>
        <v>20</v>
      </c>
    </row>
    <row r="4773" spans="1:17" ht="25.5" customHeight="1">
      <c r="A4773" s="100" t="s">
        <v>1664</v>
      </c>
      <c r="B4773" s="101" t="s">
        <v>12</v>
      </c>
      <c r="C4773" s="101" t="s">
        <v>20</v>
      </c>
      <c r="D4773" s="101">
        <v>133</v>
      </c>
      <c r="E4773" s="101" t="s">
        <v>16</v>
      </c>
      <c r="F4773" s="101">
        <v>132</v>
      </c>
      <c r="G4773" s="97"/>
      <c r="H4773" s="97"/>
      <c r="I4773" s="30"/>
      <c r="J4773" s="37">
        <f>VLOOKUP(Table2[[#This Row],[Visitor]],Table1[],2,FALSE)</f>
        <v>9</v>
      </c>
      <c r="K4773" s="37">
        <f>VLOOKUP(Table2[[#This Row],[Home]],Table1[],2,FALSE)</f>
        <v>13</v>
      </c>
      <c r="L4773" s="37">
        <f>VLOOKUP(Table2[[#This Row],[Visitor]],Table3[],2,FALSE)</f>
        <v>17</v>
      </c>
      <c r="M4773" s="37">
        <f>VLOOKUP(Table2[[#This Row],[Home]],Table3[],2,FALSE)</f>
        <v>8</v>
      </c>
      <c r="N4773" s="37">
        <f>VLOOKUP(Table2[[#This Row],[Visitor]],Table4[],2,FALSE)</f>
        <v>25</v>
      </c>
      <c r="O4773" s="37">
        <f>VLOOKUP(Table2[[#This Row],[Home]],Table4[],2,FALSE)</f>
        <v>11</v>
      </c>
      <c r="P4773" s="37">
        <f>VLOOKUP(Table2[[#This Row],[Visitor]],Table5[],2,FALSE)</f>
        <v>22</v>
      </c>
      <c r="Q4773" s="37">
        <f>VLOOKUP(Table2[[#This Row],[Home]],Table5[],2,FALSE)</f>
        <v>7</v>
      </c>
    </row>
    <row r="4774" spans="1:17" ht="25.5" customHeight="1">
      <c r="A4774" s="100" t="s">
        <v>1664</v>
      </c>
      <c r="B4774" s="101" t="s">
        <v>12</v>
      </c>
      <c r="C4774" s="101" t="s">
        <v>14</v>
      </c>
      <c r="D4774" s="101">
        <v>104</v>
      </c>
      <c r="E4774" s="101" t="s">
        <v>19</v>
      </c>
      <c r="F4774" s="101">
        <v>118</v>
      </c>
      <c r="G4774" s="97"/>
      <c r="H4774" s="97"/>
      <c r="I4774" s="30"/>
      <c r="J4774" s="37">
        <f>VLOOKUP(Table2[[#This Row],[Visitor]],Table1[],2,FALSE)</f>
        <v>19</v>
      </c>
      <c r="K4774" s="37">
        <f>VLOOKUP(Table2[[#This Row],[Home]],Table1[],2,FALSE)</f>
        <v>27</v>
      </c>
      <c r="L4774" s="37">
        <f>VLOOKUP(Table2[[#This Row],[Visitor]],Table3[],2,FALSE)</f>
        <v>19</v>
      </c>
      <c r="M4774" s="37">
        <f>VLOOKUP(Table2[[#This Row],[Home]],Table3[],2,FALSE)</f>
        <v>5</v>
      </c>
      <c r="N4774" s="37">
        <f>VLOOKUP(Table2[[#This Row],[Visitor]],Table4[],2,FALSE)</f>
        <v>16</v>
      </c>
      <c r="O4774" s="37">
        <f>VLOOKUP(Table2[[#This Row],[Home]],Table4[],2,FALSE)</f>
        <v>7</v>
      </c>
      <c r="P4774" s="37">
        <f>VLOOKUP(Table2[[#This Row],[Visitor]],Table5[],2,FALSE)</f>
        <v>27</v>
      </c>
      <c r="Q4774" s="37">
        <f>VLOOKUP(Table2[[#This Row],[Home]],Table5[],2,FALSE)</f>
        <v>13</v>
      </c>
    </row>
    <row r="4775" spans="1:17" ht="25.5" customHeight="1">
      <c r="A4775" s="100" t="s">
        <v>1664</v>
      </c>
      <c r="B4775" s="101" t="s">
        <v>21</v>
      </c>
      <c r="C4775" s="101" t="s">
        <v>25</v>
      </c>
      <c r="D4775" s="101">
        <v>109</v>
      </c>
      <c r="E4775" s="101" t="s">
        <v>41</v>
      </c>
      <c r="F4775" s="101">
        <v>99</v>
      </c>
      <c r="G4775" s="97"/>
      <c r="H4775" s="97"/>
      <c r="I4775" s="30"/>
      <c r="J4775" s="37">
        <f>VLOOKUP(Table2[[#This Row],[Visitor]],Table1[],2,FALSE)</f>
        <v>12</v>
      </c>
      <c r="K4775" s="37">
        <f>VLOOKUP(Table2[[#This Row],[Home]],Table1[],2,FALSE)</f>
        <v>7</v>
      </c>
      <c r="L4775" s="37">
        <f>VLOOKUP(Table2[[#This Row],[Visitor]],Table3[],2,FALSE)</f>
        <v>29</v>
      </c>
      <c r="M4775" s="37">
        <f>VLOOKUP(Table2[[#This Row],[Home]],Table3[],2,FALSE)</f>
        <v>2</v>
      </c>
      <c r="N4775" s="37">
        <f>VLOOKUP(Table2[[#This Row],[Visitor]],Table4[],2,FALSE)</f>
        <v>23</v>
      </c>
      <c r="O4775" s="37">
        <f>VLOOKUP(Table2[[#This Row],[Home]],Table4[],2,FALSE)</f>
        <v>2</v>
      </c>
      <c r="P4775" s="37">
        <f>VLOOKUP(Table2[[#This Row],[Visitor]],Table5[],2,FALSE)</f>
        <v>16</v>
      </c>
      <c r="Q4775" s="37">
        <f>VLOOKUP(Table2[[#This Row],[Home]],Table5[],2,FALSE)</f>
        <v>2</v>
      </c>
    </row>
    <row r="4776" spans="1:17" ht="25.5" customHeight="1">
      <c r="A4776" s="100" t="s">
        <v>1664</v>
      </c>
      <c r="B4776" s="101" t="s">
        <v>35</v>
      </c>
      <c r="C4776" s="101" t="s">
        <v>15</v>
      </c>
      <c r="D4776" s="101">
        <v>125</v>
      </c>
      <c r="E4776" s="101" t="s">
        <v>30</v>
      </c>
      <c r="F4776" s="101">
        <v>119</v>
      </c>
      <c r="G4776" s="97"/>
      <c r="H4776" s="97"/>
      <c r="I4776" s="30"/>
      <c r="J4776" s="37">
        <f>VLOOKUP(Table2[[#This Row],[Visitor]],Table1[],2,FALSE)</f>
        <v>30</v>
      </c>
      <c r="K4776" s="37">
        <f>VLOOKUP(Table2[[#This Row],[Home]],Table1[],2,FALSE)</f>
        <v>18</v>
      </c>
      <c r="L4776" s="37">
        <f>VLOOKUP(Table2[[#This Row],[Visitor]],Table3[],2,FALSE)</f>
        <v>23</v>
      </c>
      <c r="M4776" s="37">
        <f>VLOOKUP(Table2[[#This Row],[Home]],Table3[],2,FALSE)</f>
        <v>14</v>
      </c>
      <c r="N4776" s="37">
        <f>VLOOKUP(Table2[[#This Row],[Visitor]],Table4[],2,FALSE)</f>
        <v>14</v>
      </c>
      <c r="O4776" s="37">
        <f>VLOOKUP(Table2[[#This Row],[Home]],Table4[],2,FALSE)</f>
        <v>4</v>
      </c>
      <c r="P4776" s="37">
        <f>VLOOKUP(Table2[[#This Row],[Visitor]],Table5[],2,FALSE)</f>
        <v>14</v>
      </c>
      <c r="Q4776" s="37">
        <f>VLOOKUP(Table2[[#This Row],[Home]],Table5[],2,FALSE)</f>
        <v>6</v>
      </c>
    </row>
    <row r="4777" spans="1:17" ht="25.5" customHeight="1">
      <c r="A4777" s="100" t="s">
        <v>1664</v>
      </c>
      <c r="B4777" s="101" t="s">
        <v>35</v>
      </c>
      <c r="C4777" s="101" t="s">
        <v>43</v>
      </c>
      <c r="D4777" s="101">
        <v>97</v>
      </c>
      <c r="E4777" s="101" t="s">
        <v>10</v>
      </c>
      <c r="F4777" s="101">
        <v>136</v>
      </c>
      <c r="G4777" s="97"/>
      <c r="H4777" s="97"/>
      <c r="I4777" s="30"/>
      <c r="J4777" s="37">
        <f>VLOOKUP(Table2[[#This Row],[Visitor]],Table1[],2,FALSE)</f>
        <v>10</v>
      </c>
      <c r="K4777" s="37">
        <f>VLOOKUP(Table2[[#This Row],[Home]],Table1[],2,FALSE)</f>
        <v>1</v>
      </c>
      <c r="L4777" s="37">
        <f>VLOOKUP(Table2[[#This Row],[Visitor]],Table3[],2,FALSE)</f>
        <v>10</v>
      </c>
      <c r="M4777" s="37">
        <f>VLOOKUP(Table2[[#This Row],[Home]],Table3[],2,FALSE)</f>
        <v>3</v>
      </c>
      <c r="N4777" s="37">
        <f>VLOOKUP(Table2[[#This Row],[Visitor]],Table4[],2,FALSE)</f>
        <v>10</v>
      </c>
      <c r="O4777" s="37">
        <f>VLOOKUP(Table2[[#This Row],[Home]],Table4[],2,FALSE)</f>
        <v>3</v>
      </c>
      <c r="P4777" s="37">
        <f>VLOOKUP(Table2[[#This Row],[Visitor]],Table5[],2,FALSE)</f>
        <v>10</v>
      </c>
      <c r="Q4777" s="37">
        <f>VLOOKUP(Table2[[#This Row],[Home]],Table5[],2,FALSE)</f>
        <v>30</v>
      </c>
    </row>
    <row r="4778" spans="1:17" ht="25.5" customHeight="1">
      <c r="A4778" s="100" t="s">
        <v>1664</v>
      </c>
      <c r="B4778" s="101" t="s">
        <v>35</v>
      </c>
      <c r="C4778" s="101" t="s">
        <v>34</v>
      </c>
      <c r="D4778" s="101">
        <v>102</v>
      </c>
      <c r="E4778" s="101" t="s">
        <v>36</v>
      </c>
      <c r="F4778" s="101">
        <v>124</v>
      </c>
      <c r="G4778" s="97"/>
      <c r="H4778" s="97"/>
      <c r="I4778" s="30"/>
      <c r="J4778" s="37">
        <f>VLOOKUP(Table2[[#This Row],[Visitor]],Table1[],2,FALSE)</f>
        <v>2</v>
      </c>
      <c r="K4778" s="37">
        <f>VLOOKUP(Table2[[#This Row],[Home]],Table1[],2,FALSE)</f>
        <v>16</v>
      </c>
      <c r="L4778" s="37">
        <f>VLOOKUP(Table2[[#This Row],[Visitor]],Table3[],2,FALSE)</f>
        <v>13</v>
      </c>
      <c r="M4778" s="37">
        <f>VLOOKUP(Table2[[#This Row],[Home]],Table3[],2,FALSE)</f>
        <v>7</v>
      </c>
      <c r="N4778" s="37">
        <f>VLOOKUP(Table2[[#This Row],[Visitor]],Table4[],2,FALSE)</f>
        <v>13</v>
      </c>
      <c r="O4778" s="37">
        <f>VLOOKUP(Table2[[#This Row],[Home]],Table4[],2,FALSE)</f>
        <v>6</v>
      </c>
      <c r="P4778" s="37">
        <f>VLOOKUP(Table2[[#This Row],[Visitor]],Table5[],2,FALSE)</f>
        <v>19</v>
      </c>
      <c r="Q4778" s="37">
        <f>VLOOKUP(Table2[[#This Row],[Home]],Table5[],2,FALSE)</f>
        <v>15</v>
      </c>
    </row>
    <row r="4779" spans="1:17" ht="25.5" customHeight="1">
      <c r="A4779" s="100" t="s">
        <v>1664</v>
      </c>
      <c r="B4779" s="101" t="s">
        <v>35</v>
      </c>
      <c r="C4779" s="101" t="s">
        <v>9</v>
      </c>
      <c r="D4779" s="101">
        <v>116</v>
      </c>
      <c r="E4779" s="101" t="s">
        <v>31</v>
      </c>
      <c r="F4779" s="101">
        <v>124</v>
      </c>
      <c r="G4779" s="97"/>
      <c r="H4779" s="97"/>
      <c r="I4779" s="30"/>
      <c r="J4779" s="37">
        <f>VLOOKUP(Table2[[#This Row],[Visitor]],Table1[],2,FALSE)</f>
        <v>3</v>
      </c>
      <c r="K4779" s="37">
        <f>VLOOKUP(Table2[[#This Row],[Home]],Table1[],2,FALSE)</f>
        <v>8</v>
      </c>
      <c r="L4779" s="37">
        <f>VLOOKUP(Table2[[#This Row],[Visitor]],Table3[],2,FALSE)</f>
        <v>1</v>
      </c>
      <c r="M4779" s="37">
        <f>VLOOKUP(Table2[[#This Row],[Home]],Table3[],2,FALSE)</f>
        <v>11</v>
      </c>
      <c r="N4779" s="37">
        <f>VLOOKUP(Table2[[#This Row],[Visitor]],Table4[],2,FALSE)</f>
        <v>5</v>
      </c>
      <c r="O4779" s="37">
        <f>VLOOKUP(Table2[[#This Row],[Home]],Table4[],2,FALSE)</f>
        <v>8</v>
      </c>
      <c r="P4779" s="37">
        <f>VLOOKUP(Table2[[#This Row],[Visitor]],Table5[],2,FALSE)</f>
        <v>8</v>
      </c>
      <c r="Q4779" s="37">
        <f>VLOOKUP(Table2[[#This Row],[Home]],Table5[],2,FALSE)</f>
        <v>11</v>
      </c>
    </row>
    <row r="4780" spans="1:17" ht="25.5" customHeight="1">
      <c r="A4780" s="100" t="s">
        <v>1665</v>
      </c>
      <c r="B4780" s="101" t="s">
        <v>97</v>
      </c>
      <c r="C4780" s="101" t="s">
        <v>17</v>
      </c>
      <c r="D4780" s="101">
        <v>130</v>
      </c>
      <c r="E4780" s="101" t="s">
        <v>5</v>
      </c>
      <c r="F4780" s="101">
        <v>124</v>
      </c>
      <c r="G4780" s="97"/>
      <c r="H4780" s="97"/>
      <c r="I4780" s="30"/>
      <c r="J4780" s="37">
        <f>VLOOKUP(Table2[[#This Row],[Visitor]],Table1[],2,FALSE)</f>
        <v>17</v>
      </c>
      <c r="K4780" s="37">
        <f>VLOOKUP(Table2[[#This Row],[Home]],Table1[],2,FALSE)</f>
        <v>4</v>
      </c>
      <c r="L4780" s="37">
        <f>VLOOKUP(Table2[[#This Row],[Visitor]],Table3[],2,FALSE)</f>
        <v>15</v>
      </c>
      <c r="M4780" s="37">
        <f>VLOOKUP(Table2[[#This Row],[Home]],Table3[],2,FALSE)</f>
        <v>4</v>
      </c>
      <c r="N4780" s="37">
        <f>VLOOKUP(Table2[[#This Row],[Visitor]],Table4[],2,FALSE)</f>
        <v>18</v>
      </c>
      <c r="O4780" s="37">
        <f>VLOOKUP(Table2[[#This Row],[Home]],Table4[],2,FALSE)</f>
        <v>9</v>
      </c>
      <c r="P4780" s="37">
        <f>VLOOKUP(Table2[[#This Row],[Visitor]],Table5[],2,FALSE)</f>
        <v>9</v>
      </c>
      <c r="Q4780" s="37">
        <f>VLOOKUP(Table2[[#This Row],[Home]],Table5[],2,FALSE)</f>
        <v>5</v>
      </c>
    </row>
    <row r="4781" spans="1:17" ht="25.5" customHeight="1">
      <c r="A4781" s="100" t="s">
        <v>1665</v>
      </c>
      <c r="B4781" s="101" t="s">
        <v>49</v>
      </c>
      <c r="C4781" s="101" t="s">
        <v>42</v>
      </c>
      <c r="D4781" s="101">
        <v>106</v>
      </c>
      <c r="E4781" s="101" t="s">
        <v>44</v>
      </c>
      <c r="F4781" s="101">
        <v>100</v>
      </c>
      <c r="G4781" s="97"/>
      <c r="H4781" s="97"/>
      <c r="I4781" s="30"/>
      <c r="J4781" s="37">
        <f>VLOOKUP(Table2[[#This Row],[Visitor]],Table1[],2,FALSE)</f>
        <v>25</v>
      </c>
      <c r="K4781" s="37">
        <f>VLOOKUP(Table2[[#This Row],[Home]],Table1[],2,FALSE)</f>
        <v>6</v>
      </c>
      <c r="L4781" s="37">
        <f>VLOOKUP(Table2[[#This Row],[Visitor]],Table3[],2,FALSE)</f>
        <v>22</v>
      </c>
      <c r="M4781" s="37">
        <f>VLOOKUP(Table2[[#This Row],[Home]],Table3[],2,FALSE)</f>
        <v>18</v>
      </c>
      <c r="N4781" s="37">
        <f>VLOOKUP(Table2[[#This Row],[Visitor]],Table4[],2,FALSE)</f>
        <v>30</v>
      </c>
      <c r="O4781" s="37">
        <f>VLOOKUP(Table2[[#This Row],[Home]],Table4[],2,FALSE)</f>
        <v>12</v>
      </c>
      <c r="P4781" s="37">
        <f>VLOOKUP(Table2[[#This Row],[Visitor]],Table5[],2,FALSE)</f>
        <v>25</v>
      </c>
      <c r="Q4781" s="37">
        <f>VLOOKUP(Table2[[#This Row],[Home]],Table5[],2,FALSE)</f>
        <v>4</v>
      </c>
    </row>
    <row r="4782" spans="1:17" ht="25.5" customHeight="1">
      <c r="A4782" s="100" t="s">
        <v>1665</v>
      </c>
      <c r="B4782" s="101" t="s">
        <v>12</v>
      </c>
      <c r="C4782" s="101" t="s">
        <v>24</v>
      </c>
      <c r="D4782" s="101">
        <v>112</v>
      </c>
      <c r="E4782" s="101" t="s">
        <v>13</v>
      </c>
      <c r="F4782" s="101">
        <v>110</v>
      </c>
      <c r="G4782" s="97"/>
      <c r="H4782" s="97"/>
      <c r="I4782" s="30"/>
      <c r="J4782" s="37">
        <f>VLOOKUP(Table2[[#This Row],[Visitor]],Table1[],2,FALSE)</f>
        <v>21</v>
      </c>
      <c r="K4782" s="37">
        <f>VLOOKUP(Table2[[#This Row],[Home]],Table1[],2,FALSE)</f>
        <v>20</v>
      </c>
      <c r="L4782" s="37">
        <f>VLOOKUP(Table2[[#This Row],[Visitor]],Table3[],2,FALSE)</f>
        <v>9</v>
      </c>
      <c r="M4782" s="37">
        <f>VLOOKUP(Table2[[#This Row],[Home]],Table3[],2,FALSE)</f>
        <v>20</v>
      </c>
      <c r="N4782" s="37">
        <f>VLOOKUP(Table2[[#This Row],[Visitor]],Table4[],2,FALSE)</f>
        <v>24</v>
      </c>
      <c r="O4782" s="37">
        <f>VLOOKUP(Table2[[#This Row],[Home]],Table4[],2,FALSE)</f>
        <v>17</v>
      </c>
      <c r="P4782" s="37">
        <f>VLOOKUP(Table2[[#This Row],[Visitor]],Table5[],2,FALSE)</f>
        <v>21</v>
      </c>
      <c r="Q4782" s="37">
        <f>VLOOKUP(Table2[[#This Row],[Home]],Table5[],2,FALSE)</f>
        <v>23</v>
      </c>
    </row>
    <row r="4783" spans="1:17" ht="25.5" customHeight="1">
      <c r="A4783" s="100" t="s">
        <v>1665</v>
      </c>
      <c r="B4783" s="101" t="s">
        <v>12</v>
      </c>
      <c r="C4783" s="101" t="s">
        <v>28</v>
      </c>
      <c r="D4783" s="101">
        <v>124</v>
      </c>
      <c r="E4783" s="101" t="s">
        <v>6</v>
      </c>
      <c r="F4783" s="101">
        <v>97</v>
      </c>
      <c r="G4783" s="97"/>
      <c r="H4783" s="97"/>
      <c r="I4783" s="30"/>
      <c r="J4783" s="37">
        <f>VLOOKUP(Table2[[#This Row],[Visitor]],Table1[],2,FALSE)</f>
        <v>22</v>
      </c>
      <c r="K4783" s="37">
        <f>VLOOKUP(Table2[[#This Row],[Home]],Table1[],2,FALSE)</f>
        <v>5</v>
      </c>
      <c r="L4783" s="37">
        <f>VLOOKUP(Table2[[#This Row],[Visitor]],Table3[],2,FALSE)</f>
        <v>28</v>
      </c>
      <c r="M4783" s="37">
        <f>VLOOKUP(Table2[[#This Row],[Home]],Table3[],2,FALSE)</f>
        <v>6</v>
      </c>
      <c r="N4783" s="37">
        <f>VLOOKUP(Table2[[#This Row],[Visitor]],Table4[],2,FALSE)</f>
        <v>22</v>
      </c>
      <c r="O4783" s="37">
        <f>VLOOKUP(Table2[[#This Row],[Home]],Table4[],2,FALSE)</f>
        <v>28</v>
      </c>
      <c r="P4783" s="37">
        <f>VLOOKUP(Table2[[#This Row],[Visitor]],Table5[],2,FALSE)</f>
        <v>12</v>
      </c>
      <c r="Q4783" s="37">
        <f>VLOOKUP(Table2[[#This Row],[Home]],Table5[],2,FALSE)</f>
        <v>28</v>
      </c>
    </row>
    <row r="4784" spans="1:17" ht="25.5" customHeight="1">
      <c r="A4784" s="100" t="s">
        <v>1665</v>
      </c>
      <c r="B4784" s="101" t="s">
        <v>12</v>
      </c>
      <c r="C4784" s="101" t="s">
        <v>33</v>
      </c>
      <c r="D4784" s="101">
        <v>128</v>
      </c>
      <c r="E4784" s="101" t="s">
        <v>18</v>
      </c>
      <c r="F4784" s="101">
        <v>96</v>
      </c>
      <c r="G4784" s="97"/>
      <c r="H4784" s="97"/>
      <c r="I4784" s="30"/>
      <c r="J4784" s="37">
        <f>VLOOKUP(Table2[[#This Row],[Visitor]],Table1[],2,FALSE)</f>
        <v>24</v>
      </c>
      <c r="K4784" s="37">
        <f>VLOOKUP(Table2[[#This Row],[Home]],Table1[],2,FALSE)</f>
        <v>26</v>
      </c>
      <c r="L4784" s="37">
        <f>VLOOKUP(Table2[[#This Row],[Visitor]],Table3[],2,FALSE)</f>
        <v>12</v>
      </c>
      <c r="M4784" s="37">
        <f>VLOOKUP(Table2[[#This Row],[Home]],Table3[],2,FALSE)</f>
        <v>26</v>
      </c>
      <c r="N4784" s="37">
        <f>VLOOKUP(Table2[[#This Row],[Visitor]],Table4[],2,FALSE)</f>
        <v>21</v>
      </c>
      <c r="O4784" s="37">
        <f>VLOOKUP(Table2[[#This Row],[Home]],Table4[],2,FALSE)</f>
        <v>15</v>
      </c>
      <c r="P4784" s="37">
        <f>VLOOKUP(Table2[[#This Row],[Visitor]],Table5[],2,FALSE)</f>
        <v>29</v>
      </c>
      <c r="Q4784" s="37">
        <f>VLOOKUP(Table2[[#This Row],[Home]],Table5[],2,FALSE)</f>
        <v>18</v>
      </c>
    </row>
    <row r="4785" spans="1:17" ht="25.5" customHeight="1">
      <c r="A4785" s="100" t="s">
        <v>1665</v>
      </c>
      <c r="B4785" s="101" t="s">
        <v>23</v>
      </c>
      <c r="C4785" s="101" t="s">
        <v>40</v>
      </c>
      <c r="D4785" s="101">
        <v>108</v>
      </c>
      <c r="E4785" s="101" t="s">
        <v>14</v>
      </c>
      <c r="F4785" s="101">
        <v>96</v>
      </c>
      <c r="G4785" s="97"/>
      <c r="H4785" s="97"/>
      <c r="I4785" s="30"/>
      <c r="J4785" s="37">
        <f>VLOOKUP(Table2[[#This Row],[Visitor]],Table1[],2,FALSE)</f>
        <v>15</v>
      </c>
      <c r="K4785" s="37">
        <f>VLOOKUP(Table2[[#This Row],[Home]],Table1[],2,FALSE)</f>
        <v>19</v>
      </c>
      <c r="L4785" s="37">
        <f>VLOOKUP(Table2[[#This Row],[Visitor]],Table3[],2,FALSE)</f>
        <v>24</v>
      </c>
      <c r="M4785" s="37">
        <f>VLOOKUP(Table2[[#This Row],[Home]],Table3[],2,FALSE)</f>
        <v>19</v>
      </c>
      <c r="N4785" s="37">
        <f>VLOOKUP(Table2[[#This Row],[Visitor]],Table4[],2,FALSE)</f>
        <v>27</v>
      </c>
      <c r="O4785" s="37">
        <f>VLOOKUP(Table2[[#This Row],[Home]],Table4[],2,FALSE)</f>
        <v>16</v>
      </c>
      <c r="P4785" s="37">
        <f>VLOOKUP(Table2[[#This Row],[Visitor]],Table5[],2,FALSE)</f>
        <v>24</v>
      </c>
      <c r="Q4785" s="37">
        <f>VLOOKUP(Table2[[#This Row],[Home]],Table5[],2,FALSE)</f>
        <v>27</v>
      </c>
    </row>
    <row r="4786" spans="1:17" ht="25.5" customHeight="1">
      <c r="A4786" s="100" t="s">
        <v>1665</v>
      </c>
      <c r="B4786" s="101" t="s">
        <v>35</v>
      </c>
      <c r="C4786" s="101" t="s">
        <v>37</v>
      </c>
      <c r="D4786" s="101">
        <v>110</v>
      </c>
      <c r="E4786" s="101" t="s">
        <v>45</v>
      </c>
      <c r="F4786" s="101">
        <v>123</v>
      </c>
      <c r="G4786" s="97"/>
      <c r="H4786" s="97"/>
      <c r="I4786" s="30"/>
      <c r="J4786" s="37">
        <f>VLOOKUP(Table2[[#This Row],[Visitor]],Table1[],2,FALSE)</f>
        <v>29</v>
      </c>
      <c r="K4786" s="37">
        <f>VLOOKUP(Table2[[#This Row],[Home]],Table1[],2,FALSE)</f>
        <v>28</v>
      </c>
      <c r="L4786" s="37">
        <f>VLOOKUP(Table2[[#This Row],[Visitor]],Table3[],2,FALSE)</f>
        <v>30</v>
      </c>
      <c r="M4786" s="37">
        <f>VLOOKUP(Table2[[#This Row],[Home]],Table3[],2,FALSE)</f>
        <v>21</v>
      </c>
      <c r="N4786" s="37">
        <f>VLOOKUP(Table2[[#This Row],[Visitor]],Table4[],2,FALSE)</f>
        <v>29</v>
      </c>
      <c r="O4786" s="37">
        <f>VLOOKUP(Table2[[#This Row],[Home]],Table4[],2,FALSE)</f>
        <v>20</v>
      </c>
      <c r="P4786" s="37">
        <f>VLOOKUP(Table2[[#This Row],[Visitor]],Table5[],2,FALSE)</f>
        <v>17</v>
      </c>
      <c r="Q4786" s="37">
        <f>VLOOKUP(Table2[[#This Row],[Home]],Table5[],2,FALSE)</f>
        <v>3</v>
      </c>
    </row>
    <row r="4787" spans="1:17" ht="25.5" customHeight="1">
      <c r="A4787" s="100" t="s">
        <v>1665</v>
      </c>
      <c r="B4787" s="101" t="s">
        <v>35</v>
      </c>
      <c r="C4787" s="101" t="s">
        <v>43</v>
      </c>
      <c r="D4787" s="101">
        <v>98</v>
      </c>
      <c r="E4787" s="101" t="s">
        <v>38</v>
      </c>
      <c r="F4787" s="101">
        <v>126</v>
      </c>
      <c r="G4787" s="97"/>
      <c r="H4787" s="97"/>
      <c r="I4787" s="30"/>
      <c r="J4787" s="37">
        <f>VLOOKUP(Table2[[#This Row],[Visitor]],Table1[],2,FALSE)</f>
        <v>10</v>
      </c>
      <c r="K4787" s="37">
        <f>VLOOKUP(Table2[[#This Row],[Home]],Table1[],2,FALSE)</f>
        <v>23</v>
      </c>
      <c r="L4787" s="37">
        <f>VLOOKUP(Table2[[#This Row],[Visitor]],Table3[],2,FALSE)</f>
        <v>10</v>
      </c>
      <c r="M4787" s="37">
        <f>VLOOKUP(Table2[[#This Row],[Home]],Table3[],2,FALSE)</f>
        <v>25</v>
      </c>
      <c r="N4787" s="37">
        <f>VLOOKUP(Table2[[#This Row],[Visitor]],Table4[],2,FALSE)</f>
        <v>10</v>
      </c>
      <c r="O4787" s="37">
        <f>VLOOKUP(Table2[[#This Row],[Home]],Table4[],2,FALSE)</f>
        <v>19</v>
      </c>
      <c r="P4787" s="37">
        <f>VLOOKUP(Table2[[#This Row],[Visitor]],Table5[],2,FALSE)</f>
        <v>10</v>
      </c>
      <c r="Q4787" s="37">
        <f>VLOOKUP(Table2[[#This Row],[Home]],Table5[],2,FALSE)</f>
        <v>20</v>
      </c>
    </row>
    <row r="4788" spans="1:17" ht="25.5" customHeight="1">
      <c r="A4788" s="100" t="s">
        <v>1666</v>
      </c>
      <c r="B4788" s="101" t="s">
        <v>21</v>
      </c>
      <c r="C4788" s="101" t="s">
        <v>20</v>
      </c>
      <c r="D4788" s="101">
        <v>124</v>
      </c>
      <c r="E4788" s="101" t="s">
        <v>27</v>
      </c>
      <c r="F4788" s="101">
        <v>125</v>
      </c>
      <c r="G4788" s="97"/>
      <c r="H4788" s="97"/>
      <c r="I4788" s="30"/>
      <c r="J4788" s="37">
        <f>VLOOKUP(Table2[[#This Row],[Visitor]],Table1[],2,FALSE)</f>
        <v>9</v>
      </c>
      <c r="K4788" s="37">
        <f>VLOOKUP(Table2[[#This Row],[Home]],Table1[],2,FALSE)</f>
        <v>11</v>
      </c>
      <c r="L4788" s="37">
        <f>VLOOKUP(Table2[[#This Row],[Visitor]],Table3[],2,FALSE)</f>
        <v>17</v>
      </c>
      <c r="M4788" s="37">
        <f>VLOOKUP(Table2[[#This Row],[Home]],Table3[],2,FALSE)</f>
        <v>27</v>
      </c>
      <c r="N4788" s="37">
        <f>VLOOKUP(Table2[[#This Row],[Visitor]],Table4[],2,FALSE)</f>
        <v>25</v>
      </c>
      <c r="O4788" s="37">
        <f>VLOOKUP(Table2[[#This Row],[Home]],Table4[],2,FALSE)</f>
        <v>26</v>
      </c>
      <c r="P4788" s="37">
        <f>VLOOKUP(Table2[[#This Row],[Visitor]],Table5[],2,FALSE)</f>
        <v>22</v>
      </c>
      <c r="Q4788" s="37">
        <f>VLOOKUP(Table2[[#This Row],[Home]],Table5[],2,FALSE)</f>
        <v>26</v>
      </c>
    </row>
    <row r="4789" spans="1:17" ht="25.5" customHeight="1">
      <c r="A4789" s="100" t="s">
        <v>1666</v>
      </c>
      <c r="B4789" s="101" t="s">
        <v>21</v>
      </c>
      <c r="C4789" s="101" t="s">
        <v>16</v>
      </c>
      <c r="D4789" s="101">
        <v>111</v>
      </c>
      <c r="E4789" s="101" t="s">
        <v>6</v>
      </c>
      <c r="F4789" s="101">
        <v>102</v>
      </c>
      <c r="G4789" s="97"/>
      <c r="H4789" s="97"/>
      <c r="I4789" s="30"/>
      <c r="J4789" s="37">
        <f>VLOOKUP(Table2[[#This Row],[Visitor]],Table1[],2,FALSE)</f>
        <v>13</v>
      </c>
      <c r="K4789" s="37">
        <f>VLOOKUP(Table2[[#This Row],[Home]],Table1[],2,FALSE)</f>
        <v>5</v>
      </c>
      <c r="L4789" s="37">
        <f>VLOOKUP(Table2[[#This Row],[Visitor]],Table3[],2,FALSE)</f>
        <v>8</v>
      </c>
      <c r="M4789" s="37">
        <f>VLOOKUP(Table2[[#This Row],[Home]],Table3[],2,FALSE)</f>
        <v>6</v>
      </c>
      <c r="N4789" s="37">
        <f>VLOOKUP(Table2[[#This Row],[Visitor]],Table4[],2,FALSE)</f>
        <v>11</v>
      </c>
      <c r="O4789" s="37">
        <f>VLOOKUP(Table2[[#This Row],[Home]],Table4[],2,FALSE)</f>
        <v>28</v>
      </c>
      <c r="P4789" s="37">
        <f>VLOOKUP(Table2[[#This Row],[Visitor]],Table5[],2,FALSE)</f>
        <v>7</v>
      </c>
      <c r="Q4789" s="37">
        <f>VLOOKUP(Table2[[#This Row],[Home]],Table5[],2,FALSE)</f>
        <v>28</v>
      </c>
    </row>
    <row r="4790" spans="1:17" ht="25.5" customHeight="1">
      <c r="A4790" s="100" t="s">
        <v>1666</v>
      </c>
      <c r="B4790" s="101" t="s">
        <v>23</v>
      </c>
      <c r="C4790" s="101" t="s">
        <v>24</v>
      </c>
      <c r="D4790" s="101">
        <v>110</v>
      </c>
      <c r="E4790" s="101" t="s">
        <v>25</v>
      </c>
      <c r="F4790" s="101">
        <v>115</v>
      </c>
      <c r="G4790" s="97"/>
      <c r="H4790" s="97"/>
      <c r="I4790" s="30"/>
      <c r="J4790" s="37">
        <f>VLOOKUP(Table2[[#This Row],[Visitor]],Table1[],2,FALSE)</f>
        <v>21</v>
      </c>
      <c r="K4790" s="37">
        <f>VLOOKUP(Table2[[#This Row],[Home]],Table1[],2,FALSE)</f>
        <v>12</v>
      </c>
      <c r="L4790" s="37">
        <f>VLOOKUP(Table2[[#This Row],[Visitor]],Table3[],2,FALSE)</f>
        <v>9</v>
      </c>
      <c r="M4790" s="37">
        <f>VLOOKUP(Table2[[#This Row],[Home]],Table3[],2,FALSE)</f>
        <v>29</v>
      </c>
      <c r="N4790" s="37">
        <f>VLOOKUP(Table2[[#This Row],[Visitor]],Table4[],2,FALSE)</f>
        <v>24</v>
      </c>
      <c r="O4790" s="37">
        <f>VLOOKUP(Table2[[#This Row],[Home]],Table4[],2,FALSE)</f>
        <v>23</v>
      </c>
      <c r="P4790" s="37">
        <f>VLOOKUP(Table2[[#This Row],[Visitor]],Table5[],2,FALSE)</f>
        <v>21</v>
      </c>
      <c r="Q4790" s="37">
        <f>VLOOKUP(Table2[[#This Row],[Home]],Table5[],2,FALSE)</f>
        <v>16</v>
      </c>
    </row>
    <row r="4791" spans="1:17" ht="25.5" customHeight="1">
      <c r="A4791" s="100" t="s">
        <v>1666</v>
      </c>
      <c r="B4791" s="101" t="s">
        <v>26</v>
      </c>
      <c r="C4791" s="101" t="s">
        <v>22</v>
      </c>
      <c r="D4791" s="101">
        <v>125</v>
      </c>
      <c r="E4791" s="101" t="s">
        <v>34</v>
      </c>
      <c r="F4791" s="101">
        <v>146</v>
      </c>
      <c r="G4791" s="97"/>
      <c r="H4791" s="97"/>
      <c r="I4791" s="30"/>
      <c r="J4791" s="37">
        <f>VLOOKUP(Table2[[#This Row],[Visitor]],Table1[],2,FALSE)</f>
        <v>14</v>
      </c>
      <c r="K4791" s="37">
        <f>VLOOKUP(Table2[[#This Row],[Home]],Table1[],2,FALSE)</f>
        <v>2</v>
      </c>
      <c r="L4791" s="37">
        <f>VLOOKUP(Table2[[#This Row],[Visitor]],Table3[],2,FALSE)</f>
        <v>16</v>
      </c>
      <c r="M4791" s="37">
        <f>VLOOKUP(Table2[[#This Row],[Home]],Table3[],2,FALSE)</f>
        <v>13</v>
      </c>
      <c r="N4791" s="37">
        <f>VLOOKUP(Table2[[#This Row],[Visitor]],Table4[],2,FALSE)</f>
        <v>1</v>
      </c>
      <c r="O4791" s="37">
        <f>VLOOKUP(Table2[[#This Row],[Home]],Table4[],2,FALSE)</f>
        <v>13</v>
      </c>
      <c r="P4791" s="37">
        <f>VLOOKUP(Table2[[#This Row],[Visitor]],Table5[],2,FALSE)</f>
        <v>1</v>
      </c>
      <c r="Q4791" s="37">
        <f>VLOOKUP(Table2[[#This Row],[Home]],Table5[],2,FALSE)</f>
        <v>19</v>
      </c>
    </row>
    <row r="4792" spans="1:17" ht="25.5" customHeight="1">
      <c r="A4792" s="100" t="s">
        <v>1666</v>
      </c>
      <c r="B4792" s="101" t="s">
        <v>35</v>
      </c>
      <c r="C4792" s="101" t="s">
        <v>31</v>
      </c>
      <c r="D4792" s="101">
        <v>116</v>
      </c>
      <c r="E4792" s="101" t="s">
        <v>10</v>
      </c>
      <c r="F4792" s="101">
        <v>119</v>
      </c>
      <c r="G4792" s="97"/>
      <c r="H4792" s="97"/>
      <c r="I4792" s="30"/>
      <c r="J4792" s="37">
        <f>VLOOKUP(Table2[[#This Row],[Visitor]],Table1[],2,FALSE)</f>
        <v>8</v>
      </c>
      <c r="K4792" s="37">
        <f>VLOOKUP(Table2[[#This Row],[Home]],Table1[],2,FALSE)</f>
        <v>1</v>
      </c>
      <c r="L4792" s="37">
        <f>VLOOKUP(Table2[[#This Row],[Visitor]],Table3[],2,FALSE)</f>
        <v>11</v>
      </c>
      <c r="M4792" s="37">
        <f>VLOOKUP(Table2[[#This Row],[Home]],Table3[],2,FALSE)</f>
        <v>3</v>
      </c>
      <c r="N4792" s="37">
        <f>VLOOKUP(Table2[[#This Row],[Visitor]],Table4[],2,FALSE)</f>
        <v>8</v>
      </c>
      <c r="O4792" s="37">
        <f>VLOOKUP(Table2[[#This Row],[Home]],Table4[],2,FALSE)</f>
        <v>3</v>
      </c>
      <c r="P4792" s="37">
        <f>VLOOKUP(Table2[[#This Row],[Visitor]],Table5[],2,FALSE)</f>
        <v>11</v>
      </c>
      <c r="Q4792" s="37">
        <f>VLOOKUP(Table2[[#This Row],[Home]],Table5[],2,FALSE)</f>
        <v>30</v>
      </c>
    </row>
    <row r="4793" spans="1:17" ht="25.5" customHeight="1">
      <c r="A4793" s="100" t="s">
        <v>1666</v>
      </c>
      <c r="B4793" s="101" t="s">
        <v>35</v>
      </c>
      <c r="C4793" s="101" t="s">
        <v>9</v>
      </c>
      <c r="D4793" s="101">
        <v>129</v>
      </c>
      <c r="E4793" s="101" t="s">
        <v>36</v>
      </c>
      <c r="F4793" s="101">
        <v>140</v>
      </c>
      <c r="G4793" s="97"/>
      <c r="H4793" s="97"/>
      <c r="I4793" s="30"/>
      <c r="J4793" s="37">
        <f>VLOOKUP(Table2[[#This Row],[Visitor]],Table1[],2,FALSE)</f>
        <v>3</v>
      </c>
      <c r="K4793" s="37">
        <f>VLOOKUP(Table2[[#This Row],[Home]],Table1[],2,FALSE)</f>
        <v>16</v>
      </c>
      <c r="L4793" s="37">
        <f>VLOOKUP(Table2[[#This Row],[Visitor]],Table3[],2,FALSE)</f>
        <v>1</v>
      </c>
      <c r="M4793" s="37">
        <f>VLOOKUP(Table2[[#This Row],[Home]],Table3[],2,FALSE)</f>
        <v>7</v>
      </c>
      <c r="N4793" s="37">
        <f>VLOOKUP(Table2[[#This Row],[Visitor]],Table4[],2,FALSE)</f>
        <v>5</v>
      </c>
      <c r="O4793" s="37">
        <f>VLOOKUP(Table2[[#This Row],[Home]],Table4[],2,FALSE)</f>
        <v>6</v>
      </c>
      <c r="P4793" s="37">
        <f>VLOOKUP(Table2[[#This Row],[Visitor]],Table5[],2,FALSE)</f>
        <v>8</v>
      </c>
      <c r="Q4793" s="37">
        <f>VLOOKUP(Table2[[#This Row],[Home]],Table5[],2,FALSE)</f>
        <v>15</v>
      </c>
    </row>
    <row r="4794" spans="1:17" ht="25.5" customHeight="1">
      <c r="A4794" s="100" t="s">
        <v>1667</v>
      </c>
      <c r="B4794" s="101" t="s">
        <v>12</v>
      </c>
      <c r="C4794" s="101" t="s">
        <v>30</v>
      </c>
      <c r="D4794" s="101">
        <v>117</v>
      </c>
      <c r="E4794" s="101" t="s">
        <v>13</v>
      </c>
      <c r="F4794" s="101">
        <v>112</v>
      </c>
      <c r="G4794" s="97"/>
      <c r="H4794" s="97"/>
      <c r="I4794" s="30"/>
      <c r="J4794" s="37">
        <f>VLOOKUP(Table2[[#This Row],[Visitor]],Table1[],2,FALSE)</f>
        <v>18</v>
      </c>
      <c r="K4794" s="37">
        <f>VLOOKUP(Table2[[#This Row],[Home]],Table1[],2,FALSE)</f>
        <v>20</v>
      </c>
      <c r="L4794" s="37">
        <f>VLOOKUP(Table2[[#This Row],[Visitor]],Table3[],2,FALSE)</f>
        <v>14</v>
      </c>
      <c r="M4794" s="37">
        <f>VLOOKUP(Table2[[#This Row],[Home]],Table3[],2,FALSE)</f>
        <v>20</v>
      </c>
      <c r="N4794" s="37">
        <f>VLOOKUP(Table2[[#This Row],[Visitor]],Table4[],2,FALSE)</f>
        <v>4</v>
      </c>
      <c r="O4794" s="37">
        <f>VLOOKUP(Table2[[#This Row],[Home]],Table4[],2,FALSE)</f>
        <v>17</v>
      </c>
      <c r="P4794" s="37">
        <f>VLOOKUP(Table2[[#This Row],[Visitor]],Table5[],2,FALSE)</f>
        <v>6</v>
      </c>
      <c r="Q4794" s="37">
        <f>VLOOKUP(Table2[[#This Row],[Home]],Table5[],2,FALSE)</f>
        <v>23</v>
      </c>
    </row>
    <row r="4795" spans="1:17" ht="25.5" customHeight="1">
      <c r="A4795" s="100" t="s">
        <v>1667</v>
      </c>
      <c r="B4795" s="101" t="s">
        <v>12</v>
      </c>
      <c r="C4795" s="101" t="s">
        <v>33</v>
      </c>
      <c r="D4795" s="101">
        <v>119</v>
      </c>
      <c r="E4795" s="101" t="s">
        <v>14</v>
      </c>
      <c r="F4795" s="101">
        <v>100</v>
      </c>
      <c r="G4795" s="97"/>
      <c r="H4795" s="97"/>
      <c r="I4795" s="30"/>
      <c r="J4795" s="37">
        <f>VLOOKUP(Table2[[#This Row],[Visitor]],Table1[],2,FALSE)</f>
        <v>24</v>
      </c>
      <c r="K4795" s="37">
        <f>VLOOKUP(Table2[[#This Row],[Home]],Table1[],2,FALSE)</f>
        <v>19</v>
      </c>
      <c r="L4795" s="37">
        <f>VLOOKUP(Table2[[#This Row],[Visitor]],Table3[],2,FALSE)</f>
        <v>12</v>
      </c>
      <c r="M4795" s="37">
        <f>VLOOKUP(Table2[[#This Row],[Home]],Table3[],2,FALSE)</f>
        <v>19</v>
      </c>
      <c r="N4795" s="37">
        <f>VLOOKUP(Table2[[#This Row],[Visitor]],Table4[],2,FALSE)</f>
        <v>21</v>
      </c>
      <c r="O4795" s="37">
        <f>VLOOKUP(Table2[[#This Row],[Home]],Table4[],2,FALSE)</f>
        <v>16</v>
      </c>
      <c r="P4795" s="37">
        <f>VLOOKUP(Table2[[#This Row],[Visitor]],Table5[],2,FALSE)</f>
        <v>29</v>
      </c>
      <c r="Q4795" s="37">
        <f>VLOOKUP(Table2[[#This Row],[Home]],Table5[],2,FALSE)</f>
        <v>27</v>
      </c>
    </row>
    <row r="4796" spans="1:17" ht="25.5" customHeight="1">
      <c r="A4796" s="100" t="s">
        <v>1667</v>
      </c>
      <c r="B4796" s="101" t="s">
        <v>21</v>
      </c>
      <c r="C4796" s="101" t="s">
        <v>17</v>
      </c>
      <c r="D4796" s="101">
        <v>129</v>
      </c>
      <c r="E4796" s="101" t="s">
        <v>5</v>
      </c>
      <c r="F4796" s="101">
        <v>121</v>
      </c>
      <c r="G4796" s="97"/>
      <c r="H4796" s="97"/>
      <c r="I4796" s="30"/>
      <c r="J4796" s="37">
        <f>VLOOKUP(Table2[[#This Row],[Visitor]],Table1[],2,FALSE)</f>
        <v>17</v>
      </c>
      <c r="K4796" s="37">
        <f>VLOOKUP(Table2[[#This Row],[Home]],Table1[],2,FALSE)</f>
        <v>4</v>
      </c>
      <c r="L4796" s="37">
        <f>VLOOKUP(Table2[[#This Row],[Visitor]],Table3[],2,FALSE)</f>
        <v>15</v>
      </c>
      <c r="M4796" s="37">
        <f>VLOOKUP(Table2[[#This Row],[Home]],Table3[],2,FALSE)</f>
        <v>4</v>
      </c>
      <c r="N4796" s="37">
        <f>VLOOKUP(Table2[[#This Row],[Visitor]],Table4[],2,FALSE)</f>
        <v>18</v>
      </c>
      <c r="O4796" s="37">
        <f>VLOOKUP(Table2[[#This Row],[Home]],Table4[],2,FALSE)</f>
        <v>9</v>
      </c>
      <c r="P4796" s="37">
        <f>VLOOKUP(Table2[[#This Row],[Visitor]],Table5[],2,FALSE)</f>
        <v>9</v>
      </c>
      <c r="Q4796" s="37">
        <f>VLOOKUP(Table2[[#This Row],[Home]],Table5[],2,FALSE)</f>
        <v>5</v>
      </c>
    </row>
    <row r="4797" spans="1:17" ht="25.5" customHeight="1">
      <c r="A4797" s="100" t="s">
        <v>1667</v>
      </c>
      <c r="B4797" s="101" t="s">
        <v>21</v>
      </c>
      <c r="C4797" s="101" t="s">
        <v>44</v>
      </c>
      <c r="D4797" s="101">
        <v>115</v>
      </c>
      <c r="E4797" s="101" t="s">
        <v>41</v>
      </c>
      <c r="F4797" s="101">
        <v>96</v>
      </c>
      <c r="G4797" s="97"/>
      <c r="H4797" s="97"/>
      <c r="I4797" s="30"/>
      <c r="J4797" s="37">
        <f>VLOOKUP(Table2[[#This Row],[Visitor]],Table1[],2,FALSE)</f>
        <v>6</v>
      </c>
      <c r="K4797" s="37">
        <f>VLOOKUP(Table2[[#This Row],[Home]],Table1[],2,FALSE)</f>
        <v>7</v>
      </c>
      <c r="L4797" s="37">
        <f>VLOOKUP(Table2[[#This Row],[Visitor]],Table3[],2,FALSE)</f>
        <v>18</v>
      </c>
      <c r="M4797" s="37">
        <f>VLOOKUP(Table2[[#This Row],[Home]],Table3[],2,FALSE)</f>
        <v>2</v>
      </c>
      <c r="N4797" s="37">
        <f>VLOOKUP(Table2[[#This Row],[Visitor]],Table4[],2,FALSE)</f>
        <v>12</v>
      </c>
      <c r="O4797" s="37">
        <f>VLOOKUP(Table2[[#This Row],[Home]],Table4[],2,FALSE)</f>
        <v>2</v>
      </c>
      <c r="P4797" s="37">
        <f>VLOOKUP(Table2[[#This Row],[Visitor]],Table5[],2,FALSE)</f>
        <v>4</v>
      </c>
      <c r="Q4797" s="37">
        <f>VLOOKUP(Table2[[#This Row],[Home]],Table5[],2,FALSE)</f>
        <v>2</v>
      </c>
    </row>
    <row r="4798" spans="1:17" ht="25.5" customHeight="1">
      <c r="A4798" s="100" t="s">
        <v>1667</v>
      </c>
      <c r="B4798" s="101" t="s">
        <v>23</v>
      </c>
      <c r="C4798" s="101" t="s">
        <v>15</v>
      </c>
      <c r="D4798" s="101">
        <v>115</v>
      </c>
      <c r="E4798" s="101" t="s">
        <v>40</v>
      </c>
      <c r="F4798" s="101">
        <v>107</v>
      </c>
      <c r="G4798" s="97"/>
      <c r="H4798" s="97"/>
      <c r="I4798" s="30"/>
      <c r="J4798" s="37">
        <f>VLOOKUP(Table2[[#This Row],[Visitor]],Table1[],2,FALSE)</f>
        <v>30</v>
      </c>
      <c r="K4798" s="37">
        <f>VLOOKUP(Table2[[#This Row],[Home]],Table1[],2,FALSE)</f>
        <v>15</v>
      </c>
      <c r="L4798" s="37">
        <f>VLOOKUP(Table2[[#This Row],[Visitor]],Table3[],2,FALSE)</f>
        <v>23</v>
      </c>
      <c r="M4798" s="37">
        <f>VLOOKUP(Table2[[#This Row],[Home]],Table3[],2,FALSE)</f>
        <v>24</v>
      </c>
      <c r="N4798" s="37">
        <f>VLOOKUP(Table2[[#This Row],[Visitor]],Table4[],2,FALSE)</f>
        <v>14</v>
      </c>
      <c r="O4798" s="37">
        <f>VLOOKUP(Table2[[#This Row],[Home]],Table4[],2,FALSE)</f>
        <v>27</v>
      </c>
      <c r="P4798" s="37">
        <f>VLOOKUP(Table2[[#This Row],[Visitor]],Table5[],2,FALSE)</f>
        <v>14</v>
      </c>
      <c r="Q4798" s="37">
        <f>VLOOKUP(Table2[[#This Row],[Home]],Table5[],2,FALSE)</f>
        <v>24</v>
      </c>
    </row>
    <row r="4799" spans="1:17" ht="25.5" customHeight="1">
      <c r="A4799" s="100" t="s">
        <v>1667</v>
      </c>
      <c r="B4799" s="101" t="s">
        <v>23</v>
      </c>
      <c r="C4799" s="101" t="s">
        <v>19</v>
      </c>
      <c r="D4799" s="101">
        <v>94</v>
      </c>
      <c r="E4799" s="101" t="s">
        <v>16</v>
      </c>
      <c r="F4799" s="101">
        <v>103</v>
      </c>
      <c r="G4799" s="97"/>
      <c r="H4799" s="97"/>
      <c r="I4799" s="30"/>
      <c r="J4799" s="37">
        <f>VLOOKUP(Table2[[#This Row],[Visitor]],Table1[],2,FALSE)</f>
        <v>27</v>
      </c>
      <c r="K4799" s="37">
        <f>VLOOKUP(Table2[[#This Row],[Home]],Table1[],2,FALSE)</f>
        <v>13</v>
      </c>
      <c r="L4799" s="37">
        <f>VLOOKUP(Table2[[#This Row],[Visitor]],Table3[],2,FALSE)</f>
        <v>5</v>
      </c>
      <c r="M4799" s="37">
        <f>VLOOKUP(Table2[[#This Row],[Home]],Table3[],2,FALSE)</f>
        <v>8</v>
      </c>
      <c r="N4799" s="37">
        <f>VLOOKUP(Table2[[#This Row],[Visitor]],Table4[],2,FALSE)</f>
        <v>7</v>
      </c>
      <c r="O4799" s="37">
        <f>VLOOKUP(Table2[[#This Row],[Home]],Table4[],2,FALSE)</f>
        <v>11</v>
      </c>
      <c r="P4799" s="37">
        <f>VLOOKUP(Table2[[#This Row],[Visitor]],Table5[],2,FALSE)</f>
        <v>13</v>
      </c>
      <c r="Q4799" s="37">
        <f>VLOOKUP(Table2[[#This Row],[Home]],Table5[],2,FALSE)</f>
        <v>7</v>
      </c>
    </row>
    <row r="4800" spans="1:17" ht="25.5" customHeight="1">
      <c r="A4800" s="100" t="s">
        <v>1667</v>
      </c>
      <c r="B4800" s="101" t="s">
        <v>23</v>
      </c>
      <c r="C4800" s="101" t="s">
        <v>28</v>
      </c>
      <c r="D4800" s="101">
        <v>104</v>
      </c>
      <c r="E4800" s="101" t="s">
        <v>25</v>
      </c>
      <c r="F4800" s="101">
        <v>133</v>
      </c>
      <c r="G4800" s="97"/>
      <c r="H4800" s="97"/>
      <c r="I4800" s="30"/>
      <c r="J4800" s="37">
        <f>VLOOKUP(Table2[[#This Row],[Visitor]],Table1[],2,FALSE)</f>
        <v>22</v>
      </c>
      <c r="K4800" s="37">
        <f>VLOOKUP(Table2[[#This Row],[Home]],Table1[],2,FALSE)</f>
        <v>12</v>
      </c>
      <c r="L4800" s="37">
        <f>VLOOKUP(Table2[[#This Row],[Visitor]],Table3[],2,FALSE)</f>
        <v>28</v>
      </c>
      <c r="M4800" s="37">
        <f>VLOOKUP(Table2[[#This Row],[Home]],Table3[],2,FALSE)</f>
        <v>29</v>
      </c>
      <c r="N4800" s="37">
        <f>VLOOKUP(Table2[[#This Row],[Visitor]],Table4[],2,FALSE)</f>
        <v>22</v>
      </c>
      <c r="O4800" s="37">
        <f>VLOOKUP(Table2[[#This Row],[Home]],Table4[],2,FALSE)</f>
        <v>23</v>
      </c>
      <c r="P4800" s="37">
        <f>VLOOKUP(Table2[[#This Row],[Visitor]],Table5[],2,FALSE)</f>
        <v>12</v>
      </c>
      <c r="Q4800" s="37">
        <f>VLOOKUP(Table2[[#This Row],[Home]],Table5[],2,FALSE)</f>
        <v>16</v>
      </c>
    </row>
    <row r="4801" spans="1:17" ht="25.5" customHeight="1">
      <c r="A4801" s="100" t="s">
        <v>1667</v>
      </c>
      <c r="B4801" s="101" t="s">
        <v>29</v>
      </c>
      <c r="C4801" s="101" t="s">
        <v>18</v>
      </c>
      <c r="D4801" s="101">
        <v>102</v>
      </c>
      <c r="E4801" s="101" t="s">
        <v>22</v>
      </c>
      <c r="F4801" s="101">
        <v>114</v>
      </c>
      <c r="G4801" s="97"/>
      <c r="H4801" s="97"/>
      <c r="I4801" s="30"/>
      <c r="J4801" s="37">
        <f>VLOOKUP(Table2[[#This Row],[Visitor]],Table1[],2,FALSE)</f>
        <v>26</v>
      </c>
      <c r="K4801" s="37">
        <f>VLOOKUP(Table2[[#This Row],[Home]],Table1[],2,FALSE)</f>
        <v>14</v>
      </c>
      <c r="L4801" s="37">
        <f>VLOOKUP(Table2[[#This Row],[Visitor]],Table3[],2,FALSE)</f>
        <v>26</v>
      </c>
      <c r="M4801" s="37">
        <f>VLOOKUP(Table2[[#This Row],[Home]],Table3[],2,FALSE)</f>
        <v>16</v>
      </c>
      <c r="N4801" s="37">
        <f>VLOOKUP(Table2[[#This Row],[Visitor]],Table4[],2,FALSE)</f>
        <v>15</v>
      </c>
      <c r="O4801" s="37">
        <f>VLOOKUP(Table2[[#This Row],[Home]],Table4[],2,FALSE)</f>
        <v>1</v>
      </c>
      <c r="P4801" s="37">
        <f>VLOOKUP(Table2[[#This Row],[Visitor]],Table5[],2,FALSE)</f>
        <v>18</v>
      </c>
      <c r="Q4801" s="37">
        <f>VLOOKUP(Table2[[#This Row],[Home]],Table5[],2,FALSE)</f>
        <v>1</v>
      </c>
    </row>
    <row r="4802" spans="1:17" ht="25.5" customHeight="1">
      <c r="A4802" s="100" t="s">
        <v>1667</v>
      </c>
      <c r="B4802" s="101" t="s">
        <v>35</v>
      </c>
      <c r="C4802" s="101" t="s">
        <v>37</v>
      </c>
      <c r="D4802" s="101">
        <v>116</v>
      </c>
      <c r="E4802" s="101" t="s">
        <v>10</v>
      </c>
      <c r="F4802" s="101">
        <v>122</v>
      </c>
      <c r="G4802" s="97"/>
      <c r="H4802" s="97"/>
      <c r="I4802" s="30"/>
      <c r="J4802" s="37">
        <f>VLOOKUP(Table2[[#This Row],[Visitor]],Table1[],2,FALSE)</f>
        <v>29</v>
      </c>
      <c r="K4802" s="37">
        <f>VLOOKUP(Table2[[#This Row],[Home]],Table1[],2,FALSE)</f>
        <v>1</v>
      </c>
      <c r="L4802" s="37">
        <f>VLOOKUP(Table2[[#This Row],[Visitor]],Table3[],2,FALSE)</f>
        <v>30</v>
      </c>
      <c r="M4802" s="37">
        <f>VLOOKUP(Table2[[#This Row],[Home]],Table3[],2,FALSE)</f>
        <v>3</v>
      </c>
      <c r="N4802" s="37">
        <f>VLOOKUP(Table2[[#This Row],[Visitor]],Table4[],2,FALSE)</f>
        <v>29</v>
      </c>
      <c r="O4802" s="37">
        <f>VLOOKUP(Table2[[#This Row],[Home]],Table4[],2,FALSE)</f>
        <v>3</v>
      </c>
      <c r="P4802" s="37">
        <f>VLOOKUP(Table2[[#This Row],[Visitor]],Table5[],2,FALSE)</f>
        <v>17</v>
      </c>
      <c r="Q4802" s="37">
        <f>VLOOKUP(Table2[[#This Row],[Home]],Table5[],2,FALSE)</f>
        <v>30</v>
      </c>
    </row>
    <row r="4803" spans="1:17" ht="25.5" customHeight="1">
      <c r="A4803" s="100" t="s">
        <v>1667</v>
      </c>
      <c r="B4803" s="101" t="s">
        <v>35</v>
      </c>
      <c r="C4803" s="101" t="s">
        <v>42</v>
      </c>
      <c r="D4803" s="101">
        <v>99</v>
      </c>
      <c r="E4803" s="101" t="s">
        <v>45</v>
      </c>
      <c r="F4803" s="101">
        <v>101</v>
      </c>
      <c r="G4803" s="97"/>
      <c r="H4803" s="97"/>
      <c r="I4803" s="30"/>
      <c r="J4803" s="37">
        <f>VLOOKUP(Table2[[#This Row],[Visitor]],Table1[],2,FALSE)</f>
        <v>25</v>
      </c>
      <c r="K4803" s="37">
        <f>VLOOKUP(Table2[[#This Row],[Home]],Table1[],2,FALSE)</f>
        <v>28</v>
      </c>
      <c r="L4803" s="37">
        <f>VLOOKUP(Table2[[#This Row],[Visitor]],Table3[],2,FALSE)</f>
        <v>22</v>
      </c>
      <c r="M4803" s="37">
        <f>VLOOKUP(Table2[[#This Row],[Home]],Table3[],2,FALSE)</f>
        <v>21</v>
      </c>
      <c r="N4803" s="37">
        <f>VLOOKUP(Table2[[#This Row],[Visitor]],Table4[],2,FALSE)</f>
        <v>30</v>
      </c>
      <c r="O4803" s="37">
        <f>VLOOKUP(Table2[[#This Row],[Home]],Table4[],2,FALSE)</f>
        <v>20</v>
      </c>
      <c r="P4803" s="37">
        <f>VLOOKUP(Table2[[#This Row],[Visitor]],Table5[],2,FALSE)</f>
        <v>25</v>
      </c>
      <c r="Q4803" s="37">
        <f>VLOOKUP(Table2[[#This Row],[Home]],Table5[],2,FALSE)</f>
        <v>3</v>
      </c>
    </row>
    <row r="4804" spans="1:17" ht="25.5" customHeight="1">
      <c r="A4804" s="100" t="s">
        <v>1667</v>
      </c>
      <c r="B4804" s="101" t="s">
        <v>35</v>
      </c>
      <c r="C4804" s="101" t="s">
        <v>43</v>
      </c>
      <c r="D4804" s="101">
        <v>106</v>
      </c>
      <c r="E4804" s="101" t="s">
        <v>38</v>
      </c>
      <c r="F4804" s="101">
        <v>122</v>
      </c>
      <c r="G4804" s="97"/>
      <c r="H4804" s="97"/>
      <c r="I4804" s="30"/>
      <c r="J4804" s="37">
        <f>VLOOKUP(Table2[[#This Row],[Visitor]],Table1[],2,FALSE)</f>
        <v>10</v>
      </c>
      <c r="K4804" s="37">
        <f>VLOOKUP(Table2[[#This Row],[Home]],Table1[],2,FALSE)</f>
        <v>23</v>
      </c>
      <c r="L4804" s="37">
        <f>VLOOKUP(Table2[[#This Row],[Visitor]],Table3[],2,FALSE)</f>
        <v>10</v>
      </c>
      <c r="M4804" s="37">
        <f>VLOOKUP(Table2[[#This Row],[Home]],Table3[],2,FALSE)</f>
        <v>25</v>
      </c>
      <c r="N4804" s="37">
        <f>VLOOKUP(Table2[[#This Row],[Visitor]],Table4[],2,FALSE)</f>
        <v>10</v>
      </c>
      <c r="O4804" s="37">
        <f>VLOOKUP(Table2[[#This Row],[Home]],Table4[],2,FALSE)</f>
        <v>19</v>
      </c>
      <c r="P4804" s="37">
        <f>VLOOKUP(Table2[[#This Row],[Visitor]],Table5[],2,FALSE)</f>
        <v>10</v>
      </c>
      <c r="Q4804" s="37">
        <f>VLOOKUP(Table2[[#This Row],[Home]],Table5[],2,FALSE)</f>
        <v>20</v>
      </c>
    </row>
    <row r="4805" spans="1:17" ht="25.5" customHeight="1">
      <c r="A4805" s="100" t="s">
        <v>1668</v>
      </c>
      <c r="B4805" s="101" t="s">
        <v>12</v>
      </c>
      <c r="C4805" s="101" t="s">
        <v>20</v>
      </c>
      <c r="D4805" s="101">
        <v>116</v>
      </c>
      <c r="E4805" s="101" t="s">
        <v>27</v>
      </c>
      <c r="F4805" s="101">
        <v>120</v>
      </c>
      <c r="G4805" s="97"/>
      <c r="H4805" s="97"/>
      <c r="I4805" s="30"/>
      <c r="J4805" s="37">
        <f>VLOOKUP(Table2[[#This Row],[Visitor]],Table1[],2,FALSE)</f>
        <v>9</v>
      </c>
      <c r="K4805" s="37">
        <f>VLOOKUP(Table2[[#This Row],[Home]],Table1[],2,FALSE)</f>
        <v>11</v>
      </c>
      <c r="L4805" s="37">
        <f>VLOOKUP(Table2[[#This Row],[Visitor]],Table3[],2,FALSE)</f>
        <v>17</v>
      </c>
      <c r="M4805" s="37">
        <f>VLOOKUP(Table2[[#This Row],[Home]],Table3[],2,FALSE)</f>
        <v>27</v>
      </c>
      <c r="N4805" s="37">
        <f>VLOOKUP(Table2[[#This Row],[Visitor]],Table4[],2,FALSE)</f>
        <v>25</v>
      </c>
      <c r="O4805" s="37">
        <f>VLOOKUP(Table2[[#This Row],[Home]],Table4[],2,FALSE)</f>
        <v>26</v>
      </c>
      <c r="P4805" s="37">
        <f>VLOOKUP(Table2[[#This Row],[Visitor]],Table5[],2,FALSE)</f>
        <v>22</v>
      </c>
      <c r="Q4805" s="37">
        <f>VLOOKUP(Table2[[#This Row],[Home]],Table5[],2,FALSE)</f>
        <v>26</v>
      </c>
    </row>
    <row r="4806" spans="1:17" ht="25.5" customHeight="1">
      <c r="A4806" s="100" t="s">
        <v>1668</v>
      </c>
      <c r="B4806" s="101" t="s">
        <v>23</v>
      </c>
      <c r="C4806" s="101" t="s">
        <v>34</v>
      </c>
      <c r="D4806" s="101">
        <v>116</v>
      </c>
      <c r="E4806" s="101" t="s">
        <v>15</v>
      </c>
      <c r="F4806" s="101">
        <v>128</v>
      </c>
      <c r="G4806" s="97"/>
      <c r="H4806" s="97"/>
      <c r="I4806" s="30"/>
      <c r="J4806" s="37">
        <f>VLOOKUP(Table2[[#This Row],[Visitor]],Table1[],2,FALSE)</f>
        <v>2</v>
      </c>
      <c r="K4806" s="37">
        <f>VLOOKUP(Table2[[#This Row],[Home]],Table1[],2,FALSE)</f>
        <v>30</v>
      </c>
      <c r="L4806" s="37">
        <f>VLOOKUP(Table2[[#This Row],[Visitor]],Table3[],2,FALSE)</f>
        <v>13</v>
      </c>
      <c r="M4806" s="37">
        <f>VLOOKUP(Table2[[#This Row],[Home]],Table3[],2,FALSE)</f>
        <v>23</v>
      </c>
      <c r="N4806" s="37">
        <f>VLOOKUP(Table2[[#This Row],[Visitor]],Table4[],2,FALSE)</f>
        <v>13</v>
      </c>
      <c r="O4806" s="37">
        <f>VLOOKUP(Table2[[#This Row],[Home]],Table4[],2,FALSE)</f>
        <v>14</v>
      </c>
      <c r="P4806" s="37">
        <f>VLOOKUP(Table2[[#This Row],[Visitor]],Table5[],2,FALSE)</f>
        <v>19</v>
      </c>
      <c r="Q4806" s="37">
        <f>VLOOKUP(Table2[[#This Row],[Home]],Table5[],2,FALSE)</f>
        <v>14</v>
      </c>
    </row>
    <row r="4807" spans="1:17" ht="25.5" customHeight="1">
      <c r="A4807" s="100" t="s">
        <v>1668</v>
      </c>
      <c r="B4807" s="101" t="s">
        <v>23</v>
      </c>
      <c r="C4807" s="101" t="s">
        <v>5</v>
      </c>
      <c r="D4807" s="101">
        <v>94</v>
      </c>
      <c r="E4807" s="101" t="s">
        <v>6</v>
      </c>
      <c r="F4807" s="101">
        <v>102</v>
      </c>
      <c r="G4807" s="97"/>
      <c r="H4807" s="97"/>
      <c r="I4807" s="30"/>
      <c r="J4807" s="37">
        <f>VLOOKUP(Table2[[#This Row],[Visitor]],Table1[],2,FALSE)</f>
        <v>4</v>
      </c>
      <c r="K4807" s="37">
        <f>VLOOKUP(Table2[[#This Row],[Home]],Table1[],2,FALSE)</f>
        <v>5</v>
      </c>
      <c r="L4807" s="37">
        <f>VLOOKUP(Table2[[#This Row],[Visitor]],Table3[],2,FALSE)</f>
        <v>4</v>
      </c>
      <c r="M4807" s="37">
        <f>VLOOKUP(Table2[[#This Row],[Home]],Table3[],2,FALSE)</f>
        <v>6</v>
      </c>
      <c r="N4807" s="37">
        <f>VLOOKUP(Table2[[#This Row],[Visitor]],Table4[],2,FALSE)</f>
        <v>9</v>
      </c>
      <c r="O4807" s="37">
        <f>VLOOKUP(Table2[[#This Row],[Home]],Table4[],2,FALSE)</f>
        <v>28</v>
      </c>
      <c r="P4807" s="37">
        <f>VLOOKUP(Table2[[#This Row],[Visitor]],Table5[],2,FALSE)</f>
        <v>5</v>
      </c>
      <c r="Q4807" s="37">
        <f>VLOOKUP(Table2[[#This Row],[Home]],Table5[],2,FALSE)</f>
        <v>28</v>
      </c>
    </row>
    <row r="4808" spans="1:17" ht="25.5" customHeight="1">
      <c r="A4808" s="100" t="s">
        <v>1668</v>
      </c>
      <c r="B4808" s="101" t="s">
        <v>29</v>
      </c>
      <c r="C4808" s="101" t="s">
        <v>24</v>
      </c>
      <c r="D4808" s="101">
        <v>107</v>
      </c>
      <c r="E4808" s="101" t="s">
        <v>28</v>
      </c>
      <c r="F4808" s="101">
        <v>125</v>
      </c>
      <c r="G4808" s="97"/>
      <c r="H4808" s="97"/>
      <c r="I4808" s="30"/>
      <c r="J4808" s="37">
        <f>VLOOKUP(Table2[[#This Row],[Visitor]],Table1[],2,FALSE)</f>
        <v>21</v>
      </c>
      <c r="K4808" s="37">
        <f>VLOOKUP(Table2[[#This Row],[Home]],Table1[],2,FALSE)</f>
        <v>22</v>
      </c>
      <c r="L4808" s="37">
        <f>VLOOKUP(Table2[[#This Row],[Visitor]],Table3[],2,FALSE)</f>
        <v>9</v>
      </c>
      <c r="M4808" s="37">
        <f>VLOOKUP(Table2[[#This Row],[Home]],Table3[],2,FALSE)</f>
        <v>28</v>
      </c>
      <c r="N4808" s="37">
        <f>VLOOKUP(Table2[[#This Row],[Visitor]],Table4[],2,FALSE)</f>
        <v>24</v>
      </c>
      <c r="O4808" s="37">
        <f>VLOOKUP(Table2[[#This Row],[Home]],Table4[],2,FALSE)</f>
        <v>22</v>
      </c>
      <c r="P4808" s="37">
        <f>VLOOKUP(Table2[[#This Row],[Visitor]],Table5[],2,FALSE)</f>
        <v>21</v>
      </c>
      <c r="Q4808" s="37">
        <f>VLOOKUP(Table2[[#This Row],[Home]],Table5[],2,FALSE)</f>
        <v>12</v>
      </c>
    </row>
    <row r="4809" spans="1:17" ht="25.5" customHeight="1">
      <c r="A4809" s="100" t="s">
        <v>1668</v>
      </c>
      <c r="B4809" s="101" t="s">
        <v>32</v>
      </c>
      <c r="C4809" s="101" t="s">
        <v>36</v>
      </c>
      <c r="D4809" s="101">
        <v>105</v>
      </c>
      <c r="E4809" s="101" t="s">
        <v>31</v>
      </c>
      <c r="F4809" s="101">
        <v>98</v>
      </c>
      <c r="G4809" s="97"/>
      <c r="H4809" s="97"/>
      <c r="I4809" s="30"/>
      <c r="J4809" s="37">
        <f>VLOOKUP(Table2[[#This Row],[Visitor]],Table1[],2,FALSE)</f>
        <v>16</v>
      </c>
      <c r="K4809" s="37">
        <f>VLOOKUP(Table2[[#This Row],[Home]],Table1[],2,FALSE)</f>
        <v>8</v>
      </c>
      <c r="L4809" s="37">
        <f>VLOOKUP(Table2[[#This Row],[Visitor]],Table3[],2,FALSE)</f>
        <v>7</v>
      </c>
      <c r="M4809" s="37">
        <f>VLOOKUP(Table2[[#This Row],[Home]],Table3[],2,FALSE)</f>
        <v>11</v>
      </c>
      <c r="N4809" s="37">
        <f>VLOOKUP(Table2[[#This Row],[Visitor]],Table4[],2,FALSE)</f>
        <v>6</v>
      </c>
      <c r="O4809" s="37">
        <f>VLOOKUP(Table2[[#This Row],[Home]],Table4[],2,FALSE)</f>
        <v>8</v>
      </c>
      <c r="P4809" s="37">
        <f>VLOOKUP(Table2[[#This Row],[Visitor]],Table5[],2,FALSE)</f>
        <v>15</v>
      </c>
      <c r="Q4809" s="37">
        <f>VLOOKUP(Table2[[#This Row],[Home]],Table5[],2,FALSE)</f>
        <v>11</v>
      </c>
    </row>
    <row r="4810" spans="1:17" ht="25.5" customHeight="1">
      <c r="A4810" s="100" t="s">
        <v>1668</v>
      </c>
      <c r="B4810" s="101" t="s">
        <v>8</v>
      </c>
      <c r="C4810" s="101" t="s">
        <v>9</v>
      </c>
      <c r="D4810" s="101">
        <v>122</v>
      </c>
      <c r="E4810" s="101" t="s">
        <v>45</v>
      </c>
      <c r="F4810" s="101">
        <v>124</v>
      </c>
      <c r="G4810" s="97"/>
      <c r="H4810" s="97"/>
      <c r="I4810" s="30"/>
      <c r="J4810" s="37">
        <f>VLOOKUP(Table2[[#This Row],[Visitor]],Table1[],2,FALSE)</f>
        <v>3</v>
      </c>
      <c r="K4810" s="37">
        <f>VLOOKUP(Table2[[#This Row],[Home]],Table1[],2,FALSE)</f>
        <v>28</v>
      </c>
      <c r="L4810" s="37">
        <f>VLOOKUP(Table2[[#This Row],[Visitor]],Table3[],2,FALSE)</f>
        <v>1</v>
      </c>
      <c r="M4810" s="37">
        <f>VLOOKUP(Table2[[#This Row],[Home]],Table3[],2,FALSE)</f>
        <v>21</v>
      </c>
      <c r="N4810" s="37">
        <f>VLOOKUP(Table2[[#This Row],[Visitor]],Table4[],2,FALSE)</f>
        <v>5</v>
      </c>
      <c r="O4810" s="37">
        <f>VLOOKUP(Table2[[#This Row],[Home]],Table4[],2,FALSE)</f>
        <v>20</v>
      </c>
      <c r="P4810" s="37">
        <f>VLOOKUP(Table2[[#This Row],[Visitor]],Table5[],2,FALSE)</f>
        <v>8</v>
      </c>
      <c r="Q4810" s="37">
        <f>VLOOKUP(Table2[[#This Row],[Home]],Table5[],2,FALSE)</f>
        <v>3</v>
      </c>
    </row>
    <row r="4811" spans="1:17" ht="25.5" customHeight="1">
      <c r="A4811" s="100" t="s">
        <v>1669</v>
      </c>
      <c r="B4811" s="101" t="s">
        <v>12</v>
      </c>
      <c r="C4811" s="101" t="s">
        <v>44</v>
      </c>
      <c r="D4811" s="101">
        <v>113</v>
      </c>
      <c r="E4811" s="101" t="s">
        <v>13</v>
      </c>
      <c r="F4811" s="101">
        <v>90</v>
      </c>
      <c r="G4811" s="97"/>
      <c r="H4811" s="97"/>
      <c r="I4811" s="30"/>
      <c r="J4811" s="37">
        <f>VLOOKUP(Table2[[#This Row],[Visitor]],Table1[],2,FALSE)</f>
        <v>6</v>
      </c>
      <c r="K4811" s="37">
        <f>VLOOKUP(Table2[[#This Row],[Home]],Table1[],2,FALSE)</f>
        <v>20</v>
      </c>
      <c r="L4811" s="37">
        <f>VLOOKUP(Table2[[#This Row],[Visitor]],Table3[],2,FALSE)</f>
        <v>18</v>
      </c>
      <c r="M4811" s="37">
        <f>VLOOKUP(Table2[[#This Row],[Home]],Table3[],2,FALSE)</f>
        <v>20</v>
      </c>
      <c r="N4811" s="37">
        <f>VLOOKUP(Table2[[#This Row],[Visitor]],Table4[],2,FALSE)</f>
        <v>12</v>
      </c>
      <c r="O4811" s="37">
        <f>VLOOKUP(Table2[[#This Row],[Home]],Table4[],2,FALSE)</f>
        <v>17</v>
      </c>
      <c r="P4811" s="37">
        <f>VLOOKUP(Table2[[#This Row],[Visitor]],Table5[],2,FALSE)</f>
        <v>4</v>
      </c>
      <c r="Q4811" s="37">
        <f>VLOOKUP(Table2[[#This Row],[Home]],Table5[],2,FALSE)</f>
        <v>23</v>
      </c>
    </row>
    <row r="4812" spans="1:17" ht="25.5" customHeight="1">
      <c r="A4812" s="100" t="s">
        <v>1669</v>
      </c>
      <c r="B4812" s="101" t="s">
        <v>12</v>
      </c>
      <c r="C4812" s="101" t="s">
        <v>22</v>
      </c>
      <c r="D4812" s="101">
        <v>142</v>
      </c>
      <c r="E4812" s="101" t="s">
        <v>16</v>
      </c>
      <c r="F4812" s="101">
        <v>133</v>
      </c>
      <c r="G4812" s="97"/>
      <c r="H4812" s="97"/>
      <c r="I4812" s="30"/>
      <c r="J4812" s="37">
        <f>VLOOKUP(Table2[[#This Row],[Visitor]],Table1[],2,FALSE)</f>
        <v>14</v>
      </c>
      <c r="K4812" s="37">
        <f>VLOOKUP(Table2[[#This Row],[Home]],Table1[],2,FALSE)</f>
        <v>13</v>
      </c>
      <c r="L4812" s="37">
        <f>VLOOKUP(Table2[[#This Row],[Visitor]],Table3[],2,FALSE)</f>
        <v>16</v>
      </c>
      <c r="M4812" s="37">
        <f>VLOOKUP(Table2[[#This Row],[Home]],Table3[],2,FALSE)</f>
        <v>8</v>
      </c>
      <c r="N4812" s="37">
        <f>VLOOKUP(Table2[[#This Row],[Visitor]],Table4[],2,FALSE)</f>
        <v>1</v>
      </c>
      <c r="O4812" s="37">
        <f>VLOOKUP(Table2[[#This Row],[Home]],Table4[],2,FALSE)</f>
        <v>11</v>
      </c>
      <c r="P4812" s="37">
        <f>VLOOKUP(Table2[[#This Row],[Visitor]],Table5[],2,FALSE)</f>
        <v>1</v>
      </c>
      <c r="Q4812" s="37">
        <f>VLOOKUP(Table2[[#This Row],[Home]],Table5[],2,FALSE)</f>
        <v>7</v>
      </c>
    </row>
    <row r="4813" spans="1:17" ht="25.5" customHeight="1">
      <c r="A4813" s="100" t="s">
        <v>1669</v>
      </c>
      <c r="B4813" s="101" t="s">
        <v>21</v>
      </c>
      <c r="C4813" s="101" t="s">
        <v>18</v>
      </c>
      <c r="D4813" s="101">
        <v>93</v>
      </c>
      <c r="E4813" s="101" t="s">
        <v>27</v>
      </c>
      <c r="F4813" s="101">
        <v>116</v>
      </c>
      <c r="G4813" s="97"/>
      <c r="H4813" s="97"/>
      <c r="I4813" s="30"/>
      <c r="J4813" s="37">
        <f>VLOOKUP(Table2[[#This Row],[Visitor]],Table1[],2,FALSE)</f>
        <v>26</v>
      </c>
      <c r="K4813" s="37">
        <f>VLOOKUP(Table2[[#This Row],[Home]],Table1[],2,FALSE)</f>
        <v>11</v>
      </c>
      <c r="L4813" s="37">
        <f>VLOOKUP(Table2[[#This Row],[Visitor]],Table3[],2,FALSE)</f>
        <v>26</v>
      </c>
      <c r="M4813" s="37">
        <f>VLOOKUP(Table2[[#This Row],[Home]],Table3[],2,FALSE)</f>
        <v>27</v>
      </c>
      <c r="N4813" s="37">
        <f>VLOOKUP(Table2[[#This Row],[Visitor]],Table4[],2,FALSE)</f>
        <v>15</v>
      </c>
      <c r="O4813" s="37">
        <f>VLOOKUP(Table2[[#This Row],[Home]],Table4[],2,FALSE)</f>
        <v>26</v>
      </c>
      <c r="P4813" s="37">
        <f>VLOOKUP(Table2[[#This Row],[Visitor]],Table5[],2,FALSE)</f>
        <v>18</v>
      </c>
      <c r="Q4813" s="37">
        <f>VLOOKUP(Table2[[#This Row],[Home]],Table5[],2,FALSE)</f>
        <v>26</v>
      </c>
    </row>
    <row r="4814" spans="1:17" ht="25.5" customHeight="1">
      <c r="A4814" s="100" t="s">
        <v>1669</v>
      </c>
      <c r="B4814" s="101" t="s">
        <v>21</v>
      </c>
      <c r="C4814" s="101" t="s">
        <v>19</v>
      </c>
      <c r="D4814" s="101">
        <v>94</v>
      </c>
      <c r="E4814" s="101" t="s">
        <v>17</v>
      </c>
      <c r="F4814" s="101">
        <v>106</v>
      </c>
      <c r="G4814" s="97"/>
      <c r="H4814" s="97"/>
      <c r="I4814" s="30"/>
      <c r="J4814" s="37">
        <f>VLOOKUP(Table2[[#This Row],[Visitor]],Table1[],2,FALSE)</f>
        <v>27</v>
      </c>
      <c r="K4814" s="37">
        <f>VLOOKUP(Table2[[#This Row],[Home]],Table1[],2,FALSE)</f>
        <v>17</v>
      </c>
      <c r="L4814" s="37">
        <f>VLOOKUP(Table2[[#This Row],[Visitor]],Table3[],2,FALSE)</f>
        <v>5</v>
      </c>
      <c r="M4814" s="37">
        <f>VLOOKUP(Table2[[#This Row],[Home]],Table3[],2,FALSE)</f>
        <v>15</v>
      </c>
      <c r="N4814" s="37">
        <f>VLOOKUP(Table2[[#This Row],[Visitor]],Table4[],2,FALSE)</f>
        <v>7</v>
      </c>
      <c r="O4814" s="37">
        <f>VLOOKUP(Table2[[#This Row],[Home]],Table4[],2,FALSE)</f>
        <v>18</v>
      </c>
      <c r="P4814" s="37">
        <f>VLOOKUP(Table2[[#This Row],[Visitor]],Table5[],2,FALSE)</f>
        <v>13</v>
      </c>
      <c r="Q4814" s="37">
        <f>VLOOKUP(Table2[[#This Row],[Home]],Table5[],2,FALSE)</f>
        <v>9</v>
      </c>
    </row>
    <row r="4815" spans="1:17" ht="25.5" customHeight="1">
      <c r="A4815" s="100" t="s">
        <v>1669</v>
      </c>
      <c r="B4815" s="101" t="s">
        <v>21</v>
      </c>
      <c r="C4815" s="101" t="s">
        <v>34</v>
      </c>
      <c r="D4815" s="101">
        <v>98</v>
      </c>
      <c r="E4815" s="101" t="s">
        <v>42</v>
      </c>
      <c r="F4815" s="101">
        <v>102</v>
      </c>
      <c r="G4815" s="97"/>
      <c r="H4815" s="97"/>
      <c r="I4815" s="30"/>
      <c r="J4815" s="37">
        <f>VLOOKUP(Table2[[#This Row],[Visitor]],Table1[],2,FALSE)</f>
        <v>2</v>
      </c>
      <c r="K4815" s="37">
        <f>VLOOKUP(Table2[[#This Row],[Home]],Table1[],2,FALSE)</f>
        <v>25</v>
      </c>
      <c r="L4815" s="37">
        <f>VLOOKUP(Table2[[#This Row],[Visitor]],Table3[],2,FALSE)</f>
        <v>13</v>
      </c>
      <c r="M4815" s="37">
        <f>VLOOKUP(Table2[[#This Row],[Home]],Table3[],2,FALSE)</f>
        <v>22</v>
      </c>
      <c r="N4815" s="37">
        <f>VLOOKUP(Table2[[#This Row],[Visitor]],Table4[],2,FALSE)</f>
        <v>13</v>
      </c>
      <c r="O4815" s="37">
        <f>VLOOKUP(Table2[[#This Row],[Home]],Table4[],2,FALSE)</f>
        <v>30</v>
      </c>
      <c r="P4815" s="37">
        <f>VLOOKUP(Table2[[#This Row],[Visitor]],Table5[],2,FALSE)</f>
        <v>19</v>
      </c>
      <c r="Q4815" s="37">
        <f>VLOOKUP(Table2[[#This Row],[Home]],Table5[],2,FALSE)</f>
        <v>25</v>
      </c>
    </row>
    <row r="4816" spans="1:17" ht="25.5" customHeight="1">
      <c r="A4816" s="100" t="s">
        <v>1669</v>
      </c>
      <c r="B4816" s="101" t="s">
        <v>23</v>
      </c>
      <c r="C4816" s="101" t="s">
        <v>41</v>
      </c>
      <c r="D4816" s="101">
        <v>102</v>
      </c>
      <c r="E4816" s="101" t="s">
        <v>40</v>
      </c>
      <c r="F4816" s="101">
        <v>114</v>
      </c>
      <c r="G4816" s="97"/>
      <c r="H4816" s="97"/>
      <c r="I4816" s="30"/>
      <c r="J4816" s="37">
        <f>VLOOKUP(Table2[[#This Row],[Visitor]],Table1[],2,FALSE)</f>
        <v>7</v>
      </c>
      <c r="K4816" s="37">
        <f>VLOOKUP(Table2[[#This Row],[Home]],Table1[],2,FALSE)</f>
        <v>15</v>
      </c>
      <c r="L4816" s="37">
        <f>VLOOKUP(Table2[[#This Row],[Visitor]],Table3[],2,FALSE)</f>
        <v>2</v>
      </c>
      <c r="M4816" s="37">
        <f>VLOOKUP(Table2[[#This Row],[Home]],Table3[],2,FALSE)</f>
        <v>24</v>
      </c>
      <c r="N4816" s="37">
        <f>VLOOKUP(Table2[[#This Row],[Visitor]],Table4[],2,FALSE)</f>
        <v>2</v>
      </c>
      <c r="O4816" s="37">
        <f>VLOOKUP(Table2[[#This Row],[Home]],Table4[],2,FALSE)</f>
        <v>27</v>
      </c>
      <c r="P4816" s="37">
        <f>VLOOKUP(Table2[[#This Row],[Visitor]],Table5[],2,FALSE)</f>
        <v>2</v>
      </c>
      <c r="Q4816" s="37">
        <f>VLOOKUP(Table2[[#This Row],[Home]],Table5[],2,FALSE)</f>
        <v>24</v>
      </c>
    </row>
    <row r="4817" spans="1:17" ht="25.5" customHeight="1">
      <c r="A4817" s="100" t="s">
        <v>1669</v>
      </c>
      <c r="B4817" s="101" t="s">
        <v>23</v>
      </c>
      <c r="C4817" s="101" t="s">
        <v>38</v>
      </c>
      <c r="D4817" s="101">
        <v>110</v>
      </c>
      <c r="E4817" s="101" t="s">
        <v>25</v>
      </c>
      <c r="F4817" s="101">
        <v>116</v>
      </c>
      <c r="G4817" s="97"/>
      <c r="H4817" s="97"/>
      <c r="I4817" s="30"/>
      <c r="J4817" s="37">
        <f>VLOOKUP(Table2[[#This Row],[Visitor]],Table1[],2,FALSE)</f>
        <v>23</v>
      </c>
      <c r="K4817" s="37">
        <f>VLOOKUP(Table2[[#This Row],[Home]],Table1[],2,FALSE)</f>
        <v>12</v>
      </c>
      <c r="L4817" s="37">
        <f>VLOOKUP(Table2[[#This Row],[Visitor]],Table3[],2,FALSE)</f>
        <v>25</v>
      </c>
      <c r="M4817" s="37">
        <f>VLOOKUP(Table2[[#This Row],[Home]],Table3[],2,FALSE)</f>
        <v>29</v>
      </c>
      <c r="N4817" s="37">
        <f>VLOOKUP(Table2[[#This Row],[Visitor]],Table4[],2,FALSE)</f>
        <v>19</v>
      </c>
      <c r="O4817" s="37">
        <f>VLOOKUP(Table2[[#This Row],[Home]],Table4[],2,FALSE)</f>
        <v>23</v>
      </c>
      <c r="P4817" s="37">
        <f>VLOOKUP(Table2[[#This Row],[Visitor]],Table5[],2,FALSE)</f>
        <v>20</v>
      </c>
      <c r="Q4817" s="37">
        <f>VLOOKUP(Table2[[#This Row],[Home]],Table5[],2,FALSE)</f>
        <v>16</v>
      </c>
    </row>
    <row r="4818" spans="1:17" ht="25.5" customHeight="1">
      <c r="A4818" s="100" t="s">
        <v>1669</v>
      </c>
      <c r="B4818" s="101" t="s">
        <v>23</v>
      </c>
      <c r="C4818" s="101" t="s">
        <v>30</v>
      </c>
      <c r="D4818" s="101">
        <v>114</v>
      </c>
      <c r="E4818" s="101" t="s">
        <v>33</v>
      </c>
      <c r="F4818" s="101">
        <v>103</v>
      </c>
      <c r="G4818" s="97"/>
      <c r="H4818" s="97"/>
      <c r="I4818" s="30"/>
      <c r="J4818" s="37">
        <f>VLOOKUP(Table2[[#This Row],[Visitor]],Table1[],2,FALSE)</f>
        <v>18</v>
      </c>
      <c r="K4818" s="37">
        <f>VLOOKUP(Table2[[#This Row],[Home]],Table1[],2,FALSE)</f>
        <v>24</v>
      </c>
      <c r="L4818" s="37">
        <f>VLOOKUP(Table2[[#This Row],[Visitor]],Table3[],2,FALSE)</f>
        <v>14</v>
      </c>
      <c r="M4818" s="37">
        <f>VLOOKUP(Table2[[#This Row],[Home]],Table3[],2,FALSE)</f>
        <v>12</v>
      </c>
      <c r="N4818" s="37">
        <f>VLOOKUP(Table2[[#This Row],[Visitor]],Table4[],2,FALSE)</f>
        <v>4</v>
      </c>
      <c r="O4818" s="37">
        <f>VLOOKUP(Table2[[#This Row],[Home]],Table4[],2,FALSE)</f>
        <v>21</v>
      </c>
      <c r="P4818" s="37">
        <f>VLOOKUP(Table2[[#This Row],[Visitor]],Table5[],2,FALSE)</f>
        <v>6</v>
      </c>
      <c r="Q4818" s="37">
        <f>VLOOKUP(Table2[[#This Row],[Home]],Table5[],2,FALSE)</f>
        <v>29</v>
      </c>
    </row>
    <row r="4819" spans="1:17" ht="25.5" customHeight="1">
      <c r="A4819" s="100" t="s">
        <v>1669</v>
      </c>
      <c r="B4819" s="101" t="s">
        <v>35</v>
      </c>
      <c r="C4819" s="101" t="s">
        <v>36</v>
      </c>
      <c r="D4819" s="101">
        <v>117</v>
      </c>
      <c r="E4819" s="101" t="s">
        <v>37</v>
      </c>
      <c r="F4819" s="101">
        <v>118</v>
      </c>
      <c r="G4819" s="97"/>
      <c r="H4819" s="97"/>
      <c r="I4819" s="30"/>
      <c r="J4819" s="37">
        <f>VLOOKUP(Table2[[#This Row],[Visitor]],Table1[],2,FALSE)</f>
        <v>16</v>
      </c>
      <c r="K4819" s="37">
        <f>VLOOKUP(Table2[[#This Row],[Home]],Table1[],2,FALSE)</f>
        <v>29</v>
      </c>
      <c r="L4819" s="37">
        <f>VLOOKUP(Table2[[#This Row],[Visitor]],Table3[],2,FALSE)</f>
        <v>7</v>
      </c>
      <c r="M4819" s="37">
        <f>VLOOKUP(Table2[[#This Row],[Home]],Table3[],2,FALSE)</f>
        <v>30</v>
      </c>
      <c r="N4819" s="37">
        <f>VLOOKUP(Table2[[#This Row],[Visitor]],Table4[],2,FALSE)</f>
        <v>6</v>
      </c>
      <c r="O4819" s="37">
        <f>VLOOKUP(Table2[[#This Row],[Home]],Table4[],2,FALSE)</f>
        <v>29</v>
      </c>
      <c r="P4819" s="37">
        <f>VLOOKUP(Table2[[#This Row],[Visitor]],Table5[],2,FALSE)</f>
        <v>15</v>
      </c>
      <c r="Q4819" s="37">
        <f>VLOOKUP(Table2[[#This Row],[Home]],Table5[],2,FALSE)</f>
        <v>17</v>
      </c>
    </row>
    <row r="4820" spans="1:17" ht="25.5" customHeight="1">
      <c r="A4820" s="100" t="s">
        <v>1670</v>
      </c>
      <c r="B4820" s="101" t="s">
        <v>12</v>
      </c>
      <c r="C4820" s="101" t="s">
        <v>6</v>
      </c>
      <c r="D4820" s="101"/>
      <c r="E4820" s="101" t="s">
        <v>20</v>
      </c>
      <c r="F4820" s="101"/>
      <c r="G4820" s="97"/>
      <c r="H4820" s="97"/>
      <c r="I4820" s="30"/>
      <c r="J4820" s="37">
        <f>VLOOKUP(Table2[[#This Row],[Visitor]],Table1[],2,FALSE)</f>
        <v>5</v>
      </c>
      <c r="K4820" s="37">
        <f>VLOOKUP(Table2[[#This Row],[Home]],Table1[],2,FALSE)</f>
        <v>9</v>
      </c>
      <c r="L4820" s="37">
        <f>VLOOKUP(Table2[[#This Row],[Visitor]],Table3[],2,FALSE)</f>
        <v>6</v>
      </c>
      <c r="M4820" s="37">
        <f>VLOOKUP(Table2[[#This Row],[Home]],Table3[],2,FALSE)</f>
        <v>17</v>
      </c>
      <c r="N4820" s="37">
        <f>VLOOKUP(Table2[[#This Row],[Visitor]],Table4[],2,FALSE)</f>
        <v>28</v>
      </c>
      <c r="O4820" s="37">
        <f>VLOOKUP(Table2[[#This Row],[Home]],Table4[],2,FALSE)</f>
        <v>25</v>
      </c>
      <c r="P4820" s="37">
        <f>VLOOKUP(Table2[[#This Row],[Visitor]],Table5[],2,FALSE)</f>
        <v>28</v>
      </c>
      <c r="Q4820" s="37">
        <f>VLOOKUP(Table2[[#This Row],[Home]],Table5[],2,FALSE)</f>
        <v>22</v>
      </c>
    </row>
    <row r="4821" spans="1:17" ht="25.5" customHeight="1">
      <c r="A4821" s="100" t="s">
        <v>1670</v>
      </c>
      <c r="B4821" s="101" t="s">
        <v>23</v>
      </c>
      <c r="C4821" s="101" t="s">
        <v>30</v>
      </c>
      <c r="D4821" s="101"/>
      <c r="E4821" s="101" t="s">
        <v>14</v>
      </c>
      <c r="F4821" s="101"/>
      <c r="G4821" s="97"/>
      <c r="H4821" s="97"/>
      <c r="I4821" s="30"/>
      <c r="J4821" s="37">
        <f>VLOOKUP(Table2[[#This Row],[Visitor]],Table1[],2,FALSE)</f>
        <v>18</v>
      </c>
      <c r="K4821" s="37">
        <f>VLOOKUP(Table2[[#This Row],[Home]],Table1[],2,FALSE)</f>
        <v>19</v>
      </c>
      <c r="L4821" s="37">
        <f>VLOOKUP(Table2[[#This Row],[Visitor]],Table3[],2,FALSE)</f>
        <v>14</v>
      </c>
      <c r="M4821" s="37">
        <f>VLOOKUP(Table2[[#This Row],[Home]],Table3[],2,FALSE)</f>
        <v>19</v>
      </c>
      <c r="N4821" s="37">
        <f>VLOOKUP(Table2[[#This Row],[Visitor]],Table4[],2,FALSE)</f>
        <v>4</v>
      </c>
      <c r="O4821" s="37">
        <f>VLOOKUP(Table2[[#This Row],[Home]],Table4[],2,FALSE)</f>
        <v>16</v>
      </c>
      <c r="P4821" s="37">
        <f>VLOOKUP(Table2[[#This Row],[Visitor]],Table5[],2,FALSE)</f>
        <v>6</v>
      </c>
      <c r="Q4821" s="37">
        <f>VLOOKUP(Table2[[#This Row],[Home]],Table5[],2,FALSE)</f>
        <v>27</v>
      </c>
    </row>
    <row r="4822" spans="1:17" ht="25.5" customHeight="1">
      <c r="A4822" s="100" t="s">
        <v>1670</v>
      </c>
      <c r="B4822" s="101" t="s">
        <v>23</v>
      </c>
      <c r="C4822" s="101" t="s">
        <v>31</v>
      </c>
      <c r="D4822" s="101"/>
      <c r="E4822" s="101" t="s">
        <v>43</v>
      </c>
      <c r="F4822" s="101"/>
      <c r="G4822" s="97"/>
      <c r="H4822" s="97"/>
      <c r="I4822" s="30"/>
      <c r="J4822" s="37">
        <f>VLOOKUP(Table2[[#This Row],[Visitor]],Table1[],2,FALSE)</f>
        <v>8</v>
      </c>
      <c r="K4822" s="37">
        <f>VLOOKUP(Table2[[#This Row],[Home]],Table1[],2,FALSE)</f>
        <v>10</v>
      </c>
      <c r="L4822" s="37">
        <f>VLOOKUP(Table2[[#This Row],[Visitor]],Table3[],2,FALSE)</f>
        <v>11</v>
      </c>
      <c r="M4822" s="37">
        <f>VLOOKUP(Table2[[#This Row],[Home]],Table3[],2,FALSE)</f>
        <v>10</v>
      </c>
      <c r="N4822" s="37">
        <f>VLOOKUP(Table2[[#This Row],[Visitor]],Table4[],2,FALSE)</f>
        <v>8</v>
      </c>
      <c r="O4822" s="37">
        <f>VLOOKUP(Table2[[#This Row],[Home]],Table4[],2,FALSE)</f>
        <v>10</v>
      </c>
      <c r="P4822" s="37">
        <f>VLOOKUP(Table2[[#This Row],[Visitor]],Table5[],2,FALSE)</f>
        <v>11</v>
      </c>
      <c r="Q4822" s="37">
        <f>VLOOKUP(Table2[[#This Row],[Home]],Table5[],2,FALSE)</f>
        <v>10</v>
      </c>
    </row>
    <row r="4823" spans="1:17" ht="25.5" customHeight="1">
      <c r="A4823" s="100" t="s">
        <v>1670</v>
      </c>
      <c r="B4823" s="101" t="s">
        <v>23</v>
      </c>
      <c r="C4823" s="101" t="s">
        <v>18</v>
      </c>
      <c r="D4823" s="101"/>
      <c r="E4823" s="101" t="s">
        <v>19</v>
      </c>
      <c r="F4823" s="101"/>
      <c r="G4823" s="97"/>
      <c r="H4823" s="97"/>
      <c r="I4823" s="30"/>
      <c r="J4823" s="37">
        <f>VLOOKUP(Table2[[#This Row],[Visitor]],Table1[],2,FALSE)</f>
        <v>26</v>
      </c>
      <c r="K4823" s="37">
        <f>VLOOKUP(Table2[[#This Row],[Home]],Table1[],2,FALSE)</f>
        <v>27</v>
      </c>
      <c r="L4823" s="37">
        <f>VLOOKUP(Table2[[#This Row],[Visitor]],Table3[],2,FALSE)</f>
        <v>26</v>
      </c>
      <c r="M4823" s="37">
        <f>VLOOKUP(Table2[[#This Row],[Home]],Table3[],2,FALSE)</f>
        <v>5</v>
      </c>
      <c r="N4823" s="37">
        <f>VLOOKUP(Table2[[#This Row],[Visitor]],Table4[],2,FALSE)</f>
        <v>15</v>
      </c>
      <c r="O4823" s="37">
        <f>VLOOKUP(Table2[[#This Row],[Home]],Table4[],2,FALSE)</f>
        <v>7</v>
      </c>
      <c r="P4823" s="37">
        <f>VLOOKUP(Table2[[#This Row],[Visitor]],Table5[],2,FALSE)</f>
        <v>18</v>
      </c>
      <c r="Q4823" s="37">
        <f>VLOOKUP(Table2[[#This Row],[Home]],Table5[],2,FALSE)</f>
        <v>13</v>
      </c>
    </row>
    <row r="4824" spans="1:17" ht="25.5" customHeight="1">
      <c r="A4824" s="100" t="s">
        <v>1670</v>
      </c>
      <c r="B4824" s="101" t="s">
        <v>29</v>
      </c>
      <c r="C4824" s="101" t="s">
        <v>41</v>
      </c>
      <c r="D4824" s="101"/>
      <c r="E4824" s="101" t="s">
        <v>28</v>
      </c>
      <c r="F4824" s="101"/>
      <c r="G4824" s="97"/>
      <c r="H4824" s="97"/>
      <c r="I4824" s="30"/>
      <c r="J4824" s="37">
        <f>VLOOKUP(Table2[[#This Row],[Visitor]],Table1[],2,FALSE)</f>
        <v>7</v>
      </c>
      <c r="K4824" s="37">
        <f>VLOOKUP(Table2[[#This Row],[Home]],Table1[],2,FALSE)</f>
        <v>22</v>
      </c>
      <c r="L4824" s="37">
        <f>VLOOKUP(Table2[[#This Row],[Visitor]],Table3[],2,FALSE)</f>
        <v>2</v>
      </c>
      <c r="M4824" s="37">
        <f>VLOOKUP(Table2[[#This Row],[Home]],Table3[],2,FALSE)</f>
        <v>28</v>
      </c>
      <c r="N4824" s="37">
        <f>VLOOKUP(Table2[[#This Row],[Visitor]],Table4[],2,FALSE)</f>
        <v>2</v>
      </c>
      <c r="O4824" s="37">
        <f>VLOOKUP(Table2[[#This Row],[Home]],Table4[],2,FALSE)</f>
        <v>22</v>
      </c>
      <c r="P4824" s="37">
        <f>VLOOKUP(Table2[[#This Row],[Visitor]],Table5[],2,FALSE)</f>
        <v>2</v>
      </c>
      <c r="Q4824" s="37">
        <f>VLOOKUP(Table2[[#This Row],[Home]],Table5[],2,FALSE)</f>
        <v>12</v>
      </c>
    </row>
    <row r="4825" spans="1:17" ht="25.5" customHeight="1">
      <c r="A4825" s="100" t="s">
        <v>1670</v>
      </c>
      <c r="B4825" s="101" t="s">
        <v>29</v>
      </c>
      <c r="C4825" s="101" t="s">
        <v>44</v>
      </c>
      <c r="D4825" s="101"/>
      <c r="E4825" s="101" t="s">
        <v>9</v>
      </c>
      <c r="F4825" s="101"/>
      <c r="G4825" s="97"/>
      <c r="H4825" s="97"/>
      <c r="I4825" s="30"/>
      <c r="J4825" s="37">
        <f>VLOOKUP(Table2[[#This Row],[Visitor]],Table1[],2,FALSE)</f>
        <v>6</v>
      </c>
      <c r="K4825" s="37">
        <f>VLOOKUP(Table2[[#This Row],[Home]],Table1[],2,FALSE)</f>
        <v>3</v>
      </c>
      <c r="L4825" s="37">
        <f>VLOOKUP(Table2[[#This Row],[Visitor]],Table3[],2,FALSE)</f>
        <v>18</v>
      </c>
      <c r="M4825" s="37">
        <f>VLOOKUP(Table2[[#This Row],[Home]],Table3[],2,FALSE)</f>
        <v>1</v>
      </c>
      <c r="N4825" s="37">
        <f>VLOOKUP(Table2[[#This Row],[Visitor]],Table4[],2,FALSE)</f>
        <v>12</v>
      </c>
      <c r="O4825" s="37">
        <f>VLOOKUP(Table2[[#This Row],[Home]],Table4[],2,FALSE)</f>
        <v>5</v>
      </c>
      <c r="P4825" s="37">
        <f>VLOOKUP(Table2[[#This Row],[Visitor]],Table5[],2,FALSE)</f>
        <v>4</v>
      </c>
      <c r="Q4825" s="37">
        <f>VLOOKUP(Table2[[#This Row],[Home]],Table5[],2,FALSE)</f>
        <v>8</v>
      </c>
    </row>
    <row r="4826" spans="1:17" ht="25.5" customHeight="1">
      <c r="A4826" s="100" t="s">
        <v>1670</v>
      </c>
      <c r="B4826" s="101" t="s">
        <v>29</v>
      </c>
      <c r="C4826" s="101" t="s">
        <v>38</v>
      </c>
      <c r="D4826" s="101"/>
      <c r="E4826" s="101" t="s">
        <v>25</v>
      </c>
      <c r="F4826" s="101"/>
      <c r="G4826" s="97"/>
      <c r="H4826" s="97"/>
      <c r="I4826" s="30"/>
      <c r="J4826" s="37">
        <f>VLOOKUP(Table2[[#This Row],[Visitor]],Table1[],2,FALSE)</f>
        <v>23</v>
      </c>
      <c r="K4826" s="37">
        <f>VLOOKUP(Table2[[#This Row],[Home]],Table1[],2,FALSE)</f>
        <v>12</v>
      </c>
      <c r="L4826" s="37">
        <f>VLOOKUP(Table2[[#This Row],[Visitor]],Table3[],2,FALSE)</f>
        <v>25</v>
      </c>
      <c r="M4826" s="37">
        <f>VLOOKUP(Table2[[#This Row],[Home]],Table3[],2,FALSE)</f>
        <v>29</v>
      </c>
      <c r="N4826" s="37">
        <f>VLOOKUP(Table2[[#This Row],[Visitor]],Table4[],2,FALSE)</f>
        <v>19</v>
      </c>
      <c r="O4826" s="37">
        <f>VLOOKUP(Table2[[#This Row],[Home]],Table4[],2,FALSE)</f>
        <v>23</v>
      </c>
      <c r="P4826" s="37">
        <f>VLOOKUP(Table2[[#This Row],[Visitor]],Table5[],2,FALSE)</f>
        <v>20</v>
      </c>
      <c r="Q4826" s="37">
        <f>VLOOKUP(Table2[[#This Row],[Home]],Table5[],2,FALSE)</f>
        <v>16</v>
      </c>
    </row>
    <row r="4827" spans="1:17" ht="25.5" customHeight="1">
      <c r="A4827" s="100" t="s">
        <v>1670</v>
      </c>
      <c r="B4827" s="101" t="s">
        <v>32</v>
      </c>
      <c r="C4827" s="101" t="s">
        <v>24</v>
      </c>
      <c r="D4827" s="101"/>
      <c r="E4827" s="101" t="s">
        <v>10</v>
      </c>
      <c r="F4827" s="101"/>
      <c r="G4827" s="97"/>
      <c r="H4827" s="97"/>
      <c r="I4827" s="30"/>
      <c r="J4827" s="37">
        <f>VLOOKUP(Table2[[#This Row],[Visitor]],Table1[],2,FALSE)</f>
        <v>21</v>
      </c>
      <c r="K4827" s="37">
        <f>VLOOKUP(Table2[[#This Row],[Home]],Table1[],2,FALSE)</f>
        <v>1</v>
      </c>
      <c r="L4827" s="37">
        <f>VLOOKUP(Table2[[#This Row],[Visitor]],Table3[],2,FALSE)</f>
        <v>9</v>
      </c>
      <c r="M4827" s="37">
        <f>VLOOKUP(Table2[[#This Row],[Home]],Table3[],2,FALSE)</f>
        <v>3</v>
      </c>
      <c r="N4827" s="37">
        <f>VLOOKUP(Table2[[#This Row],[Visitor]],Table4[],2,FALSE)</f>
        <v>24</v>
      </c>
      <c r="O4827" s="37">
        <f>VLOOKUP(Table2[[#This Row],[Home]],Table4[],2,FALSE)</f>
        <v>3</v>
      </c>
      <c r="P4827" s="37">
        <f>VLOOKUP(Table2[[#This Row],[Visitor]],Table5[],2,FALSE)</f>
        <v>21</v>
      </c>
      <c r="Q4827" s="37">
        <f>VLOOKUP(Table2[[#This Row],[Home]],Table5[],2,FALSE)</f>
        <v>30</v>
      </c>
    </row>
    <row r="4828" spans="1:17" ht="25.5" customHeight="1">
      <c r="A4828" s="100" t="s">
        <v>1671</v>
      </c>
      <c r="B4828" s="101" t="s">
        <v>97</v>
      </c>
      <c r="C4828" s="101" t="s">
        <v>40</v>
      </c>
      <c r="D4828" s="101"/>
      <c r="E4828" s="101" t="s">
        <v>15</v>
      </c>
      <c r="F4828" s="101"/>
      <c r="G4828" s="97"/>
      <c r="H4828" s="97"/>
      <c r="I4828" s="30"/>
      <c r="J4828" s="37">
        <f>VLOOKUP(Table2[[#This Row],[Visitor]],Table1[],2,FALSE)</f>
        <v>15</v>
      </c>
      <c r="K4828" s="37">
        <f>VLOOKUP(Table2[[#This Row],[Home]],Table1[],2,FALSE)</f>
        <v>30</v>
      </c>
      <c r="L4828" s="37">
        <f>VLOOKUP(Table2[[#This Row],[Visitor]],Table3[],2,FALSE)</f>
        <v>24</v>
      </c>
      <c r="M4828" s="37">
        <f>VLOOKUP(Table2[[#This Row],[Home]],Table3[],2,FALSE)</f>
        <v>23</v>
      </c>
      <c r="N4828" s="37">
        <f>VLOOKUP(Table2[[#This Row],[Visitor]],Table4[],2,FALSE)</f>
        <v>27</v>
      </c>
      <c r="O4828" s="37">
        <f>VLOOKUP(Table2[[#This Row],[Home]],Table4[],2,FALSE)</f>
        <v>14</v>
      </c>
      <c r="P4828" s="37">
        <f>VLOOKUP(Table2[[#This Row],[Visitor]],Table5[],2,FALSE)</f>
        <v>24</v>
      </c>
      <c r="Q4828" s="37">
        <f>VLOOKUP(Table2[[#This Row],[Home]],Table5[],2,FALSE)</f>
        <v>14</v>
      </c>
    </row>
    <row r="4829" spans="1:17" ht="25.5" customHeight="1">
      <c r="A4829" s="100" t="s">
        <v>1671</v>
      </c>
      <c r="B4829" s="101" t="s">
        <v>97</v>
      </c>
      <c r="C4829" s="101" t="s">
        <v>45</v>
      </c>
      <c r="D4829" s="101"/>
      <c r="E4829" s="101" t="s">
        <v>16</v>
      </c>
      <c r="F4829" s="101"/>
      <c r="G4829" s="97"/>
      <c r="H4829" s="97"/>
      <c r="I4829" s="30"/>
      <c r="J4829" s="37">
        <f>VLOOKUP(Table2[[#This Row],[Visitor]],Table1[],2,FALSE)</f>
        <v>28</v>
      </c>
      <c r="K4829" s="37">
        <f>VLOOKUP(Table2[[#This Row],[Home]],Table1[],2,FALSE)</f>
        <v>13</v>
      </c>
      <c r="L4829" s="37">
        <f>VLOOKUP(Table2[[#This Row],[Visitor]],Table3[],2,FALSE)</f>
        <v>21</v>
      </c>
      <c r="M4829" s="37">
        <f>VLOOKUP(Table2[[#This Row],[Home]],Table3[],2,FALSE)</f>
        <v>8</v>
      </c>
      <c r="N4829" s="37">
        <f>VLOOKUP(Table2[[#This Row],[Visitor]],Table4[],2,FALSE)</f>
        <v>20</v>
      </c>
      <c r="O4829" s="37">
        <f>VLOOKUP(Table2[[#This Row],[Home]],Table4[],2,FALSE)</f>
        <v>11</v>
      </c>
      <c r="P4829" s="37">
        <f>VLOOKUP(Table2[[#This Row],[Visitor]],Table5[],2,FALSE)</f>
        <v>3</v>
      </c>
      <c r="Q4829" s="37">
        <f>VLOOKUP(Table2[[#This Row],[Home]],Table5[],2,FALSE)</f>
        <v>7</v>
      </c>
    </row>
    <row r="4830" spans="1:17" ht="25.5" customHeight="1">
      <c r="A4830" s="100" t="s">
        <v>1671</v>
      </c>
      <c r="B4830" s="101" t="s">
        <v>97</v>
      </c>
      <c r="C4830" s="101" t="s">
        <v>13</v>
      </c>
      <c r="D4830" s="101"/>
      <c r="E4830" s="101" t="s">
        <v>42</v>
      </c>
      <c r="F4830" s="101"/>
      <c r="G4830" s="97"/>
      <c r="H4830" s="97"/>
      <c r="I4830" s="30"/>
      <c r="J4830" s="37">
        <f>VLOOKUP(Table2[[#This Row],[Visitor]],Table1[],2,FALSE)</f>
        <v>20</v>
      </c>
      <c r="K4830" s="37">
        <f>VLOOKUP(Table2[[#This Row],[Home]],Table1[],2,FALSE)</f>
        <v>25</v>
      </c>
      <c r="L4830" s="37">
        <f>VLOOKUP(Table2[[#This Row],[Visitor]],Table3[],2,FALSE)</f>
        <v>20</v>
      </c>
      <c r="M4830" s="37">
        <f>VLOOKUP(Table2[[#This Row],[Home]],Table3[],2,FALSE)</f>
        <v>22</v>
      </c>
      <c r="N4830" s="37">
        <f>VLOOKUP(Table2[[#This Row],[Visitor]],Table4[],2,FALSE)</f>
        <v>17</v>
      </c>
      <c r="O4830" s="37">
        <f>VLOOKUP(Table2[[#This Row],[Home]],Table4[],2,FALSE)</f>
        <v>30</v>
      </c>
      <c r="P4830" s="37">
        <f>VLOOKUP(Table2[[#This Row],[Visitor]],Table5[],2,FALSE)</f>
        <v>23</v>
      </c>
      <c r="Q4830" s="37">
        <f>VLOOKUP(Table2[[#This Row],[Home]],Table5[],2,FALSE)</f>
        <v>25</v>
      </c>
    </row>
    <row r="4831" spans="1:17" ht="25.5" customHeight="1">
      <c r="A4831" s="100" t="s">
        <v>1671</v>
      </c>
      <c r="B4831" s="101" t="s">
        <v>98</v>
      </c>
      <c r="C4831" s="101" t="s">
        <v>5</v>
      </c>
      <c r="D4831" s="101"/>
      <c r="E4831" s="101" t="s">
        <v>33</v>
      </c>
      <c r="F4831" s="101"/>
      <c r="G4831" s="97"/>
      <c r="H4831" s="97"/>
      <c r="I4831" s="30"/>
      <c r="J4831" s="37">
        <f>VLOOKUP(Table2[[#This Row],[Visitor]],Table1[],2,FALSE)</f>
        <v>4</v>
      </c>
      <c r="K4831" s="37">
        <f>VLOOKUP(Table2[[#This Row],[Home]],Table1[],2,FALSE)</f>
        <v>24</v>
      </c>
      <c r="L4831" s="37">
        <f>VLOOKUP(Table2[[#This Row],[Visitor]],Table3[],2,FALSE)</f>
        <v>4</v>
      </c>
      <c r="M4831" s="37">
        <f>VLOOKUP(Table2[[#This Row],[Home]],Table3[],2,FALSE)</f>
        <v>12</v>
      </c>
      <c r="N4831" s="37">
        <f>VLOOKUP(Table2[[#This Row],[Visitor]],Table4[],2,FALSE)</f>
        <v>9</v>
      </c>
      <c r="O4831" s="37">
        <f>VLOOKUP(Table2[[#This Row],[Home]],Table4[],2,FALSE)</f>
        <v>21</v>
      </c>
      <c r="P4831" s="37">
        <f>VLOOKUP(Table2[[#This Row],[Visitor]],Table5[],2,FALSE)</f>
        <v>5</v>
      </c>
      <c r="Q4831" s="37">
        <f>VLOOKUP(Table2[[#This Row],[Home]],Table5[],2,FALSE)</f>
        <v>29</v>
      </c>
    </row>
    <row r="4832" spans="1:17" ht="25.5" customHeight="1">
      <c r="A4832" s="100" t="s">
        <v>1671</v>
      </c>
      <c r="B4832" s="101" t="s">
        <v>98</v>
      </c>
      <c r="C4832" s="101" t="s">
        <v>37</v>
      </c>
      <c r="D4832" s="101"/>
      <c r="E4832" s="101" t="s">
        <v>34</v>
      </c>
      <c r="F4832" s="101"/>
      <c r="G4832" s="97"/>
      <c r="H4832" s="97"/>
      <c r="I4832" s="30"/>
      <c r="J4832" s="37">
        <f>VLOOKUP(Table2[[#This Row],[Visitor]],Table1[],2,FALSE)</f>
        <v>29</v>
      </c>
      <c r="K4832" s="37">
        <f>VLOOKUP(Table2[[#This Row],[Home]],Table1[],2,FALSE)</f>
        <v>2</v>
      </c>
      <c r="L4832" s="37">
        <f>VLOOKUP(Table2[[#This Row],[Visitor]],Table3[],2,FALSE)</f>
        <v>30</v>
      </c>
      <c r="M4832" s="37">
        <f>VLOOKUP(Table2[[#This Row],[Home]],Table3[],2,FALSE)</f>
        <v>13</v>
      </c>
      <c r="N4832" s="37">
        <f>VLOOKUP(Table2[[#This Row],[Visitor]],Table4[],2,FALSE)</f>
        <v>29</v>
      </c>
      <c r="O4832" s="37">
        <f>VLOOKUP(Table2[[#This Row],[Home]],Table4[],2,FALSE)</f>
        <v>13</v>
      </c>
      <c r="P4832" s="37">
        <f>VLOOKUP(Table2[[#This Row],[Visitor]],Table5[],2,FALSE)</f>
        <v>17</v>
      </c>
      <c r="Q4832" s="37">
        <f>VLOOKUP(Table2[[#This Row],[Home]],Table5[],2,FALSE)</f>
        <v>19</v>
      </c>
    </row>
    <row r="4833" spans="1:17" ht="25.5" customHeight="1">
      <c r="A4833" s="100" t="s">
        <v>1671</v>
      </c>
      <c r="B4833" s="101" t="s">
        <v>23</v>
      </c>
      <c r="C4833" s="101" t="s">
        <v>17</v>
      </c>
      <c r="D4833" s="101"/>
      <c r="E4833" s="101" t="s">
        <v>22</v>
      </c>
      <c r="F4833" s="101"/>
      <c r="G4833" s="97"/>
      <c r="H4833" s="97"/>
      <c r="I4833" s="30"/>
      <c r="J4833" s="37">
        <f>VLOOKUP(Table2[[#This Row],[Visitor]],Table1[],2,FALSE)</f>
        <v>17</v>
      </c>
      <c r="K4833" s="37">
        <f>VLOOKUP(Table2[[#This Row],[Home]],Table1[],2,FALSE)</f>
        <v>14</v>
      </c>
      <c r="L4833" s="37">
        <f>VLOOKUP(Table2[[#This Row],[Visitor]],Table3[],2,FALSE)</f>
        <v>15</v>
      </c>
      <c r="M4833" s="37">
        <f>VLOOKUP(Table2[[#This Row],[Home]],Table3[],2,FALSE)</f>
        <v>16</v>
      </c>
      <c r="N4833" s="37">
        <f>VLOOKUP(Table2[[#This Row],[Visitor]],Table4[],2,FALSE)</f>
        <v>18</v>
      </c>
      <c r="O4833" s="37">
        <f>VLOOKUP(Table2[[#This Row],[Home]],Table4[],2,FALSE)</f>
        <v>1</v>
      </c>
      <c r="P4833" s="37">
        <f>VLOOKUP(Table2[[#This Row],[Visitor]],Table5[],2,FALSE)</f>
        <v>9</v>
      </c>
      <c r="Q4833" s="37">
        <f>VLOOKUP(Table2[[#This Row],[Home]],Table5[],2,FALSE)</f>
        <v>1</v>
      </c>
    </row>
    <row r="4834" spans="1:17" ht="25.5" customHeight="1">
      <c r="A4834" s="100" t="s">
        <v>1672</v>
      </c>
      <c r="B4834" s="101" t="s">
        <v>97</v>
      </c>
      <c r="C4834" s="101" t="s">
        <v>5</v>
      </c>
      <c r="D4834" s="101"/>
      <c r="E4834" s="101" t="s">
        <v>42</v>
      </c>
      <c r="F4834" s="101"/>
      <c r="G4834" s="97"/>
      <c r="H4834" s="97"/>
      <c r="I4834" s="30"/>
      <c r="J4834" s="37">
        <f>VLOOKUP(Table2[[#This Row],[Visitor]],Table1[],2,FALSE)</f>
        <v>4</v>
      </c>
      <c r="K4834" s="37">
        <f>VLOOKUP(Table2[[#This Row],[Home]],Table1[],2,FALSE)</f>
        <v>25</v>
      </c>
      <c r="L4834" s="37">
        <f>VLOOKUP(Table2[[#This Row],[Visitor]],Table3[],2,FALSE)</f>
        <v>4</v>
      </c>
      <c r="M4834" s="37">
        <f>VLOOKUP(Table2[[#This Row],[Home]],Table3[],2,FALSE)</f>
        <v>22</v>
      </c>
      <c r="N4834" s="37">
        <f>VLOOKUP(Table2[[#This Row],[Visitor]],Table4[],2,FALSE)</f>
        <v>9</v>
      </c>
      <c r="O4834" s="37">
        <f>VLOOKUP(Table2[[#This Row],[Home]],Table4[],2,FALSE)</f>
        <v>30</v>
      </c>
      <c r="P4834" s="37">
        <f>VLOOKUP(Table2[[#This Row],[Visitor]],Table5[],2,FALSE)</f>
        <v>5</v>
      </c>
      <c r="Q4834" s="37">
        <f>VLOOKUP(Table2[[#This Row],[Home]],Table5[],2,FALSE)</f>
        <v>25</v>
      </c>
    </row>
    <row r="4835" spans="1:17" ht="25.5" customHeight="1">
      <c r="A4835" s="100" t="s">
        <v>1672</v>
      </c>
      <c r="B4835" s="101" t="s">
        <v>97</v>
      </c>
      <c r="C4835" s="101" t="s">
        <v>16</v>
      </c>
      <c r="D4835" s="101"/>
      <c r="E4835" s="101" t="s">
        <v>41</v>
      </c>
      <c r="F4835" s="101"/>
      <c r="G4835" s="97"/>
      <c r="H4835" s="97"/>
      <c r="I4835" s="30"/>
      <c r="J4835" s="37">
        <f>VLOOKUP(Table2[[#This Row],[Visitor]],Table1[],2,FALSE)</f>
        <v>13</v>
      </c>
      <c r="K4835" s="37">
        <f>VLOOKUP(Table2[[#This Row],[Home]],Table1[],2,FALSE)</f>
        <v>7</v>
      </c>
      <c r="L4835" s="37">
        <f>VLOOKUP(Table2[[#This Row],[Visitor]],Table3[],2,FALSE)</f>
        <v>8</v>
      </c>
      <c r="M4835" s="37">
        <f>VLOOKUP(Table2[[#This Row],[Home]],Table3[],2,FALSE)</f>
        <v>2</v>
      </c>
      <c r="N4835" s="37">
        <f>VLOOKUP(Table2[[#This Row],[Visitor]],Table4[],2,FALSE)</f>
        <v>11</v>
      </c>
      <c r="O4835" s="37">
        <f>VLOOKUP(Table2[[#This Row],[Home]],Table4[],2,FALSE)</f>
        <v>2</v>
      </c>
      <c r="P4835" s="37">
        <f>VLOOKUP(Table2[[#This Row],[Visitor]],Table5[],2,FALSE)</f>
        <v>7</v>
      </c>
      <c r="Q4835" s="37">
        <f>VLOOKUP(Table2[[#This Row],[Home]],Table5[],2,FALSE)</f>
        <v>2</v>
      </c>
    </row>
    <row r="4836" spans="1:17" ht="25.5" customHeight="1">
      <c r="A4836" s="100" t="s">
        <v>1672</v>
      </c>
      <c r="B4836" s="101" t="s">
        <v>97</v>
      </c>
      <c r="C4836" s="101" t="s">
        <v>13</v>
      </c>
      <c r="D4836" s="101"/>
      <c r="E4836" s="101" t="s">
        <v>20</v>
      </c>
      <c r="F4836" s="101"/>
      <c r="G4836" s="97"/>
      <c r="H4836" s="97"/>
      <c r="I4836" s="30"/>
      <c r="J4836" s="37">
        <f>VLOOKUP(Table2[[#This Row],[Visitor]],Table1[],2,FALSE)</f>
        <v>20</v>
      </c>
      <c r="K4836" s="37">
        <f>VLOOKUP(Table2[[#This Row],[Home]],Table1[],2,FALSE)</f>
        <v>9</v>
      </c>
      <c r="L4836" s="37">
        <f>VLOOKUP(Table2[[#This Row],[Visitor]],Table3[],2,FALSE)</f>
        <v>20</v>
      </c>
      <c r="M4836" s="37">
        <f>VLOOKUP(Table2[[#This Row],[Home]],Table3[],2,FALSE)</f>
        <v>17</v>
      </c>
      <c r="N4836" s="37">
        <f>VLOOKUP(Table2[[#This Row],[Visitor]],Table4[],2,FALSE)</f>
        <v>17</v>
      </c>
      <c r="O4836" s="37">
        <f>VLOOKUP(Table2[[#This Row],[Home]],Table4[],2,FALSE)</f>
        <v>25</v>
      </c>
      <c r="P4836" s="37">
        <f>VLOOKUP(Table2[[#This Row],[Visitor]],Table5[],2,FALSE)</f>
        <v>23</v>
      </c>
      <c r="Q4836" s="37">
        <f>VLOOKUP(Table2[[#This Row],[Home]],Table5[],2,FALSE)</f>
        <v>22</v>
      </c>
    </row>
    <row r="4837" spans="1:17" ht="25.5" customHeight="1">
      <c r="A4837" s="100" t="s">
        <v>1672</v>
      </c>
      <c r="B4837" s="101" t="s">
        <v>98</v>
      </c>
      <c r="C4837" s="101" t="s">
        <v>37</v>
      </c>
      <c r="D4837" s="101"/>
      <c r="E4837" s="101" t="s">
        <v>34</v>
      </c>
      <c r="F4837" s="101"/>
      <c r="G4837" s="97"/>
      <c r="H4837" s="97"/>
      <c r="I4837" s="30"/>
      <c r="J4837" s="37">
        <f>VLOOKUP(Table2[[#This Row],[Visitor]],Table1[],2,FALSE)</f>
        <v>29</v>
      </c>
      <c r="K4837" s="37">
        <f>VLOOKUP(Table2[[#This Row],[Home]],Table1[],2,FALSE)</f>
        <v>2</v>
      </c>
      <c r="L4837" s="37">
        <f>VLOOKUP(Table2[[#This Row],[Visitor]],Table3[],2,FALSE)</f>
        <v>30</v>
      </c>
      <c r="M4837" s="37">
        <f>VLOOKUP(Table2[[#This Row],[Home]],Table3[],2,FALSE)</f>
        <v>13</v>
      </c>
      <c r="N4837" s="37">
        <f>VLOOKUP(Table2[[#This Row],[Visitor]],Table4[],2,FALSE)</f>
        <v>29</v>
      </c>
      <c r="O4837" s="37">
        <f>VLOOKUP(Table2[[#This Row],[Home]],Table4[],2,FALSE)</f>
        <v>13</v>
      </c>
      <c r="P4837" s="37">
        <f>VLOOKUP(Table2[[#This Row],[Visitor]],Table5[],2,FALSE)</f>
        <v>17</v>
      </c>
      <c r="Q4837" s="37">
        <f>VLOOKUP(Table2[[#This Row],[Home]],Table5[],2,FALSE)</f>
        <v>19</v>
      </c>
    </row>
    <row r="4838" spans="1:17" ht="25.5" customHeight="1">
      <c r="A4838" s="100" t="s">
        <v>1672</v>
      </c>
      <c r="B4838" s="101" t="s">
        <v>49</v>
      </c>
      <c r="C4838" s="101" t="s">
        <v>25</v>
      </c>
      <c r="D4838" s="101"/>
      <c r="E4838" s="101" t="s">
        <v>10</v>
      </c>
      <c r="F4838" s="101"/>
      <c r="G4838" s="97"/>
      <c r="H4838" s="97"/>
      <c r="I4838" s="30"/>
      <c r="J4838" s="37">
        <f>VLOOKUP(Table2[[#This Row],[Visitor]],Table1[],2,FALSE)</f>
        <v>12</v>
      </c>
      <c r="K4838" s="37">
        <f>VLOOKUP(Table2[[#This Row],[Home]],Table1[],2,FALSE)</f>
        <v>1</v>
      </c>
      <c r="L4838" s="37">
        <f>VLOOKUP(Table2[[#This Row],[Visitor]],Table3[],2,FALSE)</f>
        <v>29</v>
      </c>
      <c r="M4838" s="37">
        <f>VLOOKUP(Table2[[#This Row],[Home]],Table3[],2,FALSE)</f>
        <v>3</v>
      </c>
      <c r="N4838" s="37">
        <f>VLOOKUP(Table2[[#This Row],[Visitor]],Table4[],2,FALSE)</f>
        <v>23</v>
      </c>
      <c r="O4838" s="37">
        <f>VLOOKUP(Table2[[#This Row],[Home]],Table4[],2,FALSE)</f>
        <v>3</v>
      </c>
      <c r="P4838" s="37">
        <f>VLOOKUP(Table2[[#This Row],[Visitor]],Table5[],2,FALSE)</f>
        <v>16</v>
      </c>
      <c r="Q4838" s="37">
        <f>VLOOKUP(Table2[[#This Row],[Home]],Table5[],2,FALSE)</f>
        <v>30</v>
      </c>
    </row>
    <row r="4839" spans="1:17" ht="25.5" customHeight="1">
      <c r="A4839" s="100" t="s">
        <v>1672</v>
      </c>
      <c r="B4839" s="101" t="s">
        <v>12</v>
      </c>
      <c r="C4839" s="101" t="s">
        <v>9</v>
      </c>
      <c r="D4839" s="101"/>
      <c r="E4839" s="101" t="s">
        <v>27</v>
      </c>
      <c r="F4839" s="101"/>
      <c r="G4839" s="97"/>
      <c r="H4839" s="97"/>
      <c r="I4839" s="30"/>
      <c r="J4839" s="37">
        <f>VLOOKUP(Table2[[#This Row],[Visitor]],Table1[],2,FALSE)</f>
        <v>3</v>
      </c>
      <c r="K4839" s="37">
        <f>VLOOKUP(Table2[[#This Row],[Home]],Table1[],2,FALSE)</f>
        <v>11</v>
      </c>
      <c r="L4839" s="37">
        <f>VLOOKUP(Table2[[#This Row],[Visitor]],Table3[],2,FALSE)</f>
        <v>1</v>
      </c>
      <c r="M4839" s="37">
        <f>VLOOKUP(Table2[[#This Row],[Home]],Table3[],2,FALSE)</f>
        <v>27</v>
      </c>
      <c r="N4839" s="37">
        <f>VLOOKUP(Table2[[#This Row],[Visitor]],Table4[],2,FALSE)</f>
        <v>5</v>
      </c>
      <c r="O4839" s="37">
        <f>VLOOKUP(Table2[[#This Row],[Home]],Table4[],2,FALSE)</f>
        <v>26</v>
      </c>
      <c r="P4839" s="37">
        <f>VLOOKUP(Table2[[#This Row],[Visitor]],Table5[],2,FALSE)</f>
        <v>8</v>
      </c>
      <c r="Q4839" s="37">
        <f>VLOOKUP(Table2[[#This Row],[Home]],Table5[],2,FALSE)</f>
        <v>26</v>
      </c>
    </row>
    <row r="4840" spans="1:17" ht="25.5" customHeight="1">
      <c r="A4840" s="100" t="s">
        <v>1672</v>
      </c>
      <c r="B4840" s="101" t="s">
        <v>12</v>
      </c>
      <c r="C4840" s="101" t="s">
        <v>6</v>
      </c>
      <c r="D4840" s="101"/>
      <c r="E4840" s="101" t="s">
        <v>15</v>
      </c>
      <c r="F4840" s="101"/>
      <c r="G4840" s="97"/>
      <c r="H4840" s="97"/>
      <c r="I4840" s="30"/>
      <c r="J4840" s="37">
        <f>VLOOKUP(Table2[[#This Row],[Visitor]],Table1[],2,FALSE)</f>
        <v>5</v>
      </c>
      <c r="K4840" s="37">
        <f>VLOOKUP(Table2[[#This Row],[Home]],Table1[],2,FALSE)</f>
        <v>30</v>
      </c>
      <c r="L4840" s="37">
        <f>VLOOKUP(Table2[[#This Row],[Visitor]],Table3[],2,FALSE)</f>
        <v>6</v>
      </c>
      <c r="M4840" s="37">
        <f>VLOOKUP(Table2[[#This Row],[Home]],Table3[],2,FALSE)</f>
        <v>23</v>
      </c>
      <c r="N4840" s="37">
        <f>VLOOKUP(Table2[[#This Row],[Visitor]],Table4[],2,FALSE)</f>
        <v>28</v>
      </c>
      <c r="O4840" s="37">
        <f>VLOOKUP(Table2[[#This Row],[Home]],Table4[],2,FALSE)</f>
        <v>14</v>
      </c>
      <c r="P4840" s="37">
        <f>VLOOKUP(Table2[[#This Row],[Visitor]],Table5[],2,FALSE)</f>
        <v>28</v>
      </c>
      <c r="Q4840" s="37">
        <f>VLOOKUP(Table2[[#This Row],[Home]],Table5[],2,FALSE)</f>
        <v>14</v>
      </c>
    </row>
    <row r="4841" spans="1:17" ht="25.5" customHeight="1">
      <c r="A4841" s="100" t="s">
        <v>1672</v>
      </c>
      <c r="B4841" s="101" t="s">
        <v>12</v>
      </c>
      <c r="C4841" s="101" t="s">
        <v>18</v>
      </c>
      <c r="D4841" s="101"/>
      <c r="E4841" s="101" t="s">
        <v>19</v>
      </c>
      <c r="F4841" s="101"/>
      <c r="G4841" s="97"/>
      <c r="H4841" s="97"/>
      <c r="I4841" s="30"/>
      <c r="J4841" s="37">
        <f>VLOOKUP(Table2[[#This Row],[Visitor]],Table1[],2,FALSE)</f>
        <v>26</v>
      </c>
      <c r="K4841" s="37">
        <f>VLOOKUP(Table2[[#This Row],[Home]],Table1[],2,FALSE)</f>
        <v>27</v>
      </c>
      <c r="L4841" s="37">
        <f>VLOOKUP(Table2[[#This Row],[Visitor]],Table3[],2,FALSE)</f>
        <v>26</v>
      </c>
      <c r="M4841" s="37">
        <f>VLOOKUP(Table2[[#This Row],[Home]],Table3[],2,FALSE)</f>
        <v>5</v>
      </c>
      <c r="N4841" s="37">
        <f>VLOOKUP(Table2[[#This Row],[Visitor]],Table4[],2,FALSE)</f>
        <v>15</v>
      </c>
      <c r="O4841" s="37">
        <f>VLOOKUP(Table2[[#This Row],[Home]],Table4[],2,FALSE)</f>
        <v>7</v>
      </c>
      <c r="P4841" s="37">
        <f>VLOOKUP(Table2[[#This Row],[Visitor]],Table5[],2,FALSE)</f>
        <v>18</v>
      </c>
      <c r="Q4841" s="37">
        <f>VLOOKUP(Table2[[#This Row],[Home]],Table5[],2,FALSE)</f>
        <v>13</v>
      </c>
    </row>
    <row r="4842" spans="1:17" ht="25.5" customHeight="1">
      <c r="A4842" s="100" t="s">
        <v>1672</v>
      </c>
      <c r="B4842" s="101" t="s">
        <v>23</v>
      </c>
      <c r="C4842" s="101" t="s">
        <v>17</v>
      </c>
      <c r="D4842" s="101"/>
      <c r="E4842" s="101" t="s">
        <v>14</v>
      </c>
      <c r="F4842" s="101"/>
      <c r="G4842" s="97"/>
      <c r="H4842" s="97"/>
      <c r="I4842" s="30"/>
      <c r="J4842" s="37">
        <f>VLOOKUP(Table2[[#This Row],[Visitor]],Table1[],2,FALSE)</f>
        <v>17</v>
      </c>
      <c r="K4842" s="37">
        <f>VLOOKUP(Table2[[#This Row],[Home]],Table1[],2,FALSE)</f>
        <v>19</v>
      </c>
      <c r="L4842" s="37">
        <f>VLOOKUP(Table2[[#This Row],[Visitor]],Table3[],2,FALSE)</f>
        <v>15</v>
      </c>
      <c r="M4842" s="37">
        <f>VLOOKUP(Table2[[#This Row],[Home]],Table3[],2,FALSE)</f>
        <v>19</v>
      </c>
      <c r="N4842" s="37">
        <f>VLOOKUP(Table2[[#This Row],[Visitor]],Table4[],2,FALSE)</f>
        <v>18</v>
      </c>
      <c r="O4842" s="37">
        <f>VLOOKUP(Table2[[#This Row],[Home]],Table4[],2,FALSE)</f>
        <v>16</v>
      </c>
      <c r="P4842" s="37">
        <f>VLOOKUP(Table2[[#This Row],[Visitor]],Table5[],2,FALSE)</f>
        <v>9</v>
      </c>
      <c r="Q4842" s="37">
        <f>VLOOKUP(Table2[[#This Row],[Home]],Table5[],2,FALSE)</f>
        <v>27</v>
      </c>
    </row>
    <row r="4843" spans="1:17" ht="25.5" customHeight="1">
      <c r="A4843" s="100" t="s">
        <v>1672</v>
      </c>
      <c r="B4843" s="11" t="s">
        <v>29</v>
      </c>
      <c r="C4843" s="101" t="s">
        <v>22</v>
      </c>
      <c r="D4843" s="101"/>
      <c r="E4843" s="101" t="s">
        <v>40</v>
      </c>
      <c r="F4843" s="101"/>
      <c r="G4843" s="101"/>
      <c r="H4843" s="101"/>
      <c r="I4843" s="30"/>
      <c r="J4843" s="37">
        <f>VLOOKUP(Table2[[#This Row],[Visitor]],Table1[],2,FALSE)</f>
        <v>14</v>
      </c>
      <c r="K4843" s="37">
        <f>VLOOKUP(Table2[[#This Row],[Home]],Table1[],2,FALSE)</f>
        <v>15</v>
      </c>
      <c r="L4843" s="37">
        <f>VLOOKUP(Table2[[#This Row],[Visitor]],Table3[],2,FALSE)</f>
        <v>16</v>
      </c>
      <c r="M4843" s="37">
        <f>VLOOKUP(Table2[[#This Row],[Home]],Table3[],2,FALSE)</f>
        <v>24</v>
      </c>
      <c r="N4843" s="37">
        <f>VLOOKUP(Table2[[#This Row],[Visitor]],Table4[],2,FALSE)</f>
        <v>1</v>
      </c>
      <c r="O4843" s="37">
        <f>VLOOKUP(Table2[[#This Row],[Home]],Table4[],2,FALSE)</f>
        <v>27</v>
      </c>
      <c r="P4843" s="37">
        <f>VLOOKUP(Table2[[#This Row],[Visitor]],Table5[],2,FALSE)</f>
        <v>1</v>
      </c>
      <c r="Q4843" s="37">
        <f>VLOOKUP(Table2[[#This Row],[Home]],Table5[],2,FALSE)</f>
        <v>24</v>
      </c>
    </row>
    <row r="4844" spans="1:17" ht="25.5" customHeight="1">
      <c r="A4844" s="100" t="s">
        <v>1672</v>
      </c>
      <c r="B4844" s="11" t="s">
        <v>29</v>
      </c>
      <c r="C4844" s="101" t="s">
        <v>28</v>
      </c>
      <c r="D4844" s="101"/>
      <c r="E4844" s="101" t="s">
        <v>33</v>
      </c>
      <c r="F4844" s="101"/>
      <c r="G4844" s="101"/>
      <c r="H4844" s="101"/>
      <c r="I4844" s="30"/>
      <c r="J4844" s="37">
        <f>VLOOKUP(Table2[[#This Row],[Visitor]],Table1[],2,FALSE)</f>
        <v>22</v>
      </c>
      <c r="K4844" s="37">
        <f>VLOOKUP(Table2[[#This Row],[Home]],Table1[],2,FALSE)</f>
        <v>24</v>
      </c>
      <c r="L4844" s="37">
        <f>VLOOKUP(Table2[[#This Row],[Visitor]],Table3[],2,FALSE)</f>
        <v>28</v>
      </c>
      <c r="M4844" s="37">
        <f>VLOOKUP(Table2[[#This Row],[Home]],Table3[],2,FALSE)</f>
        <v>12</v>
      </c>
      <c r="N4844" s="37">
        <f>VLOOKUP(Table2[[#This Row],[Visitor]],Table4[],2,FALSE)</f>
        <v>22</v>
      </c>
      <c r="O4844" s="37">
        <f>VLOOKUP(Table2[[#This Row],[Home]],Table4[],2,FALSE)</f>
        <v>21</v>
      </c>
      <c r="P4844" s="37">
        <f>VLOOKUP(Table2[[#This Row],[Visitor]],Table5[],2,FALSE)</f>
        <v>12</v>
      </c>
      <c r="Q4844" s="37">
        <f>VLOOKUP(Table2[[#This Row],[Home]],Table5[],2,FALSE)</f>
        <v>29</v>
      </c>
    </row>
    <row r="4845" spans="1:17" ht="25.5" customHeight="1">
      <c r="A4845" s="100" t="s">
        <v>1672</v>
      </c>
      <c r="B4845" s="11" t="s">
        <v>29</v>
      </c>
      <c r="C4845" s="101" t="s">
        <v>45</v>
      </c>
      <c r="D4845" s="101"/>
      <c r="E4845" s="101" t="s">
        <v>24</v>
      </c>
      <c r="F4845" s="101"/>
      <c r="G4845" s="101"/>
      <c r="H4845" s="101"/>
      <c r="I4845" s="30"/>
      <c r="J4845" s="37">
        <f>VLOOKUP(Table2[[#This Row],[Visitor]],Table1[],2,FALSE)</f>
        <v>28</v>
      </c>
      <c r="K4845" s="37">
        <f>VLOOKUP(Table2[[#This Row],[Home]],Table1[],2,FALSE)</f>
        <v>21</v>
      </c>
      <c r="L4845" s="37">
        <f>VLOOKUP(Table2[[#This Row],[Visitor]],Table3[],2,FALSE)</f>
        <v>21</v>
      </c>
      <c r="M4845" s="37">
        <f>VLOOKUP(Table2[[#This Row],[Home]],Table3[],2,FALSE)</f>
        <v>9</v>
      </c>
      <c r="N4845" s="37">
        <f>VLOOKUP(Table2[[#This Row],[Visitor]],Table4[],2,FALSE)</f>
        <v>20</v>
      </c>
      <c r="O4845" s="37">
        <f>VLOOKUP(Table2[[#This Row],[Home]],Table4[],2,FALSE)</f>
        <v>24</v>
      </c>
      <c r="P4845" s="37">
        <f>VLOOKUP(Table2[[#This Row],[Visitor]],Table5[],2,FALSE)</f>
        <v>3</v>
      </c>
      <c r="Q4845" s="37">
        <f>VLOOKUP(Table2[[#This Row],[Home]],Table5[],2,FALSE)</f>
        <v>21</v>
      </c>
    </row>
    <row r="4846" spans="1:17" ht="25.5" customHeight="1">
      <c r="A4846" s="100" t="s">
        <v>1672</v>
      </c>
      <c r="B4846" s="11" t="s">
        <v>29</v>
      </c>
      <c r="C4846" s="101" t="s">
        <v>44</v>
      </c>
      <c r="D4846" s="101"/>
      <c r="E4846" s="101" t="s">
        <v>43</v>
      </c>
      <c r="F4846" s="101"/>
      <c r="G4846" s="101"/>
      <c r="H4846" s="101"/>
      <c r="I4846" s="30"/>
      <c r="J4846" s="37">
        <f>VLOOKUP(Table2[[#This Row],[Visitor]],Table1[],2,FALSE)</f>
        <v>6</v>
      </c>
      <c r="K4846" s="37">
        <f>VLOOKUP(Table2[[#This Row],[Home]],Table1[],2,FALSE)</f>
        <v>10</v>
      </c>
      <c r="L4846" s="37">
        <f>VLOOKUP(Table2[[#This Row],[Visitor]],Table3[],2,FALSE)</f>
        <v>18</v>
      </c>
      <c r="M4846" s="37">
        <f>VLOOKUP(Table2[[#This Row],[Home]],Table3[],2,FALSE)</f>
        <v>10</v>
      </c>
      <c r="N4846" s="37">
        <f>VLOOKUP(Table2[[#This Row],[Visitor]],Table4[],2,FALSE)</f>
        <v>12</v>
      </c>
      <c r="O4846" s="37">
        <f>VLOOKUP(Table2[[#This Row],[Home]],Table4[],2,FALSE)</f>
        <v>10</v>
      </c>
      <c r="P4846" s="37">
        <f>VLOOKUP(Table2[[#This Row],[Visitor]],Table5[],2,FALSE)</f>
        <v>4</v>
      </c>
      <c r="Q4846" s="37">
        <f>VLOOKUP(Table2[[#This Row],[Home]],Table5[],2,FALSE)</f>
        <v>10</v>
      </c>
    </row>
    <row r="4847" spans="1:17" ht="25.5" customHeight="1">
      <c r="A4847" s="100" t="s">
        <v>1672</v>
      </c>
      <c r="B4847" s="11" t="s">
        <v>29</v>
      </c>
      <c r="C4847" s="101" t="s">
        <v>30</v>
      </c>
      <c r="D4847" s="101"/>
      <c r="E4847" s="101" t="s">
        <v>36</v>
      </c>
      <c r="F4847" s="101"/>
      <c r="G4847" s="101"/>
      <c r="H4847" s="101"/>
      <c r="I4847" s="30"/>
      <c r="J4847" s="37">
        <f>VLOOKUP(Table2[[#This Row],[Visitor]],Table1[],2,FALSE)</f>
        <v>18</v>
      </c>
      <c r="K4847" s="37">
        <f>VLOOKUP(Table2[[#This Row],[Home]],Table1[],2,FALSE)</f>
        <v>16</v>
      </c>
      <c r="L4847" s="37">
        <f>VLOOKUP(Table2[[#This Row],[Visitor]],Table3[],2,FALSE)</f>
        <v>14</v>
      </c>
      <c r="M4847" s="37">
        <f>VLOOKUP(Table2[[#This Row],[Home]],Table3[],2,FALSE)</f>
        <v>7</v>
      </c>
      <c r="N4847" s="37">
        <f>VLOOKUP(Table2[[#This Row],[Visitor]],Table4[],2,FALSE)</f>
        <v>4</v>
      </c>
      <c r="O4847" s="37">
        <f>VLOOKUP(Table2[[#This Row],[Home]],Table4[],2,FALSE)</f>
        <v>6</v>
      </c>
      <c r="P4847" s="37">
        <f>VLOOKUP(Table2[[#This Row],[Visitor]],Table5[],2,FALSE)</f>
        <v>6</v>
      </c>
      <c r="Q4847" s="37">
        <f>VLOOKUP(Table2[[#This Row],[Home]],Table5[],2,FALSE)</f>
        <v>15</v>
      </c>
    </row>
    <row r="4848" spans="1:17" ht="25.5" customHeight="1">
      <c r="A4848" s="100" t="s">
        <v>1672</v>
      </c>
      <c r="B4848" s="11" t="s">
        <v>29</v>
      </c>
      <c r="C4848" s="101" t="s">
        <v>31</v>
      </c>
      <c r="D4848" s="101"/>
      <c r="E4848" s="101" t="s">
        <v>38</v>
      </c>
      <c r="F4848" s="101"/>
      <c r="G4848" s="101"/>
      <c r="H4848" s="101"/>
      <c r="I4848" s="30"/>
      <c r="J4848" s="37">
        <f>VLOOKUP(Table2[[#This Row],[Visitor]],Table1[],2,FALSE)</f>
        <v>8</v>
      </c>
      <c r="K4848" s="37">
        <f>VLOOKUP(Table2[[#This Row],[Home]],Table1[],2,FALSE)</f>
        <v>23</v>
      </c>
      <c r="L4848" s="37">
        <f>VLOOKUP(Table2[[#This Row],[Visitor]],Table3[],2,FALSE)</f>
        <v>11</v>
      </c>
      <c r="M4848" s="37">
        <f>VLOOKUP(Table2[[#This Row],[Home]],Table3[],2,FALSE)</f>
        <v>25</v>
      </c>
      <c r="N4848" s="37">
        <f>VLOOKUP(Table2[[#This Row],[Visitor]],Table4[],2,FALSE)</f>
        <v>8</v>
      </c>
      <c r="O4848" s="37">
        <f>VLOOKUP(Table2[[#This Row],[Home]],Table4[],2,FALSE)</f>
        <v>19</v>
      </c>
      <c r="P4848" s="37">
        <f>VLOOKUP(Table2[[#This Row],[Visitor]],Table5[],2,FALSE)</f>
        <v>11</v>
      </c>
      <c r="Q4848" s="37">
        <f>VLOOKUP(Table2[[#This Row],[Home]],Table5[],2,FALSE)</f>
        <v>20</v>
      </c>
    </row>
  </sheetData>
  <phoneticPr fontId="2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C8CD-C0E1-4E7F-954B-114FE6C9BD90}">
  <dimension ref="A1:K32"/>
  <sheetViews>
    <sheetView workbookViewId="0">
      <selection activeCell="J2" sqref="J2"/>
    </sheetView>
  </sheetViews>
  <sheetFormatPr defaultRowHeight="15"/>
  <cols>
    <col min="1" max="1" width="22.42578125" customWidth="1"/>
    <col min="4" max="4" width="17.7109375" customWidth="1"/>
  </cols>
  <sheetData>
    <row r="1" spans="1:11" s="31" customFormat="1">
      <c r="A1" s="31" t="s">
        <v>486</v>
      </c>
      <c r="D1" s="31" t="s">
        <v>730</v>
      </c>
      <c r="G1" s="31" t="s">
        <v>731</v>
      </c>
      <c r="J1" s="31" t="s">
        <v>732</v>
      </c>
    </row>
    <row r="2" spans="1:11">
      <c r="A2" s="32" t="s">
        <v>484</v>
      </c>
      <c r="B2" s="32" t="s">
        <v>483</v>
      </c>
      <c r="D2" s="41" t="s">
        <v>484</v>
      </c>
      <c r="E2" s="39" t="s">
        <v>483</v>
      </c>
      <c r="G2" s="65" t="s">
        <v>484</v>
      </c>
      <c r="H2" s="65" t="s">
        <v>483</v>
      </c>
      <c r="J2" s="70" t="s">
        <v>484</v>
      </c>
      <c r="K2" s="70" t="s">
        <v>483</v>
      </c>
    </row>
    <row r="3" spans="1:11" ht="26.25">
      <c r="A3" s="33" t="s">
        <v>10</v>
      </c>
      <c r="B3" s="32">
        <v>1</v>
      </c>
      <c r="D3" s="42" t="s">
        <v>9</v>
      </c>
      <c r="E3" s="34">
        <v>1</v>
      </c>
      <c r="G3" s="66" t="s">
        <v>22</v>
      </c>
      <c r="H3" s="65">
        <v>1</v>
      </c>
      <c r="J3" s="71" t="s">
        <v>22</v>
      </c>
      <c r="K3" s="70">
        <v>1</v>
      </c>
    </row>
    <row r="4" spans="1:11" ht="26.25">
      <c r="A4" s="33" t="s">
        <v>34</v>
      </c>
      <c r="B4" s="32">
        <v>2</v>
      </c>
      <c r="D4" s="42" t="s">
        <v>41</v>
      </c>
      <c r="E4" s="40">
        <v>2</v>
      </c>
      <c r="G4" s="66" t="s">
        <v>41</v>
      </c>
      <c r="H4" s="65">
        <v>2</v>
      </c>
      <c r="J4" s="71" t="s">
        <v>41</v>
      </c>
      <c r="K4" s="70">
        <v>2</v>
      </c>
    </row>
    <row r="5" spans="1:11" ht="39">
      <c r="A5" s="33" t="s">
        <v>9</v>
      </c>
      <c r="B5" s="32">
        <v>3</v>
      </c>
      <c r="D5" s="42" t="s">
        <v>10</v>
      </c>
      <c r="E5" s="34">
        <v>3</v>
      </c>
      <c r="G5" s="66" t="s">
        <v>10</v>
      </c>
      <c r="H5" s="65">
        <v>3</v>
      </c>
      <c r="J5" s="71" t="s">
        <v>45</v>
      </c>
      <c r="K5" s="70">
        <v>3</v>
      </c>
    </row>
    <row r="6" spans="1:11" ht="39">
      <c r="A6" s="33" t="s">
        <v>5</v>
      </c>
      <c r="B6" s="32">
        <v>4</v>
      </c>
      <c r="D6" s="42" t="s">
        <v>5</v>
      </c>
      <c r="E6" s="40">
        <v>4</v>
      </c>
      <c r="G6" s="66" t="s">
        <v>30</v>
      </c>
      <c r="H6" s="65">
        <v>4</v>
      </c>
      <c r="J6" s="71" t="s">
        <v>44</v>
      </c>
      <c r="K6" s="70">
        <v>4</v>
      </c>
    </row>
    <row r="7" spans="1:11" ht="26.25">
      <c r="A7" s="33" t="s">
        <v>6</v>
      </c>
      <c r="B7" s="32">
        <v>5</v>
      </c>
      <c r="D7" s="42" t="s">
        <v>19</v>
      </c>
      <c r="E7" s="34">
        <v>5</v>
      </c>
      <c r="G7" s="66" t="s">
        <v>9</v>
      </c>
      <c r="H7" s="65">
        <v>5</v>
      </c>
      <c r="J7" s="71" t="s">
        <v>5</v>
      </c>
      <c r="K7" s="70">
        <v>5</v>
      </c>
    </row>
    <row r="8" spans="1:11" ht="39">
      <c r="A8" s="33" t="s">
        <v>44</v>
      </c>
      <c r="B8" s="32">
        <v>6</v>
      </c>
      <c r="D8" s="42" t="s">
        <v>6</v>
      </c>
      <c r="E8" s="40">
        <v>6</v>
      </c>
      <c r="G8" s="66" t="s">
        <v>36</v>
      </c>
      <c r="H8" s="65">
        <v>6</v>
      </c>
      <c r="J8" s="71" t="s">
        <v>30</v>
      </c>
      <c r="K8" s="70">
        <v>6</v>
      </c>
    </row>
    <row r="9" spans="1:11" ht="26.25">
      <c r="A9" s="33" t="s">
        <v>41</v>
      </c>
      <c r="B9" s="32">
        <v>7</v>
      </c>
      <c r="D9" s="42" t="s">
        <v>36</v>
      </c>
      <c r="E9" s="34">
        <v>7</v>
      </c>
      <c r="G9" s="66" t="s">
        <v>19</v>
      </c>
      <c r="H9" s="65">
        <v>7</v>
      </c>
      <c r="J9" s="71" t="s">
        <v>16</v>
      </c>
      <c r="K9" s="70">
        <v>7</v>
      </c>
    </row>
    <row r="10" spans="1:11" ht="26.25">
      <c r="A10" s="33" t="s">
        <v>31</v>
      </c>
      <c r="B10" s="32">
        <v>8</v>
      </c>
      <c r="D10" s="42" t="s">
        <v>16</v>
      </c>
      <c r="E10" s="40">
        <v>8</v>
      </c>
      <c r="G10" s="66" t="s">
        <v>31</v>
      </c>
      <c r="H10" s="65">
        <v>8</v>
      </c>
      <c r="J10" s="71" t="s">
        <v>9</v>
      </c>
      <c r="K10" s="70">
        <v>8</v>
      </c>
    </row>
    <row r="11" spans="1:11" ht="26.25">
      <c r="A11" s="33" t="s">
        <v>20</v>
      </c>
      <c r="B11" s="32">
        <v>9</v>
      </c>
      <c r="D11" s="42" t="s">
        <v>24</v>
      </c>
      <c r="E11" s="34">
        <v>9</v>
      </c>
      <c r="G11" s="66" t="s">
        <v>5</v>
      </c>
      <c r="H11" s="65">
        <v>9</v>
      </c>
      <c r="J11" s="71" t="s">
        <v>17</v>
      </c>
      <c r="K11" s="70">
        <v>9</v>
      </c>
    </row>
    <row r="12" spans="1:11" ht="39">
      <c r="A12" s="33" t="s">
        <v>43</v>
      </c>
      <c r="B12" s="32">
        <v>10</v>
      </c>
      <c r="D12" s="42" t="s">
        <v>43</v>
      </c>
      <c r="E12" s="40">
        <v>10</v>
      </c>
      <c r="G12" s="66" t="s">
        <v>43</v>
      </c>
      <c r="H12" s="65">
        <v>10</v>
      </c>
      <c r="J12" s="71" t="s">
        <v>43</v>
      </c>
      <c r="K12" s="70">
        <v>10</v>
      </c>
    </row>
    <row r="13" spans="1:11" ht="26.25">
      <c r="A13" s="33" t="s">
        <v>27</v>
      </c>
      <c r="B13" s="32">
        <v>11</v>
      </c>
      <c r="D13" s="42" t="s">
        <v>31</v>
      </c>
      <c r="E13" s="34">
        <v>11</v>
      </c>
      <c r="G13" s="66" t="s">
        <v>16</v>
      </c>
      <c r="H13" s="65">
        <v>11</v>
      </c>
      <c r="J13" s="71" t="s">
        <v>31</v>
      </c>
      <c r="K13" s="70">
        <v>11</v>
      </c>
    </row>
    <row r="14" spans="1:11" ht="39">
      <c r="A14" s="33" t="s">
        <v>25</v>
      </c>
      <c r="B14" s="32">
        <v>12</v>
      </c>
      <c r="D14" s="42" t="s">
        <v>33</v>
      </c>
      <c r="E14" s="40">
        <v>12</v>
      </c>
      <c r="G14" s="66" t="s">
        <v>44</v>
      </c>
      <c r="H14" s="65">
        <v>12</v>
      </c>
      <c r="J14" s="71" t="s">
        <v>28</v>
      </c>
      <c r="K14" s="70">
        <v>12</v>
      </c>
    </row>
    <row r="15" spans="1:11" ht="39">
      <c r="A15" s="33" t="s">
        <v>16</v>
      </c>
      <c r="B15" s="32">
        <v>13</v>
      </c>
      <c r="D15" s="42" t="s">
        <v>34</v>
      </c>
      <c r="E15" s="34">
        <v>13</v>
      </c>
      <c r="G15" s="66" t="s">
        <v>34</v>
      </c>
      <c r="H15" s="65">
        <v>13</v>
      </c>
      <c r="J15" s="71" t="s">
        <v>19</v>
      </c>
      <c r="K15" s="70">
        <v>13</v>
      </c>
    </row>
    <row r="16" spans="1:11" ht="26.25">
      <c r="A16" s="33" t="s">
        <v>22</v>
      </c>
      <c r="B16" s="32">
        <v>14</v>
      </c>
      <c r="D16" s="42" t="s">
        <v>30</v>
      </c>
      <c r="E16" s="40">
        <v>14</v>
      </c>
      <c r="G16" s="66" t="s">
        <v>15</v>
      </c>
      <c r="H16" s="65">
        <v>14</v>
      </c>
      <c r="J16" s="71" t="s">
        <v>15</v>
      </c>
      <c r="K16" s="70">
        <v>14</v>
      </c>
    </row>
    <row r="17" spans="1:11" ht="39">
      <c r="A17" s="33" t="s">
        <v>40</v>
      </c>
      <c r="B17" s="32">
        <v>15</v>
      </c>
      <c r="D17" s="42" t="s">
        <v>17</v>
      </c>
      <c r="E17" s="34">
        <v>15</v>
      </c>
      <c r="G17" s="66" t="s">
        <v>18</v>
      </c>
      <c r="H17" s="65">
        <v>15</v>
      </c>
      <c r="J17" s="71" t="s">
        <v>36</v>
      </c>
      <c r="K17" s="70">
        <v>15</v>
      </c>
    </row>
    <row r="18" spans="1:11" ht="26.25">
      <c r="A18" s="33" t="s">
        <v>36</v>
      </c>
      <c r="B18" s="32">
        <v>16</v>
      </c>
      <c r="D18" s="42" t="s">
        <v>22</v>
      </c>
      <c r="E18" s="40">
        <v>16</v>
      </c>
      <c r="G18" s="66" t="s">
        <v>14</v>
      </c>
      <c r="H18" s="65">
        <v>16</v>
      </c>
      <c r="J18" s="71" t="s">
        <v>25</v>
      </c>
      <c r="K18" s="70">
        <v>16</v>
      </c>
    </row>
    <row r="19" spans="1:11" ht="26.25">
      <c r="A19" s="33" t="s">
        <v>17</v>
      </c>
      <c r="B19" s="32">
        <v>17</v>
      </c>
      <c r="D19" s="42" t="s">
        <v>20</v>
      </c>
      <c r="E19" s="34">
        <v>17</v>
      </c>
      <c r="G19" s="66" t="s">
        <v>13</v>
      </c>
      <c r="H19" s="65">
        <v>17</v>
      </c>
      <c r="J19" s="71" t="s">
        <v>37</v>
      </c>
      <c r="K19" s="70">
        <v>17</v>
      </c>
    </row>
    <row r="20" spans="1:11" ht="26.25">
      <c r="A20" s="33" t="s">
        <v>30</v>
      </c>
      <c r="B20" s="32">
        <v>18</v>
      </c>
      <c r="D20" s="42" t="s">
        <v>44</v>
      </c>
      <c r="E20" s="40">
        <v>18</v>
      </c>
      <c r="G20" s="66" t="s">
        <v>17</v>
      </c>
      <c r="H20" s="65">
        <v>18</v>
      </c>
      <c r="J20" s="71" t="s">
        <v>18</v>
      </c>
      <c r="K20" s="70">
        <v>18</v>
      </c>
    </row>
    <row r="21" spans="1:11" ht="39">
      <c r="A21" s="33" t="s">
        <v>14</v>
      </c>
      <c r="B21" s="32">
        <v>19</v>
      </c>
      <c r="D21" s="42" t="s">
        <v>14</v>
      </c>
      <c r="E21" s="34">
        <v>19</v>
      </c>
      <c r="G21" s="66" t="s">
        <v>38</v>
      </c>
      <c r="H21" s="65">
        <v>19</v>
      </c>
      <c r="J21" s="71" t="s">
        <v>34</v>
      </c>
      <c r="K21" s="70">
        <v>19</v>
      </c>
    </row>
    <row r="22" spans="1:11" ht="39">
      <c r="A22" s="33" t="s">
        <v>13</v>
      </c>
      <c r="B22" s="32">
        <v>20</v>
      </c>
      <c r="D22" s="42" t="s">
        <v>13</v>
      </c>
      <c r="E22" s="40">
        <v>20</v>
      </c>
      <c r="G22" s="66" t="s">
        <v>45</v>
      </c>
      <c r="H22" s="65">
        <v>20</v>
      </c>
      <c r="J22" s="71" t="s">
        <v>38</v>
      </c>
      <c r="K22" s="70">
        <v>20</v>
      </c>
    </row>
    <row r="23" spans="1:11" ht="51.75">
      <c r="A23" s="33" t="s">
        <v>24</v>
      </c>
      <c r="B23" s="32">
        <v>21</v>
      </c>
      <c r="D23" s="42" t="s">
        <v>45</v>
      </c>
      <c r="E23" s="34">
        <v>21</v>
      </c>
      <c r="G23" s="66" t="s">
        <v>33</v>
      </c>
      <c r="H23" s="65">
        <v>21</v>
      </c>
      <c r="J23" s="71" t="s">
        <v>24</v>
      </c>
      <c r="K23" s="70">
        <v>21</v>
      </c>
    </row>
    <row r="24" spans="1:11" ht="39">
      <c r="A24" s="33" t="s">
        <v>28</v>
      </c>
      <c r="B24" s="32">
        <v>22</v>
      </c>
      <c r="D24" s="42" t="s">
        <v>42</v>
      </c>
      <c r="E24" s="40">
        <v>22</v>
      </c>
      <c r="G24" s="66" t="s">
        <v>28</v>
      </c>
      <c r="H24" s="65">
        <v>22</v>
      </c>
      <c r="J24" s="71" t="s">
        <v>20</v>
      </c>
      <c r="K24" s="70">
        <v>22</v>
      </c>
    </row>
    <row r="25" spans="1:11" ht="26.25">
      <c r="A25" s="33" t="s">
        <v>38</v>
      </c>
      <c r="B25" s="32">
        <v>23</v>
      </c>
      <c r="D25" s="42" t="s">
        <v>15</v>
      </c>
      <c r="E25" s="34">
        <v>23</v>
      </c>
      <c r="G25" s="66" t="s">
        <v>25</v>
      </c>
      <c r="H25" s="65">
        <v>23</v>
      </c>
      <c r="J25" s="71" t="s">
        <v>13</v>
      </c>
      <c r="K25" s="70">
        <v>23</v>
      </c>
    </row>
    <row r="26" spans="1:11" ht="39">
      <c r="A26" s="33" t="s">
        <v>33</v>
      </c>
      <c r="B26" s="32">
        <v>24</v>
      </c>
      <c r="D26" s="42" t="s">
        <v>40</v>
      </c>
      <c r="E26" s="40">
        <v>24</v>
      </c>
      <c r="G26" s="66" t="s">
        <v>24</v>
      </c>
      <c r="H26" s="65">
        <v>24</v>
      </c>
      <c r="J26" s="71" t="s">
        <v>40</v>
      </c>
      <c r="K26" s="70">
        <v>24</v>
      </c>
    </row>
    <row r="27" spans="1:11" ht="39">
      <c r="A27" s="33" t="s">
        <v>42</v>
      </c>
      <c r="B27" s="32">
        <v>25</v>
      </c>
      <c r="D27" s="42" t="s">
        <v>38</v>
      </c>
      <c r="E27" s="34">
        <v>25</v>
      </c>
      <c r="G27" s="66" t="s">
        <v>20</v>
      </c>
      <c r="H27" s="65">
        <v>25</v>
      </c>
      <c r="J27" s="71" t="s">
        <v>42</v>
      </c>
      <c r="K27" s="70">
        <v>25</v>
      </c>
    </row>
    <row r="28" spans="1:11" ht="26.25">
      <c r="A28" s="33" t="s">
        <v>18</v>
      </c>
      <c r="B28" s="32">
        <v>26</v>
      </c>
      <c r="D28" s="42" t="s">
        <v>18</v>
      </c>
      <c r="E28" s="40">
        <v>26</v>
      </c>
      <c r="G28" s="66" t="s">
        <v>27</v>
      </c>
      <c r="H28" s="65">
        <v>26</v>
      </c>
      <c r="J28" s="71" t="s">
        <v>27</v>
      </c>
      <c r="K28" s="70">
        <v>26</v>
      </c>
    </row>
    <row r="29" spans="1:11" ht="26.25">
      <c r="A29" s="33" t="s">
        <v>19</v>
      </c>
      <c r="B29" s="32">
        <v>27</v>
      </c>
      <c r="D29" s="42" t="s">
        <v>27</v>
      </c>
      <c r="E29" s="34">
        <v>27</v>
      </c>
      <c r="G29" s="66" t="s">
        <v>40</v>
      </c>
      <c r="H29" s="65">
        <v>27</v>
      </c>
      <c r="J29" s="71" t="s">
        <v>14</v>
      </c>
      <c r="K29" s="70">
        <v>27</v>
      </c>
    </row>
    <row r="30" spans="1:11" ht="26.25">
      <c r="A30" s="33" t="s">
        <v>45</v>
      </c>
      <c r="B30" s="32">
        <v>28</v>
      </c>
      <c r="D30" s="42" t="s">
        <v>28</v>
      </c>
      <c r="E30" s="40">
        <v>28</v>
      </c>
      <c r="G30" s="66" t="s">
        <v>6</v>
      </c>
      <c r="H30" s="65">
        <v>28</v>
      </c>
      <c r="J30" s="71" t="s">
        <v>6</v>
      </c>
      <c r="K30" s="70">
        <v>28</v>
      </c>
    </row>
    <row r="31" spans="1:11" ht="51.75">
      <c r="A31" s="33" t="s">
        <v>37</v>
      </c>
      <c r="B31" s="32">
        <v>29</v>
      </c>
      <c r="D31" s="42" t="s">
        <v>25</v>
      </c>
      <c r="E31" s="34">
        <v>29</v>
      </c>
      <c r="G31" s="66" t="s">
        <v>37</v>
      </c>
      <c r="H31" s="65">
        <v>29</v>
      </c>
      <c r="J31" s="71" t="s">
        <v>33</v>
      </c>
      <c r="K31" s="70">
        <v>29</v>
      </c>
    </row>
    <row r="32" spans="1:11" ht="39">
      <c r="A32" s="33" t="s">
        <v>15</v>
      </c>
      <c r="B32" s="32">
        <v>30</v>
      </c>
      <c r="D32" s="42" t="s">
        <v>37</v>
      </c>
      <c r="E32" s="40">
        <v>30</v>
      </c>
      <c r="G32" s="66" t="s">
        <v>42</v>
      </c>
      <c r="H32" s="65">
        <v>30</v>
      </c>
      <c r="J32" s="71" t="s">
        <v>10</v>
      </c>
      <c r="K32" s="70">
        <v>30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23BF0-B3B6-49FC-9AD9-CA4A91A1D82B}">
  <dimension ref="A1:AD596"/>
  <sheetViews>
    <sheetView workbookViewId="0">
      <selection activeCell="B7" sqref="B7"/>
    </sheetView>
  </sheetViews>
  <sheetFormatPr defaultRowHeight="15"/>
  <sheetData>
    <row r="1" spans="1:30">
      <c r="A1" s="72" t="s">
        <v>483</v>
      </c>
      <c r="B1" t="s">
        <v>739</v>
      </c>
      <c r="C1" t="s">
        <v>740</v>
      </c>
      <c r="D1" t="s">
        <v>741</v>
      </c>
      <c r="E1" t="s">
        <v>742</v>
      </c>
      <c r="F1" t="s">
        <v>743</v>
      </c>
      <c r="G1" t="s">
        <v>744</v>
      </c>
      <c r="H1" t="s">
        <v>745</v>
      </c>
      <c r="I1" t="s">
        <v>746</v>
      </c>
      <c r="J1" t="s">
        <v>747</v>
      </c>
      <c r="K1" t="s">
        <v>748</v>
      </c>
      <c r="L1" t="s">
        <v>749</v>
      </c>
      <c r="M1" t="s">
        <v>750</v>
      </c>
      <c r="N1" t="s">
        <v>751</v>
      </c>
      <c r="O1" t="s">
        <v>752</v>
      </c>
      <c r="P1" t="s">
        <v>753</v>
      </c>
      <c r="Q1" t="s">
        <v>754</v>
      </c>
      <c r="R1" t="s">
        <v>755</v>
      </c>
      <c r="S1" t="s">
        <v>756</v>
      </c>
      <c r="T1" t="s">
        <v>757</v>
      </c>
      <c r="U1" t="s">
        <v>758</v>
      </c>
      <c r="V1" t="s">
        <v>759</v>
      </c>
      <c r="W1" t="s">
        <v>760</v>
      </c>
      <c r="X1" t="s">
        <v>761</v>
      </c>
      <c r="Y1" t="s">
        <v>762</v>
      </c>
      <c r="Z1" t="s">
        <v>763</v>
      </c>
      <c r="AA1" t="s">
        <v>764</v>
      </c>
      <c r="AB1" t="s">
        <v>765</v>
      </c>
      <c r="AC1" t="s">
        <v>766</v>
      </c>
      <c r="AD1" t="s">
        <v>767</v>
      </c>
    </row>
    <row r="2" spans="1:30">
      <c r="A2" s="72">
        <v>1</v>
      </c>
      <c r="B2" t="s">
        <v>768</v>
      </c>
      <c r="C2" t="s">
        <v>769</v>
      </c>
      <c r="D2">
        <v>23</v>
      </c>
      <c r="E2" t="s">
        <v>770</v>
      </c>
      <c r="F2">
        <v>68</v>
      </c>
      <c r="G2">
        <v>6</v>
      </c>
      <c r="H2">
        <v>1055</v>
      </c>
      <c r="I2">
        <v>134</v>
      </c>
      <c r="J2">
        <v>341</v>
      </c>
      <c r="K2">
        <v>0.39300000000000002</v>
      </c>
      <c r="L2">
        <v>94</v>
      </c>
      <c r="M2">
        <v>247</v>
      </c>
      <c r="N2">
        <v>0.38100000000000001</v>
      </c>
      <c r="O2">
        <v>40</v>
      </c>
      <c r="P2">
        <v>94</v>
      </c>
      <c r="Q2">
        <v>0.42599999999999999</v>
      </c>
      <c r="R2">
        <v>0.53100000000000003</v>
      </c>
      <c r="S2">
        <v>44</v>
      </c>
      <c r="T2">
        <v>49</v>
      </c>
      <c r="U2">
        <v>0.89800000000000002</v>
      </c>
      <c r="V2">
        <v>18</v>
      </c>
      <c r="W2">
        <v>68</v>
      </c>
      <c r="X2">
        <v>86</v>
      </c>
      <c r="Y2">
        <v>40</v>
      </c>
      <c r="Z2">
        <v>37</v>
      </c>
      <c r="AA2">
        <v>8</v>
      </c>
      <c r="AB2">
        <v>33</v>
      </c>
      <c r="AC2">
        <v>114</v>
      </c>
      <c r="AD2">
        <v>406</v>
      </c>
    </row>
    <row r="3" spans="1:30">
      <c r="A3" s="72">
        <v>2</v>
      </c>
      <c r="B3" t="s">
        <v>771</v>
      </c>
      <c r="C3" t="s">
        <v>766</v>
      </c>
      <c r="D3">
        <v>26</v>
      </c>
      <c r="E3" t="s">
        <v>772</v>
      </c>
      <c r="F3">
        <v>38</v>
      </c>
      <c r="G3">
        <v>1</v>
      </c>
      <c r="H3">
        <v>558</v>
      </c>
      <c r="I3">
        <v>70</v>
      </c>
      <c r="J3">
        <v>170</v>
      </c>
      <c r="K3">
        <v>0.41199999999999998</v>
      </c>
      <c r="L3">
        <v>37</v>
      </c>
      <c r="M3">
        <v>90</v>
      </c>
      <c r="N3">
        <v>0.41099999999999998</v>
      </c>
      <c r="O3">
        <v>33</v>
      </c>
      <c r="P3">
        <v>80</v>
      </c>
      <c r="Q3">
        <v>0.41299999999999998</v>
      </c>
      <c r="R3">
        <v>0.52100000000000002</v>
      </c>
      <c r="S3">
        <v>45</v>
      </c>
      <c r="T3">
        <v>60</v>
      </c>
      <c r="U3">
        <v>0.75</v>
      </c>
      <c r="V3">
        <v>20</v>
      </c>
      <c r="W3">
        <v>95</v>
      </c>
      <c r="X3">
        <v>115</v>
      </c>
      <c r="Y3">
        <v>18</v>
      </c>
      <c r="Z3">
        <v>14</v>
      </c>
      <c r="AA3">
        <v>15</v>
      </c>
      <c r="AB3">
        <v>21</v>
      </c>
      <c r="AC3">
        <v>67</v>
      </c>
      <c r="AD3">
        <v>222</v>
      </c>
    </row>
    <row r="4" spans="1:30">
      <c r="A4" s="72">
        <v>2</v>
      </c>
      <c r="B4" t="s">
        <v>771</v>
      </c>
      <c r="C4" t="s">
        <v>766</v>
      </c>
      <c r="D4">
        <v>26</v>
      </c>
      <c r="E4" t="s">
        <v>773</v>
      </c>
      <c r="F4">
        <v>6</v>
      </c>
      <c r="G4">
        <v>0</v>
      </c>
      <c r="H4">
        <v>48</v>
      </c>
      <c r="I4">
        <v>5</v>
      </c>
      <c r="J4">
        <v>17</v>
      </c>
      <c r="K4">
        <v>0.29399999999999998</v>
      </c>
      <c r="L4">
        <v>1</v>
      </c>
      <c r="M4">
        <v>7</v>
      </c>
      <c r="N4">
        <v>0.14299999999999999</v>
      </c>
      <c r="O4">
        <v>4</v>
      </c>
      <c r="P4">
        <v>10</v>
      </c>
      <c r="Q4">
        <v>0.4</v>
      </c>
      <c r="R4">
        <v>0.32400000000000001</v>
      </c>
      <c r="S4">
        <v>2</v>
      </c>
      <c r="T4">
        <v>3</v>
      </c>
      <c r="U4">
        <v>0.66700000000000004</v>
      </c>
      <c r="V4">
        <v>2</v>
      </c>
      <c r="W4">
        <v>6</v>
      </c>
      <c r="X4">
        <v>8</v>
      </c>
      <c r="Y4">
        <v>0</v>
      </c>
      <c r="Z4">
        <v>0</v>
      </c>
      <c r="AA4">
        <v>0</v>
      </c>
      <c r="AB4">
        <v>2</v>
      </c>
      <c r="AC4">
        <v>9</v>
      </c>
      <c r="AD4">
        <v>13</v>
      </c>
    </row>
    <row r="5" spans="1:30">
      <c r="A5" s="72">
        <v>2</v>
      </c>
      <c r="B5" t="s">
        <v>771</v>
      </c>
      <c r="C5" t="s">
        <v>766</v>
      </c>
      <c r="D5">
        <v>26</v>
      </c>
      <c r="E5" t="s">
        <v>774</v>
      </c>
      <c r="F5">
        <v>32</v>
      </c>
      <c r="G5">
        <v>1</v>
      </c>
      <c r="H5">
        <v>510</v>
      </c>
      <c r="I5">
        <v>65</v>
      </c>
      <c r="J5">
        <v>153</v>
      </c>
      <c r="K5">
        <v>0.42499999999999999</v>
      </c>
      <c r="L5">
        <v>36</v>
      </c>
      <c r="M5">
        <v>83</v>
      </c>
      <c r="N5">
        <v>0.434</v>
      </c>
      <c r="O5">
        <v>29</v>
      </c>
      <c r="P5">
        <v>70</v>
      </c>
      <c r="Q5">
        <v>0.41399999999999998</v>
      </c>
      <c r="R5">
        <v>0.54200000000000004</v>
      </c>
      <c r="S5">
        <v>43</v>
      </c>
      <c r="T5">
        <v>57</v>
      </c>
      <c r="U5">
        <v>0.754</v>
      </c>
      <c r="V5">
        <v>18</v>
      </c>
      <c r="W5">
        <v>89</v>
      </c>
      <c r="X5">
        <v>107</v>
      </c>
      <c r="Y5">
        <v>18</v>
      </c>
      <c r="Z5">
        <v>14</v>
      </c>
      <c r="AA5">
        <v>15</v>
      </c>
      <c r="AB5">
        <v>19</v>
      </c>
      <c r="AC5">
        <v>58</v>
      </c>
      <c r="AD5">
        <v>209</v>
      </c>
    </row>
    <row r="6" spans="1:30">
      <c r="A6" s="72">
        <v>3</v>
      </c>
      <c r="B6" t="s">
        <v>775</v>
      </c>
      <c r="C6" t="s">
        <v>776</v>
      </c>
      <c r="D6">
        <v>23</v>
      </c>
      <c r="E6" t="s">
        <v>770</v>
      </c>
      <c r="F6">
        <v>80</v>
      </c>
      <c r="G6">
        <v>80</v>
      </c>
      <c r="H6">
        <v>2389</v>
      </c>
      <c r="I6">
        <v>374</v>
      </c>
      <c r="J6">
        <v>655</v>
      </c>
      <c r="K6">
        <v>0.57099999999999995</v>
      </c>
      <c r="L6">
        <v>0</v>
      </c>
      <c r="M6">
        <v>1</v>
      </c>
      <c r="N6">
        <v>0</v>
      </c>
      <c r="O6">
        <v>374</v>
      </c>
      <c r="P6">
        <v>654</v>
      </c>
      <c r="Q6">
        <v>0.57199999999999995</v>
      </c>
      <c r="R6">
        <v>0.57099999999999995</v>
      </c>
      <c r="S6">
        <v>157</v>
      </c>
      <c r="T6">
        <v>257</v>
      </c>
      <c r="U6">
        <v>0.61099999999999999</v>
      </c>
      <c r="V6">
        <v>281</v>
      </c>
      <c r="W6">
        <v>332</v>
      </c>
      <c r="X6">
        <v>613</v>
      </c>
      <c r="Y6">
        <v>86</v>
      </c>
      <c r="Z6">
        <v>89</v>
      </c>
      <c r="AA6">
        <v>78</v>
      </c>
      <c r="AB6">
        <v>146</v>
      </c>
      <c r="AC6">
        <v>195</v>
      </c>
      <c r="AD6">
        <v>905</v>
      </c>
    </row>
    <row r="7" spans="1:30">
      <c r="A7" s="72">
        <v>4</v>
      </c>
      <c r="B7" t="s">
        <v>777</v>
      </c>
      <c r="C7" t="s">
        <v>769</v>
      </c>
      <c r="D7">
        <v>31</v>
      </c>
      <c r="E7" t="s">
        <v>778</v>
      </c>
      <c r="F7">
        <v>61</v>
      </c>
      <c r="G7">
        <v>45</v>
      </c>
      <c r="H7">
        <v>1580</v>
      </c>
      <c r="I7">
        <v>185</v>
      </c>
      <c r="J7">
        <v>420</v>
      </c>
      <c r="K7">
        <v>0.44</v>
      </c>
      <c r="L7">
        <v>62</v>
      </c>
      <c r="M7">
        <v>151</v>
      </c>
      <c r="N7">
        <v>0.41099999999999998</v>
      </c>
      <c r="O7">
        <v>123</v>
      </c>
      <c r="P7">
        <v>269</v>
      </c>
      <c r="Q7">
        <v>0.45700000000000002</v>
      </c>
      <c r="R7">
        <v>0.51400000000000001</v>
      </c>
      <c r="S7">
        <v>83</v>
      </c>
      <c r="T7">
        <v>93</v>
      </c>
      <c r="U7">
        <v>0.89200000000000002</v>
      </c>
      <c r="V7">
        <v>9</v>
      </c>
      <c r="W7">
        <v>116</v>
      </c>
      <c r="X7">
        <v>125</v>
      </c>
      <c r="Y7">
        <v>78</v>
      </c>
      <c r="Z7">
        <v>21</v>
      </c>
      <c r="AA7">
        <v>6</v>
      </c>
      <c r="AB7">
        <v>42</v>
      </c>
      <c r="AC7">
        <v>104</v>
      </c>
      <c r="AD7">
        <v>515</v>
      </c>
    </row>
    <row r="8" spans="1:30">
      <c r="A8" s="72">
        <v>5</v>
      </c>
      <c r="B8" t="s">
        <v>779</v>
      </c>
      <c r="C8" t="s">
        <v>776</v>
      </c>
      <c r="D8">
        <v>28</v>
      </c>
      <c r="E8" t="s">
        <v>780</v>
      </c>
      <c r="F8">
        <v>39</v>
      </c>
      <c r="G8">
        <v>15</v>
      </c>
      <c r="H8">
        <v>584</v>
      </c>
      <c r="I8">
        <v>89</v>
      </c>
      <c r="J8">
        <v>178</v>
      </c>
      <c r="K8">
        <v>0.5</v>
      </c>
      <c r="L8">
        <v>0</v>
      </c>
      <c r="M8">
        <v>4</v>
      </c>
      <c r="N8">
        <v>0</v>
      </c>
      <c r="O8">
        <v>89</v>
      </c>
      <c r="P8">
        <v>174</v>
      </c>
      <c r="Q8">
        <v>0.51100000000000001</v>
      </c>
      <c r="R8">
        <v>0.5</v>
      </c>
      <c r="S8">
        <v>29</v>
      </c>
      <c r="T8">
        <v>40</v>
      </c>
      <c r="U8">
        <v>0.72499999999999998</v>
      </c>
      <c r="V8">
        <v>46</v>
      </c>
      <c r="W8">
        <v>131</v>
      </c>
      <c r="X8">
        <v>177</v>
      </c>
      <c r="Y8">
        <v>12</v>
      </c>
      <c r="Z8">
        <v>20</v>
      </c>
      <c r="AA8">
        <v>22</v>
      </c>
      <c r="AB8">
        <v>31</v>
      </c>
      <c r="AC8">
        <v>77</v>
      </c>
      <c r="AD8">
        <v>207</v>
      </c>
    </row>
    <row r="9" spans="1:30">
      <c r="A9" s="72">
        <v>6</v>
      </c>
      <c r="B9" t="s">
        <v>781</v>
      </c>
      <c r="C9" t="s">
        <v>776</v>
      </c>
      <c r="D9">
        <v>28</v>
      </c>
      <c r="E9" t="s">
        <v>782</v>
      </c>
      <c r="F9">
        <v>62</v>
      </c>
      <c r="G9">
        <v>0</v>
      </c>
      <c r="H9">
        <v>531</v>
      </c>
      <c r="I9">
        <v>45</v>
      </c>
      <c r="J9">
        <v>86</v>
      </c>
      <c r="K9">
        <v>0.52300000000000002</v>
      </c>
      <c r="L9">
        <v>0</v>
      </c>
      <c r="M9">
        <v>0</v>
      </c>
      <c r="O9">
        <v>45</v>
      </c>
      <c r="P9">
        <v>86</v>
      </c>
      <c r="Q9">
        <v>0.52300000000000002</v>
      </c>
      <c r="R9">
        <v>0.52300000000000002</v>
      </c>
      <c r="S9">
        <v>15</v>
      </c>
      <c r="T9">
        <v>22</v>
      </c>
      <c r="U9">
        <v>0.68200000000000005</v>
      </c>
      <c r="V9">
        <v>51</v>
      </c>
      <c r="W9">
        <v>107</v>
      </c>
      <c r="X9">
        <v>158</v>
      </c>
      <c r="Y9">
        <v>25</v>
      </c>
      <c r="Z9">
        <v>25</v>
      </c>
      <c r="AA9">
        <v>23</v>
      </c>
      <c r="AB9">
        <v>17</v>
      </c>
      <c r="AC9">
        <v>85</v>
      </c>
      <c r="AD9">
        <v>105</v>
      </c>
    </row>
    <row r="10" spans="1:30">
      <c r="A10" s="72">
        <v>7</v>
      </c>
      <c r="B10" t="s">
        <v>783</v>
      </c>
      <c r="C10" t="s">
        <v>766</v>
      </c>
      <c r="D10">
        <v>31</v>
      </c>
      <c r="E10" t="s">
        <v>784</v>
      </c>
      <c r="F10">
        <v>72</v>
      </c>
      <c r="G10">
        <v>72</v>
      </c>
      <c r="H10">
        <v>2335</v>
      </c>
      <c r="I10">
        <v>500</v>
      </c>
      <c r="J10">
        <v>1049</v>
      </c>
      <c r="K10">
        <v>0.47699999999999998</v>
      </c>
      <c r="L10">
        <v>23</v>
      </c>
      <c r="M10">
        <v>56</v>
      </c>
      <c r="N10">
        <v>0.41099999999999998</v>
      </c>
      <c r="O10">
        <v>477</v>
      </c>
      <c r="P10">
        <v>993</v>
      </c>
      <c r="Q10">
        <v>0.48</v>
      </c>
      <c r="R10">
        <v>0.48799999999999999</v>
      </c>
      <c r="S10">
        <v>220</v>
      </c>
      <c r="T10">
        <v>271</v>
      </c>
      <c r="U10">
        <v>0.81200000000000006</v>
      </c>
      <c r="V10">
        <v>172</v>
      </c>
      <c r="W10">
        <v>351</v>
      </c>
      <c r="X10">
        <v>523</v>
      </c>
      <c r="Y10">
        <v>139</v>
      </c>
      <c r="Z10">
        <v>46</v>
      </c>
      <c r="AA10">
        <v>88</v>
      </c>
      <c r="AB10">
        <v>98</v>
      </c>
      <c r="AC10">
        <v>158</v>
      </c>
      <c r="AD10">
        <v>1243</v>
      </c>
    </row>
    <row r="11" spans="1:30">
      <c r="A11" s="72">
        <v>8</v>
      </c>
      <c r="B11" t="s">
        <v>785</v>
      </c>
      <c r="C11" t="s">
        <v>766</v>
      </c>
      <c r="D11">
        <v>27</v>
      </c>
      <c r="E11" t="s">
        <v>786</v>
      </c>
      <c r="F11">
        <v>61</v>
      </c>
      <c r="G11">
        <v>5</v>
      </c>
      <c r="H11">
        <v>871</v>
      </c>
      <c r="I11">
        <v>77</v>
      </c>
      <c r="J11">
        <v>168</v>
      </c>
      <c r="K11">
        <v>0.45800000000000002</v>
      </c>
      <c r="L11">
        <v>0</v>
      </c>
      <c r="M11">
        <v>1</v>
      </c>
      <c r="N11">
        <v>0</v>
      </c>
      <c r="O11">
        <v>77</v>
      </c>
      <c r="P11">
        <v>167</v>
      </c>
      <c r="Q11">
        <v>0.46100000000000002</v>
      </c>
      <c r="R11">
        <v>0.45800000000000002</v>
      </c>
      <c r="S11">
        <v>23</v>
      </c>
      <c r="T11">
        <v>33</v>
      </c>
      <c r="U11">
        <v>0.69699999999999995</v>
      </c>
      <c r="V11">
        <v>105</v>
      </c>
      <c r="W11">
        <v>114</v>
      </c>
      <c r="X11">
        <v>219</v>
      </c>
      <c r="Y11">
        <v>57</v>
      </c>
      <c r="Z11">
        <v>18</v>
      </c>
      <c r="AA11">
        <v>24</v>
      </c>
      <c r="AB11">
        <v>29</v>
      </c>
      <c r="AC11">
        <v>78</v>
      </c>
      <c r="AD11">
        <v>177</v>
      </c>
    </row>
    <row r="12" spans="1:30">
      <c r="A12" s="72">
        <v>9</v>
      </c>
      <c r="B12" t="s">
        <v>787</v>
      </c>
      <c r="C12" t="s">
        <v>769</v>
      </c>
      <c r="D12">
        <v>35</v>
      </c>
      <c r="E12" t="s">
        <v>788</v>
      </c>
      <c r="F12">
        <v>71</v>
      </c>
      <c r="G12">
        <v>66</v>
      </c>
      <c r="H12">
        <v>1914</v>
      </c>
      <c r="I12">
        <v>274</v>
      </c>
      <c r="J12">
        <v>595</v>
      </c>
      <c r="K12">
        <v>0.46100000000000002</v>
      </c>
      <c r="L12">
        <v>15</v>
      </c>
      <c r="M12">
        <v>54</v>
      </c>
      <c r="N12">
        <v>0.27800000000000002</v>
      </c>
      <c r="O12">
        <v>259</v>
      </c>
      <c r="P12">
        <v>541</v>
      </c>
      <c r="Q12">
        <v>0.47899999999999998</v>
      </c>
      <c r="R12">
        <v>0.47299999999999998</v>
      </c>
      <c r="S12">
        <v>80</v>
      </c>
      <c r="T12">
        <v>130</v>
      </c>
      <c r="U12">
        <v>0.61499999999999999</v>
      </c>
      <c r="V12">
        <v>166</v>
      </c>
      <c r="W12">
        <v>225</v>
      </c>
      <c r="X12">
        <v>391</v>
      </c>
      <c r="Y12">
        <v>98</v>
      </c>
      <c r="Z12">
        <v>115</v>
      </c>
      <c r="AA12">
        <v>29</v>
      </c>
      <c r="AB12">
        <v>100</v>
      </c>
      <c r="AC12">
        <v>178</v>
      </c>
      <c r="AD12">
        <v>643</v>
      </c>
    </row>
    <row r="13" spans="1:30">
      <c r="A13" s="72">
        <v>10</v>
      </c>
      <c r="B13" t="s">
        <v>789</v>
      </c>
      <c r="C13" t="s">
        <v>766</v>
      </c>
      <c r="D13">
        <v>26</v>
      </c>
      <c r="E13" t="s">
        <v>790</v>
      </c>
      <c r="F13">
        <v>61</v>
      </c>
      <c r="G13">
        <v>25</v>
      </c>
      <c r="H13">
        <v>1773</v>
      </c>
      <c r="I13">
        <v>183</v>
      </c>
      <c r="J13">
        <v>466</v>
      </c>
      <c r="K13">
        <v>0.39300000000000002</v>
      </c>
      <c r="L13">
        <v>70</v>
      </c>
      <c r="M13">
        <v>212</v>
      </c>
      <c r="N13">
        <v>0.33</v>
      </c>
      <c r="O13">
        <v>113</v>
      </c>
      <c r="P13">
        <v>254</v>
      </c>
      <c r="Q13">
        <v>0.44500000000000001</v>
      </c>
      <c r="R13">
        <v>0.46800000000000003</v>
      </c>
      <c r="S13">
        <v>96</v>
      </c>
      <c r="T13">
        <v>136</v>
      </c>
      <c r="U13">
        <v>0.70599999999999996</v>
      </c>
      <c r="V13">
        <v>77</v>
      </c>
      <c r="W13">
        <v>374</v>
      </c>
      <c r="X13">
        <v>451</v>
      </c>
      <c r="Y13">
        <v>99</v>
      </c>
      <c r="Z13">
        <v>60</v>
      </c>
      <c r="AA13">
        <v>44</v>
      </c>
      <c r="AB13">
        <v>94</v>
      </c>
      <c r="AC13">
        <v>102</v>
      </c>
      <c r="AD13">
        <v>532</v>
      </c>
    </row>
    <row r="14" spans="1:30">
      <c r="A14" s="72">
        <v>11</v>
      </c>
      <c r="B14" t="s">
        <v>791</v>
      </c>
      <c r="C14" t="s">
        <v>776</v>
      </c>
      <c r="D14">
        <v>38</v>
      </c>
      <c r="E14" t="s">
        <v>792</v>
      </c>
      <c r="F14">
        <v>12</v>
      </c>
      <c r="G14">
        <v>0</v>
      </c>
      <c r="H14">
        <v>114</v>
      </c>
      <c r="I14">
        <v>9</v>
      </c>
      <c r="J14">
        <v>22</v>
      </c>
      <c r="K14">
        <v>0.40899999999999997</v>
      </c>
      <c r="L14">
        <v>0</v>
      </c>
      <c r="M14">
        <v>3</v>
      </c>
      <c r="N14">
        <v>0</v>
      </c>
      <c r="O14">
        <v>9</v>
      </c>
      <c r="P14">
        <v>19</v>
      </c>
      <c r="Q14">
        <v>0.47399999999999998</v>
      </c>
      <c r="R14">
        <v>0.40899999999999997</v>
      </c>
      <c r="S14">
        <v>10</v>
      </c>
      <c r="T14">
        <v>14</v>
      </c>
      <c r="U14">
        <v>0.71399999999999997</v>
      </c>
      <c r="V14">
        <v>9</v>
      </c>
      <c r="W14">
        <v>22</v>
      </c>
      <c r="X14">
        <v>31</v>
      </c>
      <c r="Y14">
        <v>5</v>
      </c>
      <c r="Z14">
        <v>5</v>
      </c>
      <c r="AA14">
        <v>7</v>
      </c>
      <c r="AB14">
        <v>5</v>
      </c>
      <c r="AC14">
        <v>20</v>
      </c>
      <c r="AD14">
        <v>28</v>
      </c>
    </row>
    <row r="15" spans="1:30">
      <c r="A15" s="72">
        <v>12</v>
      </c>
      <c r="B15" t="s">
        <v>793</v>
      </c>
      <c r="C15" t="s">
        <v>794</v>
      </c>
      <c r="D15">
        <v>34</v>
      </c>
      <c r="E15" t="s">
        <v>795</v>
      </c>
      <c r="F15">
        <v>30</v>
      </c>
      <c r="G15">
        <v>0</v>
      </c>
      <c r="H15">
        <v>308</v>
      </c>
      <c r="I15">
        <v>30</v>
      </c>
      <c r="J15">
        <v>80</v>
      </c>
      <c r="K15">
        <v>0.375</v>
      </c>
      <c r="L15">
        <v>14</v>
      </c>
      <c r="M15">
        <v>44</v>
      </c>
      <c r="N15">
        <v>0.318</v>
      </c>
      <c r="O15">
        <v>16</v>
      </c>
      <c r="P15">
        <v>36</v>
      </c>
      <c r="Q15">
        <v>0.44400000000000001</v>
      </c>
      <c r="R15">
        <v>0.46300000000000002</v>
      </c>
      <c r="S15">
        <v>12</v>
      </c>
      <c r="T15">
        <v>16</v>
      </c>
      <c r="U15">
        <v>0.75</v>
      </c>
      <c r="V15">
        <v>3</v>
      </c>
      <c r="W15">
        <v>21</v>
      </c>
      <c r="X15">
        <v>24</v>
      </c>
      <c r="Y15">
        <v>11</v>
      </c>
      <c r="Z15">
        <v>3</v>
      </c>
      <c r="AA15">
        <v>0</v>
      </c>
      <c r="AB15">
        <v>7</v>
      </c>
      <c r="AC15">
        <v>35</v>
      </c>
      <c r="AD15">
        <v>86</v>
      </c>
    </row>
    <row r="16" spans="1:30">
      <c r="A16" s="72">
        <v>13</v>
      </c>
      <c r="B16" t="s">
        <v>796</v>
      </c>
      <c r="C16" t="s">
        <v>794</v>
      </c>
      <c r="D16">
        <v>23</v>
      </c>
      <c r="E16" t="s">
        <v>772</v>
      </c>
      <c r="F16">
        <v>75</v>
      </c>
      <c r="G16">
        <v>10</v>
      </c>
      <c r="H16">
        <v>1228</v>
      </c>
      <c r="I16">
        <v>186</v>
      </c>
      <c r="J16">
        <v>439</v>
      </c>
      <c r="K16">
        <v>0.42399999999999999</v>
      </c>
      <c r="L16">
        <v>58</v>
      </c>
      <c r="M16">
        <v>194</v>
      </c>
      <c r="N16">
        <v>0.29899999999999999</v>
      </c>
      <c r="O16">
        <v>128</v>
      </c>
      <c r="P16">
        <v>245</v>
      </c>
      <c r="Q16">
        <v>0.52200000000000002</v>
      </c>
      <c r="R16">
        <v>0.49</v>
      </c>
      <c r="S16">
        <v>102</v>
      </c>
      <c r="T16">
        <v>129</v>
      </c>
      <c r="U16">
        <v>0.79100000000000004</v>
      </c>
      <c r="V16">
        <v>69</v>
      </c>
      <c r="W16">
        <v>176</v>
      </c>
      <c r="X16">
        <v>245</v>
      </c>
      <c r="Y16">
        <v>66</v>
      </c>
      <c r="Z16">
        <v>41</v>
      </c>
      <c r="AA16">
        <v>23</v>
      </c>
      <c r="AB16">
        <v>66</v>
      </c>
      <c r="AC16">
        <v>109</v>
      </c>
      <c r="AD16">
        <v>532</v>
      </c>
    </row>
    <row r="17" spans="1:30">
      <c r="A17" s="72">
        <v>13</v>
      </c>
      <c r="B17" t="s">
        <v>796</v>
      </c>
      <c r="C17" t="s">
        <v>794</v>
      </c>
      <c r="D17">
        <v>23</v>
      </c>
      <c r="E17" t="s">
        <v>773</v>
      </c>
      <c r="F17">
        <v>51</v>
      </c>
      <c r="G17">
        <v>2</v>
      </c>
      <c r="H17">
        <v>710</v>
      </c>
      <c r="I17">
        <v>111</v>
      </c>
      <c r="J17">
        <v>277</v>
      </c>
      <c r="K17">
        <v>0.40100000000000002</v>
      </c>
      <c r="L17">
        <v>37</v>
      </c>
      <c r="M17">
        <v>122</v>
      </c>
      <c r="N17">
        <v>0.30299999999999999</v>
      </c>
      <c r="O17">
        <v>74</v>
      </c>
      <c r="P17">
        <v>155</v>
      </c>
      <c r="Q17">
        <v>0.47699999999999998</v>
      </c>
      <c r="R17">
        <v>0.46800000000000003</v>
      </c>
      <c r="S17">
        <v>70</v>
      </c>
      <c r="T17">
        <v>88</v>
      </c>
      <c r="U17">
        <v>0.79500000000000004</v>
      </c>
      <c r="V17">
        <v>39</v>
      </c>
      <c r="W17">
        <v>110</v>
      </c>
      <c r="X17">
        <v>149</v>
      </c>
      <c r="Y17">
        <v>32</v>
      </c>
      <c r="Z17">
        <v>28</v>
      </c>
      <c r="AA17">
        <v>16</v>
      </c>
      <c r="AB17">
        <v>40</v>
      </c>
      <c r="AC17">
        <v>64</v>
      </c>
      <c r="AD17">
        <v>329</v>
      </c>
    </row>
    <row r="18" spans="1:30">
      <c r="A18" s="72">
        <v>13</v>
      </c>
      <c r="B18" t="s">
        <v>796</v>
      </c>
      <c r="C18" t="s">
        <v>794</v>
      </c>
      <c r="D18">
        <v>23</v>
      </c>
      <c r="E18" t="s">
        <v>797</v>
      </c>
      <c r="F18">
        <v>24</v>
      </c>
      <c r="G18">
        <v>8</v>
      </c>
      <c r="H18">
        <v>518</v>
      </c>
      <c r="I18">
        <v>75</v>
      </c>
      <c r="J18">
        <v>162</v>
      </c>
      <c r="K18">
        <v>0.46300000000000002</v>
      </c>
      <c r="L18">
        <v>21</v>
      </c>
      <c r="M18">
        <v>72</v>
      </c>
      <c r="N18">
        <v>0.29199999999999998</v>
      </c>
      <c r="O18">
        <v>54</v>
      </c>
      <c r="P18">
        <v>90</v>
      </c>
      <c r="Q18">
        <v>0.6</v>
      </c>
      <c r="R18">
        <v>0.52800000000000002</v>
      </c>
      <c r="S18">
        <v>32</v>
      </c>
      <c r="T18">
        <v>41</v>
      </c>
      <c r="U18">
        <v>0.78</v>
      </c>
      <c r="V18">
        <v>30</v>
      </c>
      <c r="W18">
        <v>66</v>
      </c>
      <c r="X18">
        <v>96</v>
      </c>
      <c r="Y18">
        <v>34</v>
      </c>
      <c r="Z18">
        <v>13</v>
      </c>
      <c r="AA18">
        <v>7</v>
      </c>
      <c r="AB18">
        <v>26</v>
      </c>
      <c r="AC18">
        <v>45</v>
      </c>
      <c r="AD18">
        <v>203</v>
      </c>
    </row>
    <row r="19" spans="1:30">
      <c r="A19" s="72">
        <v>14</v>
      </c>
      <c r="B19" t="s">
        <v>798</v>
      </c>
      <c r="C19" t="s">
        <v>794</v>
      </c>
      <c r="D19">
        <v>23</v>
      </c>
      <c r="E19" t="s">
        <v>784</v>
      </c>
      <c r="F19">
        <v>72</v>
      </c>
      <c r="G19">
        <v>14</v>
      </c>
      <c r="H19">
        <v>1020</v>
      </c>
      <c r="I19">
        <v>93</v>
      </c>
      <c r="J19">
        <v>209</v>
      </c>
      <c r="K19">
        <v>0.44500000000000001</v>
      </c>
      <c r="L19">
        <v>15</v>
      </c>
      <c r="M19">
        <v>40</v>
      </c>
      <c r="N19">
        <v>0.375</v>
      </c>
      <c r="O19">
        <v>78</v>
      </c>
      <c r="P19">
        <v>169</v>
      </c>
      <c r="Q19">
        <v>0.46200000000000002</v>
      </c>
      <c r="R19">
        <v>0.48099999999999998</v>
      </c>
      <c r="S19">
        <v>45</v>
      </c>
      <c r="T19">
        <v>57</v>
      </c>
      <c r="U19">
        <v>0.78900000000000003</v>
      </c>
      <c r="V19">
        <v>33</v>
      </c>
      <c r="W19">
        <v>175</v>
      </c>
      <c r="X19">
        <v>208</v>
      </c>
      <c r="Y19">
        <v>91</v>
      </c>
      <c r="Z19">
        <v>51</v>
      </c>
      <c r="AA19">
        <v>26</v>
      </c>
      <c r="AB19">
        <v>39</v>
      </c>
      <c r="AC19">
        <v>63</v>
      </c>
      <c r="AD19">
        <v>246</v>
      </c>
    </row>
    <row r="20" spans="1:30">
      <c r="A20" s="72">
        <v>15</v>
      </c>
      <c r="B20" t="s">
        <v>799</v>
      </c>
      <c r="C20" t="s">
        <v>766</v>
      </c>
      <c r="D20">
        <v>28</v>
      </c>
      <c r="E20" t="s">
        <v>800</v>
      </c>
      <c r="F20">
        <v>72</v>
      </c>
      <c r="G20">
        <v>72</v>
      </c>
      <c r="H20">
        <v>2116</v>
      </c>
      <c r="I20">
        <v>323</v>
      </c>
      <c r="J20">
        <v>773</v>
      </c>
      <c r="K20">
        <v>0.41799999999999998</v>
      </c>
      <c r="L20">
        <v>204</v>
      </c>
      <c r="M20">
        <v>506</v>
      </c>
      <c r="N20">
        <v>0.40300000000000002</v>
      </c>
      <c r="O20">
        <v>119</v>
      </c>
      <c r="P20">
        <v>267</v>
      </c>
      <c r="Q20">
        <v>0.44600000000000001</v>
      </c>
      <c r="R20">
        <v>0.55000000000000004</v>
      </c>
      <c r="S20">
        <v>129</v>
      </c>
      <c r="T20">
        <v>150</v>
      </c>
      <c r="U20">
        <v>0.86</v>
      </c>
      <c r="V20">
        <v>112</v>
      </c>
      <c r="W20">
        <v>218</v>
      </c>
      <c r="X20">
        <v>330</v>
      </c>
      <c r="Y20">
        <v>68</v>
      </c>
      <c r="Z20">
        <v>31</v>
      </c>
      <c r="AA20">
        <v>14</v>
      </c>
      <c r="AB20">
        <v>55</v>
      </c>
      <c r="AC20">
        <v>142</v>
      </c>
      <c r="AD20">
        <v>979</v>
      </c>
    </row>
    <row r="21" spans="1:30">
      <c r="A21" s="72">
        <v>16</v>
      </c>
      <c r="B21" t="s">
        <v>801</v>
      </c>
      <c r="C21" t="s">
        <v>794</v>
      </c>
      <c r="D21">
        <v>22</v>
      </c>
      <c r="E21" t="s">
        <v>802</v>
      </c>
      <c r="F21">
        <v>80</v>
      </c>
      <c r="G21">
        <v>80</v>
      </c>
      <c r="H21">
        <v>2845</v>
      </c>
      <c r="I21">
        <v>656</v>
      </c>
      <c r="J21">
        <v>1259</v>
      </c>
      <c r="K21">
        <v>0.52100000000000002</v>
      </c>
      <c r="L21">
        <v>49</v>
      </c>
      <c r="M21">
        <v>180</v>
      </c>
      <c r="N21">
        <v>0.27200000000000002</v>
      </c>
      <c r="O21">
        <v>607</v>
      </c>
      <c r="P21">
        <v>1079</v>
      </c>
      <c r="Q21">
        <v>0.56299999999999994</v>
      </c>
      <c r="R21">
        <v>0.54100000000000004</v>
      </c>
      <c r="S21">
        <v>471</v>
      </c>
      <c r="T21">
        <v>612</v>
      </c>
      <c r="U21">
        <v>0.77</v>
      </c>
      <c r="V21">
        <v>142</v>
      </c>
      <c r="W21">
        <v>558</v>
      </c>
      <c r="X21">
        <v>700</v>
      </c>
      <c r="Y21">
        <v>434</v>
      </c>
      <c r="Z21">
        <v>131</v>
      </c>
      <c r="AA21">
        <v>151</v>
      </c>
      <c r="AB21">
        <v>234</v>
      </c>
      <c r="AC21">
        <v>246</v>
      </c>
      <c r="AD21">
        <v>1832</v>
      </c>
    </row>
    <row r="22" spans="1:30">
      <c r="A22" s="72">
        <v>17</v>
      </c>
      <c r="B22" t="s">
        <v>803</v>
      </c>
      <c r="C22" t="s">
        <v>794</v>
      </c>
      <c r="D22">
        <v>32</v>
      </c>
      <c r="E22" t="s">
        <v>804</v>
      </c>
      <c r="F22">
        <v>74</v>
      </c>
      <c r="G22">
        <v>74</v>
      </c>
      <c r="H22">
        <v>2538</v>
      </c>
      <c r="I22">
        <v>602</v>
      </c>
      <c r="J22">
        <v>1389</v>
      </c>
      <c r="K22">
        <v>0.433</v>
      </c>
      <c r="L22">
        <v>151</v>
      </c>
      <c r="M22">
        <v>421</v>
      </c>
      <c r="N22">
        <v>0.35899999999999999</v>
      </c>
      <c r="O22">
        <v>451</v>
      </c>
      <c r="P22">
        <v>968</v>
      </c>
      <c r="Q22">
        <v>0.46600000000000003</v>
      </c>
      <c r="R22">
        <v>0.48799999999999999</v>
      </c>
      <c r="S22">
        <v>304</v>
      </c>
      <c r="T22">
        <v>365</v>
      </c>
      <c r="U22">
        <v>0.83299999999999996</v>
      </c>
      <c r="V22">
        <v>62</v>
      </c>
      <c r="W22">
        <v>376</v>
      </c>
      <c r="X22">
        <v>438</v>
      </c>
      <c r="Y22">
        <v>213</v>
      </c>
      <c r="Z22">
        <v>60</v>
      </c>
      <c r="AA22">
        <v>34</v>
      </c>
      <c r="AB22">
        <v>153</v>
      </c>
      <c r="AC22">
        <v>198</v>
      </c>
      <c r="AD22">
        <v>1659</v>
      </c>
    </row>
    <row r="23" spans="1:30">
      <c r="A23" s="72">
        <v>18</v>
      </c>
      <c r="B23" t="s">
        <v>805</v>
      </c>
      <c r="C23" t="s">
        <v>776</v>
      </c>
      <c r="D23">
        <v>34</v>
      </c>
      <c r="E23" t="s">
        <v>784</v>
      </c>
      <c r="F23">
        <v>19</v>
      </c>
      <c r="G23">
        <v>0</v>
      </c>
      <c r="H23">
        <v>122</v>
      </c>
      <c r="I23">
        <v>10</v>
      </c>
      <c r="J23">
        <v>16</v>
      </c>
      <c r="K23">
        <v>0.625</v>
      </c>
      <c r="L23">
        <v>0</v>
      </c>
      <c r="M23">
        <v>0</v>
      </c>
      <c r="O23">
        <v>10</v>
      </c>
      <c r="P23">
        <v>16</v>
      </c>
      <c r="Q23">
        <v>0.625</v>
      </c>
      <c r="R23">
        <v>0.625</v>
      </c>
      <c r="S23">
        <v>5</v>
      </c>
      <c r="T23">
        <v>8</v>
      </c>
      <c r="U23">
        <v>0.625</v>
      </c>
      <c r="V23">
        <v>8</v>
      </c>
      <c r="W23">
        <v>23</v>
      </c>
      <c r="X23">
        <v>31</v>
      </c>
      <c r="Y23">
        <v>3</v>
      </c>
      <c r="Z23">
        <v>2</v>
      </c>
      <c r="AA23">
        <v>6</v>
      </c>
      <c r="AB23">
        <v>4</v>
      </c>
      <c r="AC23">
        <v>11</v>
      </c>
      <c r="AD23">
        <v>25</v>
      </c>
    </row>
    <row r="24" spans="1:30">
      <c r="A24" s="72">
        <v>19</v>
      </c>
      <c r="B24" t="s">
        <v>806</v>
      </c>
      <c r="C24" t="s">
        <v>794</v>
      </c>
      <c r="D24">
        <v>31</v>
      </c>
      <c r="E24" t="s">
        <v>800</v>
      </c>
      <c r="F24">
        <v>80</v>
      </c>
      <c r="G24">
        <v>80</v>
      </c>
      <c r="H24">
        <v>2773</v>
      </c>
      <c r="I24">
        <v>326</v>
      </c>
      <c r="J24">
        <v>798</v>
      </c>
      <c r="K24">
        <v>0.40899999999999997</v>
      </c>
      <c r="L24">
        <v>191</v>
      </c>
      <c r="M24">
        <v>555</v>
      </c>
      <c r="N24">
        <v>0.34399999999999997</v>
      </c>
      <c r="O24">
        <v>135</v>
      </c>
      <c r="P24">
        <v>243</v>
      </c>
      <c r="Q24">
        <v>0.55600000000000005</v>
      </c>
      <c r="R24">
        <v>0.52800000000000002</v>
      </c>
      <c r="S24">
        <v>93</v>
      </c>
      <c r="T24">
        <v>126</v>
      </c>
      <c r="U24">
        <v>0.73799999999999999</v>
      </c>
      <c r="V24">
        <v>54</v>
      </c>
      <c r="W24">
        <v>404</v>
      </c>
      <c r="X24">
        <v>458</v>
      </c>
      <c r="Y24">
        <v>175</v>
      </c>
      <c r="Z24">
        <v>147</v>
      </c>
      <c r="AA24">
        <v>20</v>
      </c>
      <c r="AB24">
        <v>73</v>
      </c>
      <c r="AC24">
        <v>133</v>
      </c>
      <c r="AD24">
        <v>936</v>
      </c>
    </row>
    <row r="25" spans="1:30">
      <c r="A25" s="72">
        <v>20</v>
      </c>
      <c r="B25" t="s">
        <v>807</v>
      </c>
      <c r="C25" t="s">
        <v>766</v>
      </c>
      <c r="D25">
        <v>28</v>
      </c>
      <c r="E25" t="s">
        <v>808</v>
      </c>
      <c r="F25">
        <v>41</v>
      </c>
      <c r="G25">
        <v>7</v>
      </c>
      <c r="H25">
        <v>639</v>
      </c>
      <c r="I25">
        <v>95</v>
      </c>
      <c r="J25">
        <v>215</v>
      </c>
      <c r="K25">
        <v>0.442</v>
      </c>
      <c r="L25">
        <v>53</v>
      </c>
      <c r="M25">
        <v>117</v>
      </c>
      <c r="N25">
        <v>0.45300000000000001</v>
      </c>
      <c r="O25">
        <v>42</v>
      </c>
      <c r="P25">
        <v>98</v>
      </c>
      <c r="Q25">
        <v>0.42899999999999999</v>
      </c>
      <c r="R25">
        <v>0.56499999999999995</v>
      </c>
      <c r="S25">
        <v>19</v>
      </c>
      <c r="T25">
        <v>22</v>
      </c>
      <c r="U25">
        <v>0.86399999999999999</v>
      </c>
      <c r="V25">
        <v>25</v>
      </c>
      <c r="W25">
        <v>87</v>
      </c>
      <c r="X25">
        <v>112</v>
      </c>
      <c r="Y25">
        <v>42</v>
      </c>
      <c r="Z25">
        <v>19</v>
      </c>
      <c r="AA25">
        <v>21</v>
      </c>
      <c r="AB25">
        <v>36</v>
      </c>
      <c r="AC25">
        <v>76</v>
      </c>
      <c r="AD25">
        <v>262</v>
      </c>
    </row>
    <row r="26" spans="1:30">
      <c r="A26" s="72">
        <v>21</v>
      </c>
      <c r="B26" t="s">
        <v>809</v>
      </c>
      <c r="C26" t="s">
        <v>776</v>
      </c>
      <c r="D26">
        <v>30</v>
      </c>
      <c r="E26" t="s">
        <v>780</v>
      </c>
      <c r="F26">
        <v>31</v>
      </c>
      <c r="G26">
        <v>19</v>
      </c>
      <c r="H26">
        <v>482</v>
      </c>
      <c r="I26">
        <v>31</v>
      </c>
      <c r="J26">
        <v>65</v>
      </c>
      <c r="K26">
        <v>0.47699999999999998</v>
      </c>
      <c r="L26">
        <v>0</v>
      </c>
      <c r="M26">
        <v>0</v>
      </c>
      <c r="O26">
        <v>31</v>
      </c>
      <c r="P26">
        <v>65</v>
      </c>
      <c r="Q26">
        <v>0.47699999999999998</v>
      </c>
      <c r="R26">
        <v>0.47699999999999998</v>
      </c>
      <c r="S26">
        <v>23</v>
      </c>
      <c r="T26">
        <v>39</v>
      </c>
      <c r="U26">
        <v>0.59</v>
      </c>
      <c r="V26">
        <v>48</v>
      </c>
      <c r="W26">
        <v>115</v>
      </c>
      <c r="X26">
        <v>163</v>
      </c>
      <c r="Y26">
        <v>15</v>
      </c>
      <c r="Z26">
        <v>5</v>
      </c>
      <c r="AA26">
        <v>10</v>
      </c>
      <c r="AB26">
        <v>14</v>
      </c>
      <c r="AC26">
        <v>51</v>
      </c>
      <c r="AD26">
        <v>85</v>
      </c>
    </row>
    <row r="27" spans="1:30">
      <c r="A27" s="72">
        <v>22</v>
      </c>
      <c r="B27" t="s">
        <v>810</v>
      </c>
      <c r="C27" t="s">
        <v>811</v>
      </c>
      <c r="D27">
        <v>29</v>
      </c>
      <c r="E27" t="s">
        <v>812</v>
      </c>
      <c r="F27">
        <v>78</v>
      </c>
      <c r="G27">
        <v>20</v>
      </c>
      <c r="H27">
        <v>1538</v>
      </c>
      <c r="I27">
        <v>195</v>
      </c>
      <c r="J27">
        <v>517</v>
      </c>
      <c r="K27">
        <v>0.377</v>
      </c>
      <c r="L27">
        <v>95</v>
      </c>
      <c r="M27">
        <v>274</v>
      </c>
      <c r="N27">
        <v>0.34699999999999998</v>
      </c>
      <c r="O27">
        <v>100</v>
      </c>
      <c r="P27">
        <v>243</v>
      </c>
      <c r="Q27">
        <v>0.41199999999999998</v>
      </c>
      <c r="R27">
        <v>0.46899999999999997</v>
      </c>
      <c r="S27">
        <v>131</v>
      </c>
      <c r="T27">
        <v>161</v>
      </c>
      <c r="U27">
        <v>0.81399999999999995</v>
      </c>
      <c r="V27">
        <v>15</v>
      </c>
      <c r="W27">
        <v>102</v>
      </c>
      <c r="X27">
        <v>117</v>
      </c>
      <c r="Y27">
        <v>209</v>
      </c>
      <c r="Z27">
        <v>31</v>
      </c>
      <c r="AA27">
        <v>1</v>
      </c>
      <c r="AB27">
        <v>90</v>
      </c>
      <c r="AC27">
        <v>101</v>
      </c>
      <c r="AD27">
        <v>616</v>
      </c>
    </row>
    <row r="28" spans="1:30">
      <c r="A28" s="72">
        <v>23</v>
      </c>
      <c r="B28" t="s">
        <v>813</v>
      </c>
      <c r="C28" t="s">
        <v>794</v>
      </c>
      <c r="D28">
        <v>27</v>
      </c>
      <c r="E28" t="s">
        <v>814</v>
      </c>
      <c r="F28">
        <v>68</v>
      </c>
      <c r="G28">
        <v>55</v>
      </c>
      <c r="H28">
        <v>1065</v>
      </c>
      <c r="I28">
        <v>113</v>
      </c>
      <c r="J28">
        <v>281</v>
      </c>
      <c r="K28">
        <v>0.40200000000000002</v>
      </c>
      <c r="L28">
        <v>87</v>
      </c>
      <c r="M28">
        <v>210</v>
      </c>
      <c r="N28">
        <v>0.41399999999999998</v>
      </c>
      <c r="O28">
        <v>26</v>
      </c>
      <c r="P28">
        <v>71</v>
      </c>
      <c r="Q28">
        <v>0.36599999999999999</v>
      </c>
      <c r="R28">
        <v>0.55700000000000005</v>
      </c>
      <c r="S28">
        <v>11</v>
      </c>
      <c r="T28">
        <v>15</v>
      </c>
      <c r="U28">
        <v>0.73299999999999998</v>
      </c>
      <c r="V28">
        <v>12</v>
      </c>
      <c r="W28">
        <v>129</v>
      </c>
      <c r="X28">
        <v>141</v>
      </c>
      <c r="Y28">
        <v>36</v>
      </c>
      <c r="Z28">
        <v>20</v>
      </c>
      <c r="AA28">
        <v>11</v>
      </c>
      <c r="AB28">
        <v>25</v>
      </c>
      <c r="AC28">
        <v>118</v>
      </c>
      <c r="AD28">
        <v>324</v>
      </c>
    </row>
    <row r="29" spans="1:30">
      <c r="A29" s="72">
        <v>24</v>
      </c>
      <c r="B29" t="s">
        <v>815</v>
      </c>
      <c r="C29" t="s">
        <v>769</v>
      </c>
      <c r="D29">
        <v>23</v>
      </c>
      <c r="E29" t="s">
        <v>804</v>
      </c>
      <c r="F29">
        <v>52</v>
      </c>
      <c r="G29">
        <v>13</v>
      </c>
      <c r="H29">
        <v>857</v>
      </c>
      <c r="I29">
        <v>82</v>
      </c>
      <c r="J29">
        <v>217</v>
      </c>
      <c r="K29">
        <v>0.378</v>
      </c>
      <c r="L29">
        <v>23</v>
      </c>
      <c r="M29">
        <v>86</v>
      </c>
      <c r="N29">
        <v>0.26700000000000002</v>
      </c>
      <c r="O29">
        <v>59</v>
      </c>
      <c r="P29">
        <v>131</v>
      </c>
      <c r="Q29">
        <v>0.45</v>
      </c>
      <c r="R29">
        <v>0.43099999999999999</v>
      </c>
      <c r="S29">
        <v>28</v>
      </c>
      <c r="T29">
        <v>43</v>
      </c>
      <c r="U29">
        <v>0.65100000000000002</v>
      </c>
      <c r="V29">
        <v>12</v>
      </c>
      <c r="W29">
        <v>86</v>
      </c>
      <c r="X29">
        <v>98</v>
      </c>
      <c r="Y29">
        <v>107</v>
      </c>
      <c r="Z29">
        <v>34</v>
      </c>
      <c r="AA29">
        <v>8</v>
      </c>
      <c r="AB29">
        <v>56</v>
      </c>
      <c r="AC29">
        <v>74</v>
      </c>
      <c r="AD29">
        <v>215</v>
      </c>
    </row>
    <row r="30" spans="1:30">
      <c r="A30" s="72">
        <v>25</v>
      </c>
      <c r="B30" t="s">
        <v>816</v>
      </c>
      <c r="C30" t="s">
        <v>811</v>
      </c>
      <c r="D30">
        <v>20</v>
      </c>
      <c r="E30" t="s">
        <v>788</v>
      </c>
      <c r="F30">
        <v>33</v>
      </c>
      <c r="G30">
        <v>1</v>
      </c>
      <c r="H30">
        <v>405</v>
      </c>
      <c r="I30">
        <v>36</v>
      </c>
      <c r="J30">
        <v>115</v>
      </c>
      <c r="K30">
        <v>0.313</v>
      </c>
      <c r="L30">
        <v>3</v>
      </c>
      <c r="M30">
        <v>22</v>
      </c>
      <c r="N30">
        <v>0.13600000000000001</v>
      </c>
      <c r="O30">
        <v>33</v>
      </c>
      <c r="P30">
        <v>93</v>
      </c>
      <c r="Q30">
        <v>0.35499999999999998</v>
      </c>
      <c r="R30">
        <v>0.32600000000000001</v>
      </c>
      <c r="S30">
        <v>31</v>
      </c>
      <c r="T30">
        <v>37</v>
      </c>
      <c r="U30">
        <v>0.83799999999999997</v>
      </c>
      <c r="V30">
        <v>11</v>
      </c>
      <c r="W30">
        <v>35</v>
      </c>
      <c r="X30">
        <v>46</v>
      </c>
      <c r="Y30">
        <v>61</v>
      </c>
      <c r="Z30">
        <v>18</v>
      </c>
      <c r="AA30">
        <v>7</v>
      </c>
      <c r="AB30">
        <v>39</v>
      </c>
      <c r="AC30">
        <v>40</v>
      </c>
      <c r="AD30">
        <v>106</v>
      </c>
    </row>
    <row r="31" spans="1:30">
      <c r="A31" s="72">
        <v>26</v>
      </c>
      <c r="B31" t="s">
        <v>817</v>
      </c>
      <c r="C31" t="s">
        <v>769</v>
      </c>
      <c r="D31">
        <v>34</v>
      </c>
      <c r="E31" t="s">
        <v>818</v>
      </c>
      <c r="F31">
        <v>67</v>
      </c>
      <c r="G31">
        <v>0</v>
      </c>
      <c r="H31">
        <v>963</v>
      </c>
      <c r="I31">
        <v>172</v>
      </c>
      <c r="J31">
        <v>392</v>
      </c>
      <c r="K31">
        <v>0.439</v>
      </c>
      <c r="L31">
        <v>35</v>
      </c>
      <c r="M31">
        <v>98</v>
      </c>
      <c r="N31">
        <v>0.35699999999999998</v>
      </c>
      <c r="O31">
        <v>137</v>
      </c>
      <c r="P31">
        <v>294</v>
      </c>
      <c r="Q31">
        <v>0.46600000000000003</v>
      </c>
      <c r="R31">
        <v>0.48299999999999998</v>
      </c>
      <c r="S31">
        <v>40</v>
      </c>
      <c r="T31">
        <v>45</v>
      </c>
      <c r="U31">
        <v>0.88900000000000001</v>
      </c>
      <c r="V31">
        <v>15</v>
      </c>
      <c r="W31">
        <v>89</v>
      </c>
      <c r="X31">
        <v>104</v>
      </c>
      <c r="Y31">
        <v>81</v>
      </c>
      <c r="Z31">
        <v>31</v>
      </c>
      <c r="AA31">
        <v>8</v>
      </c>
      <c r="AB31">
        <v>48</v>
      </c>
      <c r="AC31">
        <v>82</v>
      </c>
      <c r="AD31">
        <v>419</v>
      </c>
    </row>
    <row r="32" spans="1:30">
      <c r="A32" s="72">
        <v>27</v>
      </c>
      <c r="B32" t="s">
        <v>819</v>
      </c>
      <c r="C32" t="s">
        <v>811</v>
      </c>
      <c r="D32">
        <v>32</v>
      </c>
      <c r="E32" t="s">
        <v>773</v>
      </c>
      <c r="F32">
        <v>35</v>
      </c>
      <c r="G32">
        <v>6</v>
      </c>
      <c r="H32">
        <v>771</v>
      </c>
      <c r="I32">
        <v>142</v>
      </c>
      <c r="J32">
        <v>343</v>
      </c>
      <c r="K32">
        <v>0.41399999999999998</v>
      </c>
      <c r="L32">
        <v>53</v>
      </c>
      <c r="M32">
        <v>148</v>
      </c>
      <c r="N32">
        <v>0.35799999999999998</v>
      </c>
      <c r="O32">
        <v>89</v>
      </c>
      <c r="P32">
        <v>195</v>
      </c>
      <c r="Q32">
        <v>0.45600000000000002</v>
      </c>
      <c r="R32">
        <v>0.49099999999999999</v>
      </c>
      <c r="S32">
        <v>44</v>
      </c>
      <c r="T32">
        <v>51</v>
      </c>
      <c r="U32">
        <v>0.86299999999999999</v>
      </c>
      <c r="V32">
        <v>9</v>
      </c>
      <c r="W32">
        <v>75</v>
      </c>
      <c r="X32">
        <v>84</v>
      </c>
      <c r="Y32">
        <v>193</v>
      </c>
      <c r="Z32">
        <v>14</v>
      </c>
      <c r="AA32">
        <v>1</v>
      </c>
      <c r="AB32">
        <v>63</v>
      </c>
      <c r="AC32">
        <v>30</v>
      </c>
      <c r="AD32">
        <v>381</v>
      </c>
    </row>
    <row r="33" spans="1:30">
      <c r="A33" s="72">
        <v>28</v>
      </c>
      <c r="B33" t="s">
        <v>820</v>
      </c>
      <c r="C33" t="s">
        <v>766</v>
      </c>
      <c r="D33">
        <v>24</v>
      </c>
      <c r="E33" t="s">
        <v>773</v>
      </c>
      <c r="F33">
        <v>79</v>
      </c>
      <c r="G33">
        <v>79</v>
      </c>
      <c r="H33">
        <v>2803</v>
      </c>
      <c r="I33">
        <v>599</v>
      </c>
      <c r="J33">
        <v>1280</v>
      </c>
      <c r="K33">
        <v>0.46800000000000003</v>
      </c>
      <c r="L33">
        <v>78</v>
      </c>
      <c r="M33">
        <v>222</v>
      </c>
      <c r="N33">
        <v>0.35099999999999998</v>
      </c>
      <c r="O33">
        <v>521</v>
      </c>
      <c r="P33">
        <v>1058</v>
      </c>
      <c r="Q33">
        <v>0.49199999999999999</v>
      </c>
      <c r="R33">
        <v>0.498</v>
      </c>
      <c r="S33">
        <v>242</v>
      </c>
      <c r="T33">
        <v>281</v>
      </c>
      <c r="U33">
        <v>0.86099999999999999</v>
      </c>
      <c r="V33">
        <v>93</v>
      </c>
      <c r="W33">
        <v>301</v>
      </c>
      <c r="X33">
        <v>394</v>
      </c>
      <c r="Y33">
        <v>116</v>
      </c>
      <c r="Z33">
        <v>65</v>
      </c>
      <c r="AA33">
        <v>15</v>
      </c>
      <c r="AB33">
        <v>102</v>
      </c>
      <c r="AC33">
        <v>128</v>
      </c>
      <c r="AD33">
        <v>1518</v>
      </c>
    </row>
    <row r="34" spans="1:30">
      <c r="A34" s="72">
        <v>29</v>
      </c>
      <c r="B34" t="s">
        <v>821</v>
      </c>
      <c r="C34" t="s">
        <v>794</v>
      </c>
      <c r="D34">
        <v>36</v>
      </c>
      <c r="E34" t="s">
        <v>772</v>
      </c>
      <c r="F34">
        <v>74</v>
      </c>
      <c r="G34">
        <v>18</v>
      </c>
      <c r="H34">
        <v>1777</v>
      </c>
      <c r="I34">
        <v>185</v>
      </c>
      <c r="J34">
        <v>473</v>
      </c>
      <c r="K34">
        <v>0.39100000000000001</v>
      </c>
      <c r="L34">
        <v>87</v>
      </c>
      <c r="M34">
        <v>263</v>
      </c>
      <c r="N34">
        <v>0.33100000000000002</v>
      </c>
      <c r="O34">
        <v>98</v>
      </c>
      <c r="P34">
        <v>210</v>
      </c>
      <c r="Q34">
        <v>0.46700000000000003</v>
      </c>
      <c r="R34">
        <v>0.48299999999999998</v>
      </c>
      <c r="S34">
        <v>70</v>
      </c>
      <c r="T34">
        <v>89</v>
      </c>
      <c r="U34">
        <v>0.78700000000000003</v>
      </c>
      <c r="V34">
        <v>70</v>
      </c>
      <c r="W34">
        <v>314</v>
      </c>
      <c r="X34">
        <v>384</v>
      </c>
      <c r="Y34">
        <v>195</v>
      </c>
      <c r="Z34">
        <v>48</v>
      </c>
      <c r="AA34">
        <v>26</v>
      </c>
      <c r="AB34">
        <v>107</v>
      </c>
      <c r="AC34">
        <v>185</v>
      </c>
      <c r="AD34">
        <v>527</v>
      </c>
    </row>
    <row r="35" spans="1:30">
      <c r="A35" s="72">
        <v>29</v>
      </c>
      <c r="B35" t="s">
        <v>821</v>
      </c>
      <c r="C35" t="s">
        <v>794</v>
      </c>
      <c r="D35">
        <v>36</v>
      </c>
      <c r="E35" t="s">
        <v>778</v>
      </c>
      <c r="F35">
        <v>54</v>
      </c>
      <c r="G35">
        <v>13</v>
      </c>
      <c r="H35">
        <v>1367</v>
      </c>
      <c r="I35">
        <v>147</v>
      </c>
      <c r="J35">
        <v>383</v>
      </c>
      <c r="K35">
        <v>0.38400000000000001</v>
      </c>
      <c r="L35">
        <v>69</v>
      </c>
      <c r="M35">
        <v>211</v>
      </c>
      <c r="N35">
        <v>0.32700000000000001</v>
      </c>
      <c r="O35">
        <v>78</v>
      </c>
      <c r="P35">
        <v>172</v>
      </c>
      <c r="Q35">
        <v>0.45300000000000001</v>
      </c>
      <c r="R35">
        <v>0.47399999999999998</v>
      </c>
      <c r="S35">
        <v>50</v>
      </c>
      <c r="T35">
        <v>66</v>
      </c>
      <c r="U35">
        <v>0.75800000000000001</v>
      </c>
      <c r="V35">
        <v>55</v>
      </c>
      <c r="W35">
        <v>238</v>
      </c>
      <c r="X35">
        <v>293</v>
      </c>
      <c r="Y35">
        <v>150</v>
      </c>
      <c r="Z35">
        <v>36</v>
      </c>
      <c r="AA35">
        <v>17</v>
      </c>
      <c r="AB35">
        <v>83</v>
      </c>
      <c r="AC35">
        <v>138</v>
      </c>
      <c r="AD35">
        <v>413</v>
      </c>
    </row>
    <row r="36" spans="1:30">
      <c r="A36" s="72">
        <v>29</v>
      </c>
      <c r="B36" t="s">
        <v>821</v>
      </c>
      <c r="C36" t="s">
        <v>794</v>
      </c>
      <c r="D36">
        <v>36</v>
      </c>
      <c r="E36" t="s">
        <v>822</v>
      </c>
      <c r="F36">
        <v>20</v>
      </c>
      <c r="G36">
        <v>5</v>
      </c>
      <c r="H36">
        <v>410</v>
      </c>
      <c r="I36">
        <v>38</v>
      </c>
      <c r="J36">
        <v>90</v>
      </c>
      <c r="K36">
        <v>0.42199999999999999</v>
      </c>
      <c r="L36">
        <v>18</v>
      </c>
      <c r="M36">
        <v>52</v>
      </c>
      <c r="N36">
        <v>0.34599999999999997</v>
      </c>
      <c r="O36">
        <v>20</v>
      </c>
      <c r="P36">
        <v>38</v>
      </c>
      <c r="Q36">
        <v>0.52600000000000002</v>
      </c>
      <c r="R36">
        <v>0.52200000000000002</v>
      </c>
      <c r="S36">
        <v>20</v>
      </c>
      <c r="T36">
        <v>23</v>
      </c>
      <c r="U36">
        <v>0.87</v>
      </c>
      <c r="V36">
        <v>15</v>
      </c>
      <c r="W36">
        <v>76</v>
      </c>
      <c r="X36">
        <v>91</v>
      </c>
      <c r="Y36">
        <v>45</v>
      </c>
      <c r="Z36">
        <v>12</v>
      </c>
      <c r="AA36">
        <v>9</v>
      </c>
      <c r="AB36">
        <v>24</v>
      </c>
      <c r="AC36">
        <v>47</v>
      </c>
      <c r="AD36">
        <v>114</v>
      </c>
    </row>
    <row r="37" spans="1:30">
      <c r="A37" s="72">
        <v>30</v>
      </c>
      <c r="B37" t="s">
        <v>823</v>
      </c>
      <c r="C37" t="s">
        <v>769</v>
      </c>
      <c r="D37">
        <v>26</v>
      </c>
      <c r="E37" t="s">
        <v>808</v>
      </c>
      <c r="F37">
        <v>60</v>
      </c>
      <c r="G37">
        <v>19</v>
      </c>
      <c r="H37">
        <v>1705</v>
      </c>
      <c r="I37">
        <v>295</v>
      </c>
      <c r="J37">
        <v>666</v>
      </c>
      <c r="K37">
        <v>0.443</v>
      </c>
      <c r="L37">
        <v>87</v>
      </c>
      <c r="M37">
        <v>235</v>
      </c>
      <c r="N37">
        <v>0.37</v>
      </c>
      <c r="O37">
        <v>208</v>
      </c>
      <c r="P37">
        <v>431</v>
      </c>
      <c r="Q37">
        <v>0.48299999999999998</v>
      </c>
      <c r="R37">
        <v>0.50800000000000001</v>
      </c>
      <c r="S37">
        <v>143</v>
      </c>
      <c r="T37">
        <v>190</v>
      </c>
      <c r="U37">
        <v>0.753</v>
      </c>
      <c r="V37">
        <v>58</v>
      </c>
      <c r="W37">
        <v>201</v>
      </c>
      <c r="X37">
        <v>259</v>
      </c>
      <c r="Y37">
        <v>206</v>
      </c>
      <c r="Z37">
        <v>48</v>
      </c>
      <c r="AA37">
        <v>28</v>
      </c>
      <c r="AB37">
        <v>97</v>
      </c>
      <c r="AC37">
        <v>110</v>
      </c>
      <c r="AD37">
        <v>820</v>
      </c>
    </row>
    <row r="38" spans="1:30">
      <c r="A38" s="72">
        <v>31</v>
      </c>
      <c r="B38" t="s">
        <v>824</v>
      </c>
      <c r="C38" t="s">
        <v>766</v>
      </c>
      <c r="D38">
        <v>31</v>
      </c>
      <c r="E38" t="s">
        <v>795</v>
      </c>
      <c r="F38">
        <v>52</v>
      </c>
      <c r="G38">
        <v>0</v>
      </c>
      <c r="H38">
        <v>577</v>
      </c>
      <c r="I38">
        <v>107</v>
      </c>
      <c r="J38">
        <v>186</v>
      </c>
      <c r="K38">
        <v>0.57499999999999996</v>
      </c>
      <c r="L38">
        <v>1</v>
      </c>
      <c r="M38">
        <v>3</v>
      </c>
      <c r="N38">
        <v>0.33300000000000002</v>
      </c>
      <c r="O38">
        <v>106</v>
      </c>
      <c r="P38">
        <v>183</v>
      </c>
      <c r="Q38">
        <v>0.57899999999999996</v>
      </c>
      <c r="R38">
        <v>0.57799999999999996</v>
      </c>
      <c r="S38">
        <v>77</v>
      </c>
      <c r="T38">
        <v>88</v>
      </c>
      <c r="U38">
        <v>0.875</v>
      </c>
      <c r="V38">
        <v>43</v>
      </c>
      <c r="W38">
        <v>86</v>
      </c>
      <c r="X38">
        <v>129</v>
      </c>
      <c r="Y38">
        <v>21</v>
      </c>
      <c r="Z38">
        <v>14</v>
      </c>
      <c r="AA38">
        <v>11</v>
      </c>
      <c r="AB38">
        <v>29</v>
      </c>
      <c r="AC38">
        <v>45</v>
      </c>
      <c r="AD38">
        <v>292</v>
      </c>
    </row>
    <row r="39" spans="1:30">
      <c r="A39" s="72">
        <v>32</v>
      </c>
      <c r="B39" t="s">
        <v>825</v>
      </c>
      <c r="C39" t="s">
        <v>769</v>
      </c>
      <c r="D39">
        <v>28</v>
      </c>
      <c r="E39" t="s">
        <v>826</v>
      </c>
      <c r="F39">
        <v>77</v>
      </c>
      <c r="G39">
        <v>77</v>
      </c>
      <c r="H39">
        <v>2617</v>
      </c>
      <c r="I39">
        <v>393</v>
      </c>
      <c r="J39">
        <v>975</v>
      </c>
      <c r="K39">
        <v>0.40300000000000002</v>
      </c>
      <c r="L39">
        <v>135</v>
      </c>
      <c r="M39">
        <v>405</v>
      </c>
      <c r="N39">
        <v>0.33300000000000002</v>
      </c>
      <c r="O39">
        <v>258</v>
      </c>
      <c r="P39">
        <v>570</v>
      </c>
      <c r="Q39">
        <v>0.45300000000000001</v>
      </c>
      <c r="R39">
        <v>0.47199999999999998</v>
      </c>
      <c r="S39">
        <v>243</v>
      </c>
      <c r="T39">
        <v>284</v>
      </c>
      <c r="U39">
        <v>0.85599999999999998</v>
      </c>
      <c r="V39">
        <v>46</v>
      </c>
      <c r="W39">
        <v>435</v>
      </c>
      <c r="X39">
        <v>481</v>
      </c>
      <c r="Y39">
        <v>456</v>
      </c>
      <c r="Z39">
        <v>86</v>
      </c>
      <c r="AA39">
        <v>29</v>
      </c>
      <c r="AB39">
        <v>194</v>
      </c>
      <c r="AC39">
        <v>109</v>
      </c>
      <c r="AD39">
        <v>1164</v>
      </c>
    </row>
    <row r="40" spans="1:30">
      <c r="A40" s="72">
        <v>33</v>
      </c>
      <c r="B40" t="s">
        <v>827</v>
      </c>
      <c r="C40" t="s">
        <v>811</v>
      </c>
      <c r="D40">
        <v>28</v>
      </c>
      <c r="E40" t="s">
        <v>797</v>
      </c>
      <c r="F40">
        <v>3</v>
      </c>
      <c r="G40">
        <v>1</v>
      </c>
      <c r="H40">
        <v>71</v>
      </c>
      <c r="I40">
        <v>11</v>
      </c>
      <c r="J40">
        <v>32</v>
      </c>
      <c r="K40">
        <v>0.34399999999999997</v>
      </c>
      <c r="L40">
        <v>2</v>
      </c>
      <c r="M40">
        <v>5</v>
      </c>
      <c r="N40">
        <v>0.4</v>
      </c>
      <c r="O40">
        <v>9</v>
      </c>
      <c r="P40">
        <v>27</v>
      </c>
      <c r="Q40">
        <v>0.33300000000000002</v>
      </c>
      <c r="R40">
        <v>0.375</v>
      </c>
      <c r="S40">
        <v>9</v>
      </c>
      <c r="T40">
        <v>10</v>
      </c>
      <c r="U40">
        <v>0.9</v>
      </c>
      <c r="V40">
        <v>3</v>
      </c>
      <c r="W40">
        <v>9</v>
      </c>
      <c r="X40">
        <v>12</v>
      </c>
      <c r="Y40">
        <v>13</v>
      </c>
      <c r="Z40">
        <v>0</v>
      </c>
      <c r="AA40">
        <v>0</v>
      </c>
      <c r="AB40">
        <v>9</v>
      </c>
      <c r="AC40">
        <v>4</v>
      </c>
      <c r="AD40">
        <v>33</v>
      </c>
    </row>
    <row r="41" spans="1:30">
      <c r="A41" s="72">
        <v>34</v>
      </c>
      <c r="B41" t="s">
        <v>828</v>
      </c>
      <c r="C41" t="s">
        <v>776</v>
      </c>
      <c r="D41">
        <v>30</v>
      </c>
      <c r="E41" t="s">
        <v>829</v>
      </c>
      <c r="F41">
        <v>75</v>
      </c>
      <c r="G41">
        <v>2</v>
      </c>
      <c r="H41">
        <v>1163</v>
      </c>
      <c r="I41">
        <v>143</v>
      </c>
      <c r="J41">
        <v>279</v>
      </c>
      <c r="K41">
        <v>0.51300000000000001</v>
      </c>
      <c r="L41">
        <v>0</v>
      </c>
      <c r="M41">
        <v>0</v>
      </c>
      <c r="O41">
        <v>143</v>
      </c>
      <c r="P41">
        <v>279</v>
      </c>
      <c r="Q41">
        <v>0.51300000000000001</v>
      </c>
      <c r="R41">
        <v>0.51300000000000001</v>
      </c>
      <c r="S41">
        <v>79</v>
      </c>
      <c r="T41">
        <v>94</v>
      </c>
      <c r="U41">
        <v>0.84</v>
      </c>
      <c r="V41">
        <v>111</v>
      </c>
      <c r="W41">
        <v>222</v>
      </c>
      <c r="X41">
        <v>333</v>
      </c>
      <c r="Y41">
        <v>32</v>
      </c>
      <c r="Z41">
        <v>17</v>
      </c>
      <c r="AA41">
        <v>39</v>
      </c>
      <c r="AB41">
        <v>50</v>
      </c>
      <c r="AC41">
        <v>166</v>
      </c>
      <c r="AD41">
        <v>365</v>
      </c>
    </row>
    <row r="42" spans="1:30">
      <c r="A42" s="72">
        <v>35</v>
      </c>
      <c r="B42" t="s">
        <v>830</v>
      </c>
      <c r="C42" t="s">
        <v>794</v>
      </c>
      <c r="D42">
        <v>27</v>
      </c>
      <c r="E42" t="s">
        <v>831</v>
      </c>
      <c r="F42">
        <v>73</v>
      </c>
      <c r="G42">
        <v>64</v>
      </c>
      <c r="H42">
        <v>1963</v>
      </c>
      <c r="I42">
        <v>295</v>
      </c>
      <c r="J42">
        <v>721</v>
      </c>
      <c r="K42">
        <v>0.40899999999999997</v>
      </c>
      <c r="L42">
        <v>92</v>
      </c>
      <c r="M42">
        <v>266</v>
      </c>
      <c r="N42">
        <v>0.34599999999999997</v>
      </c>
      <c r="O42">
        <v>203</v>
      </c>
      <c r="P42">
        <v>455</v>
      </c>
      <c r="Q42">
        <v>0.44600000000000001</v>
      </c>
      <c r="R42">
        <v>0.47299999999999998</v>
      </c>
      <c r="S42">
        <v>119</v>
      </c>
      <c r="T42">
        <v>168</v>
      </c>
      <c r="U42">
        <v>0.70799999999999996</v>
      </c>
      <c r="V42">
        <v>45</v>
      </c>
      <c r="W42">
        <v>186</v>
      </c>
      <c r="X42">
        <v>231</v>
      </c>
      <c r="Y42">
        <v>177</v>
      </c>
      <c r="Z42">
        <v>91</v>
      </c>
      <c r="AA42">
        <v>52</v>
      </c>
      <c r="AB42">
        <v>125</v>
      </c>
      <c r="AC42">
        <v>165</v>
      </c>
      <c r="AD42">
        <v>801</v>
      </c>
    </row>
    <row r="43" spans="1:30">
      <c r="A43" s="72">
        <v>36</v>
      </c>
      <c r="B43" t="s">
        <v>832</v>
      </c>
      <c r="C43" t="s">
        <v>769</v>
      </c>
      <c r="D43">
        <v>23</v>
      </c>
      <c r="E43" t="s">
        <v>833</v>
      </c>
      <c r="F43">
        <v>77</v>
      </c>
      <c r="G43">
        <v>77</v>
      </c>
      <c r="H43">
        <v>2684</v>
      </c>
      <c r="I43">
        <v>637</v>
      </c>
      <c r="J43">
        <v>1322</v>
      </c>
      <c r="K43">
        <v>0.48199999999999998</v>
      </c>
      <c r="L43">
        <v>223</v>
      </c>
      <c r="M43">
        <v>552</v>
      </c>
      <c r="N43">
        <v>0.40400000000000003</v>
      </c>
      <c r="O43">
        <v>414</v>
      </c>
      <c r="P43">
        <v>770</v>
      </c>
      <c r="Q43">
        <v>0.53800000000000003</v>
      </c>
      <c r="R43">
        <v>0.56599999999999995</v>
      </c>
      <c r="S43">
        <v>282</v>
      </c>
      <c r="T43">
        <v>342</v>
      </c>
      <c r="U43">
        <v>0.82499999999999996</v>
      </c>
      <c r="V43">
        <v>53</v>
      </c>
      <c r="W43">
        <v>187</v>
      </c>
      <c r="X43">
        <v>240</v>
      </c>
      <c r="Y43">
        <v>267</v>
      </c>
      <c r="Z43">
        <v>83</v>
      </c>
      <c r="AA43">
        <v>21</v>
      </c>
      <c r="AB43">
        <v>156</v>
      </c>
      <c r="AC43">
        <v>169</v>
      </c>
      <c r="AD43">
        <v>1779</v>
      </c>
    </row>
    <row r="44" spans="1:30">
      <c r="A44" s="72">
        <v>37</v>
      </c>
      <c r="B44" t="s">
        <v>834</v>
      </c>
      <c r="C44" t="s">
        <v>769</v>
      </c>
      <c r="D44">
        <v>20</v>
      </c>
      <c r="E44" t="s">
        <v>808</v>
      </c>
      <c r="F44">
        <v>22</v>
      </c>
      <c r="G44">
        <v>1</v>
      </c>
      <c r="H44">
        <v>165</v>
      </c>
      <c r="I44">
        <v>33</v>
      </c>
      <c r="J44">
        <v>73</v>
      </c>
      <c r="K44">
        <v>0.45200000000000001</v>
      </c>
      <c r="L44">
        <v>9</v>
      </c>
      <c r="M44">
        <v>28</v>
      </c>
      <c r="N44">
        <v>0.32100000000000001</v>
      </c>
      <c r="O44">
        <v>24</v>
      </c>
      <c r="P44">
        <v>45</v>
      </c>
      <c r="Q44">
        <v>0.53300000000000003</v>
      </c>
      <c r="R44">
        <v>0.51400000000000001</v>
      </c>
      <c r="S44">
        <v>8</v>
      </c>
      <c r="T44">
        <v>10</v>
      </c>
      <c r="U44">
        <v>0.8</v>
      </c>
      <c r="V44">
        <v>5</v>
      </c>
      <c r="W44">
        <v>12</v>
      </c>
      <c r="X44">
        <v>17</v>
      </c>
      <c r="Y44">
        <v>11</v>
      </c>
      <c r="Z44">
        <v>7</v>
      </c>
      <c r="AA44">
        <v>0</v>
      </c>
      <c r="AB44">
        <v>8</v>
      </c>
      <c r="AC44">
        <v>10</v>
      </c>
      <c r="AD44">
        <v>83</v>
      </c>
    </row>
    <row r="45" spans="1:30">
      <c r="A45" s="72">
        <v>38</v>
      </c>
      <c r="B45" t="s">
        <v>835</v>
      </c>
      <c r="C45" t="s">
        <v>766</v>
      </c>
      <c r="D45">
        <v>28</v>
      </c>
      <c r="E45" t="s">
        <v>802</v>
      </c>
      <c r="F45">
        <v>56</v>
      </c>
      <c r="G45">
        <v>6</v>
      </c>
      <c r="H45">
        <v>935</v>
      </c>
      <c r="I45">
        <v>216</v>
      </c>
      <c r="J45">
        <v>406</v>
      </c>
      <c r="K45">
        <v>0.53200000000000003</v>
      </c>
      <c r="L45">
        <v>18</v>
      </c>
      <c r="M45">
        <v>43</v>
      </c>
      <c r="N45">
        <v>0.41899999999999998</v>
      </c>
      <c r="O45">
        <v>198</v>
      </c>
      <c r="P45">
        <v>363</v>
      </c>
      <c r="Q45">
        <v>0.54500000000000004</v>
      </c>
      <c r="R45">
        <v>0.55400000000000005</v>
      </c>
      <c r="S45">
        <v>78</v>
      </c>
      <c r="T45">
        <v>105</v>
      </c>
      <c r="U45">
        <v>0.74299999999999999</v>
      </c>
      <c r="V45">
        <v>40</v>
      </c>
      <c r="W45">
        <v>153</v>
      </c>
      <c r="X45">
        <v>193</v>
      </c>
      <c r="Y45">
        <v>53</v>
      </c>
      <c r="Z45">
        <v>27</v>
      </c>
      <c r="AA45">
        <v>27</v>
      </c>
      <c r="AB45">
        <v>66</v>
      </c>
      <c r="AC45">
        <v>92</v>
      </c>
      <c r="AD45">
        <v>528</v>
      </c>
    </row>
    <row r="46" spans="1:30">
      <c r="A46" s="72">
        <v>39</v>
      </c>
      <c r="B46" t="s">
        <v>836</v>
      </c>
      <c r="C46" t="s">
        <v>769</v>
      </c>
      <c r="D46">
        <v>30</v>
      </c>
      <c r="E46" t="s">
        <v>826</v>
      </c>
      <c r="F46">
        <v>74</v>
      </c>
      <c r="G46">
        <v>0</v>
      </c>
      <c r="H46">
        <v>1778</v>
      </c>
      <c r="I46">
        <v>264</v>
      </c>
      <c r="J46">
        <v>615</v>
      </c>
      <c r="K46">
        <v>0.42899999999999999</v>
      </c>
      <c r="L46">
        <v>102</v>
      </c>
      <c r="M46">
        <v>283</v>
      </c>
      <c r="N46">
        <v>0.36</v>
      </c>
      <c r="O46">
        <v>162</v>
      </c>
      <c r="P46">
        <v>332</v>
      </c>
      <c r="Q46">
        <v>0.48799999999999999</v>
      </c>
      <c r="R46">
        <v>0.51200000000000001</v>
      </c>
      <c r="S46">
        <v>150</v>
      </c>
      <c r="T46">
        <v>168</v>
      </c>
      <c r="U46">
        <v>0.89300000000000002</v>
      </c>
      <c r="V46">
        <v>14</v>
      </c>
      <c r="W46">
        <v>164</v>
      </c>
      <c r="X46">
        <v>178</v>
      </c>
      <c r="Y46">
        <v>147</v>
      </c>
      <c r="Z46">
        <v>44</v>
      </c>
      <c r="AA46">
        <v>9</v>
      </c>
      <c r="AB46">
        <v>70</v>
      </c>
      <c r="AC46">
        <v>90</v>
      </c>
      <c r="AD46">
        <v>780</v>
      </c>
    </row>
    <row r="47" spans="1:30">
      <c r="A47" s="72">
        <v>40</v>
      </c>
      <c r="B47" t="s">
        <v>837</v>
      </c>
      <c r="C47" t="s">
        <v>794</v>
      </c>
      <c r="D47">
        <v>22</v>
      </c>
      <c r="E47" t="s">
        <v>831</v>
      </c>
      <c r="F47">
        <v>38</v>
      </c>
      <c r="G47">
        <v>1</v>
      </c>
      <c r="H47">
        <v>371</v>
      </c>
      <c r="I47">
        <v>47</v>
      </c>
      <c r="J47">
        <v>98</v>
      </c>
      <c r="K47">
        <v>0.48</v>
      </c>
      <c r="L47">
        <v>1</v>
      </c>
      <c r="M47">
        <v>18</v>
      </c>
      <c r="N47">
        <v>5.6000000000000001E-2</v>
      </c>
      <c r="O47">
        <v>46</v>
      </c>
      <c r="P47">
        <v>80</v>
      </c>
      <c r="Q47">
        <v>0.57499999999999996</v>
      </c>
      <c r="R47">
        <v>0.48499999999999999</v>
      </c>
      <c r="S47">
        <v>6</v>
      </c>
      <c r="T47">
        <v>16</v>
      </c>
      <c r="U47">
        <v>0.375</v>
      </c>
      <c r="V47">
        <v>14</v>
      </c>
      <c r="W47">
        <v>45</v>
      </c>
      <c r="X47">
        <v>59</v>
      </c>
      <c r="Y47">
        <v>28</v>
      </c>
      <c r="Z47">
        <v>8</v>
      </c>
      <c r="AA47">
        <v>5</v>
      </c>
      <c r="AB47">
        <v>16</v>
      </c>
      <c r="AC47">
        <v>21</v>
      </c>
      <c r="AD47">
        <v>101</v>
      </c>
    </row>
    <row r="48" spans="1:30">
      <c r="A48" s="72">
        <v>41</v>
      </c>
      <c r="B48" t="s">
        <v>838</v>
      </c>
      <c r="C48" t="s">
        <v>766</v>
      </c>
      <c r="D48">
        <v>19</v>
      </c>
      <c r="E48" t="s">
        <v>818</v>
      </c>
      <c r="F48">
        <v>43</v>
      </c>
      <c r="G48">
        <v>0</v>
      </c>
      <c r="H48">
        <v>574</v>
      </c>
      <c r="I48">
        <v>57</v>
      </c>
      <c r="J48">
        <v>161</v>
      </c>
      <c r="K48">
        <v>0.35399999999999998</v>
      </c>
      <c r="L48">
        <v>28</v>
      </c>
      <c r="M48">
        <v>101</v>
      </c>
      <c r="N48">
        <v>0.27700000000000002</v>
      </c>
      <c r="O48">
        <v>29</v>
      </c>
      <c r="P48">
        <v>60</v>
      </c>
      <c r="Q48">
        <v>0.48299999999999998</v>
      </c>
      <c r="R48">
        <v>0.441</v>
      </c>
      <c r="S48">
        <v>4</v>
      </c>
      <c r="T48">
        <v>11</v>
      </c>
      <c r="U48">
        <v>0.36399999999999999</v>
      </c>
      <c r="V48">
        <v>23</v>
      </c>
      <c r="W48">
        <v>80</v>
      </c>
      <c r="X48">
        <v>103</v>
      </c>
      <c r="Y48">
        <v>23</v>
      </c>
      <c r="Z48">
        <v>10</v>
      </c>
      <c r="AA48">
        <v>22</v>
      </c>
      <c r="AB48">
        <v>32</v>
      </c>
      <c r="AC48">
        <v>74</v>
      </c>
      <c r="AD48">
        <v>146</v>
      </c>
    </row>
    <row r="49" spans="1:30">
      <c r="A49" s="72">
        <v>42</v>
      </c>
      <c r="B49" t="s">
        <v>839</v>
      </c>
      <c r="C49" t="s">
        <v>766</v>
      </c>
      <c r="D49">
        <v>23</v>
      </c>
      <c r="E49" t="s">
        <v>774</v>
      </c>
      <c r="F49">
        <v>23</v>
      </c>
      <c r="G49">
        <v>1</v>
      </c>
      <c r="H49">
        <v>264</v>
      </c>
      <c r="I49">
        <v>38</v>
      </c>
      <c r="J49">
        <v>92</v>
      </c>
      <c r="K49">
        <v>0.41299999999999998</v>
      </c>
      <c r="L49">
        <v>13</v>
      </c>
      <c r="M49">
        <v>48</v>
      </c>
      <c r="N49">
        <v>0.27100000000000002</v>
      </c>
      <c r="O49">
        <v>25</v>
      </c>
      <c r="P49">
        <v>44</v>
      </c>
      <c r="Q49">
        <v>0.56799999999999995</v>
      </c>
      <c r="R49">
        <v>0.48399999999999999</v>
      </c>
      <c r="S49">
        <v>26</v>
      </c>
      <c r="T49">
        <v>36</v>
      </c>
      <c r="U49">
        <v>0.72199999999999998</v>
      </c>
      <c r="V49">
        <v>25</v>
      </c>
      <c r="W49">
        <v>53</v>
      </c>
      <c r="X49">
        <v>78</v>
      </c>
      <c r="Y49">
        <v>12</v>
      </c>
      <c r="Z49">
        <v>5</v>
      </c>
      <c r="AA49">
        <v>3</v>
      </c>
      <c r="AB49">
        <v>12</v>
      </c>
      <c r="AC49">
        <v>18</v>
      </c>
      <c r="AD49">
        <v>115</v>
      </c>
    </row>
    <row r="50" spans="1:30">
      <c r="A50" s="72">
        <v>43</v>
      </c>
      <c r="B50" t="s">
        <v>840</v>
      </c>
      <c r="C50" t="s">
        <v>766</v>
      </c>
      <c r="D50">
        <v>21</v>
      </c>
      <c r="E50" t="s">
        <v>773</v>
      </c>
      <c r="F50">
        <v>3</v>
      </c>
      <c r="G50">
        <v>0</v>
      </c>
      <c r="H50">
        <v>10</v>
      </c>
      <c r="I50">
        <v>0</v>
      </c>
      <c r="J50">
        <v>3</v>
      </c>
      <c r="K50">
        <v>0</v>
      </c>
      <c r="L50">
        <v>0</v>
      </c>
      <c r="M50">
        <v>1</v>
      </c>
      <c r="N50">
        <v>0</v>
      </c>
      <c r="O50">
        <v>0</v>
      </c>
      <c r="P50">
        <v>2</v>
      </c>
      <c r="Q50">
        <v>0</v>
      </c>
      <c r="R50">
        <v>0</v>
      </c>
      <c r="S50">
        <v>0</v>
      </c>
      <c r="T50">
        <v>0</v>
      </c>
      <c r="V50">
        <v>0</v>
      </c>
      <c r="W50">
        <v>2</v>
      </c>
      <c r="X50">
        <v>2</v>
      </c>
      <c r="Y50">
        <v>0</v>
      </c>
      <c r="Z50">
        <v>0</v>
      </c>
      <c r="AA50">
        <v>0</v>
      </c>
      <c r="AB50">
        <v>1</v>
      </c>
      <c r="AC50">
        <v>1</v>
      </c>
      <c r="AD50">
        <v>0</v>
      </c>
    </row>
    <row r="51" spans="1:30">
      <c r="A51" s="72">
        <v>44</v>
      </c>
      <c r="B51" t="s">
        <v>841</v>
      </c>
      <c r="C51" t="s">
        <v>766</v>
      </c>
      <c r="D51">
        <v>24</v>
      </c>
      <c r="E51" t="s">
        <v>784</v>
      </c>
      <c r="F51">
        <v>67</v>
      </c>
      <c r="G51">
        <v>6</v>
      </c>
      <c r="H51">
        <v>808</v>
      </c>
      <c r="I51">
        <v>103</v>
      </c>
      <c r="J51">
        <v>234</v>
      </c>
      <c r="K51">
        <v>0.44</v>
      </c>
      <c r="L51">
        <v>69</v>
      </c>
      <c r="M51">
        <v>173</v>
      </c>
      <c r="N51">
        <v>0.39900000000000002</v>
      </c>
      <c r="O51">
        <v>34</v>
      </c>
      <c r="P51">
        <v>61</v>
      </c>
      <c r="Q51">
        <v>0.55700000000000005</v>
      </c>
      <c r="R51">
        <v>0.58799999999999997</v>
      </c>
      <c r="S51">
        <v>28</v>
      </c>
      <c r="T51">
        <v>34</v>
      </c>
      <c r="U51">
        <v>0.82399999999999995</v>
      </c>
      <c r="V51">
        <v>22</v>
      </c>
      <c r="W51">
        <v>76</v>
      </c>
      <c r="X51">
        <v>98</v>
      </c>
      <c r="Y51">
        <v>46</v>
      </c>
      <c r="Z51">
        <v>20</v>
      </c>
      <c r="AA51">
        <v>28</v>
      </c>
      <c r="AB51">
        <v>32</v>
      </c>
      <c r="AC51">
        <v>75</v>
      </c>
      <c r="AD51">
        <v>303</v>
      </c>
    </row>
    <row r="52" spans="1:30">
      <c r="A52" s="72">
        <v>45</v>
      </c>
      <c r="B52" t="s">
        <v>842</v>
      </c>
      <c r="C52" t="s">
        <v>769</v>
      </c>
      <c r="D52">
        <v>28</v>
      </c>
      <c r="E52" t="s">
        <v>800</v>
      </c>
      <c r="F52">
        <v>67</v>
      </c>
      <c r="G52">
        <v>67</v>
      </c>
      <c r="H52">
        <v>2058</v>
      </c>
      <c r="I52">
        <v>228</v>
      </c>
      <c r="J52">
        <v>543</v>
      </c>
      <c r="K52">
        <v>0.42</v>
      </c>
      <c r="L52">
        <v>110</v>
      </c>
      <c r="M52">
        <v>288</v>
      </c>
      <c r="N52">
        <v>0.38200000000000001</v>
      </c>
      <c r="O52">
        <v>118</v>
      </c>
      <c r="P52">
        <v>255</v>
      </c>
      <c r="Q52">
        <v>0.46300000000000002</v>
      </c>
      <c r="R52">
        <v>0.52100000000000002</v>
      </c>
      <c r="S52">
        <v>73</v>
      </c>
      <c r="T52">
        <v>95</v>
      </c>
      <c r="U52">
        <v>0.76800000000000002</v>
      </c>
      <c r="V52">
        <v>95</v>
      </c>
      <c r="W52">
        <v>298</v>
      </c>
      <c r="X52">
        <v>393</v>
      </c>
      <c r="Y52">
        <v>281</v>
      </c>
      <c r="Z52">
        <v>99</v>
      </c>
      <c r="AA52">
        <v>25</v>
      </c>
      <c r="AB52">
        <v>100</v>
      </c>
      <c r="AC52">
        <v>222</v>
      </c>
      <c r="AD52">
        <v>639</v>
      </c>
    </row>
    <row r="53" spans="1:30">
      <c r="A53" s="72">
        <v>46</v>
      </c>
      <c r="B53" t="s">
        <v>843</v>
      </c>
      <c r="C53" t="s">
        <v>776</v>
      </c>
      <c r="D53">
        <v>24</v>
      </c>
      <c r="E53" t="s">
        <v>812</v>
      </c>
      <c r="F53">
        <v>81</v>
      </c>
      <c r="G53">
        <v>27</v>
      </c>
      <c r="H53">
        <v>1793</v>
      </c>
      <c r="I53">
        <v>179</v>
      </c>
      <c r="J53">
        <v>339</v>
      </c>
      <c r="K53">
        <v>0.52800000000000002</v>
      </c>
      <c r="L53">
        <v>0</v>
      </c>
      <c r="M53">
        <v>0</v>
      </c>
      <c r="O53">
        <v>179</v>
      </c>
      <c r="P53">
        <v>339</v>
      </c>
      <c r="Q53">
        <v>0.52800000000000002</v>
      </c>
      <c r="R53">
        <v>0.52800000000000002</v>
      </c>
      <c r="S53">
        <v>125</v>
      </c>
      <c r="T53">
        <v>234</v>
      </c>
      <c r="U53">
        <v>0.53400000000000003</v>
      </c>
      <c r="V53">
        <v>157</v>
      </c>
      <c r="W53">
        <v>410</v>
      </c>
      <c r="X53">
        <v>567</v>
      </c>
      <c r="Y53">
        <v>74</v>
      </c>
      <c r="Z53">
        <v>25</v>
      </c>
      <c r="AA53">
        <v>91</v>
      </c>
      <c r="AB53">
        <v>95</v>
      </c>
      <c r="AC53">
        <v>202</v>
      </c>
      <c r="AD53">
        <v>483</v>
      </c>
    </row>
    <row r="54" spans="1:30">
      <c r="A54" s="72">
        <v>47</v>
      </c>
      <c r="B54" t="s">
        <v>844</v>
      </c>
      <c r="C54" t="s">
        <v>766</v>
      </c>
      <c r="D54">
        <v>28</v>
      </c>
      <c r="E54" t="s">
        <v>782</v>
      </c>
      <c r="F54">
        <v>65</v>
      </c>
      <c r="G54">
        <v>1</v>
      </c>
      <c r="H54">
        <v>1190</v>
      </c>
      <c r="I54">
        <v>151</v>
      </c>
      <c r="J54">
        <v>356</v>
      </c>
      <c r="K54">
        <v>0.42399999999999999</v>
      </c>
      <c r="L54">
        <v>56</v>
      </c>
      <c r="M54">
        <v>177</v>
      </c>
      <c r="N54">
        <v>0.316</v>
      </c>
      <c r="O54">
        <v>95</v>
      </c>
      <c r="P54">
        <v>179</v>
      </c>
      <c r="Q54">
        <v>0.53100000000000003</v>
      </c>
      <c r="R54">
        <v>0.503</v>
      </c>
      <c r="S54">
        <v>45</v>
      </c>
      <c r="T54">
        <v>61</v>
      </c>
      <c r="U54">
        <v>0.73799999999999999</v>
      </c>
      <c r="V54">
        <v>57</v>
      </c>
      <c r="W54">
        <v>187</v>
      </c>
      <c r="X54">
        <v>244</v>
      </c>
      <c r="Y54">
        <v>79</v>
      </c>
      <c r="Z54">
        <v>40</v>
      </c>
      <c r="AA54">
        <v>20</v>
      </c>
      <c r="AB54">
        <v>59</v>
      </c>
      <c r="AC54">
        <v>154</v>
      </c>
      <c r="AD54">
        <v>403</v>
      </c>
    </row>
    <row r="55" spans="1:30">
      <c r="A55" s="72">
        <v>48</v>
      </c>
      <c r="B55" t="s">
        <v>845</v>
      </c>
      <c r="C55" t="s">
        <v>776</v>
      </c>
      <c r="D55">
        <v>25</v>
      </c>
      <c r="E55" t="s">
        <v>846</v>
      </c>
      <c r="F55">
        <v>67</v>
      </c>
      <c r="G55">
        <v>16</v>
      </c>
      <c r="H55">
        <v>1091</v>
      </c>
      <c r="I55">
        <v>150</v>
      </c>
      <c r="J55">
        <v>294</v>
      </c>
      <c r="K55">
        <v>0.51</v>
      </c>
      <c r="L55">
        <v>1</v>
      </c>
      <c r="M55">
        <v>2</v>
      </c>
      <c r="N55">
        <v>0.5</v>
      </c>
      <c r="O55">
        <v>149</v>
      </c>
      <c r="P55">
        <v>292</v>
      </c>
      <c r="Q55">
        <v>0.51</v>
      </c>
      <c r="R55">
        <v>0.51200000000000001</v>
      </c>
      <c r="S55">
        <v>82</v>
      </c>
      <c r="T55">
        <v>109</v>
      </c>
      <c r="U55">
        <v>0.752</v>
      </c>
      <c r="V55">
        <v>144</v>
      </c>
      <c r="W55">
        <v>199</v>
      </c>
      <c r="X55">
        <v>343</v>
      </c>
      <c r="Y55">
        <v>39</v>
      </c>
      <c r="Z55">
        <v>29</v>
      </c>
      <c r="AA55">
        <v>44</v>
      </c>
      <c r="AB55">
        <v>58</v>
      </c>
      <c r="AC55">
        <v>173</v>
      </c>
      <c r="AD55">
        <v>383</v>
      </c>
    </row>
    <row r="56" spans="1:30">
      <c r="A56" s="72">
        <v>49</v>
      </c>
      <c r="B56" t="s">
        <v>847</v>
      </c>
      <c r="C56" t="s">
        <v>811</v>
      </c>
      <c r="D56">
        <v>27</v>
      </c>
      <c r="E56" t="s">
        <v>818</v>
      </c>
      <c r="F56">
        <v>66</v>
      </c>
      <c r="G56">
        <v>66</v>
      </c>
      <c r="H56">
        <v>2176</v>
      </c>
      <c r="I56">
        <v>449</v>
      </c>
      <c r="J56">
        <v>1034</v>
      </c>
      <c r="K56">
        <v>0.434</v>
      </c>
      <c r="L56">
        <v>104</v>
      </c>
      <c r="M56">
        <v>310</v>
      </c>
      <c r="N56">
        <v>0.33500000000000002</v>
      </c>
      <c r="O56">
        <v>345</v>
      </c>
      <c r="P56">
        <v>724</v>
      </c>
      <c r="Q56">
        <v>0.47699999999999998</v>
      </c>
      <c r="R56">
        <v>0.48499999999999999</v>
      </c>
      <c r="S56">
        <v>388</v>
      </c>
      <c r="T56">
        <v>458</v>
      </c>
      <c r="U56">
        <v>0.84699999999999998</v>
      </c>
      <c r="V56">
        <v>52</v>
      </c>
      <c r="W56">
        <v>268</v>
      </c>
      <c r="X56">
        <v>320</v>
      </c>
      <c r="Y56">
        <v>418</v>
      </c>
      <c r="Z56">
        <v>91</v>
      </c>
      <c r="AA56">
        <v>31</v>
      </c>
      <c r="AB56">
        <v>224</v>
      </c>
      <c r="AC56">
        <v>164</v>
      </c>
      <c r="AD56">
        <v>1390</v>
      </c>
    </row>
    <row r="57" spans="1:30">
      <c r="A57" s="72">
        <v>50</v>
      </c>
      <c r="B57" t="s">
        <v>848</v>
      </c>
      <c r="C57" t="s">
        <v>794</v>
      </c>
      <c r="D57">
        <v>27</v>
      </c>
      <c r="E57" t="s">
        <v>772</v>
      </c>
      <c r="F57">
        <v>81</v>
      </c>
      <c r="G57">
        <v>54</v>
      </c>
      <c r="H57">
        <v>2083</v>
      </c>
      <c r="I57">
        <v>376</v>
      </c>
      <c r="J57">
        <v>845</v>
      </c>
      <c r="K57">
        <v>0.44500000000000001</v>
      </c>
      <c r="L57">
        <v>144</v>
      </c>
      <c r="M57">
        <v>392</v>
      </c>
      <c r="N57">
        <v>0.36699999999999999</v>
      </c>
      <c r="O57">
        <v>232</v>
      </c>
      <c r="P57">
        <v>453</v>
      </c>
      <c r="Q57">
        <v>0.51200000000000001</v>
      </c>
      <c r="R57">
        <v>0.53</v>
      </c>
      <c r="S57">
        <v>217</v>
      </c>
      <c r="T57">
        <v>243</v>
      </c>
      <c r="U57">
        <v>0.89300000000000002</v>
      </c>
      <c r="V57">
        <v>37</v>
      </c>
      <c r="W57">
        <v>240</v>
      </c>
      <c r="X57">
        <v>277</v>
      </c>
      <c r="Y57">
        <v>111</v>
      </c>
      <c r="Z57">
        <v>34</v>
      </c>
      <c r="AA57">
        <v>7</v>
      </c>
      <c r="AB57">
        <v>131</v>
      </c>
      <c r="AC57">
        <v>146</v>
      </c>
      <c r="AD57">
        <v>1113</v>
      </c>
    </row>
    <row r="58" spans="1:30">
      <c r="A58" s="72">
        <v>50</v>
      </c>
      <c r="B58" t="s">
        <v>848</v>
      </c>
      <c r="C58" t="s">
        <v>794</v>
      </c>
      <c r="D58">
        <v>27</v>
      </c>
      <c r="E58" t="s">
        <v>774</v>
      </c>
      <c r="F58">
        <v>55</v>
      </c>
      <c r="G58">
        <v>54</v>
      </c>
      <c r="H58">
        <v>1482</v>
      </c>
      <c r="I58">
        <v>269</v>
      </c>
      <c r="J58">
        <v>611</v>
      </c>
      <c r="K58">
        <v>0.44</v>
      </c>
      <c r="L58">
        <v>99</v>
      </c>
      <c r="M58">
        <v>277</v>
      </c>
      <c r="N58">
        <v>0.35699999999999998</v>
      </c>
      <c r="O58">
        <v>170</v>
      </c>
      <c r="P58">
        <v>334</v>
      </c>
      <c r="Q58">
        <v>0.50900000000000001</v>
      </c>
      <c r="R58">
        <v>0.52100000000000002</v>
      </c>
      <c r="S58">
        <v>146</v>
      </c>
      <c r="T58">
        <v>167</v>
      </c>
      <c r="U58">
        <v>0.874</v>
      </c>
      <c r="V58">
        <v>23</v>
      </c>
      <c r="W58">
        <v>174</v>
      </c>
      <c r="X58">
        <v>197</v>
      </c>
      <c r="Y58">
        <v>90</v>
      </c>
      <c r="Z58">
        <v>24</v>
      </c>
      <c r="AA58">
        <v>3</v>
      </c>
      <c r="AB58">
        <v>93</v>
      </c>
      <c r="AC58">
        <v>99</v>
      </c>
      <c r="AD58">
        <v>783</v>
      </c>
    </row>
    <row r="59" spans="1:30">
      <c r="A59" s="72">
        <v>50</v>
      </c>
      <c r="B59" t="s">
        <v>848</v>
      </c>
      <c r="C59" t="s">
        <v>794</v>
      </c>
      <c r="D59">
        <v>27</v>
      </c>
      <c r="E59" t="s">
        <v>833</v>
      </c>
      <c r="F59">
        <v>26</v>
      </c>
      <c r="G59">
        <v>0</v>
      </c>
      <c r="H59">
        <v>601</v>
      </c>
      <c r="I59">
        <v>107</v>
      </c>
      <c r="J59">
        <v>234</v>
      </c>
      <c r="K59">
        <v>0.45700000000000002</v>
      </c>
      <c r="L59">
        <v>45</v>
      </c>
      <c r="M59">
        <v>115</v>
      </c>
      <c r="N59">
        <v>0.39100000000000001</v>
      </c>
      <c r="O59">
        <v>62</v>
      </c>
      <c r="P59">
        <v>119</v>
      </c>
      <c r="Q59">
        <v>0.52100000000000002</v>
      </c>
      <c r="R59">
        <v>0.55300000000000005</v>
      </c>
      <c r="S59">
        <v>71</v>
      </c>
      <c r="T59">
        <v>76</v>
      </c>
      <c r="U59">
        <v>0.93400000000000005</v>
      </c>
      <c r="V59">
        <v>14</v>
      </c>
      <c r="W59">
        <v>66</v>
      </c>
      <c r="X59">
        <v>80</v>
      </c>
      <c r="Y59">
        <v>21</v>
      </c>
      <c r="Z59">
        <v>10</v>
      </c>
      <c r="AA59">
        <v>4</v>
      </c>
      <c r="AB59">
        <v>38</v>
      </c>
      <c r="AC59">
        <v>47</v>
      </c>
      <c r="AD59">
        <v>330</v>
      </c>
    </row>
    <row r="60" spans="1:30">
      <c r="A60" s="72">
        <v>51</v>
      </c>
      <c r="B60" t="s">
        <v>849</v>
      </c>
      <c r="C60" t="s">
        <v>776</v>
      </c>
      <c r="D60">
        <v>32</v>
      </c>
      <c r="E60" t="s">
        <v>772</v>
      </c>
      <c r="F60">
        <v>27</v>
      </c>
      <c r="G60">
        <v>21</v>
      </c>
      <c r="H60">
        <v>583</v>
      </c>
      <c r="I60">
        <v>38</v>
      </c>
      <c r="J60">
        <v>81</v>
      </c>
      <c r="K60">
        <v>0.46899999999999997</v>
      </c>
      <c r="L60">
        <v>0</v>
      </c>
      <c r="M60">
        <v>1</v>
      </c>
      <c r="N60">
        <v>0</v>
      </c>
      <c r="O60">
        <v>38</v>
      </c>
      <c r="P60">
        <v>80</v>
      </c>
      <c r="Q60">
        <v>0.47499999999999998</v>
      </c>
      <c r="R60">
        <v>0.46899999999999997</v>
      </c>
      <c r="S60">
        <v>3</v>
      </c>
      <c r="T60">
        <v>11</v>
      </c>
      <c r="U60">
        <v>0.27300000000000002</v>
      </c>
      <c r="V60">
        <v>56</v>
      </c>
      <c r="W60">
        <v>162</v>
      </c>
      <c r="X60">
        <v>218</v>
      </c>
      <c r="Y60">
        <v>49</v>
      </c>
      <c r="Z60">
        <v>13</v>
      </c>
      <c r="AA60">
        <v>25</v>
      </c>
      <c r="AB60">
        <v>43</v>
      </c>
      <c r="AC60">
        <v>86</v>
      </c>
      <c r="AD60">
        <v>79</v>
      </c>
    </row>
    <row r="61" spans="1:30">
      <c r="A61" s="72">
        <v>51</v>
      </c>
      <c r="B61" t="s">
        <v>849</v>
      </c>
      <c r="C61" t="s">
        <v>776</v>
      </c>
      <c r="D61">
        <v>32</v>
      </c>
      <c r="E61" t="s">
        <v>773</v>
      </c>
      <c r="F61">
        <v>26</v>
      </c>
      <c r="G61">
        <v>21</v>
      </c>
      <c r="H61">
        <v>582</v>
      </c>
      <c r="I61">
        <v>38</v>
      </c>
      <c r="J61">
        <v>81</v>
      </c>
      <c r="K61">
        <v>0.46899999999999997</v>
      </c>
      <c r="L61">
        <v>0</v>
      </c>
      <c r="M61">
        <v>1</v>
      </c>
      <c r="N61">
        <v>0</v>
      </c>
      <c r="O61">
        <v>38</v>
      </c>
      <c r="P61">
        <v>80</v>
      </c>
      <c r="Q61">
        <v>0.47499999999999998</v>
      </c>
      <c r="R61">
        <v>0.46899999999999997</v>
      </c>
      <c r="S61">
        <v>3</v>
      </c>
      <c r="T61">
        <v>11</v>
      </c>
      <c r="U61">
        <v>0.27300000000000002</v>
      </c>
      <c r="V61">
        <v>56</v>
      </c>
      <c r="W61">
        <v>162</v>
      </c>
      <c r="X61">
        <v>218</v>
      </c>
      <c r="Y61">
        <v>49</v>
      </c>
      <c r="Z61">
        <v>13</v>
      </c>
      <c r="AA61">
        <v>25</v>
      </c>
      <c r="AB61">
        <v>43</v>
      </c>
      <c r="AC61">
        <v>84</v>
      </c>
      <c r="AD61">
        <v>79</v>
      </c>
    </row>
    <row r="62" spans="1:30">
      <c r="A62" s="72">
        <v>51</v>
      </c>
      <c r="B62" t="s">
        <v>849</v>
      </c>
      <c r="C62" t="s">
        <v>776</v>
      </c>
      <c r="D62">
        <v>32</v>
      </c>
      <c r="E62" t="s">
        <v>792</v>
      </c>
      <c r="F62">
        <v>1</v>
      </c>
      <c r="G62">
        <v>0</v>
      </c>
      <c r="H62">
        <v>1</v>
      </c>
      <c r="I62">
        <v>0</v>
      </c>
      <c r="J62">
        <v>0</v>
      </c>
      <c r="L62">
        <v>0</v>
      </c>
      <c r="M62">
        <v>0</v>
      </c>
      <c r="O62">
        <v>0</v>
      </c>
      <c r="P62">
        <v>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0</v>
      </c>
    </row>
    <row r="63" spans="1:30">
      <c r="A63" s="72">
        <v>52</v>
      </c>
      <c r="B63" t="s">
        <v>850</v>
      </c>
      <c r="C63" t="s">
        <v>766</v>
      </c>
      <c r="D63">
        <v>23</v>
      </c>
      <c r="E63" t="s">
        <v>851</v>
      </c>
      <c r="F63">
        <v>12</v>
      </c>
      <c r="G63">
        <v>0</v>
      </c>
      <c r="H63">
        <v>53</v>
      </c>
      <c r="I63">
        <v>9</v>
      </c>
      <c r="J63">
        <v>16</v>
      </c>
      <c r="K63">
        <v>0.56299999999999994</v>
      </c>
      <c r="L63">
        <v>1</v>
      </c>
      <c r="M63">
        <v>4</v>
      </c>
      <c r="N63">
        <v>0.25</v>
      </c>
      <c r="O63">
        <v>8</v>
      </c>
      <c r="P63">
        <v>12</v>
      </c>
      <c r="Q63">
        <v>0.66700000000000004</v>
      </c>
      <c r="R63">
        <v>0.59399999999999997</v>
      </c>
      <c r="S63">
        <v>3</v>
      </c>
      <c r="T63">
        <v>6</v>
      </c>
      <c r="U63">
        <v>0.5</v>
      </c>
      <c r="V63">
        <v>4</v>
      </c>
      <c r="W63">
        <v>13</v>
      </c>
      <c r="X63">
        <v>17</v>
      </c>
      <c r="Y63">
        <v>2</v>
      </c>
      <c r="Z63">
        <v>1</v>
      </c>
      <c r="AA63">
        <v>2</v>
      </c>
      <c r="AB63">
        <v>2</v>
      </c>
      <c r="AC63">
        <v>1</v>
      </c>
      <c r="AD63">
        <v>22</v>
      </c>
    </row>
    <row r="64" spans="1:30">
      <c r="A64" s="72">
        <v>53</v>
      </c>
      <c r="B64" t="s">
        <v>852</v>
      </c>
      <c r="C64" t="s">
        <v>769</v>
      </c>
      <c r="D64">
        <v>20</v>
      </c>
      <c r="E64" t="s">
        <v>818</v>
      </c>
      <c r="F64">
        <v>78</v>
      </c>
      <c r="G64">
        <v>78</v>
      </c>
      <c r="H64">
        <v>2730</v>
      </c>
      <c r="I64">
        <v>606</v>
      </c>
      <c r="J64">
        <v>1431</v>
      </c>
      <c r="K64">
        <v>0.42299999999999999</v>
      </c>
      <c r="L64">
        <v>147</v>
      </c>
      <c r="M64">
        <v>405</v>
      </c>
      <c r="N64">
        <v>0.36299999999999999</v>
      </c>
      <c r="O64">
        <v>459</v>
      </c>
      <c r="P64">
        <v>1026</v>
      </c>
      <c r="Q64">
        <v>0.44700000000000001</v>
      </c>
      <c r="R64">
        <v>0.47499999999999998</v>
      </c>
      <c r="S64">
        <v>367</v>
      </c>
      <c r="T64">
        <v>441</v>
      </c>
      <c r="U64">
        <v>0.83199999999999996</v>
      </c>
      <c r="V64">
        <v>46</v>
      </c>
      <c r="W64">
        <v>203</v>
      </c>
      <c r="X64">
        <v>249</v>
      </c>
      <c r="Y64">
        <v>268</v>
      </c>
      <c r="Z64">
        <v>72</v>
      </c>
      <c r="AA64">
        <v>21</v>
      </c>
      <c r="AB64">
        <v>241</v>
      </c>
      <c r="AC64">
        <v>242</v>
      </c>
      <c r="AD64">
        <v>1726</v>
      </c>
    </row>
    <row r="65" spans="1:30">
      <c r="A65" s="72">
        <v>54</v>
      </c>
      <c r="B65" t="s">
        <v>853</v>
      </c>
      <c r="C65" t="s">
        <v>766</v>
      </c>
      <c r="D65">
        <v>29</v>
      </c>
      <c r="E65" t="s">
        <v>774</v>
      </c>
      <c r="F65">
        <v>71</v>
      </c>
      <c r="G65">
        <v>43</v>
      </c>
      <c r="H65">
        <v>1754</v>
      </c>
      <c r="I65">
        <v>305</v>
      </c>
      <c r="J65">
        <v>591</v>
      </c>
      <c r="K65">
        <v>0.51600000000000001</v>
      </c>
      <c r="L65">
        <v>25</v>
      </c>
      <c r="M65">
        <v>78</v>
      </c>
      <c r="N65">
        <v>0.32100000000000001</v>
      </c>
      <c r="O65">
        <v>280</v>
      </c>
      <c r="P65">
        <v>513</v>
      </c>
      <c r="Q65">
        <v>0.54600000000000004</v>
      </c>
      <c r="R65">
        <v>0.53700000000000003</v>
      </c>
      <c r="S65">
        <v>74</v>
      </c>
      <c r="T65">
        <v>110</v>
      </c>
      <c r="U65">
        <v>0.67300000000000004</v>
      </c>
      <c r="V65">
        <v>143</v>
      </c>
      <c r="W65">
        <v>428</v>
      </c>
      <c r="X65">
        <v>571</v>
      </c>
      <c r="Y65">
        <v>138</v>
      </c>
      <c r="Z65">
        <v>75</v>
      </c>
      <c r="AA65">
        <v>28</v>
      </c>
      <c r="AB65">
        <v>127</v>
      </c>
      <c r="AC65">
        <v>152</v>
      </c>
      <c r="AD65">
        <v>709</v>
      </c>
    </row>
    <row r="66" spans="1:30">
      <c r="A66" s="72">
        <v>55</v>
      </c>
      <c r="B66" t="s">
        <v>854</v>
      </c>
      <c r="C66" t="s">
        <v>769</v>
      </c>
      <c r="D66">
        <v>26</v>
      </c>
      <c r="E66" t="s">
        <v>855</v>
      </c>
      <c r="F66">
        <v>55</v>
      </c>
      <c r="G66">
        <v>55</v>
      </c>
      <c r="H66">
        <v>1835</v>
      </c>
      <c r="I66">
        <v>359</v>
      </c>
      <c r="J66">
        <v>775</v>
      </c>
      <c r="K66">
        <v>0.46300000000000002</v>
      </c>
      <c r="L66">
        <v>108</v>
      </c>
      <c r="M66">
        <v>277</v>
      </c>
      <c r="N66">
        <v>0.39</v>
      </c>
      <c r="O66">
        <v>251</v>
      </c>
      <c r="P66">
        <v>498</v>
      </c>
      <c r="Q66">
        <v>0.504</v>
      </c>
      <c r="R66">
        <v>0.53300000000000003</v>
      </c>
      <c r="S66">
        <v>68</v>
      </c>
      <c r="T66">
        <v>93</v>
      </c>
      <c r="U66">
        <v>0.73099999999999998</v>
      </c>
      <c r="V66">
        <v>65</v>
      </c>
      <c r="W66">
        <v>269</v>
      </c>
      <c r="X66">
        <v>334</v>
      </c>
      <c r="Y66">
        <v>122</v>
      </c>
      <c r="Z66">
        <v>68</v>
      </c>
      <c r="AA66">
        <v>11</v>
      </c>
      <c r="AB66">
        <v>88</v>
      </c>
      <c r="AC66">
        <v>141</v>
      </c>
      <c r="AD66">
        <v>894</v>
      </c>
    </row>
    <row r="67" spans="1:30">
      <c r="A67" s="72">
        <v>56</v>
      </c>
      <c r="B67" t="s">
        <v>856</v>
      </c>
      <c r="C67" t="s">
        <v>794</v>
      </c>
      <c r="D67">
        <v>30</v>
      </c>
      <c r="E67" t="s">
        <v>772</v>
      </c>
      <c r="F67">
        <v>82</v>
      </c>
      <c r="G67">
        <v>11</v>
      </c>
      <c r="H67">
        <v>1281</v>
      </c>
      <c r="I67">
        <v>147</v>
      </c>
      <c r="J67">
        <v>348</v>
      </c>
      <c r="K67">
        <v>0.42199999999999999</v>
      </c>
      <c r="L67">
        <v>27</v>
      </c>
      <c r="M67">
        <v>118</v>
      </c>
      <c r="N67">
        <v>0.22900000000000001</v>
      </c>
      <c r="O67">
        <v>120</v>
      </c>
      <c r="P67">
        <v>230</v>
      </c>
      <c r="Q67">
        <v>0.52200000000000002</v>
      </c>
      <c r="R67">
        <v>0.46100000000000002</v>
      </c>
      <c r="S67">
        <v>50</v>
      </c>
      <c r="T67">
        <v>68</v>
      </c>
      <c r="U67">
        <v>0.73499999999999999</v>
      </c>
      <c r="V67">
        <v>32</v>
      </c>
      <c r="W67">
        <v>134</v>
      </c>
      <c r="X67">
        <v>166</v>
      </c>
      <c r="Y67">
        <v>97</v>
      </c>
      <c r="Z67">
        <v>61</v>
      </c>
      <c r="AA67">
        <v>20</v>
      </c>
      <c r="AB67">
        <v>55</v>
      </c>
      <c r="AC67">
        <v>133</v>
      </c>
      <c r="AD67">
        <v>371</v>
      </c>
    </row>
    <row r="68" spans="1:30">
      <c r="A68" s="72">
        <v>56</v>
      </c>
      <c r="B68" t="s">
        <v>856</v>
      </c>
      <c r="C68" t="s">
        <v>794</v>
      </c>
      <c r="D68">
        <v>30</v>
      </c>
      <c r="E68" t="s">
        <v>800</v>
      </c>
      <c r="F68">
        <v>58</v>
      </c>
      <c r="G68">
        <v>8</v>
      </c>
      <c r="H68">
        <v>923</v>
      </c>
      <c r="I68">
        <v>94</v>
      </c>
      <c r="J68">
        <v>227</v>
      </c>
      <c r="K68">
        <v>0.41399999999999998</v>
      </c>
      <c r="L68">
        <v>22</v>
      </c>
      <c r="M68">
        <v>94</v>
      </c>
      <c r="N68">
        <v>0.23400000000000001</v>
      </c>
      <c r="O68">
        <v>72</v>
      </c>
      <c r="P68">
        <v>133</v>
      </c>
      <c r="Q68">
        <v>0.54100000000000004</v>
      </c>
      <c r="R68">
        <v>0.46300000000000002</v>
      </c>
      <c r="S68">
        <v>32</v>
      </c>
      <c r="T68">
        <v>44</v>
      </c>
      <c r="U68">
        <v>0.72699999999999998</v>
      </c>
      <c r="V68">
        <v>21</v>
      </c>
      <c r="W68">
        <v>93</v>
      </c>
      <c r="X68">
        <v>114</v>
      </c>
      <c r="Y68">
        <v>61</v>
      </c>
      <c r="Z68">
        <v>37</v>
      </c>
      <c r="AA68">
        <v>12</v>
      </c>
      <c r="AB68">
        <v>36</v>
      </c>
      <c r="AC68">
        <v>104</v>
      </c>
      <c r="AD68">
        <v>242</v>
      </c>
    </row>
    <row r="69" spans="1:30">
      <c r="A69" s="72">
        <v>56</v>
      </c>
      <c r="B69" t="s">
        <v>856</v>
      </c>
      <c r="C69" t="s">
        <v>794</v>
      </c>
      <c r="D69">
        <v>30</v>
      </c>
      <c r="E69" t="s">
        <v>846</v>
      </c>
      <c r="F69">
        <v>24</v>
      </c>
      <c r="G69">
        <v>3</v>
      </c>
      <c r="H69">
        <v>358</v>
      </c>
      <c r="I69">
        <v>53</v>
      </c>
      <c r="J69">
        <v>121</v>
      </c>
      <c r="K69">
        <v>0.438</v>
      </c>
      <c r="L69">
        <v>5</v>
      </c>
      <c r="M69">
        <v>24</v>
      </c>
      <c r="N69">
        <v>0.20799999999999999</v>
      </c>
      <c r="O69">
        <v>48</v>
      </c>
      <c r="P69">
        <v>97</v>
      </c>
      <c r="Q69">
        <v>0.495</v>
      </c>
      <c r="R69">
        <v>0.45900000000000002</v>
      </c>
      <c r="S69">
        <v>18</v>
      </c>
      <c r="T69">
        <v>24</v>
      </c>
      <c r="U69">
        <v>0.75</v>
      </c>
      <c r="V69">
        <v>11</v>
      </c>
      <c r="W69">
        <v>41</v>
      </c>
      <c r="X69">
        <v>52</v>
      </c>
      <c r="Y69">
        <v>36</v>
      </c>
      <c r="Z69">
        <v>24</v>
      </c>
      <c r="AA69">
        <v>8</v>
      </c>
      <c r="AB69">
        <v>19</v>
      </c>
      <c r="AC69">
        <v>29</v>
      </c>
      <c r="AD69">
        <v>129</v>
      </c>
    </row>
    <row r="70" spans="1:30">
      <c r="A70" s="72">
        <v>57</v>
      </c>
      <c r="B70" t="s">
        <v>857</v>
      </c>
      <c r="C70" t="s">
        <v>769</v>
      </c>
      <c r="D70">
        <v>24</v>
      </c>
      <c r="E70" t="s">
        <v>802</v>
      </c>
      <c r="F70">
        <v>75</v>
      </c>
      <c r="G70">
        <v>28</v>
      </c>
      <c r="H70">
        <v>1982</v>
      </c>
      <c r="I70">
        <v>290</v>
      </c>
      <c r="J70">
        <v>635</v>
      </c>
      <c r="K70">
        <v>0.45700000000000002</v>
      </c>
      <c r="L70">
        <v>78</v>
      </c>
      <c r="M70">
        <v>193</v>
      </c>
      <c r="N70">
        <v>0.40400000000000003</v>
      </c>
      <c r="O70">
        <v>212</v>
      </c>
      <c r="P70">
        <v>442</v>
      </c>
      <c r="Q70">
        <v>0.48</v>
      </c>
      <c r="R70">
        <v>0.51800000000000002</v>
      </c>
      <c r="S70">
        <v>109</v>
      </c>
      <c r="T70">
        <v>126</v>
      </c>
      <c r="U70">
        <v>0.86499999999999999</v>
      </c>
      <c r="V70">
        <v>47</v>
      </c>
      <c r="W70">
        <v>166</v>
      </c>
      <c r="X70">
        <v>213</v>
      </c>
      <c r="Y70">
        <v>317</v>
      </c>
      <c r="Z70">
        <v>84</v>
      </c>
      <c r="AA70">
        <v>12</v>
      </c>
      <c r="AB70">
        <v>113</v>
      </c>
      <c r="AC70">
        <v>140</v>
      </c>
      <c r="AD70">
        <v>767</v>
      </c>
    </row>
    <row r="71" spans="1:30">
      <c r="A71" s="72">
        <v>58</v>
      </c>
      <c r="B71" t="s">
        <v>858</v>
      </c>
      <c r="C71" t="s">
        <v>811</v>
      </c>
      <c r="D71">
        <v>32</v>
      </c>
      <c r="E71" t="s">
        <v>786</v>
      </c>
      <c r="F71">
        <v>65</v>
      </c>
      <c r="G71">
        <v>0</v>
      </c>
      <c r="H71">
        <v>894</v>
      </c>
      <c r="I71">
        <v>121</v>
      </c>
      <c r="J71">
        <v>300</v>
      </c>
      <c r="K71">
        <v>0.40300000000000002</v>
      </c>
      <c r="L71">
        <v>48</v>
      </c>
      <c r="M71">
        <v>128</v>
      </c>
      <c r="N71">
        <v>0.375</v>
      </c>
      <c r="O71">
        <v>73</v>
      </c>
      <c r="P71">
        <v>172</v>
      </c>
      <c r="Q71">
        <v>0.42399999999999999</v>
      </c>
      <c r="R71">
        <v>0.48299999999999998</v>
      </c>
      <c r="S71">
        <v>32</v>
      </c>
      <c r="T71">
        <v>40</v>
      </c>
      <c r="U71">
        <v>0.8</v>
      </c>
      <c r="V71">
        <v>18</v>
      </c>
      <c r="W71">
        <v>51</v>
      </c>
      <c r="X71">
        <v>69</v>
      </c>
      <c r="Y71">
        <v>125</v>
      </c>
      <c r="Z71">
        <v>25</v>
      </c>
      <c r="AA71">
        <v>9</v>
      </c>
      <c r="AB71">
        <v>66</v>
      </c>
      <c r="AC71">
        <v>93</v>
      </c>
      <c r="AD71">
        <v>322</v>
      </c>
    </row>
    <row r="72" spans="1:30">
      <c r="A72" s="72">
        <v>59</v>
      </c>
      <c r="B72" t="s">
        <v>859</v>
      </c>
      <c r="C72" t="s">
        <v>794</v>
      </c>
      <c r="D72">
        <v>24</v>
      </c>
      <c r="E72" t="s">
        <v>772</v>
      </c>
      <c r="F72">
        <v>11</v>
      </c>
      <c r="G72">
        <v>0</v>
      </c>
      <c r="H72">
        <v>159</v>
      </c>
      <c r="I72">
        <v>18</v>
      </c>
      <c r="J72">
        <v>50</v>
      </c>
      <c r="K72">
        <v>0.36</v>
      </c>
      <c r="L72">
        <v>7</v>
      </c>
      <c r="M72">
        <v>27</v>
      </c>
      <c r="N72">
        <v>0.25900000000000001</v>
      </c>
      <c r="O72">
        <v>11</v>
      </c>
      <c r="P72">
        <v>23</v>
      </c>
      <c r="Q72">
        <v>0.47799999999999998</v>
      </c>
      <c r="R72">
        <v>0.43</v>
      </c>
      <c r="S72">
        <v>0</v>
      </c>
      <c r="T72">
        <v>0</v>
      </c>
      <c r="V72">
        <v>8</v>
      </c>
      <c r="W72">
        <v>25</v>
      </c>
      <c r="X72">
        <v>33</v>
      </c>
      <c r="Y72">
        <v>8</v>
      </c>
      <c r="Z72">
        <v>5</v>
      </c>
      <c r="AA72">
        <v>1</v>
      </c>
      <c r="AB72">
        <v>6</v>
      </c>
      <c r="AC72">
        <v>15</v>
      </c>
      <c r="AD72">
        <v>43</v>
      </c>
    </row>
    <row r="73" spans="1:30">
      <c r="A73" s="72">
        <v>59</v>
      </c>
      <c r="B73" t="s">
        <v>859</v>
      </c>
      <c r="C73" t="s">
        <v>794</v>
      </c>
      <c r="D73">
        <v>24</v>
      </c>
      <c r="E73" t="s">
        <v>780</v>
      </c>
      <c r="F73">
        <v>9</v>
      </c>
      <c r="G73">
        <v>0</v>
      </c>
      <c r="H73">
        <v>143</v>
      </c>
      <c r="I73">
        <v>14</v>
      </c>
      <c r="J73">
        <v>41</v>
      </c>
      <c r="K73">
        <v>0.34100000000000003</v>
      </c>
      <c r="L73">
        <v>6</v>
      </c>
      <c r="M73">
        <v>24</v>
      </c>
      <c r="N73">
        <v>0.25</v>
      </c>
      <c r="O73">
        <v>8</v>
      </c>
      <c r="P73">
        <v>17</v>
      </c>
      <c r="Q73">
        <v>0.47099999999999997</v>
      </c>
      <c r="R73">
        <v>0.41499999999999998</v>
      </c>
      <c r="S73">
        <v>0</v>
      </c>
      <c r="T73">
        <v>0</v>
      </c>
      <c r="V73">
        <v>6</v>
      </c>
      <c r="W73">
        <v>20</v>
      </c>
      <c r="X73">
        <v>26</v>
      </c>
      <c r="Y73">
        <v>6</v>
      </c>
      <c r="Z73">
        <v>5</v>
      </c>
      <c r="AA73">
        <v>1</v>
      </c>
      <c r="AB73">
        <v>5</v>
      </c>
      <c r="AC73">
        <v>13</v>
      </c>
      <c r="AD73">
        <v>34</v>
      </c>
    </row>
    <row r="74" spans="1:30">
      <c r="A74" s="72">
        <v>59</v>
      </c>
      <c r="B74" t="s">
        <v>859</v>
      </c>
      <c r="C74" t="s">
        <v>794</v>
      </c>
      <c r="D74">
        <v>24</v>
      </c>
      <c r="E74" t="s">
        <v>812</v>
      </c>
      <c r="F74">
        <v>2</v>
      </c>
      <c r="G74">
        <v>0</v>
      </c>
      <c r="H74">
        <v>16</v>
      </c>
      <c r="I74">
        <v>4</v>
      </c>
      <c r="J74">
        <v>9</v>
      </c>
      <c r="K74">
        <v>0.44400000000000001</v>
      </c>
      <c r="L74">
        <v>1</v>
      </c>
      <c r="M74">
        <v>3</v>
      </c>
      <c r="N74">
        <v>0.33300000000000002</v>
      </c>
      <c r="O74">
        <v>3</v>
      </c>
      <c r="P74">
        <v>6</v>
      </c>
      <c r="Q74">
        <v>0.5</v>
      </c>
      <c r="R74">
        <v>0.5</v>
      </c>
      <c r="S74">
        <v>0</v>
      </c>
      <c r="T74">
        <v>0</v>
      </c>
      <c r="V74">
        <v>2</v>
      </c>
      <c r="W74">
        <v>5</v>
      </c>
      <c r="X74">
        <v>7</v>
      </c>
      <c r="Y74">
        <v>2</v>
      </c>
      <c r="Z74">
        <v>0</v>
      </c>
      <c r="AA74">
        <v>0</v>
      </c>
      <c r="AB74">
        <v>1</v>
      </c>
      <c r="AC74">
        <v>2</v>
      </c>
      <c r="AD74">
        <v>9</v>
      </c>
    </row>
    <row r="75" spans="1:30">
      <c r="A75" s="72">
        <v>60</v>
      </c>
      <c r="B75" t="s">
        <v>860</v>
      </c>
      <c r="C75" t="s">
        <v>811</v>
      </c>
      <c r="D75">
        <v>32</v>
      </c>
      <c r="E75" t="s">
        <v>800</v>
      </c>
      <c r="F75">
        <v>25</v>
      </c>
      <c r="G75">
        <v>0</v>
      </c>
      <c r="H75">
        <v>123</v>
      </c>
      <c r="I75">
        <v>23</v>
      </c>
      <c r="J75">
        <v>60</v>
      </c>
      <c r="K75">
        <v>0.38300000000000001</v>
      </c>
      <c r="L75">
        <v>14</v>
      </c>
      <c r="M75">
        <v>35</v>
      </c>
      <c r="N75">
        <v>0.4</v>
      </c>
      <c r="O75">
        <v>9</v>
      </c>
      <c r="P75">
        <v>25</v>
      </c>
      <c r="Q75">
        <v>0.36</v>
      </c>
      <c r="R75">
        <v>0.5</v>
      </c>
      <c r="S75">
        <v>2</v>
      </c>
      <c r="T75">
        <v>2</v>
      </c>
      <c r="U75">
        <v>1</v>
      </c>
      <c r="V75">
        <v>0</v>
      </c>
      <c r="W75">
        <v>6</v>
      </c>
      <c r="X75">
        <v>6</v>
      </c>
      <c r="Y75">
        <v>14</v>
      </c>
      <c r="Z75">
        <v>1</v>
      </c>
      <c r="AA75">
        <v>0</v>
      </c>
      <c r="AB75">
        <v>5</v>
      </c>
      <c r="AC75">
        <v>5</v>
      </c>
      <c r="AD75">
        <v>62</v>
      </c>
    </row>
    <row r="76" spans="1:30">
      <c r="A76" s="72">
        <v>61</v>
      </c>
      <c r="B76" t="s">
        <v>861</v>
      </c>
      <c r="C76" t="s">
        <v>794</v>
      </c>
      <c r="D76">
        <v>20</v>
      </c>
      <c r="E76" t="s">
        <v>855</v>
      </c>
      <c r="F76">
        <v>78</v>
      </c>
      <c r="G76">
        <v>20</v>
      </c>
      <c r="H76">
        <v>1341</v>
      </c>
      <c r="I76">
        <v>192</v>
      </c>
      <c r="J76">
        <v>423</v>
      </c>
      <c r="K76">
        <v>0.45400000000000001</v>
      </c>
      <c r="L76">
        <v>46</v>
      </c>
      <c r="M76">
        <v>135</v>
      </c>
      <c r="N76">
        <v>0.34100000000000003</v>
      </c>
      <c r="O76">
        <v>146</v>
      </c>
      <c r="P76">
        <v>288</v>
      </c>
      <c r="Q76">
        <v>0.50700000000000001</v>
      </c>
      <c r="R76">
        <v>0.50800000000000001</v>
      </c>
      <c r="S76">
        <v>85</v>
      </c>
      <c r="T76">
        <v>124</v>
      </c>
      <c r="U76">
        <v>0.68500000000000005</v>
      </c>
      <c r="V76">
        <v>45</v>
      </c>
      <c r="W76">
        <v>175</v>
      </c>
      <c r="X76">
        <v>220</v>
      </c>
      <c r="Y76">
        <v>64</v>
      </c>
      <c r="Z76">
        <v>35</v>
      </c>
      <c r="AA76">
        <v>18</v>
      </c>
      <c r="AB76">
        <v>68</v>
      </c>
      <c r="AC76">
        <v>142</v>
      </c>
      <c r="AD76">
        <v>515</v>
      </c>
    </row>
    <row r="77" spans="1:30">
      <c r="A77" s="72">
        <v>62</v>
      </c>
      <c r="B77" t="s">
        <v>862</v>
      </c>
      <c r="C77" t="s">
        <v>769</v>
      </c>
      <c r="D77">
        <v>23</v>
      </c>
      <c r="E77" t="s">
        <v>773</v>
      </c>
      <c r="F77">
        <v>54</v>
      </c>
      <c r="G77">
        <v>2</v>
      </c>
      <c r="H77">
        <v>521</v>
      </c>
      <c r="I77">
        <v>52</v>
      </c>
      <c r="J77">
        <v>141</v>
      </c>
      <c r="K77">
        <v>0.36899999999999999</v>
      </c>
      <c r="L77">
        <v>29</v>
      </c>
      <c r="M77">
        <v>95</v>
      </c>
      <c r="N77">
        <v>0.30499999999999999</v>
      </c>
      <c r="O77">
        <v>23</v>
      </c>
      <c r="P77">
        <v>46</v>
      </c>
      <c r="Q77">
        <v>0.5</v>
      </c>
      <c r="R77">
        <v>0.47199999999999998</v>
      </c>
      <c r="S77">
        <v>17</v>
      </c>
      <c r="T77">
        <v>22</v>
      </c>
      <c r="U77">
        <v>0.77300000000000002</v>
      </c>
      <c r="V77">
        <v>26</v>
      </c>
      <c r="W77">
        <v>69</v>
      </c>
      <c r="X77">
        <v>95</v>
      </c>
      <c r="Y77">
        <v>47</v>
      </c>
      <c r="Z77">
        <v>17</v>
      </c>
      <c r="AA77">
        <v>8</v>
      </c>
      <c r="AB77">
        <v>26</v>
      </c>
      <c r="AC77">
        <v>43</v>
      </c>
      <c r="AD77">
        <v>150</v>
      </c>
    </row>
    <row r="78" spans="1:30">
      <c r="A78" s="72">
        <v>63</v>
      </c>
      <c r="B78" t="s">
        <v>863</v>
      </c>
      <c r="C78" t="s">
        <v>794</v>
      </c>
      <c r="D78">
        <v>25</v>
      </c>
      <c r="E78" t="s">
        <v>829</v>
      </c>
      <c r="F78">
        <v>31</v>
      </c>
      <c r="G78">
        <v>5</v>
      </c>
      <c r="H78">
        <v>467</v>
      </c>
      <c r="I78">
        <v>54</v>
      </c>
      <c r="J78">
        <v>128</v>
      </c>
      <c r="K78">
        <v>0.42199999999999999</v>
      </c>
      <c r="L78">
        <v>28</v>
      </c>
      <c r="M78">
        <v>73</v>
      </c>
      <c r="N78">
        <v>0.38400000000000001</v>
      </c>
      <c r="O78">
        <v>26</v>
      </c>
      <c r="P78">
        <v>55</v>
      </c>
      <c r="Q78">
        <v>0.47299999999999998</v>
      </c>
      <c r="R78">
        <v>0.53100000000000003</v>
      </c>
      <c r="S78">
        <v>5</v>
      </c>
      <c r="T78">
        <v>7</v>
      </c>
      <c r="U78">
        <v>0.71399999999999997</v>
      </c>
      <c r="V78">
        <v>13</v>
      </c>
      <c r="W78">
        <v>51</v>
      </c>
      <c r="X78">
        <v>64</v>
      </c>
      <c r="Y78">
        <v>29</v>
      </c>
      <c r="Z78">
        <v>18</v>
      </c>
      <c r="AA78">
        <v>3</v>
      </c>
      <c r="AB78">
        <v>10</v>
      </c>
      <c r="AC78">
        <v>22</v>
      </c>
      <c r="AD78">
        <v>141</v>
      </c>
    </row>
    <row r="79" spans="1:30">
      <c r="A79" s="72">
        <v>64</v>
      </c>
      <c r="B79" t="s">
        <v>864</v>
      </c>
      <c r="C79" t="s">
        <v>811</v>
      </c>
      <c r="D79">
        <v>24</v>
      </c>
      <c r="E79" t="s">
        <v>833</v>
      </c>
      <c r="F79">
        <v>57</v>
      </c>
      <c r="G79">
        <v>0</v>
      </c>
      <c r="H79">
        <v>703</v>
      </c>
      <c r="I79">
        <v>116</v>
      </c>
      <c r="J79">
        <v>255</v>
      </c>
      <c r="K79">
        <v>0.45500000000000002</v>
      </c>
      <c r="L79">
        <v>31</v>
      </c>
      <c r="M79">
        <v>70</v>
      </c>
      <c r="N79">
        <v>0.443</v>
      </c>
      <c r="O79">
        <v>85</v>
      </c>
      <c r="P79">
        <v>185</v>
      </c>
      <c r="Q79">
        <v>0.45900000000000002</v>
      </c>
      <c r="R79">
        <v>0.51600000000000001</v>
      </c>
      <c r="S79">
        <v>22</v>
      </c>
      <c r="T79">
        <v>29</v>
      </c>
      <c r="U79">
        <v>0.75900000000000001</v>
      </c>
      <c r="V79">
        <v>7</v>
      </c>
      <c r="W79">
        <v>40</v>
      </c>
      <c r="X79">
        <v>47</v>
      </c>
      <c r="Y79">
        <v>100</v>
      </c>
      <c r="Z79">
        <v>11</v>
      </c>
      <c r="AA79">
        <v>5</v>
      </c>
      <c r="AB79">
        <v>48</v>
      </c>
      <c r="AC79">
        <v>54</v>
      </c>
      <c r="AD79">
        <v>285</v>
      </c>
    </row>
    <row r="80" spans="1:30">
      <c r="A80" s="72">
        <v>65</v>
      </c>
      <c r="B80" t="s">
        <v>865</v>
      </c>
      <c r="C80" t="s">
        <v>769</v>
      </c>
      <c r="D80">
        <v>25</v>
      </c>
      <c r="E80" t="s">
        <v>851</v>
      </c>
      <c r="F80">
        <v>42</v>
      </c>
      <c r="G80">
        <v>0</v>
      </c>
      <c r="H80">
        <v>653</v>
      </c>
      <c r="I80">
        <v>99</v>
      </c>
      <c r="J80">
        <v>248</v>
      </c>
      <c r="K80">
        <v>0.39900000000000002</v>
      </c>
      <c r="L80">
        <v>25</v>
      </c>
      <c r="M80">
        <v>76</v>
      </c>
      <c r="N80">
        <v>0.32900000000000001</v>
      </c>
      <c r="O80">
        <v>74</v>
      </c>
      <c r="P80">
        <v>172</v>
      </c>
      <c r="Q80">
        <v>0.43</v>
      </c>
      <c r="R80">
        <v>0.45</v>
      </c>
      <c r="S80">
        <v>60</v>
      </c>
      <c r="T80">
        <v>78</v>
      </c>
      <c r="U80">
        <v>0.76900000000000002</v>
      </c>
      <c r="V80">
        <v>17</v>
      </c>
      <c r="W80">
        <v>103</v>
      </c>
      <c r="X80">
        <v>120</v>
      </c>
      <c r="Y80">
        <v>30</v>
      </c>
      <c r="Z80">
        <v>18</v>
      </c>
      <c r="AA80">
        <v>5</v>
      </c>
      <c r="AB80">
        <v>35</v>
      </c>
      <c r="AC80">
        <v>50</v>
      </c>
      <c r="AD80">
        <v>283</v>
      </c>
    </row>
    <row r="81" spans="1:30">
      <c r="A81" s="72">
        <v>66</v>
      </c>
      <c r="B81" t="s">
        <v>866</v>
      </c>
      <c r="C81" t="s">
        <v>794</v>
      </c>
      <c r="D81">
        <v>27</v>
      </c>
      <c r="E81" t="s">
        <v>867</v>
      </c>
      <c r="F81">
        <v>76</v>
      </c>
      <c r="G81">
        <v>75</v>
      </c>
      <c r="H81">
        <v>2809</v>
      </c>
      <c r="I81">
        <v>570</v>
      </c>
      <c r="J81">
        <v>1252</v>
      </c>
      <c r="K81">
        <v>0.45500000000000002</v>
      </c>
      <c r="L81">
        <v>91</v>
      </c>
      <c r="M81">
        <v>248</v>
      </c>
      <c r="N81">
        <v>0.36699999999999999</v>
      </c>
      <c r="O81">
        <v>479</v>
      </c>
      <c r="P81">
        <v>1004</v>
      </c>
      <c r="Q81">
        <v>0.47699999999999998</v>
      </c>
      <c r="R81">
        <v>0.49199999999999999</v>
      </c>
      <c r="S81">
        <v>585</v>
      </c>
      <c r="T81">
        <v>676</v>
      </c>
      <c r="U81">
        <v>0.86499999999999999</v>
      </c>
      <c r="V81">
        <v>129</v>
      </c>
      <c r="W81">
        <v>341</v>
      </c>
      <c r="X81">
        <v>470</v>
      </c>
      <c r="Y81">
        <v>417</v>
      </c>
      <c r="Z81">
        <v>143</v>
      </c>
      <c r="AA81">
        <v>32</v>
      </c>
      <c r="AB81">
        <v>159</v>
      </c>
      <c r="AC81">
        <v>112</v>
      </c>
      <c r="AD81">
        <v>1816</v>
      </c>
    </row>
    <row r="82" spans="1:30">
      <c r="A82" s="72">
        <v>67</v>
      </c>
      <c r="B82" t="s">
        <v>868</v>
      </c>
      <c r="C82" t="s">
        <v>794</v>
      </c>
      <c r="D82">
        <v>21</v>
      </c>
      <c r="E82" t="s">
        <v>869</v>
      </c>
      <c r="F82">
        <v>9</v>
      </c>
      <c r="G82">
        <v>0</v>
      </c>
      <c r="H82">
        <v>40</v>
      </c>
      <c r="I82">
        <v>6</v>
      </c>
      <c r="J82">
        <v>16</v>
      </c>
      <c r="K82">
        <v>0.375</v>
      </c>
      <c r="L82">
        <v>2</v>
      </c>
      <c r="M82">
        <v>6</v>
      </c>
      <c r="N82">
        <v>0.33300000000000002</v>
      </c>
      <c r="O82">
        <v>4</v>
      </c>
      <c r="P82">
        <v>10</v>
      </c>
      <c r="Q82">
        <v>0.4</v>
      </c>
      <c r="R82">
        <v>0.438</v>
      </c>
      <c r="S82">
        <v>0</v>
      </c>
      <c r="T82">
        <v>0</v>
      </c>
      <c r="V82">
        <v>5</v>
      </c>
      <c r="W82">
        <v>5</v>
      </c>
      <c r="X82">
        <v>10</v>
      </c>
      <c r="Y82">
        <v>4</v>
      </c>
      <c r="Z82">
        <v>2</v>
      </c>
      <c r="AA82">
        <v>1</v>
      </c>
      <c r="AB82">
        <v>2</v>
      </c>
      <c r="AC82">
        <v>4</v>
      </c>
      <c r="AD82">
        <v>14</v>
      </c>
    </row>
    <row r="83" spans="1:30">
      <c r="A83" s="72">
        <v>68</v>
      </c>
      <c r="B83" t="s">
        <v>870</v>
      </c>
      <c r="C83" t="s">
        <v>811</v>
      </c>
      <c r="D83">
        <v>35</v>
      </c>
      <c r="E83" t="s">
        <v>772</v>
      </c>
      <c r="F83">
        <v>41</v>
      </c>
      <c r="G83">
        <v>13</v>
      </c>
      <c r="H83">
        <v>539</v>
      </c>
      <c r="I83">
        <v>55</v>
      </c>
      <c r="J83">
        <v>134</v>
      </c>
      <c r="K83">
        <v>0.41</v>
      </c>
      <c r="L83">
        <v>20</v>
      </c>
      <c r="M83">
        <v>64</v>
      </c>
      <c r="N83">
        <v>0.313</v>
      </c>
      <c r="O83">
        <v>35</v>
      </c>
      <c r="P83">
        <v>70</v>
      </c>
      <c r="Q83">
        <v>0.5</v>
      </c>
      <c r="R83">
        <v>0.48499999999999999</v>
      </c>
      <c r="S83">
        <v>11</v>
      </c>
      <c r="T83">
        <v>12</v>
      </c>
      <c r="U83">
        <v>0.91700000000000004</v>
      </c>
      <c r="V83">
        <v>15</v>
      </c>
      <c r="W83">
        <v>59</v>
      </c>
      <c r="X83">
        <v>74</v>
      </c>
      <c r="Y83">
        <v>88</v>
      </c>
      <c r="Z83">
        <v>11</v>
      </c>
      <c r="AA83">
        <v>1</v>
      </c>
      <c r="AB83">
        <v>41</v>
      </c>
      <c r="AC83">
        <v>36</v>
      </c>
      <c r="AD83">
        <v>141</v>
      </c>
    </row>
    <row r="84" spans="1:30">
      <c r="A84" s="72">
        <v>68</v>
      </c>
      <c r="B84" t="s">
        <v>870</v>
      </c>
      <c r="C84" t="s">
        <v>811</v>
      </c>
      <c r="D84">
        <v>35</v>
      </c>
      <c r="E84" t="s">
        <v>846</v>
      </c>
      <c r="F84">
        <v>24</v>
      </c>
      <c r="G84">
        <v>11</v>
      </c>
      <c r="H84">
        <v>292</v>
      </c>
      <c r="I84">
        <v>32</v>
      </c>
      <c r="J84">
        <v>77</v>
      </c>
      <c r="K84">
        <v>0.41599999999999998</v>
      </c>
      <c r="L84">
        <v>12</v>
      </c>
      <c r="M84">
        <v>34</v>
      </c>
      <c r="N84">
        <v>0.35299999999999998</v>
      </c>
      <c r="O84">
        <v>20</v>
      </c>
      <c r="P84">
        <v>43</v>
      </c>
      <c r="Q84">
        <v>0.46500000000000002</v>
      </c>
      <c r="R84">
        <v>0.49399999999999999</v>
      </c>
      <c r="S84">
        <v>4</v>
      </c>
      <c r="T84">
        <v>4</v>
      </c>
      <c r="U84">
        <v>1</v>
      </c>
      <c r="V84">
        <v>8</v>
      </c>
      <c r="W84">
        <v>34</v>
      </c>
      <c r="X84">
        <v>42</v>
      </c>
      <c r="Y84">
        <v>51</v>
      </c>
      <c r="Z84">
        <v>7</v>
      </c>
      <c r="AA84">
        <v>1</v>
      </c>
      <c r="AB84">
        <v>26</v>
      </c>
      <c r="AC84">
        <v>22</v>
      </c>
      <c r="AD84">
        <v>80</v>
      </c>
    </row>
    <row r="85" spans="1:30">
      <c r="A85" s="72">
        <v>68</v>
      </c>
      <c r="B85" t="s">
        <v>870</v>
      </c>
      <c r="C85" t="s">
        <v>811</v>
      </c>
      <c r="D85">
        <v>35</v>
      </c>
      <c r="E85" t="s">
        <v>831</v>
      </c>
      <c r="F85">
        <v>17</v>
      </c>
      <c r="G85">
        <v>2</v>
      </c>
      <c r="H85">
        <v>247</v>
      </c>
      <c r="I85">
        <v>23</v>
      </c>
      <c r="J85">
        <v>57</v>
      </c>
      <c r="K85">
        <v>0.40400000000000003</v>
      </c>
      <c r="L85">
        <v>8</v>
      </c>
      <c r="M85">
        <v>30</v>
      </c>
      <c r="N85">
        <v>0.26700000000000002</v>
      </c>
      <c r="O85">
        <v>15</v>
      </c>
      <c r="P85">
        <v>27</v>
      </c>
      <c r="Q85">
        <v>0.55600000000000005</v>
      </c>
      <c r="R85">
        <v>0.47399999999999998</v>
      </c>
      <c r="S85">
        <v>7</v>
      </c>
      <c r="T85">
        <v>8</v>
      </c>
      <c r="U85">
        <v>0.875</v>
      </c>
      <c r="V85">
        <v>7</v>
      </c>
      <c r="W85">
        <v>25</v>
      </c>
      <c r="X85">
        <v>32</v>
      </c>
      <c r="Y85">
        <v>37</v>
      </c>
      <c r="Z85">
        <v>4</v>
      </c>
      <c r="AA85">
        <v>0</v>
      </c>
      <c r="AB85">
        <v>15</v>
      </c>
      <c r="AC85">
        <v>14</v>
      </c>
      <c r="AD85">
        <v>61</v>
      </c>
    </row>
    <row r="86" spans="1:30">
      <c r="A86" s="72">
        <v>69</v>
      </c>
      <c r="B86" t="s">
        <v>871</v>
      </c>
      <c r="C86" t="s">
        <v>769</v>
      </c>
      <c r="D86">
        <v>23</v>
      </c>
      <c r="E86" t="s">
        <v>829</v>
      </c>
      <c r="F86">
        <v>76</v>
      </c>
      <c r="G86">
        <v>75</v>
      </c>
      <c r="H86">
        <v>2529</v>
      </c>
      <c r="I86">
        <v>370</v>
      </c>
      <c r="J86">
        <v>928</v>
      </c>
      <c r="K86">
        <v>0.39900000000000002</v>
      </c>
      <c r="L86">
        <v>153</v>
      </c>
      <c r="M86">
        <v>437</v>
      </c>
      <c r="N86">
        <v>0.35</v>
      </c>
      <c r="O86">
        <v>217</v>
      </c>
      <c r="P86">
        <v>491</v>
      </c>
      <c r="Q86">
        <v>0.442</v>
      </c>
      <c r="R86">
        <v>0.48099999999999998</v>
      </c>
      <c r="S86">
        <v>154</v>
      </c>
      <c r="T86">
        <v>185</v>
      </c>
      <c r="U86">
        <v>0.83199999999999996</v>
      </c>
      <c r="V86">
        <v>55</v>
      </c>
      <c r="W86">
        <v>193</v>
      </c>
      <c r="X86">
        <v>248</v>
      </c>
      <c r="Y86">
        <v>193</v>
      </c>
      <c r="Z86">
        <v>89</v>
      </c>
      <c r="AA86">
        <v>12</v>
      </c>
      <c r="AB86">
        <v>86</v>
      </c>
      <c r="AC86">
        <v>118</v>
      </c>
      <c r="AD86">
        <v>1047</v>
      </c>
    </row>
    <row r="87" spans="1:30">
      <c r="A87" s="72">
        <v>70</v>
      </c>
      <c r="B87" t="s">
        <v>872</v>
      </c>
      <c r="C87" t="s">
        <v>769</v>
      </c>
      <c r="D87">
        <v>25</v>
      </c>
      <c r="E87" t="s">
        <v>867</v>
      </c>
      <c r="F87">
        <v>39</v>
      </c>
      <c r="G87">
        <v>0</v>
      </c>
      <c r="H87">
        <v>592</v>
      </c>
      <c r="I87">
        <v>63</v>
      </c>
      <c r="J87">
        <v>173</v>
      </c>
      <c r="K87">
        <v>0.36399999999999999</v>
      </c>
      <c r="L87">
        <v>25</v>
      </c>
      <c r="M87">
        <v>94</v>
      </c>
      <c r="N87">
        <v>0.26600000000000001</v>
      </c>
      <c r="O87">
        <v>38</v>
      </c>
      <c r="P87">
        <v>79</v>
      </c>
      <c r="Q87">
        <v>0.48099999999999998</v>
      </c>
      <c r="R87">
        <v>0.436</v>
      </c>
      <c r="S87">
        <v>30</v>
      </c>
      <c r="T87">
        <v>33</v>
      </c>
      <c r="U87">
        <v>0.90900000000000003</v>
      </c>
      <c r="V87">
        <v>6</v>
      </c>
      <c r="W87">
        <v>44</v>
      </c>
      <c r="X87">
        <v>50</v>
      </c>
      <c r="Y87">
        <v>37</v>
      </c>
      <c r="Z87">
        <v>22</v>
      </c>
      <c r="AA87">
        <v>1</v>
      </c>
      <c r="AB87">
        <v>21</v>
      </c>
      <c r="AC87">
        <v>35</v>
      </c>
      <c r="AD87">
        <v>181</v>
      </c>
    </row>
    <row r="88" spans="1:30">
      <c r="A88" s="72">
        <v>71</v>
      </c>
      <c r="B88" t="s">
        <v>873</v>
      </c>
      <c r="C88" t="s">
        <v>776</v>
      </c>
      <c r="D88">
        <v>22</v>
      </c>
      <c r="E88" t="s">
        <v>800</v>
      </c>
      <c r="F88">
        <v>65</v>
      </c>
      <c r="G88">
        <v>59</v>
      </c>
      <c r="H88">
        <v>1551</v>
      </c>
      <c r="I88">
        <v>362</v>
      </c>
      <c r="J88">
        <v>563</v>
      </c>
      <c r="K88">
        <v>0.64300000000000002</v>
      </c>
      <c r="L88">
        <v>0</v>
      </c>
      <c r="M88">
        <v>0</v>
      </c>
      <c r="O88">
        <v>362</v>
      </c>
      <c r="P88">
        <v>563</v>
      </c>
      <c r="Q88">
        <v>0.64300000000000002</v>
      </c>
      <c r="R88">
        <v>0.64300000000000002</v>
      </c>
      <c r="S88">
        <v>94</v>
      </c>
      <c r="T88">
        <v>177</v>
      </c>
      <c r="U88">
        <v>0.53100000000000003</v>
      </c>
      <c r="V88">
        <v>178</v>
      </c>
      <c r="W88">
        <v>348</v>
      </c>
      <c r="X88">
        <v>526</v>
      </c>
      <c r="Y88">
        <v>63</v>
      </c>
      <c r="Z88">
        <v>34</v>
      </c>
      <c r="AA88">
        <v>79</v>
      </c>
      <c r="AB88">
        <v>87</v>
      </c>
      <c r="AC88">
        <v>179</v>
      </c>
      <c r="AD88">
        <v>818</v>
      </c>
    </row>
    <row r="89" spans="1:30">
      <c r="A89" s="72">
        <v>72</v>
      </c>
      <c r="B89" t="s">
        <v>874</v>
      </c>
      <c r="C89" t="s">
        <v>794</v>
      </c>
      <c r="D89">
        <v>30</v>
      </c>
      <c r="E89" t="s">
        <v>869</v>
      </c>
      <c r="F89">
        <v>72</v>
      </c>
      <c r="G89">
        <v>72</v>
      </c>
      <c r="H89">
        <v>1882</v>
      </c>
      <c r="I89">
        <v>220</v>
      </c>
      <c r="J89">
        <v>550</v>
      </c>
      <c r="K89">
        <v>0.4</v>
      </c>
      <c r="L89">
        <v>109</v>
      </c>
      <c r="M89">
        <v>320</v>
      </c>
      <c r="N89">
        <v>0.34100000000000003</v>
      </c>
      <c r="O89">
        <v>111</v>
      </c>
      <c r="P89">
        <v>230</v>
      </c>
      <c r="Q89">
        <v>0.48299999999999998</v>
      </c>
      <c r="R89">
        <v>0.499</v>
      </c>
      <c r="S89">
        <v>89</v>
      </c>
      <c r="T89">
        <v>117</v>
      </c>
      <c r="U89">
        <v>0.76100000000000001</v>
      </c>
      <c r="V89">
        <v>63</v>
      </c>
      <c r="W89">
        <v>212</v>
      </c>
      <c r="X89">
        <v>275</v>
      </c>
      <c r="Y89">
        <v>74</v>
      </c>
      <c r="Z89">
        <v>81</v>
      </c>
      <c r="AA89">
        <v>27</v>
      </c>
      <c r="AB89">
        <v>54</v>
      </c>
      <c r="AC89">
        <v>143</v>
      </c>
      <c r="AD89">
        <v>638</v>
      </c>
    </row>
    <row r="90" spans="1:30">
      <c r="A90" s="72">
        <v>73</v>
      </c>
      <c r="B90" t="s">
        <v>875</v>
      </c>
      <c r="C90" t="s">
        <v>794</v>
      </c>
      <c r="D90">
        <v>40</v>
      </c>
      <c r="E90" t="s">
        <v>788</v>
      </c>
      <c r="F90">
        <v>73</v>
      </c>
      <c r="G90">
        <v>15</v>
      </c>
      <c r="H90">
        <v>1799</v>
      </c>
      <c r="I90">
        <v>193</v>
      </c>
      <c r="J90">
        <v>490</v>
      </c>
      <c r="K90">
        <v>0.39400000000000002</v>
      </c>
      <c r="L90">
        <v>112</v>
      </c>
      <c r="M90">
        <v>296</v>
      </c>
      <c r="N90">
        <v>0.378</v>
      </c>
      <c r="O90">
        <v>81</v>
      </c>
      <c r="P90">
        <v>194</v>
      </c>
      <c r="Q90">
        <v>0.41799999999999998</v>
      </c>
      <c r="R90">
        <v>0.50800000000000001</v>
      </c>
      <c r="S90">
        <v>88</v>
      </c>
      <c r="T90">
        <v>115</v>
      </c>
      <c r="U90">
        <v>0.76500000000000001</v>
      </c>
      <c r="V90">
        <v>36</v>
      </c>
      <c r="W90">
        <v>191</v>
      </c>
      <c r="X90">
        <v>227</v>
      </c>
      <c r="Y90">
        <v>133</v>
      </c>
      <c r="Z90">
        <v>60</v>
      </c>
      <c r="AA90">
        <v>36</v>
      </c>
      <c r="AB90">
        <v>50</v>
      </c>
      <c r="AC90">
        <v>163</v>
      </c>
      <c r="AD90">
        <v>586</v>
      </c>
    </row>
    <row r="91" spans="1:30">
      <c r="A91" s="72">
        <v>74</v>
      </c>
      <c r="B91" t="s">
        <v>876</v>
      </c>
      <c r="C91" t="s">
        <v>811</v>
      </c>
      <c r="D91">
        <v>25</v>
      </c>
      <c r="E91" t="s">
        <v>867</v>
      </c>
      <c r="F91">
        <v>45</v>
      </c>
      <c r="G91">
        <v>19</v>
      </c>
      <c r="H91">
        <v>846</v>
      </c>
      <c r="I91">
        <v>112</v>
      </c>
      <c r="J91">
        <v>306</v>
      </c>
      <c r="K91">
        <v>0.36599999999999999</v>
      </c>
      <c r="L91">
        <v>15</v>
      </c>
      <c r="M91">
        <v>64</v>
      </c>
      <c r="N91">
        <v>0.23400000000000001</v>
      </c>
      <c r="O91">
        <v>97</v>
      </c>
      <c r="P91">
        <v>242</v>
      </c>
      <c r="Q91">
        <v>0.40100000000000002</v>
      </c>
      <c r="R91">
        <v>0.39100000000000001</v>
      </c>
      <c r="S91">
        <v>58</v>
      </c>
      <c r="T91">
        <v>77</v>
      </c>
      <c r="U91">
        <v>0.753</v>
      </c>
      <c r="V91">
        <v>24</v>
      </c>
      <c r="W91">
        <v>129</v>
      </c>
      <c r="X91">
        <v>153</v>
      </c>
      <c r="Y91">
        <v>113</v>
      </c>
      <c r="Z91">
        <v>38</v>
      </c>
      <c r="AA91">
        <v>23</v>
      </c>
      <c r="AB91">
        <v>66</v>
      </c>
      <c r="AC91">
        <v>102</v>
      </c>
      <c r="AD91">
        <v>297</v>
      </c>
    </row>
    <row r="92" spans="1:30">
      <c r="A92" s="72">
        <v>75</v>
      </c>
      <c r="B92" t="s">
        <v>877</v>
      </c>
      <c r="C92" t="s">
        <v>766</v>
      </c>
      <c r="D92">
        <v>28</v>
      </c>
      <c r="E92" t="s">
        <v>772</v>
      </c>
      <c r="F92">
        <v>36</v>
      </c>
      <c r="G92">
        <v>2</v>
      </c>
      <c r="H92">
        <v>643</v>
      </c>
      <c r="I92">
        <v>77</v>
      </c>
      <c r="J92">
        <v>164</v>
      </c>
      <c r="K92">
        <v>0.47</v>
      </c>
      <c r="L92">
        <v>15</v>
      </c>
      <c r="M92">
        <v>43</v>
      </c>
      <c r="N92">
        <v>0.34899999999999998</v>
      </c>
      <c r="O92">
        <v>62</v>
      </c>
      <c r="P92">
        <v>121</v>
      </c>
      <c r="Q92">
        <v>0.51200000000000001</v>
      </c>
      <c r="R92">
        <v>0.51500000000000001</v>
      </c>
      <c r="S92">
        <v>17</v>
      </c>
      <c r="T92">
        <v>29</v>
      </c>
      <c r="U92">
        <v>0.58599999999999997</v>
      </c>
      <c r="V92">
        <v>27</v>
      </c>
      <c r="W92">
        <v>85</v>
      </c>
      <c r="X92">
        <v>112</v>
      </c>
      <c r="Y92">
        <v>37</v>
      </c>
      <c r="Z92">
        <v>23</v>
      </c>
      <c r="AA92">
        <v>3</v>
      </c>
      <c r="AB92">
        <v>29</v>
      </c>
      <c r="AC92">
        <v>50</v>
      </c>
      <c r="AD92">
        <v>186</v>
      </c>
    </row>
    <row r="93" spans="1:30">
      <c r="A93" s="72">
        <v>75</v>
      </c>
      <c r="B93" t="s">
        <v>877</v>
      </c>
      <c r="C93" t="s">
        <v>766</v>
      </c>
      <c r="D93">
        <v>28</v>
      </c>
      <c r="E93" t="s">
        <v>778</v>
      </c>
      <c r="F93">
        <v>22</v>
      </c>
      <c r="G93">
        <v>2</v>
      </c>
      <c r="H93">
        <v>397</v>
      </c>
      <c r="I93">
        <v>53</v>
      </c>
      <c r="J93">
        <v>117</v>
      </c>
      <c r="K93">
        <v>0.45300000000000001</v>
      </c>
      <c r="L93">
        <v>11</v>
      </c>
      <c r="M93">
        <v>29</v>
      </c>
      <c r="N93">
        <v>0.379</v>
      </c>
      <c r="O93">
        <v>42</v>
      </c>
      <c r="P93">
        <v>88</v>
      </c>
      <c r="Q93">
        <v>0.47699999999999998</v>
      </c>
      <c r="R93">
        <v>0.5</v>
      </c>
      <c r="S93">
        <v>12</v>
      </c>
      <c r="T93">
        <v>21</v>
      </c>
      <c r="U93">
        <v>0.57099999999999995</v>
      </c>
      <c r="V93">
        <v>20</v>
      </c>
      <c r="W93">
        <v>70</v>
      </c>
      <c r="X93">
        <v>90</v>
      </c>
      <c r="Y93">
        <v>26</v>
      </c>
      <c r="Z93">
        <v>10</v>
      </c>
      <c r="AA93">
        <v>1</v>
      </c>
      <c r="AB93">
        <v>17</v>
      </c>
      <c r="AC93">
        <v>23</v>
      </c>
      <c r="AD93">
        <v>129</v>
      </c>
    </row>
    <row r="94" spans="1:30">
      <c r="A94" s="72">
        <v>75</v>
      </c>
      <c r="B94" t="s">
        <v>877</v>
      </c>
      <c r="C94" t="s">
        <v>766</v>
      </c>
      <c r="D94">
        <v>28</v>
      </c>
      <c r="E94" t="s">
        <v>780</v>
      </c>
      <c r="F94">
        <v>1</v>
      </c>
      <c r="G94">
        <v>0</v>
      </c>
      <c r="H94">
        <v>24</v>
      </c>
      <c r="I94">
        <v>5</v>
      </c>
      <c r="J94">
        <v>9</v>
      </c>
      <c r="K94">
        <v>0.55600000000000005</v>
      </c>
      <c r="L94">
        <v>2</v>
      </c>
      <c r="M94">
        <v>4</v>
      </c>
      <c r="N94">
        <v>0.5</v>
      </c>
      <c r="O94">
        <v>3</v>
      </c>
      <c r="P94">
        <v>5</v>
      </c>
      <c r="Q94">
        <v>0.6</v>
      </c>
      <c r="R94">
        <v>0.66700000000000004</v>
      </c>
      <c r="S94">
        <v>0</v>
      </c>
      <c r="T94">
        <v>0</v>
      </c>
      <c r="V94">
        <v>1</v>
      </c>
      <c r="W94">
        <v>1</v>
      </c>
      <c r="X94">
        <v>2</v>
      </c>
      <c r="Y94">
        <v>0</v>
      </c>
      <c r="Z94">
        <v>0</v>
      </c>
      <c r="AA94">
        <v>0</v>
      </c>
      <c r="AB94">
        <v>2</v>
      </c>
      <c r="AC94">
        <v>3</v>
      </c>
      <c r="AD94">
        <v>12</v>
      </c>
    </row>
    <row r="95" spans="1:30">
      <c r="A95" s="72">
        <v>75</v>
      </c>
      <c r="B95" t="s">
        <v>877</v>
      </c>
      <c r="C95" t="s">
        <v>766</v>
      </c>
      <c r="D95">
        <v>28</v>
      </c>
      <c r="E95" t="s">
        <v>782</v>
      </c>
      <c r="F95">
        <v>13</v>
      </c>
      <c r="G95">
        <v>0</v>
      </c>
      <c r="H95">
        <v>222</v>
      </c>
      <c r="I95">
        <v>19</v>
      </c>
      <c r="J95">
        <v>38</v>
      </c>
      <c r="K95">
        <v>0.5</v>
      </c>
      <c r="L95">
        <v>2</v>
      </c>
      <c r="M95">
        <v>10</v>
      </c>
      <c r="N95">
        <v>0.2</v>
      </c>
      <c r="O95">
        <v>17</v>
      </c>
      <c r="P95">
        <v>28</v>
      </c>
      <c r="Q95">
        <v>0.60699999999999998</v>
      </c>
      <c r="R95">
        <v>0.52600000000000002</v>
      </c>
      <c r="S95">
        <v>5</v>
      </c>
      <c r="T95">
        <v>8</v>
      </c>
      <c r="U95">
        <v>0.625</v>
      </c>
      <c r="V95">
        <v>6</v>
      </c>
      <c r="W95">
        <v>14</v>
      </c>
      <c r="X95">
        <v>20</v>
      </c>
      <c r="Y95">
        <v>11</v>
      </c>
      <c r="Z95">
        <v>13</v>
      </c>
      <c r="AA95">
        <v>2</v>
      </c>
      <c r="AB95">
        <v>10</v>
      </c>
      <c r="AC95">
        <v>24</v>
      </c>
      <c r="AD95">
        <v>45</v>
      </c>
    </row>
    <row r="96" spans="1:30">
      <c r="A96" s="72">
        <v>76</v>
      </c>
      <c r="B96" t="s">
        <v>878</v>
      </c>
      <c r="C96" t="s">
        <v>776</v>
      </c>
      <c r="D96">
        <v>23</v>
      </c>
      <c r="E96" t="s">
        <v>778</v>
      </c>
      <c r="F96">
        <v>75</v>
      </c>
      <c r="G96">
        <v>21</v>
      </c>
      <c r="H96">
        <v>1421</v>
      </c>
      <c r="I96">
        <v>255</v>
      </c>
      <c r="J96">
        <v>481</v>
      </c>
      <c r="K96">
        <v>0.53</v>
      </c>
      <c r="L96">
        <v>0</v>
      </c>
      <c r="M96">
        <v>2</v>
      </c>
      <c r="N96">
        <v>0</v>
      </c>
      <c r="O96">
        <v>255</v>
      </c>
      <c r="P96">
        <v>479</v>
      </c>
      <c r="Q96">
        <v>0.53200000000000003</v>
      </c>
      <c r="R96">
        <v>0.53</v>
      </c>
      <c r="S96">
        <v>101</v>
      </c>
      <c r="T96">
        <v>151</v>
      </c>
      <c r="U96">
        <v>0.66900000000000004</v>
      </c>
      <c r="V96">
        <v>85</v>
      </c>
      <c r="W96">
        <v>254</v>
      </c>
      <c r="X96">
        <v>339</v>
      </c>
      <c r="Y96">
        <v>80</v>
      </c>
      <c r="Z96">
        <v>53</v>
      </c>
      <c r="AA96">
        <v>44</v>
      </c>
      <c r="AB96">
        <v>69</v>
      </c>
      <c r="AC96">
        <v>147</v>
      </c>
      <c r="AD96">
        <v>611</v>
      </c>
    </row>
    <row r="97" spans="1:30">
      <c r="A97" s="72">
        <v>77</v>
      </c>
      <c r="B97" t="s">
        <v>879</v>
      </c>
      <c r="C97" t="s">
        <v>776</v>
      </c>
      <c r="D97">
        <v>34</v>
      </c>
      <c r="E97" t="s">
        <v>818</v>
      </c>
      <c r="F97">
        <v>47</v>
      </c>
      <c r="G97">
        <v>46</v>
      </c>
      <c r="H97">
        <v>1298</v>
      </c>
      <c r="I97">
        <v>153</v>
      </c>
      <c r="J97">
        <v>228</v>
      </c>
      <c r="K97">
        <v>0.67100000000000004</v>
      </c>
      <c r="L97">
        <v>0</v>
      </c>
      <c r="M97">
        <v>0</v>
      </c>
      <c r="O97">
        <v>153</v>
      </c>
      <c r="P97">
        <v>228</v>
      </c>
      <c r="Q97">
        <v>0.67100000000000004</v>
      </c>
      <c r="R97">
        <v>0.67100000000000004</v>
      </c>
      <c r="S97">
        <v>91</v>
      </c>
      <c r="T97">
        <v>124</v>
      </c>
      <c r="U97">
        <v>0.73399999999999999</v>
      </c>
      <c r="V97">
        <v>153</v>
      </c>
      <c r="W97">
        <v>386</v>
      </c>
      <c r="X97">
        <v>539</v>
      </c>
      <c r="Y97">
        <v>30</v>
      </c>
      <c r="Z97">
        <v>33</v>
      </c>
      <c r="AA97">
        <v>24</v>
      </c>
      <c r="AB97">
        <v>65</v>
      </c>
      <c r="AC97">
        <v>126</v>
      </c>
      <c r="AD97">
        <v>397</v>
      </c>
    </row>
    <row r="98" spans="1:30">
      <c r="A98" s="72">
        <v>78</v>
      </c>
      <c r="B98" t="s">
        <v>880</v>
      </c>
      <c r="C98" t="s">
        <v>794</v>
      </c>
      <c r="D98">
        <v>29</v>
      </c>
      <c r="E98" t="s">
        <v>808</v>
      </c>
      <c r="F98">
        <v>71</v>
      </c>
      <c r="G98">
        <v>33</v>
      </c>
      <c r="H98">
        <v>2197</v>
      </c>
      <c r="I98">
        <v>433</v>
      </c>
      <c r="J98">
        <v>939</v>
      </c>
      <c r="K98">
        <v>0.46100000000000002</v>
      </c>
      <c r="L98">
        <v>110</v>
      </c>
      <c r="M98">
        <v>326</v>
      </c>
      <c r="N98">
        <v>0.33700000000000002</v>
      </c>
      <c r="O98">
        <v>323</v>
      </c>
      <c r="P98">
        <v>613</v>
      </c>
      <c r="Q98">
        <v>0.52700000000000002</v>
      </c>
      <c r="R98">
        <v>0.52</v>
      </c>
      <c r="S98">
        <v>141</v>
      </c>
      <c r="T98">
        <v>194</v>
      </c>
      <c r="U98">
        <v>0.72699999999999998</v>
      </c>
      <c r="V98">
        <v>103</v>
      </c>
      <c r="W98">
        <v>357</v>
      </c>
      <c r="X98">
        <v>460</v>
      </c>
      <c r="Y98">
        <v>141</v>
      </c>
      <c r="Z98">
        <v>51</v>
      </c>
      <c r="AA98">
        <v>30</v>
      </c>
      <c r="AB98">
        <v>114</v>
      </c>
      <c r="AC98">
        <v>172</v>
      </c>
      <c r="AD98">
        <v>1117</v>
      </c>
    </row>
    <row r="99" spans="1:30">
      <c r="A99" s="72">
        <v>79</v>
      </c>
      <c r="B99" t="s">
        <v>881</v>
      </c>
      <c r="C99" t="s">
        <v>766</v>
      </c>
      <c r="D99">
        <v>19</v>
      </c>
      <c r="E99" t="s">
        <v>818</v>
      </c>
      <c r="F99">
        <v>82</v>
      </c>
      <c r="G99">
        <v>75</v>
      </c>
      <c r="H99">
        <v>1743</v>
      </c>
      <c r="I99">
        <v>284</v>
      </c>
      <c r="J99">
        <v>632</v>
      </c>
      <c r="K99">
        <v>0.44900000000000001</v>
      </c>
      <c r="L99">
        <v>72</v>
      </c>
      <c r="M99">
        <v>224</v>
      </c>
      <c r="N99">
        <v>0.32100000000000001</v>
      </c>
      <c r="O99">
        <v>212</v>
      </c>
      <c r="P99">
        <v>408</v>
      </c>
      <c r="Q99">
        <v>0.52</v>
      </c>
      <c r="R99">
        <v>0.50600000000000001</v>
      </c>
      <c r="S99">
        <v>113</v>
      </c>
      <c r="T99">
        <v>181</v>
      </c>
      <c r="U99">
        <v>0.624</v>
      </c>
      <c r="V99">
        <v>96</v>
      </c>
      <c r="W99">
        <v>252</v>
      </c>
      <c r="X99">
        <v>348</v>
      </c>
      <c r="Y99">
        <v>60</v>
      </c>
      <c r="Z99">
        <v>67</v>
      </c>
      <c r="AA99">
        <v>70</v>
      </c>
      <c r="AB99">
        <v>108</v>
      </c>
      <c r="AC99">
        <v>263</v>
      </c>
      <c r="AD99">
        <v>753</v>
      </c>
    </row>
    <row r="100" spans="1:30">
      <c r="A100" s="72">
        <v>80</v>
      </c>
      <c r="B100" t="s">
        <v>882</v>
      </c>
      <c r="C100" t="s">
        <v>766</v>
      </c>
      <c r="D100">
        <v>25</v>
      </c>
      <c r="E100" t="s">
        <v>786</v>
      </c>
      <c r="F100">
        <v>29</v>
      </c>
      <c r="G100">
        <v>0</v>
      </c>
      <c r="H100">
        <v>219</v>
      </c>
      <c r="I100">
        <v>19</v>
      </c>
      <c r="J100">
        <v>43</v>
      </c>
      <c r="K100">
        <v>0.442</v>
      </c>
      <c r="L100">
        <v>0</v>
      </c>
      <c r="M100">
        <v>0</v>
      </c>
      <c r="O100">
        <v>19</v>
      </c>
      <c r="P100">
        <v>43</v>
      </c>
      <c r="Q100">
        <v>0.442</v>
      </c>
      <c r="R100">
        <v>0.442</v>
      </c>
      <c r="S100">
        <v>21</v>
      </c>
      <c r="T100">
        <v>29</v>
      </c>
      <c r="U100">
        <v>0.72399999999999998</v>
      </c>
      <c r="V100">
        <v>26</v>
      </c>
      <c r="W100">
        <v>30</v>
      </c>
      <c r="X100">
        <v>56</v>
      </c>
      <c r="Y100">
        <v>4</v>
      </c>
      <c r="Z100">
        <v>3</v>
      </c>
      <c r="AA100">
        <v>6</v>
      </c>
      <c r="AB100">
        <v>8</v>
      </c>
      <c r="AC100">
        <v>37</v>
      </c>
      <c r="AD100">
        <v>59</v>
      </c>
    </row>
    <row r="101" spans="1:30">
      <c r="A101" s="72">
        <v>81</v>
      </c>
      <c r="B101" t="s">
        <v>883</v>
      </c>
      <c r="C101" t="s">
        <v>811</v>
      </c>
      <c r="D101">
        <v>24</v>
      </c>
      <c r="E101" t="s">
        <v>770</v>
      </c>
      <c r="F101">
        <v>64</v>
      </c>
      <c r="G101">
        <v>1</v>
      </c>
      <c r="H101">
        <v>973</v>
      </c>
      <c r="I101">
        <v>77</v>
      </c>
      <c r="J101">
        <v>223</v>
      </c>
      <c r="K101">
        <v>0.34499999999999997</v>
      </c>
      <c r="L101">
        <v>12</v>
      </c>
      <c r="M101">
        <v>63</v>
      </c>
      <c r="N101">
        <v>0.19</v>
      </c>
      <c r="O101">
        <v>65</v>
      </c>
      <c r="P101">
        <v>160</v>
      </c>
      <c r="Q101">
        <v>0.40600000000000003</v>
      </c>
      <c r="R101">
        <v>0.372</v>
      </c>
      <c r="S101">
        <v>17</v>
      </c>
      <c r="T101">
        <v>31</v>
      </c>
      <c r="U101">
        <v>0.54800000000000004</v>
      </c>
      <c r="V101">
        <v>19</v>
      </c>
      <c r="W101">
        <v>68</v>
      </c>
      <c r="X101">
        <v>87</v>
      </c>
      <c r="Y101">
        <v>130</v>
      </c>
      <c r="Z101">
        <v>28</v>
      </c>
      <c r="AA101">
        <v>7</v>
      </c>
      <c r="AB101">
        <v>43</v>
      </c>
      <c r="AC101">
        <v>79</v>
      </c>
      <c r="AD101">
        <v>183</v>
      </c>
    </row>
    <row r="102" spans="1:30">
      <c r="A102" s="72">
        <v>82</v>
      </c>
      <c r="B102" t="s">
        <v>884</v>
      </c>
      <c r="C102" t="s">
        <v>769</v>
      </c>
      <c r="D102">
        <v>25</v>
      </c>
      <c r="E102" t="s">
        <v>822</v>
      </c>
      <c r="F102">
        <v>77</v>
      </c>
      <c r="G102">
        <v>0</v>
      </c>
      <c r="H102">
        <v>1137</v>
      </c>
      <c r="I102">
        <v>211</v>
      </c>
      <c r="J102">
        <v>433</v>
      </c>
      <c r="K102">
        <v>0.48699999999999999</v>
      </c>
      <c r="L102">
        <v>61</v>
      </c>
      <c r="M102">
        <v>163</v>
      </c>
      <c r="N102">
        <v>0.374</v>
      </c>
      <c r="O102">
        <v>150</v>
      </c>
      <c r="P102">
        <v>270</v>
      </c>
      <c r="Q102">
        <v>0.55600000000000005</v>
      </c>
      <c r="R102">
        <v>0.55800000000000005</v>
      </c>
      <c r="S102">
        <v>44</v>
      </c>
      <c r="T102">
        <v>58</v>
      </c>
      <c r="U102">
        <v>0.75900000000000001</v>
      </c>
      <c r="V102">
        <v>22</v>
      </c>
      <c r="W102">
        <v>99</v>
      </c>
      <c r="X102">
        <v>121</v>
      </c>
      <c r="Y102">
        <v>90</v>
      </c>
      <c r="Z102">
        <v>39</v>
      </c>
      <c r="AA102">
        <v>8</v>
      </c>
      <c r="AB102">
        <v>55</v>
      </c>
      <c r="AC102">
        <v>77</v>
      </c>
      <c r="AD102">
        <v>527</v>
      </c>
    </row>
    <row r="103" spans="1:30">
      <c r="A103" s="72">
        <v>83</v>
      </c>
      <c r="B103" t="s">
        <v>885</v>
      </c>
      <c r="C103" t="s">
        <v>769</v>
      </c>
      <c r="D103">
        <v>24</v>
      </c>
      <c r="E103" t="s">
        <v>846</v>
      </c>
      <c r="F103">
        <v>82</v>
      </c>
      <c r="G103">
        <v>19</v>
      </c>
      <c r="H103">
        <v>2397</v>
      </c>
      <c r="I103">
        <v>477</v>
      </c>
      <c r="J103">
        <v>1071</v>
      </c>
      <c r="K103">
        <v>0.44500000000000001</v>
      </c>
      <c r="L103">
        <v>117</v>
      </c>
      <c r="M103">
        <v>356</v>
      </c>
      <c r="N103">
        <v>0.32900000000000001</v>
      </c>
      <c r="O103">
        <v>360</v>
      </c>
      <c r="P103">
        <v>715</v>
      </c>
      <c r="Q103">
        <v>0.503</v>
      </c>
      <c r="R103">
        <v>0.5</v>
      </c>
      <c r="S103">
        <v>134</v>
      </c>
      <c r="T103">
        <v>168</v>
      </c>
      <c r="U103">
        <v>0.79800000000000004</v>
      </c>
      <c r="V103">
        <v>49</v>
      </c>
      <c r="W103">
        <v>197</v>
      </c>
      <c r="X103">
        <v>246</v>
      </c>
      <c r="Y103">
        <v>213</v>
      </c>
      <c r="Z103">
        <v>88</v>
      </c>
      <c r="AA103">
        <v>8</v>
      </c>
      <c r="AB103">
        <v>164</v>
      </c>
      <c r="AC103">
        <v>150</v>
      </c>
      <c r="AD103">
        <v>1205</v>
      </c>
    </row>
    <row r="104" spans="1:30">
      <c r="A104" s="72">
        <v>84</v>
      </c>
      <c r="B104" t="s">
        <v>886</v>
      </c>
      <c r="C104" t="s">
        <v>811</v>
      </c>
      <c r="D104">
        <v>28</v>
      </c>
      <c r="E104" t="s">
        <v>770</v>
      </c>
      <c r="F104">
        <v>13</v>
      </c>
      <c r="G104">
        <v>0</v>
      </c>
      <c r="H104">
        <v>125</v>
      </c>
      <c r="I104">
        <v>16</v>
      </c>
      <c r="J104">
        <v>52</v>
      </c>
      <c r="K104">
        <v>0.308</v>
      </c>
      <c r="L104">
        <v>3</v>
      </c>
      <c r="M104">
        <v>13</v>
      </c>
      <c r="N104">
        <v>0.23100000000000001</v>
      </c>
      <c r="O104">
        <v>13</v>
      </c>
      <c r="P104">
        <v>39</v>
      </c>
      <c r="Q104">
        <v>0.33300000000000002</v>
      </c>
      <c r="R104">
        <v>0.33700000000000002</v>
      </c>
      <c r="S104">
        <v>8</v>
      </c>
      <c r="T104">
        <v>10</v>
      </c>
      <c r="U104">
        <v>0.8</v>
      </c>
      <c r="V104">
        <v>0</v>
      </c>
      <c r="W104">
        <v>11</v>
      </c>
      <c r="X104">
        <v>11</v>
      </c>
      <c r="Y104">
        <v>14</v>
      </c>
      <c r="Z104">
        <v>8</v>
      </c>
      <c r="AA104">
        <v>0</v>
      </c>
      <c r="AB104">
        <v>7</v>
      </c>
      <c r="AC104">
        <v>18</v>
      </c>
      <c r="AD104">
        <v>43</v>
      </c>
    </row>
    <row r="105" spans="1:30">
      <c r="A105" s="72">
        <v>85</v>
      </c>
      <c r="B105" t="s">
        <v>887</v>
      </c>
      <c r="C105" t="s">
        <v>811</v>
      </c>
      <c r="D105">
        <v>29</v>
      </c>
      <c r="E105" t="s">
        <v>778</v>
      </c>
      <c r="F105">
        <v>68</v>
      </c>
      <c r="G105">
        <v>64</v>
      </c>
      <c r="H105">
        <v>2063</v>
      </c>
      <c r="I105">
        <v>340</v>
      </c>
      <c r="J105">
        <v>714</v>
      </c>
      <c r="K105">
        <v>0.47599999999999998</v>
      </c>
      <c r="L105">
        <v>73</v>
      </c>
      <c r="M105">
        <v>175</v>
      </c>
      <c r="N105">
        <v>0.41699999999999998</v>
      </c>
      <c r="O105">
        <v>267</v>
      </c>
      <c r="P105">
        <v>539</v>
      </c>
      <c r="Q105">
        <v>0.495</v>
      </c>
      <c r="R105">
        <v>0.52700000000000002</v>
      </c>
      <c r="S105">
        <v>147</v>
      </c>
      <c r="T105">
        <v>171</v>
      </c>
      <c r="U105">
        <v>0.86</v>
      </c>
      <c r="V105">
        <v>23</v>
      </c>
      <c r="W105">
        <v>129</v>
      </c>
      <c r="X105">
        <v>152</v>
      </c>
      <c r="Y105">
        <v>312</v>
      </c>
      <c r="Z105">
        <v>67</v>
      </c>
      <c r="AA105">
        <v>9</v>
      </c>
      <c r="AB105">
        <v>114</v>
      </c>
      <c r="AC105">
        <v>119</v>
      </c>
      <c r="AD105">
        <v>900</v>
      </c>
    </row>
    <row r="106" spans="1:30">
      <c r="A106" s="72">
        <v>86</v>
      </c>
      <c r="B106" t="s">
        <v>888</v>
      </c>
      <c r="C106" t="s">
        <v>766</v>
      </c>
      <c r="D106">
        <v>36</v>
      </c>
      <c r="E106" t="s">
        <v>770</v>
      </c>
      <c r="F106">
        <v>20</v>
      </c>
      <c r="G106">
        <v>0</v>
      </c>
      <c r="H106">
        <v>128</v>
      </c>
      <c r="I106">
        <v>14</v>
      </c>
      <c r="J106">
        <v>23</v>
      </c>
      <c r="K106">
        <v>0.60899999999999999</v>
      </c>
      <c r="L106">
        <v>0</v>
      </c>
      <c r="M106">
        <v>1</v>
      </c>
      <c r="N106">
        <v>0</v>
      </c>
      <c r="O106">
        <v>14</v>
      </c>
      <c r="P106">
        <v>22</v>
      </c>
      <c r="Q106">
        <v>0.63600000000000001</v>
      </c>
      <c r="R106">
        <v>0.60899999999999999</v>
      </c>
      <c r="S106">
        <v>5</v>
      </c>
      <c r="T106">
        <v>8</v>
      </c>
      <c r="U106">
        <v>0.625</v>
      </c>
      <c r="V106">
        <v>9</v>
      </c>
      <c r="W106">
        <v>22</v>
      </c>
      <c r="X106">
        <v>31</v>
      </c>
      <c r="Y106">
        <v>12</v>
      </c>
      <c r="Z106">
        <v>2</v>
      </c>
      <c r="AA106">
        <v>2</v>
      </c>
      <c r="AB106">
        <v>4</v>
      </c>
      <c r="AC106">
        <v>17</v>
      </c>
      <c r="AD106">
        <v>33</v>
      </c>
    </row>
    <row r="107" spans="1:30">
      <c r="A107" s="72">
        <v>87</v>
      </c>
      <c r="B107" t="s">
        <v>889</v>
      </c>
      <c r="C107" t="s">
        <v>811</v>
      </c>
      <c r="D107">
        <v>29</v>
      </c>
      <c r="E107" t="s">
        <v>788</v>
      </c>
      <c r="F107">
        <v>69</v>
      </c>
      <c r="G107">
        <v>68</v>
      </c>
      <c r="H107">
        <v>2292</v>
      </c>
      <c r="I107">
        <v>464</v>
      </c>
      <c r="J107">
        <v>1009</v>
      </c>
      <c r="K107">
        <v>0.46</v>
      </c>
      <c r="L107">
        <v>171</v>
      </c>
      <c r="M107">
        <v>419</v>
      </c>
      <c r="N107">
        <v>0.40799999999999997</v>
      </c>
      <c r="O107">
        <v>293</v>
      </c>
      <c r="P107">
        <v>590</v>
      </c>
      <c r="Q107">
        <v>0.497</v>
      </c>
      <c r="R107">
        <v>0.54500000000000004</v>
      </c>
      <c r="S107">
        <v>316</v>
      </c>
      <c r="T107">
        <v>368</v>
      </c>
      <c r="U107">
        <v>0.85899999999999999</v>
      </c>
      <c r="V107">
        <v>31</v>
      </c>
      <c r="W107">
        <v>210</v>
      </c>
      <c r="X107">
        <v>241</v>
      </c>
      <c r="Y107">
        <v>433</v>
      </c>
      <c r="Z107">
        <v>92</v>
      </c>
      <c r="AA107">
        <v>19</v>
      </c>
      <c r="AB107">
        <v>156</v>
      </c>
      <c r="AC107">
        <v>126</v>
      </c>
      <c r="AD107">
        <v>1415</v>
      </c>
    </row>
    <row r="108" spans="1:30">
      <c r="A108" s="72">
        <v>88</v>
      </c>
      <c r="B108" t="s">
        <v>890</v>
      </c>
      <c r="C108" t="s">
        <v>769</v>
      </c>
      <c r="D108">
        <v>24</v>
      </c>
      <c r="E108" t="s">
        <v>790</v>
      </c>
      <c r="F108">
        <v>39</v>
      </c>
      <c r="G108">
        <v>1</v>
      </c>
      <c r="H108">
        <v>316</v>
      </c>
      <c r="I108">
        <v>37</v>
      </c>
      <c r="J108">
        <v>72</v>
      </c>
      <c r="K108">
        <v>0.51400000000000001</v>
      </c>
      <c r="L108">
        <v>17</v>
      </c>
      <c r="M108">
        <v>33</v>
      </c>
      <c r="N108">
        <v>0.51500000000000001</v>
      </c>
      <c r="O108">
        <v>20</v>
      </c>
      <c r="P108">
        <v>39</v>
      </c>
      <c r="Q108">
        <v>0.51300000000000001</v>
      </c>
      <c r="R108">
        <v>0.63200000000000001</v>
      </c>
      <c r="S108">
        <v>7</v>
      </c>
      <c r="T108">
        <v>9</v>
      </c>
      <c r="U108">
        <v>0.77800000000000002</v>
      </c>
      <c r="V108">
        <v>10</v>
      </c>
      <c r="W108">
        <v>42</v>
      </c>
      <c r="X108">
        <v>52</v>
      </c>
      <c r="Y108">
        <v>28</v>
      </c>
      <c r="Z108">
        <v>6</v>
      </c>
      <c r="AA108">
        <v>2</v>
      </c>
      <c r="AB108">
        <v>17</v>
      </c>
      <c r="AC108">
        <v>23</v>
      </c>
      <c r="AD108">
        <v>98</v>
      </c>
    </row>
    <row r="109" spans="1:30">
      <c r="A109" s="72">
        <v>89</v>
      </c>
      <c r="B109" t="s">
        <v>891</v>
      </c>
      <c r="C109" t="s">
        <v>811</v>
      </c>
      <c r="D109">
        <v>23</v>
      </c>
      <c r="E109" t="s">
        <v>772</v>
      </c>
      <c r="F109">
        <v>14</v>
      </c>
      <c r="G109">
        <v>0</v>
      </c>
      <c r="H109">
        <v>188</v>
      </c>
      <c r="I109">
        <v>33</v>
      </c>
      <c r="J109">
        <v>66</v>
      </c>
      <c r="K109">
        <v>0.5</v>
      </c>
      <c r="L109">
        <v>11</v>
      </c>
      <c r="M109">
        <v>26</v>
      </c>
      <c r="N109">
        <v>0.42299999999999999</v>
      </c>
      <c r="O109">
        <v>22</v>
      </c>
      <c r="P109">
        <v>40</v>
      </c>
      <c r="Q109">
        <v>0.55000000000000004</v>
      </c>
      <c r="R109">
        <v>0.58299999999999996</v>
      </c>
      <c r="S109">
        <v>2</v>
      </c>
      <c r="T109">
        <v>5</v>
      </c>
      <c r="U109">
        <v>0.4</v>
      </c>
      <c r="V109">
        <v>1</v>
      </c>
      <c r="W109">
        <v>6</v>
      </c>
      <c r="X109">
        <v>7</v>
      </c>
      <c r="Y109">
        <v>26</v>
      </c>
      <c r="Z109">
        <v>4</v>
      </c>
      <c r="AA109">
        <v>0</v>
      </c>
      <c r="AB109">
        <v>13</v>
      </c>
      <c r="AC109">
        <v>13</v>
      </c>
      <c r="AD109">
        <v>79</v>
      </c>
    </row>
    <row r="110" spans="1:30">
      <c r="A110" s="72">
        <v>89</v>
      </c>
      <c r="B110" t="s">
        <v>891</v>
      </c>
      <c r="C110" t="s">
        <v>811</v>
      </c>
      <c r="D110">
        <v>23</v>
      </c>
      <c r="E110" t="s">
        <v>773</v>
      </c>
      <c r="F110">
        <v>5</v>
      </c>
      <c r="G110">
        <v>0</v>
      </c>
      <c r="H110">
        <v>77</v>
      </c>
      <c r="I110">
        <v>11</v>
      </c>
      <c r="J110">
        <v>25</v>
      </c>
      <c r="K110">
        <v>0.44</v>
      </c>
      <c r="L110">
        <v>5</v>
      </c>
      <c r="M110">
        <v>14</v>
      </c>
      <c r="N110">
        <v>0.35699999999999998</v>
      </c>
      <c r="O110">
        <v>6</v>
      </c>
      <c r="P110">
        <v>11</v>
      </c>
      <c r="Q110">
        <v>0.54500000000000004</v>
      </c>
      <c r="R110">
        <v>0.54</v>
      </c>
      <c r="S110">
        <v>0</v>
      </c>
      <c r="T110">
        <v>2</v>
      </c>
      <c r="U110">
        <v>0</v>
      </c>
      <c r="V110">
        <v>0</v>
      </c>
      <c r="W110">
        <v>3</v>
      </c>
      <c r="X110">
        <v>3</v>
      </c>
      <c r="Y110">
        <v>12</v>
      </c>
      <c r="Z110">
        <v>1</v>
      </c>
      <c r="AA110">
        <v>0</v>
      </c>
      <c r="AB110">
        <v>8</v>
      </c>
      <c r="AC110">
        <v>6</v>
      </c>
      <c r="AD110">
        <v>27</v>
      </c>
    </row>
    <row r="111" spans="1:30">
      <c r="A111" s="72">
        <v>89</v>
      </c>
      <c r="B111" t="s">
        <v>891</v>
      </c>
      <c r="C111" t="s">
        <v>811</v>
      </c>
      <c r="D111">
        <v>23</v>
      </c>
      <c r="E111" t="s">
        <v>780</v>
      </c>
      <c r="F111">
        <v>9</v>
      </c>
      <c r="G111">
        <v>0</v>
      </c>
      <c r="H111">
        <v>111</v>
      </c>
      <c r="I111">
        <v>22</v>
      </c>
      <c r="J111">
        <v>41</v>
      </c>
      <c r="K111">
        <v>0.53700000000000003</v>
      </c>
      <c r="L111">
        <v>6</v>
      </c>
      <c r="M111">
        <v>12</v>
      </c>
      <c r="N111">
        <v>0.5</v>
      </c>
      <c r="O111">
        <v>16</v>
      </c>
      <c r="P111">
        <v>29</v>
      </c>
      <c r="Q111">
        <v>0.55200000000000005</v>
      </c>
      <c r="R111">
        <v>0.61</v>
      </c>
      <c r="S111">
        <v>2</v>
      </c>
      <c r="T111">
        <v>3</v>
      </c>
      <c r="U111">
        <v>0.66700000000000004</v>
      </c>
      <c r="V111">
        <v>1</v>
      </c>
      <c r="W111">
        <v>3</v>
      </c>
      <c r="X111">
        <v>4</v>
      </c>
      <c r="Y111">
        <v>14</v>
      </c>
      <c r="Z111">
        <v>3</v>
      </c>
      <c r="AA111">
        <v>0</v>
      </c>
      <c r="AB111">
        <v>5</v>
      </c>
      <c r="AC111">
        <v>7</v>
      </c>
      <c r="AD111">
        <v>52</v>
      </c>
    </row>
    <row r="112" spans="1:30">
      <c r="A112" s="72">
        <v>90</v>
      </c>
      <c r="B112" t="s">
        <v>892</v>
      </c>
      <c r="C112" t="s">
        <v>776</v>
      </c>
      <c r="D112">
        <v>26</v>
      </c>
      <c r="E112" t="s">
        <v>772</v>
      </c>
      <c r="F112">
        <v>72</v>
      </c>
      <c r="G112">
        <v>72</v>
      </c>
      <c r="H112">
        <v>2465</v>
      </c>
      <c r="I112">
        <v>647</v>
      </c>
      <c r="J112">
        <v>1432</v>
      </c>
      <c r="K112">
        <v>0.45200000000000001</v>
      </c>
      <c r="L112">
        <v>131</v>
      </c>
      <c r="M112">
        <v>363</v>
      </c>
      <c r="N112">
        <v>0.36099999999999999</v>
      </c>
      <c r="O112">
        <v>516</v>
      </c>
      <c r="P112">
        <v>1069</v>
      </c>
      <c r="Q112">
        <v>0.48299999999999998</v>
      </c>
      <c r="R112">
        <v>0.498</v>
      </c>
      <c r="S112">
        <v>517</v>
      </c>
      <c r="T112">
        <v>670</v>
      </c>
      <c r="U112">
        <v>0.77200000000000002</v>
      </c>
      <c r="V112">
        <v>152</v>
      </c>
      <c r="W112">
        <v>642</v>
      </c>
      <c r="X112">
        <v>794</v>
      </c>
      <c r="Y112">
        <v>332</v>
      </c>
      <c r="Z112">
        <v>100</v>
      </c>
      <c r="AA112">
        <v>93</v>
      </c>
      <c r="AB112">
        <v>269</v>
      </c>
      <c r="AC112">
        <v>278</v>
      </c>
      <c r="AD112">
        <v>1942</v>
      </c>
    </row>
    <row r="113" spans="1:30">
      <c r="A113" s="72">
        <v>90</v>
      </c>
      <c r="B113" t="s">
        <v>892</v>
      </c>
      <c r="C113" t="s">
        <v>776</v>
      </c>
      <c r="D113">
        <v>26</v>
      </c>
      <c r="E113" t="s">
        <v>778</v>
      </c>
      <c r="F113">
        <v>55</v>
      </c>
      <c r="G113">
        <v>55</v>
      </c>
      <c r="H113">
        <v>1891</v>
      </c>
      <c r="I113">
        <v>505</v>
      </c>
      <c r="J113">
        <v>1118</v>
      </c>
      <c r="K113">
        <v>0.45200000000000001</v>
      </c>
      <c r="L113">
        <v>95</v>
      </c>
      <c r="M113">
        <v>267</v>
      </c>
      <c r="N113">
        <v>0.35599999999999998</v>
      </c>
      <c r="O113">
        <v>410</v>
      </c>
      <c r="P113">
        <v>851</v>
      </c>
      <c r="Q113">
        <v>0.48199999999999998</v>
      </c>
      <c r="R113">
        <v>0.49399999999999999</v>
      </c>
      <c r="S113">
        <v>423</v>
      </c>
      <c r="T113">
        <v>549</v>
      </c>
      <c r="U113">
        <v>0.77</v>
      </c>
      <c r="V113">
        <v>115</v>
      </c>
      <c r="W113">
        <v>468</v>
      </c>
      <c r="X113">
        <v>583</v>
      </c>
      <c r="Y113">
        <v>266</v>
      </c>
      <c r="Z113">
        <v>75</v>
      </c>
      <c r="AA113">
        <v>74</v>
      </c>
      <c r="AB113">
        <v>207</v>
      </c>
      <c r="AC113">
        <v>203</v>
      </c>
      <c r="AD113">
        <v>1528</v>
      </c>
    </row>
    <row r="114" spans="1:30">
      <c r="A114" s="72">
        <v>90</v>
      </c>
      <c r="B114" t="s">
        <v>892</v>
      </c>
      <c r="C114" t="s">
        <v>776</v>
      </c>
      <c r="D114">
        <v>26</v>
      </c>
      <c r="E114" t="s">
        <v>780</v>
      </c>
      <c r="F114">
        <v>17</v>
      </c>
      <c r="G114">
        <v>17</v>
      </c>
      <c r="H114">
        <v>574</v>
      </c>
      <c r="I114">
        <v>142</v>
      </c>
      <c r="J114">
        <v>314</v>
      </c>
      <c r="K114">
        <v>0.45200000000000001</v>
      </c>
      <c r="L114">
        <v>36</v>
      </c>
      <c r="M114">
        <v>96</v>
      </c>
      <c r="N114">
        <v>0.375</v>
      </c>
      <c r="O114">
        <v>106</v>
      </c>
      <c r="P114">
        <v>218</v>
      </c>
      <c r="Q114">
        <v>0.48599999999999999</v>
      </c>
      <c r="R114">
        <v>0.51</v>
      </c>
      <c r="S114">
        <v>94</v>
      </c>
      <c r="T114">
        <v>121</v>
      </c>
      <c r="U114">
        <v>0.77700000000000002</v>
      </c>
      <c r="V114">
        <v>37</v>
      </c>
      <c r="W114">
        <v>174</v>
      </c>
      <c r="X114">
        <v>211</v>
      </c>
      <c r="Y114">
        <v>66</v>
      </c>
      <c r="Z114">
        <v>25</v>
      </c>
      <c r="AA114">
        <v>19</v>
      </c>
      <c r="AB114">
        <v>62</v>
      </c>
      <c r="AC114">
        <v>75</v>
      </c>
      <c r="AD114">
        <v>414</v>
      </c>
    </row>
    <row r="115" spans="1:30">
      <c r="A115" s="72">
        <v>91</v>
      </c>
      <c r="B115" t="s">
        <v>893</v>
      </c>
      <c r="C115" t="s">
        <v>794</v>
      </c>
      <c r="D115">
        <v>26</v>
      </c>
      <c r="E115" t="s">
        <v>797</v>
      </c>
      <c r="F115">
        <v>67</v>
      </c>
      <c r="G115">
        <v>67</v>
      </c>
      <c r="H115">
        <v>2119</v>
      </c>
      <c r="I115">
        <v>292</v>
      </c>
      <c r="J115">
        <v>732</v>
      </c>
      <c r="K115">
        <v>0.39900000000000002</v>
      </c>
      <c r="L115">
        <v>137</v>
      </c>
      <c r="M115">
        <v>412</v>
      </c>
      <c r="N115">
        <v>0.33300000000000002</v>
      </c>
      <c r="O115">
        <v>155</v>
      </c>
      <c r="P115">
        <v>320</v>
      </c>
      <c r="Q115">
        <v>0.48399999999999999</v>
      </c>
      <c r="R115">
        <v>0.49199999999999999</v>
      </c>
      <c r="S115">
        <v>143</v>
      </c>
      <c r="T115">
        <v>174</v>
      </c>
      <c r="U115">
        <v>0.82199999999999995</v>
      </c>
      <c r="V115">
        <v>92</v>
      </c>
      <c r="W115">
        <v>344</v>
      </c>
      <c r="X115">
        <v>436</v>
      </c>
      <c r="Y115">
        <v>102</v>
      </c>
      <c r="Z115">
        <v>127</v>
      </c>
      <c r="AA115">
        <v>69</v>
      </c>
      <c r="AB115">
        <v>131</v>
      </c>
      <c r="AC115">
        <v>203</v>
      </c>
      <c r="AD115">
        <v>864</v>
      </c>
    </row>
    <row r="116" spans="1:30">
      <c r="A116" s="72">
        <v>92</v>
      </c>
      <c r="B116" t="s">
        <v>894</v>
      </c>
      <c r="C116" t="s">
        <v>769</v>
      </c>
      <c r="D116">
        <v>24</v>
      </c>
      <c r="E116" t="s">
        <v>790</v>
      </c>
      <c r="F116">
        <v>79</v>
      </c>
      <c r="G116">
        <v>7</v>
      </c>
      <c r="H116">
        <v>2254</v>
      </c>
      <c r="I116">
        <v>303</v>
      </c>
      <c r="J116">
        <v>647</v>
      </c>
      <c r="K116">
        <v>0.46800000000000003</v>
      </c>
      <c r="L116">
        <v>134</v>
      </c>
      <c r="M116">
        <v>302</v>
      </c>
      <c r="N116">
        <v>0.44400000000000001</v>
      </c>
      <c r="O116">
        <v>169</v>
      </c>
      <c r="P116">
        <v>345</v>
      </c>
      <c r="Q116">
        <v>0.49</v>
      </c>
      <c r="R116">
        <v>0.57199999999999995</v>
      </c>
      <c r="S116">
        <v>105</v>
      </c>
      <c r="T116">
        <v>124</v>
      </c>
      <c r="U116">
        <v>0.84699999999999998</v>
      </c>
      <c r="V116">
        <v>19</v>
      </c>
      <c r="W116">
        <v>207</v>
      </c>
      <c r="X116">
        <v>226</v>
      </c>
      <c r="Y116">
        <v>94</v>
      </c>
      <c r="Z116">
        <v>54</v>
      </c>
      <c r="AA116">
        <v>20</v>
      </c>
      <c r="AB116">
        <v>62</v>
      </c>
      <c r="AC116">
        <v>171</v>
      </c>
      <c r="AD116">
        <v>845</v>
      </c>
    </row>
    <row r="117" spans="1:30">
      <c r="A117" s="72">
        <v>93</v>
      </c>
      <c r="B117" t="s">
        <v>895</v>
      </c>
      <c r="C117" t="s">
        <v>769</v>
      </c>
      <c r="D117">
        <v>36</v>
      </c>
      <c r="E117" t="s">
        <v>795</v>
      </c>
      <c r="F117">
        <v>82</v>
      </c>
      <c r="G117">
        <v>1</v>
      </c>
      <c r="H117">
        <v>2157</v>
      </c>
      <c r="I117">
        <v>359</v>
      </c>
      <c r="J117">
        <v>870</v>
      </c>
      <c r="K117">
        <v>0.41299999999999998</v>
      </c>
      <c r="L117">
        <v>116</v>
      </c>
      <c r="M117">
        <v>322</v>
      </c>
      <c r="N117">
        <v>0.36</v>
      </c>
      <c r="O117">
        <v>243</v>
      </c>
      <c r="P117">
        <v>548</v>
      </c>
      <c r="Q117">
        <v>0.443</v>
      </c>
      <c r="R117">
        <v>0.47899999999999998</v>
      </c>
      <c r="S117">
        <v>174</v>
      </c>
      <c r="T117">
        <v>203</v>
      </c>
      <c r="U117">
        <v>0.85699999999999998</v>
      </c>
      <c r="V117">
        <v>17</v>
      </c>
      <c r="W117">
        <v>112</v>
      </c>
      <c r="X117">
        <v>129</v>
      </c>
      <c r="Y117">
        <v>214</v>
      </c>
      <c r="Z117">
        <v>61</v>
      </c>
      <c r="AA117">
        <v>14</v>
      </c>
      <c r="AB117">
        <v>134</v>
      </c>
      <c r="AC117">
        <v>115</v>
      </c>
      <c r="AD117">
        <v>1008</v>
      </c>
    </row>
    <row r="118" spans="1:30">
      <c r="A118" s="72">
        <v>94</v>
      </c>
      <c r="B118" t="s">
        <v>896</v>
      </c>
      <c r="C118" t="s">
        <v>769</v>
      </c>
      <c r="D118">
        <v>28</v>
      </c>
      <c r="E118" t="s">
        <v>780</v>
      </c>
      <c r="F118">
        <v>19</v>
      </c>
      <c r="G118">
        <v>0</v>
      </c>
      <c r="H118">
        <v>442</v>
      </c>
      <c r="I118">
        <v>105</v>
      </c>
      <c r="J118">
        <v>218</v>
      </c>
      <c r="K118">
        <v>0.48199999999999998</v>
      </c>
      <c r="L118">
        <v>37</v>
      </c>
      <c r="M118">
        <v>95</v>
      </c>
      <c r="N118">
        <v>0.38900000000000001</v>
      </c>
      <c r="O118">
        <v>68</v>
      </c>
      <c r="P118">
        <v>123</v>
      </c>
      <c r="Q118">
        <v>0.55300000000000005</v>
      </c>
      <c r="R118">
        <v>0.56699999999999995</v>
      </c>
      <c r="S118">
        <v>20</v>
      </c>
      <c r="T118">
        <v>26</v>
      </c>
      <c r="U118">
        <v>0.76900000000000002</v>
      </c>
      <c r="V118">
        <v>4</v>
      </c>
      <c r="W118">
        <v>30</v>
      </c>
      <c r="X118">
        <v>34</v>
      </c>
      <c r="Y118">
        <v>57</v>
      </c>
      <c r="Z118">
        <v>11</v>
      </c>
      <c r="AA118">
        <v>2</v>
      </c>
      <c r="AB118">
        <v>25</v>
      </c>
      <c r="AC118">
        <v>30</v>
      </c>
      <c r="AD118">
        <v>267</v>
      </c>
    </row>
    <row r="119" spans="1:30">
      <c r="A119" s="72">
        <v>95</v>
      </c>
      <c r="B119" t="s">
        <v>897</v>
      </c>
      <c r="C119" t="s">
        <v>794</v>
      </c>
      <c r="D119">
        <v>26</v>
      </c>
      <c r="E119" t="s">
        <v>855</v>
      </c>
      <c r="F119">
        <v>72</v>
      </c>
      <c r="G119">
        <v>72</v>
      </c>
      <c r="H119">
        <v>2335</v>
      </c>
      <c r="I119">
        <v>333</v>
      </c>
      <c r="J119">
        <v>720</v>
      </c>
      <c r="K119">
        <v>0.46300000000000002</v>
      </c>
      <c r="L119">
        <v>157</v>
      </c>
      <c r="M119">
        <v>394</v>
      </c>
      <c r="N119">
        <v>0.39800000000000002</v>
      </c>
      <c r="O119">
        <v>176</v>
      </c>
      <c r="P119">
        <v>326</v>
      </c>
      <c r="Q119">
        <v>0.54</v>
      </c>
      <c r="R119">
        <v>0.57199999999999995</v>
      </c>
      <c r="S119">
        <v>176</v>
      </c>
      <c r="T119">
        <v>217</v>
      </c>
      <c r="U119">
        <v>0.81100000000000005</v>
      </c>
      <c r="V119">
        <v>48</v>
      </c>
      <c r="W119">
        <v>367</v>
      </c>
      <c r="X119">
        <v>415</v>
      </c>
      <c r="Y119">
        <v>155</v>
      </c>
      <c r="Z119">
        <v>73</v>
      </c>
      <c r="AA119">
        <v>23</v>
      </c>
      <c r="AB119">
        <v>80</v>
      </c>
      <c r="AC119">
        <v>161</v>
      </c>
      <c r="AD119">
        <v>999</v>
      </c>
    </row>
    <row r="120" spans="1:30">
      <c r="A120" s="72">
        <v>96</v>
      </c>
      <c r="B120" t="s">
        <v>898</v>
      </c>
      <c r="C120" t="s">
        <v>766</v>
      </c>
      <c r="D120">
        <v>29</v>
      </c>
      <c r="E120" t="s">
        <v>780</v>
      </c>
      <c r="F120">
        <v>66</v>
      </c>
      <c r="G120">
        <v>35</v>
      </c>
      <c r="H120">
        <v>1649</v>
      </c>
      <c r="I120">
        <v>174</v>
      </c>
      <c r="J120">
        <v>359</v>
      </c>
      <c r="K120">
        <v>0.48499999999999999</v>
      </c>
      <c r="L120">
        <v>71</v>
      </c>
      <c r="M120">
        <v>181</v>
      </c>
      <c r="N120">
        <v>0.39200000000000002</v>
      </c>
      <c r="O120">
        <v>103</v>
      </c>
      <c r="P120">
        <v>178</v>
      </c>
      <c r="Q120">
        <v>0.57899999999999996</v>
      </c>
      <c r="R120">
        <v>0.58399999999999996</v>
      </c>
      <c r="S120">
        <v>16</v>
      </c>
      <c r="T120">
        <v>27</v>
      </c>
      <c r="U120">
        <v>0.59299999999999997</v>
      </c>
      <c r="V120">
        <v>56</v>
      </c>
      <c r="W120">
        <v>221</v>
      </c>
      <c r="X120">
        <v>277</v>
      </c>
      <c r="Y120">
        <v>37</v>
      </c>
      <c r="Z120">
        <v>39</v>
      </c>
      <c r="AA120">
        <v>28</v>
      </c>
      <c r="AB120">
        <v>28</v>
      </c>
      <c r="AC120">
        <v>100</v>
      </c>
      <c r="AD120">
        <v>435</v>
      </c>
    </row>
    <row r="121" spans="1:30">
      <c r="A121" s="72">
        <v>97</v>
      </c>
      <c r="B121" t="s">
        <v>899</v>
      </c>
      <c r="C121" t="s">
        <v>811</v>
      </c>
      <c r="D121">
        <v>26</v>
      </c>
      <c r="E121" t="s">
        <v>773</v>
      </c>
      <c r="F121">
        <v>70</v>
      </c>
      <c r="G121">
        <v>42</v>
      </c>
      <c r="H121">
        <v>2029</v>
      </c>
      <c r="I121">
        <v>338</v>
      </c>
      <c r="J121">
        <v>703</v>
      </c>
      <c r="K121">
        <v>0.48099999999999998</v>
      </c>
      <c r="L121">
        <v>137</v>
      </c>
      <c r="M121">
        <v>322</v>
      </c>
      <c r="N121">
        <v>0.42499999999999999</v>
      </c>
      <c r="O121">
        <v>201</v>
      </c>
      <c r="P121">
        <v>381</v>
      </c>
      <c r="Q121">
        <v>0.52800000000000002</v>
      </c>
      <c r="R121">
        <v>0.57799999999999996</v>
      </c>
      <c r="S121">
        <v>85</v>
      </c>
      <c r="T121">
        <v>100</v>
      </c>
      <c r="U121">
        <v>0.85</v>
      </c>
      <c r="V121">
        <v>25</v>
      </c>
      <c r="W121">
        <v>154</v>
      </c>
      <c r="X121">
        <v>179</v>
      </c>
      <c r="Y121">
        <v>189</v>
      </c>
      <c r="Z121">
        <v>79</v>
      </c>
      <c r="AA121">
        <v>7</v>
      </c>
      <c r="AB121">
        <v>92</v>
      </c>
      <c r="AC121">
        <v>126</v>
      </c>
      <c r="AD121">
        <v>898</v>
      </c>
    </row>
    <row r="122" spans="1:30">
      <c r="A122" s="72">
        <v>98</v>
      </c>
      <c r="B122" t="s">
        <v>900</v>
      </c>
      <c r="C122" t="s">
        <v>811</v>
      </c>
      <c r="D122">
        <v>28</v>
      </c>
      <c r="E122" t="s">
        <v>822</v>
      </c>
      <c r="F122">
        <v>79</v>
      </c>
      <c r="G122">
        <v>79</v>
      </c>
      <c r="H122">
        <v>2638</v>
      </c>
      <c r="I122">
        <v>675</v>
      </c>
      <c r="J122">
        <v>1443</v>
      </c>
      <c r="K122">
        <v>0.46800000000000003</v>
      </c>
      <c r="L122">
        <v>324</v>
      </c>
      <c r="M122">
        <v>789</v>
      </c>
      <c r="N122">
        <v>0.41099999999999998</v>
      </c>
      <c r="O122">
        <v>351</v>
      </c>
      <c r="P122">
        <v>654</v>
      </c>
      <c r="Q122">
        <v>0.53700000000000003</v>
      </c>
      <c r="R122">
        <v>0.57999999999999996</v>
      </c>
      <c r="S122">
        <v>325</v>
      </c>
      <c r="T122">
        <v>362</v>
      </c>
      <c r="U122">
        <v>0.89800000000000002</v>
      </c>
      <c r="V122">
        <v>61</v>
      </c>
      <c r="W122">
        <v>292</v>
      </c>
      <c r="X122">
        <v>353</v>
      </c>
      <c r="Y122">
        <v>524</v>
      </c>
      <c r="Z122">
        <v>142</v>
      </c>
      <c r="AA122">
        <v>17</v>
      </c>
      <c r="AB122">
        <v>239</v>
      </c>
      <c r="AC122">
        <v>183</v>
      </c>
      <c r="AD122">
        <v>1999</v>
      </c>
    </row>
    <row r="123" spans="1:30">
      <c r="A123" s="72">
        <v>99</v>
      </c>
      <c r="B123" t="s">
        <v>901</v>
      </c>
      <c r="C123" t="s">
        <v>769</v>
      </c>
      <c r="D123">
        <v>25</v>
      </c>
      <c r="E123" t="s">
        <v>788</v>
      </c>
      <c r="F123">
        <v>67</v>
      </c>
      <c r="G123">
        <v>3</v>
      </c>
      <c r="H123">
        <v>1183</v>
      </c>
      <c r="I123">
        <v>185</v>
      </c>
      <c r="J123">
        <v>495</v>
      </c>
      <c r="K123">
        <v>0.374</v>
      </c>
      <c r="L123">
        <v>138</v>
      </c>
      <c r="M123">
        <v>355</v>
      </c>
      <c r="N123">
        <v>0.38900000000000001</v>
      </c>
      <c r="O123">
        <v>47</v>
      </c>
      <c r="P123">
        <v>140</v>
      </c>
      <c r="Q123">
        <v>0.33600000000000002</v>
      </c>
      <c r="R123">
        <v>0.51300000000000001</v>
      </c>
      <c r="S123">
        <v>43</v>
      </c>
      <c r="T123">
        <v>54</v>
      </c>
      <c r="U123">
        <v>0.79600000000000004</v>
      </c>
      <c r="V123">
        <v>22</v>
      </c>
      <c r="W123">
        <v>78</v>
      </c>
      <c r="X123">
        <v>100</v>
      </c>
      <c r="Y123">
        <v>46</v>
      </c>
      <c r="Z123">
        <v>20</v>
      </c>
      <c r="AA123">
        <v>4</v>
      </c>
      <c r="AB123">
        <v>45</v>
      </c>
      <c r="AC123">
        <v>90</v>
      </c>
      <c r="AD123">
        <v>551</v>
      </c>
    </row>
    <row r="124" spans="1:30">
      <c r="A124" s="72">
        <v>100</v>
      </c>
      <c r="B124" t="s">
        <v>902</v>
      </c>
      <c r="C124" t="s">
        <v>776</v>
      </c>
      <c r="D124">
        <v>23</v>
      </c>
      <c r="E124" t="s">
        <v>780</v>
      </c>
      <c r="F124">
        <v>75</v>
      </c>
      <c r="G124">
        <v>75</v>
      </c>
      <c r="H124">
        <v>2708</v>
      </c>
      <c r="I124">
        <v>770</v>
      </c>
      <c r="J124">
        <v>1526</v>
      </c>
      <c r="K124">
        <v>0.505</v>
      </c>
      <c r="L124">
        <v>40</v>
      </c>
      <c r="M124">
        <v>134</v>
      </c>
      <c r="N124">
        <v>0.29899999999999999</v>
      </c>
      <c r="O124">
        <v>730</v>
      </c>
      <c r="P124">
        <v>1392</v>
      </c>
      <c r="Q124">
        <v>0.52400000000000002</v>
      </c>
      <c r="R124">
        <v>0.51800000000000002</v>
      </c>
      <c r="S124">
        <v>519</v>
      </c>
      <c r="T124">
        <v>647</v>
      </c>
      <c r="U124">
        <v>0.80200000000000005</v>
      </c>
      <c r="V124">
        <v>172</v>
      </c>
      <c r="W124">
        <v>712</v>
      </c>
      <c r="X124">
        <v>884</v>
      </c>
      <c r="Y124">
        <v>157</v>
      </c>
      <c r="Z124">
        <v>94</v>
      </c>
      <c r="AA124">
        <v>167</v>
      </c>
      <c r="AB124">
        <v>181</v>
      </c>
      <c r="AC124">
        <v>168</v>
      </c>
      <c r="AD124">
        <v>2099</v>
      </c>
    </row>
    <row r="125" spans="1:30">
      <c r="A125" s="72">
        <v>101</v>
      </c>
      <c r="B125" t="s">
        <v>903</v>
      </c>
      <c r="C125" t="s">
        <v>776</v>
      </c>
      <c r="D125">
        <v>20</v>
      </c>
      <c r="E125" t="s">
        <v>788</v>
      </c>
      <c r="F125">
        <v>36</v>
      </c>
      <c r="G125">
        <v>0</v>
      </c>
      <c r="H125">
        <v>238</v>
      </c>
      <c r="I125">
        <v>24</v>
      </c>
      <c r="J125">
        <v>47</v>
      </c>
      <c r="K125">
        <v>0.51100000000000001</v>
      </c>
      <c r="L125">
        <v>0</v>
      </c>
      <c r="M125">
        <v>0</v>
      </c>
      <c r="O125">
        <v>24</v>
      </c>
      <c r="P125">
        <v>47</v>
      </c>
      <c r="Q125">
        <v>0.51100000000000001</v>
      </c>
      <c r="R125">
        <v>0.51100000000000001</v>
      </c>
      <c r="S125">
        <v>10</v>
      </c>
      <c r="T125">
        <v>18</v>
      </c>
      <c r="U125">
        <v>0.55600000000000005</v>
      </c>
      <c r="V125">
        <v>20</v>
      </c>
      <c r="W125">
        <v>40</v>
      </c>
      <c r="X125">
        <v>60</v>
      </c>
      <c r="Y125">
        <v>2</v>
      </c>
      <c r="Z125">
        <v>3</v>
      </c>
      <c r="AA125">
        <v>17</v>
      </c>
      <c r="AB125">
        <v>8</v>
      </c>
      <c r="AC125">
        <v>40</v>
      </c>
      <c r="AD125">
        <v>58</v>
      </c>
    </row>
    <row r="126" spans="1:30">
      <c r="A126" s="72">
        <v>102</v>
      </c>
      <c r="B126" t="s">
        <v>904</v>
      </c>
      <c r="C126" t="s">
        <v>766</v>
      </c>
      <c r="D126">
        <v>27</v>
      </c>
      <c r="E126" t="s">
        <v>790</v>
      </c>
      <c r="F126">
        <v>46</v>
      </c>
      <c r="G126">
        <v>12</v>
      </c>
      <c r="H126">
        <v>789</v>
      </c>
      <c r="I126">
        <v>75</v>
      </c>
      <c r="J126">
        <v>142</v>
      </c>
      <c r="K126">
        <v>0.52800000000000002</v>
      </c>
      <c r="L126">
        <v>0</v>
      </c>
      <c r="M126">
        <v>0</v>
      </c>
      <c r="O126">
        <v>75</v>
      </c>
      <c r="P126">
        <v>142</v>
      </c>
      <c r="Q126">
        <v>0.52800000000000002</v>
      </c>
      <c r="R126">
        <v>0.52800000000000002</v>
      </c>
      <c r="S126">
        <v>50</v>
      </c>
      <c r="T126">
        <v>81</v>
      </c>
      <c r="U126">
        <v>0.61699999999999999</v>
      </c>
      <c r="V126">
        <v>96</v>
      </c>
      <c r="W126">
        <v>148</v>
      </c>
      <c r="X126">
        <v>244</v>
      </c>
      <c r="Y126">
        <v>26</v>
      </c>
      <c r="Z126">
        <v>15</v>
      </c>
      <c r="AA126">
        <v>22</v>
      </c>
      <c r="AB126">
        <v>37</v>
      </c>
      <c r="AC126">
        <v>137</v>
      </c>
      <c r="AD126">
        <v>200</v>
      </c>
    </row>
    <row r="127" spans="1:30">
      <c r="A127" s="72">
        <v>103</v>
      </c>
      <c r="B127" t="s">
        <v>905</v>
      </c>
      <c r="C127" t="s">
        <v>776</v>
      </c>
      <c r="D127">
        <v>27</v>
      </c>
      <c r="E127" t="s">
        <v>784</v>
      </c>
      <c r="F127">
        <v>76</v>
      </c>
      <c r="G127">
        <v>37</v>
      </c>
      <c r="H127">
        <v>1330</v>
      </c>
      <c r="I127">
        <v>161</v>
      </c>
      <c r="J127">
        <v>259</v>
      </c>
      <c r="K127">
        <v>0.622</v>
      </c>
      <c r="L127">
        <v>0</v>
      </c>
      <c r="M127">
        <v>0</v>
      </c>
      <c r="O127">
        <v>161</v>
      </c>
      <c r="P127">
        <v>259</v>
      </c>
      <c r="Q127">
        <v>0.622</v>
      </c>
      <c r="R127">
        <v>0.622</v>
      </c>
      <c r="S127">
        <v>65</v>
      </c>
      <c r="T127">
        <v>93</v>
      </c>
      <c r="U127">
        <v>0.69899999999999995</v>
      </c>
      <c r="V127">
        <v>129</v>
      </c>
      <c r="W127">
        <v>367</v>
      </c>
      <c r="X127">
        <v>496</v>
      </c>
      <c r="Y127">
        <v>44</v>
      </c>
      <c r="Z127">
        <v>37</v>
      </c>
      <c r="AA127">
        <v>61</v>
      </c>
      <c r="AB127">
        <v>61</v>
      </c>
      <c r="AC127">
        <v>180</v>
      </c>
      <c r="AD127">
        <v>387</v>
      </c>
    </row>
    <row r="128" spans="1:30">
      <c r="A128" s="72">
        <v>104</v>
      </c>
      <c r="B128" t="s">
        <v>906</v>
      </c>
      <c r="C128" t="s">
        <v>766</v>
      </c>
      <c r="D128">
        <v>22</v>
      </c>
      <c r="E128" t="s">
        <v>800</v>
      </c>
      <c r="F128">
        <v>77</v>
      </c>
      <c r="G128">
        <v>2</v>
      </c>
      <c r="H128">
        <v>1419</v>
      </c>
      <c r="I128">
        <v>203</v>
      </c>
      <c r="J128">
        <v>429</v>
      </c>
      <c r="K128">
        <v>0.47299999999999998</v>
      </c>
      <c r="L128">
        <v>60</v>
      </c>
      <c r="M128">
        <v>187</v>
      </c>
      <c r="N128">
        <v>0.32100000000000001</v>
      </c>
      <c r="O128">
        <v>143</v>
      </c>
      <c r="P128">
        <v>242</v>
      </c>
      <c r="Q128">
        <v>0.59099999999999997</v>
      </c>
      <c r="R128">
        <v>0.54300000000000004</v>
      </c>
      <c r="S128">
        <v>38</v>
      </c>
      <c r="T128">
        <v>68</v>
      </c>
      <c r="U128">
        <v>0.55900000000000005</v>
      </c>
      <c r="V128">
        <v>94</v>
      </c>
      <c r="W128">
        <v>190</v>
      </c>
      <c r="X128">
        <v>284</v>
      </c>
      <c r="Y128">
        <v>76</v>
      </c>
      <c r="Z128">
        <v>38</v>
      </c>
      <c r="AA128">
        <v>21</v>
      </c>
      <c r="AB128">
        <v>41</v>
      </c>
      <c r="AC128">
        <v>83</v>
      </c>
      <c r="AD128">
        <v>504</v>
      </c>
    </row>
    <row r="129" spans="1:30">
      <c r="A129" s="72">
        <v>105</v>
      </c>
      <c r="B129" t="s">
        <v>907</v>
      </c>
      <c r="C129" t="s">
        <v>811</v>
      </c>
      <c r="D129">
        <v>27</v>
      </c>
      <c r="E129" t="s">
        <v>831</v>
      </c>
      <c r="F129">
        <v>73</v>
      </c>
      <c r="G129">
        <v>2</v>
      </c>
      <c r="H129">
        <v>1248</v>
      </c>
      <c r="I129">
        <v>145</v>
      </c>
      <c r="J129">
        <v>388</v>
      </c>
      <c r="K129">
        <v>0.374</v>
      </c>
      <c r="L129">
        <v>26</v>
      </c>
      <c r="M129">
        <v>110</v>
      </c>
      <c r="N129">
        <v>0.23599999999999999</v>
      </c>
      <c r="O129">
        <v>119</v>
      </c>
      <c r="P129">
        <v>278</v>
      </c>
      <c r="Q129">
        <v>0.42799999999999999</v>
      </c>
      <c r="R129">
        <v>0.40699999999999997</v>
      </c>
      <c r="S129">
        <v>75</v>
      </c>
      <c r="T129">
        <v>93</v>
      </c>
      <c r="U129">
        <v>0.80600000000000005</v>
      </c>
      <c r="V129">
        <v>10</v>
      </c>
      <c r="W129">
        <v>113</v>
      </c>
      <c r="X129">
        <v>123</v>
      </c>
      <c r="Y129">
        <v>193</v>
      </c>
      <c r="Z129">
        <v>39</v>
      </c>
      <c r="AA129">
        <v>1</v>
      </c>
      <c r="AB129">
        <v>95</v>
      </c>
      <c r="AC129">
        <v>112</v>
      </c>
      <c r="AD129">
        <v>391</v>
      </c>
    </row>
    <row r="130" spans="1:30">
      <c r="A130" s="72">
        <v>106</v>
      </c>
      <c r="B130" t="s">
        <v>908</v>
      </c>
      <c r="C130" t="s">
        <v>811</v>
      </c>
      <c r="D130">
        <v>26</v>
      </c>
      <c r="E130" t="s">
        <v>802</v>
      </c>
      <c r="F130">
        <v>76</v>
      </c>
      <c r="G130">
        <v>54</v>
      </c>
      <c r="H130">
        <v>1986</v>
      </c>
      <c r="I130">
        <v>208</v>
      </c>
      <c r="J130">
        <v>534</v>
      </c>
      <c r="K130">
        <v>0.39</v>
      </c>
      <c r="L130">
        <v>79</v>
      </c>
      <c r="M130">
        <v>215</v>
      </c>
      <c r="N130">
        <v>0.36699999999999999</v>
      </c>
      <c r="O130">
        <v>129</v>
      </c>
      <c r="P130">
        <v>319</v>
      </c>
      <c r="Q130">
        <v>0.40400000000000003</v>
      </c>
      <c r="R130">
        <v>0.46300000000000002</v>
      </c>
      <c r="S130">
        <v>82</v>
      </c>
      <c r="T130">
        <v>96</v>
      </c>
      <c r="U130">
        <v>0.85399999999999998</v>
      </c>
      <c r="V130">
        <v>24</v>
      </c>
      <c r="W130">
        <v>123</v>
      </c>
      <c r="X130">
        <v>147</v>
      </c>
      <c r="Y130">
        <v>357</v>
      </c>
      <c r="Z130">
        <v>53</v>
      </c>
      <c r="AA130">
        <v>0</v>
      </c>
      <c r="AB130">
        <v>133</v>
      </c>
      <c r="AC130">
        <v>153</v>
      </c>
      <c r="AD130">
        <v>577</v>
      </c>
    </row>
    <row r="131" spans="1:30">
      <c r="A131" s="72">
        <v>107</v>
      </c>
      <c r="B131" t="s">
        <v>909</v>
      </c>
      <c r="C131" t="s">
        <v>794</v>
      </c>
      <c r="D131">
        <v>31</v>
      </c>
      <c r="E131" t="s">
        <v>846</v>
      </c>
      <c r="F131">
        <v>56</v>
      </c>
      <c r="G131">
        <v>49</v>
      </c>
      <c r="H131">
        <v>1486</v>
      </c>
      <c r="I131">
        <v>164</v>
      </c>
      <c r="J131">
        <v>424</v>
      </c>
      <c r="K131">
        <v>0.38700000000000001</v>
      </c>
      <c r="L131">
        <v>51</v>
      </c>
      <c r="M131">
        <v>165</v>
      </c>
      <c r="N131">
        <v>0.309</v>
      </c>
      <c r="O131">
        <v>113</v>
      </c>
      <c r="P131">
        <v>259</v>
      </c>
      <c r="Q131">
        <v>0.436</v>
      </c>
      <c r="R131">
        <v>0.44700000000000001</v>
      </c>
      <c r="S131">
        <v>46</v>
      </c>
      <c r="T131">
        <v>63</v>
      </c>
      <c r="U131">
        <v>0.73</v>
      </c>
      <c r="V131">
        <v>63</v>
      </c>
      <c r="W131">
        <v>232</v>
      </c>
      <c r="X131">
        <v>295</v>
      </c>
      <c r="Y131">
        <v>74</v>
      </c>
      <c r="Z131">
        <v>48</v>
      </c>
      <c r="AA131">
        <v>20</v>
      </c>
      <c r="AB131">
        <v>43</v>
      </c>
      <c r="AC131">
        <v>61</v>
      </c>
      <c r="AD131">
        <v>425</v>
      </c>
    </row>
    <row r="132" spans="1:30">
      <c r="A132" s="72">
        <v>108</v>
      </c>
      <c r="B132" t="s">
        <v>910</v>
      </c>
      <c r="C132" t="s">
        <v>769</v>
      </c>
      <c r="D132">
        <v>27</v>
      </c>
      <c r="E132" t="s">
        <v>869</v>
      </c>
      <c r="F132">
        <v>74</v>
      </c>
      <c r="G132">
        <v>74</v>
      </c>
      <c r="H132">
        <v>2620</v>
      </c>
      <c r="I132">
        <v>721</v>
      </c>
      <c r="J132">
        <v>1545</v>
      </c>
      <c r="K132">
        <v>0.46700000000000003</v>
      </c>
      <c r="L132">
        <v>33</v>
      </c>
      <c r="M132">
        <v>124</v>
      </c>
      <c r="N132">
        <v>0.26600000000000001</v>
      </c>
      <c r="O132">
        <v>688</v>
      </c>
      <c r="P132">
        <v>1421</v>
      </c>
      <c r="Q132">
        <v>0.48399999999999999</v>
      </c>
      <c r="R132">
        <v>0.47699999999999998</v>
      </c>
      <c r="S132">
        <v>545</v>
      </c>
      <c r="T132">
        <v>647</v>
      </c>
      <c r="U132">
        <v>0.84199999999999997</v>
      </c>
      <c r="V132">
        <v>70</v>
      </c>
      <c r="W132">
        <v>316</v>
      </c>
      <c r="X132">
        <v>386</v>
      </c>
      <c r="Y132">
        <v>290</v>
      </c>
      <c r="Z132">
        <v>78</v>
      </c>
      <c r="AA132">
        <v>13</v>
      </c>
      <c r="AB132">
        <v>180</v>
      </c>
      <c r="AC132">
        <v>134</v>
      </c>
      <c r="AD132">
        <v>2020</v>
      </c>
    </row>
    <row r="133" spans="1:30">
      <c r="A133" s="72">
        <v>109</v>
      </c>
      <c r="B133" t="s">
        <v>911</v>
      </c>
      <c r="C133" t="s">
        <v>766</v>
      </c>
      <c r="D133">
        <v>20</v>
      </c>
      <c r="E133" t="s">
        <v>780</v>
      </c>
      <c r="F133">
        <v>17</v>
      </c>
      <c r="G133">
        <v>0</v>
      </c>
      <c r="H133">
        <v>199</v>
      </c>
      <c r="I133">
        <v>36</v>
      </c>
      <c r="J133">
        <v>76</v>
      </c>
      <c r="K133">
        <v>0.47399999999999998</v>
      </c>
      <c r="L133">
        <v>0</v>
      </c>
      <c r="M133">
        <v>0</v>
      </c>
      <c r="O133">
        <v>36</v>
      </c>
      <c r="P133">
        <v>76</v>
      </c>
      <c r="Q133">
        <v>0.47399999999999998</v>
      </c>
      <c r="R133">
        <v>0.47399999999999998</v>
      </c>
      <c r="S133">
        <v>15</v>
      </c>
      <c r="T133">
        <v>21</v>
      </c>
      <c r="U133">
        <v>0.71399999999999997</v>
      </c>
      <c r="V133">
        <v>23</v>
      </c>
      <c r="W133">
        <v>50</v>
      </c>
      <c r="X133">
        <v>73</v>
      </c>
      <c r="Y133">
        <v>4</v>
      </c>
      <c r="Z133">
        <v>4</v>
      </c>
      <c r="AA133">
        <v>7</v>
      </c>
      <c r="AB133">
        <v>7</v>
      </c>
      <c r="AC133">
        <v>17</v>
      </c>
      <c r="AD133">
        <v>87</v>
      </c>
    </row>
    <row r="134" spans="1:30">
      <c r="A134" s="72">
        <v>110</v>
      </c>
      <c r="B134" t="s">
        <v>912</v>
      </c>
      <c r="C134" t="s">
        <v>766</v>
      </c>
      <c r="D134">
        <v>34</v>
      </c>
      <c r="E134" t="s">
        <v>851</v>
      </c>
      <c r="F134">
        <v>73</v>
      </c>
      <c r="G134">
        <v>33</v>
      </c>
      <c r="H134">
        <v>1283</v>
      </c>
      <c r="I134">
        <v>146</v>
      </c>
      <c r="J134">
        <v>327</v>
      </c>
      <c r="K134">
        <v>0.44600000000000001</v>
      </c>
      <c r="L134">
        <v>20</v>
      </c>
      <c r="M134">
        <v>81</v>
      </c>
      <c r="N134">
        <v>0.247</v>
      </c>
      <c r="O134">
        <v>126</v>
      </c>
      <c r="P134">
        <v>246</v>
      </c>
      <c r="Q134">
        <v>0.51200000000000001</v>
      </c>
      <c r="R134">
        <v>0.47699999999999998</v>
      </c>
      <c r="S134">
        <v>26</v>
      </c>
      <c r="T134">
        <v>35</v>
      </c>
      <c r="U134">
        <v>0.74299999999999999</v>
      </c>
      <c r="V134">
        <v>46</v>
      </c>
      <c r="W134">
        <v>112</v>
      </c>
      <c r="X134">
        <v>158</v>
      </c>
      <c r="Y134">
        <v>170</v>
      </c>
      <c r="Z134">
        <v>18</v>
      </c>
      <c r="AA134">
        <v>9</v>
      </c>
      <c r="AB134">
        <v>87</v>
      </c>
      <c r="AC134">
        <v>83</v>
      </c>
      <c r="AD134">
        <v>338</v>
      </c>
    </row>
    <row r="135" spans="1:30">
      <c r="A135" s="72">
        <v>111</v>
      </c>
      <c r="B135" t="s">
        <v>913</v>
      </c>
      <c r="C135" t="s">
        <v>766</v>
      </c>
      <c r="D135">
        <v>27</v>
      </c>
      <c r="E135" t="s">
        <v>782</v>
      </c>
      <c r="F135">
        <v>82</v>
      </c>
      <c r="G135">
        <v>82</v>
      </c>
      <c r="H135">
        <v>2653</v>
      </c>
      <c r="I135">
        <v>332</v>
      </c>
      <c r="J135">
        <v>661</v>
      </c>
      <c r="K135">
        <v>0.502</v>
      </c>
      <c r="L135">
        <v>16</v>
      </c>
      <c r="M135">
        <v>43</v>
      </c>
      <c r="N135">
        <v>0.372</v>
      </c>
      <c r="O135">
        <v>316</v>
      </c>
      <c r="P135">
        <v>618</v>
      </c>
      <c r="Q135">
        <v>0.51100000000000001</v>
      </c>
      <c r="R135">
        <v>0.51400000000000001</v>
      </c>
      <c r="S135">
        <v>136</v>
      </c>
      <c r="T135">
        <v>167</v>
      </c>
      <c r="U135">
        <v>0.81399999999999995</v>
      </c>
      <c r="V135">
        <v>188</v>
      </c>
      <c r="W135">
        <v>459</v>
      </c>
      <c r="X135">
        <v>647</v>
      </c>
      <c r="Y135">
        <v>158</v>
      </c>
      <c r="Z135">
        <v>88</v>
      </c>
      <c r="AA135">
        <v>95</v>
      </c>
      <c r="AB135">
        <v>107</v>
      </c>
      <c r="AC135">
        <v>254</v>
      </c>
      <c r="AD135">
        <v>816</v>
      </c>
    </row>
    <row r="136" spans="1:30">
      <c r="A136" s="72">
        <v>112</v>
      </c>
      <c r="B136" t="s">
        <v>914</v>
      </c>
      <c r="C136" t="s">
        <v>811</v>
      </c>
      <c r="D136">
        <v>23</v>
      </c>
      <c r="E136" t="s">
        <v>774</v>
      </c>
      <c r="F136">
        <v>59</v>
      </c>
      <c r="G136">
        <v>18</v>
      </c>
      <c r="H136">
        <v>1334</v>
      </c>
      <c r="I136">
        <v>134</v>
      </c>
      <c r="J136">
        <v>302</v>
      </c>
      <c r="K136">
        <v>0.44400000000000001</v>
      </c>
      <c r="L136">
        <v>38</v>
      </c>
      <c r="M136">
        <v>101</v>
      </c>
      <c r="N136">
        <v>0.376</v>
      </c>
      <c r="O136">
        <v>96</v>
      </c>
      <c r="P136">
        <v>201</v>
      </c>
      <c r="Q136">
        <v>0.47799999999999998</v>
      </c>
      <c r="R136">
        <v>0.50700000000000001</v>
      </c>
      <c r="S136">
        <v>126</v>
      </c>
      <c r="T136">
        <v>159</v>
      </c>
      <c r="U136">
        <v>0.79200000000000004</v>
      </c>
      <c r="V136">
        <v>27</v>
      </c>
      <c r="W136">
        <v>137</v>
      </c>
      <c r="X136">
        <v>164</v>
      </c>
      <c r="Y136">
        <v>185</v>
      </c>
      <c r="Z136">
        <v>44</v>
      </c>
      <c r="AA136">
        <v>23</v>
      </c>
      <c r="AB136">
        <v>66</v>
      </c>
      <c r="AC136">
        <v>119</v>
      </c>
      <c r="AD136">
        <v>432</v>
      </c>
    </row>
    <row r="137" spans="1:30">
      <c r="A137" s="72">
        <v>113</v>
      </c>
      <c r="B137" t="s">
        <v>915</v>
      </c>
      <c r="C137" t="s">
        <v>811</v>
      </c>
      <c r="D137">
        <v>30</v>
      </c>
      <c r="E137" t="s">
        <v>788</v>
      </c>
      <c r="F137">
        <v>24</v>
      </c>
      <c r="G137">
        <v>0</v>
      </c>
      <c r="H137">
        <v>394</v>
      </c>
      <c r="I137">
        <v>43</v>
      </c>
      <c r="J137">
        <v>117</v>
      </c>
      <c r="K137">
        <v>0.36799999999999999</v>
      </c>
      <c r="L137">
        <v>7</v>
      </c>
      <c r="M137">
        <v>42</v>
      </c>
      <c r="N137">
        <v>0.16700000000000001</v>
      </c>
      <c r="O137">
        <v>36</v>
      </c>
      <c r="P137">
        <v>75</v>
      </c>
      <c r="Q137">
        <v>0.48</v>
      </c>
      <c r="R137">
        <v>0.39700000000000002</v>
      </c>
      <c r="S137">
        <v>24</v>
      </c>
      <c r="T137">
        <v>29</v>
      </c>
      <c r="U137">
        <v>0.82799999999999996</v>
      </c>
      <c r="V137">
        <v>13</v>
      </c>
      <c r="W137">
        <v>48</v>
      </c>
      <c r="X137">
        <v>61</v>
      </c>
      <c r="Y137">
        <v>56</v>
      </c>
      <c r="Z137">
        <v>18</v>
      </c>
      <c r="AA137">
        <v>5</v>
      </c>
      <c r="AB137">
        <v>21</v>
      </c>
      <c r="AC137">
        <v>50</v>
      </c>
      <c r="AD137">
        <v>117</v>
      </c>
    </row>
    <row r="138" spans="1:30">
      <c r="A138" s="72">
        <v>114</v>
      </c>
      <c r="B138" t="s">
        <v>916</v>
      </c>
      <c r="C138" t="s">
        <v>811</v>
      </c>
      <c r="D138">
        <v>30</v>
      </c>
      <c r="E138" t="s">
        <v>814</v>
      </c>
      <c r="F138">
        <v>73</v>
      </c>
      <c r="G138">
        <v>73</v>
      </c>
      <c r="H138">
        <v>2459</v>
      </c>
      <c r="I138">
        <v>534</v>
      </c>
      <c r="J138">
        <v>1124</v>
      </c>
      <c r="K138">
        <v>0.47499999999999998</v>
      </c>
      <c r="L138">
        <v>117</v>
      </c>
      <c r="M138">
        <v>289</v>
      </c>
      <c r="N138">
        <v>0.40500000000000003</v>
      </c>
      <c r="O138">
        <v>417</v>
      </c>
      <c r="P138">
        <v>835</v>
      </c>
      <c r="Q138">
        <v>0.499</v>
      </c>
      <c r="R138">
        <v>0.52700000000000002</v>
      </c>
      <c r="S138">
        <v>298</v>
      </c>
      <c r="T138">
        <v>377</v>
      </c>
      <c r="U138">
        <v>0.79</v>
      </c>
      <c r="V138">
        <v>62</v>
      </c>
      <c r="W138">
        <v>217</v>
      </c>
      <c r="X138">
        <v>279</v>
      </c>
      <c r="Y138">
        <v>423</v>
      </c>
      <c r="Z138">
        <v>89</v>
      </c>
      <c r="AA138">
        <v>13</v>
      </c>
      <c r="AB138">
        <v>212</v>
      </c>
      <c r="AC138">
        <v>199</v>
      </c>
      <c r="AD138">
        <v>1483</v>
      </c>
    </row>
    <row r="139" spans="1:30">
      <c r="A139" s="72">
        <v>115</v>
      </c>
      <c r="B139" t="s">
        <v>917</v>
      </c>
      <c r="C139" t="s">
        <v>776</v>
      </c>
      <c r="D139">
        <v>23</v>
      </c>
      <c r="E139" t="s">
        <v>829</v>
      </c>
      <c r="F139">
        <v>81</v>
      </c>
      <c r="G139">
        <v>81</v>
      </c>
      <c r="H139">
        <v>2409</v>
      </c>
      <c r="I139">
        <v>483</v>
      </c>
      <c r="J139">
        <v>911</v>
      </c>
      <c r="K139">
        <v>0.53</v>
      </c>
      <c r="L139">
        <v>2</v>
      </c>
      <c r="M139">
        <v>7</v>
      </c>
      <c r="N139">
        <v>0.28599999999999998</v>
      </c>
      <c r="O139">
        <v>481</v>
      </c>
      <c r="P139">
        <v>904</v>
      </c>
      <c r="Q139">
        <v>0.53200000000000003</v>
      </c>
      <c r="R139">
        <v>0.53100000000000003</v>
      </c>
      <c r="S139">
        <v>137</v>
      </c>
      <c r="T139">
        <v>355</v>
      </c>
      <c r="U139">
        <v>0.38600000000000001</v>
      </c>
      <c r="V139">
        <v>345</v>
      </c>
      <c r="W139">
        <v>770</v>
      </c>
      <c r="X139">
        <v>1115</v>
      </c>
      <c r="Y139">
        <v>90</v>
      </c>
      <c r="Z139">
        <v>124</v>
      </c>
      <c r="AA139">
        <v>89</v>
      </c>
      <c r="AB139">
        <v>152</v>
      </c>
      <c r="AC139">
        <v>237</v>
      </c>
      <c r="AD139">
        <v>1105</v>
      </c>
    </row>
    <row r="140" spans="1:30">
      <c r="A140" s="72">
        <v>116</v>
      </c>
      <c r="B140" t="s">
        <v>918</v>
      </c>
      <c r="C140" t="s">
        <v>766</v>
      </c>
      <c r="D140">
        <v>31</v>
      </c>
      <c r="E140" t="s">
        <v>818</v>
      </c>
      <c r="F140">
        <v>64</v>
      </c>
      <c r="G140">
        <v>7</v>
      </c>
      <c r="H140">
        <v>1362</v>
      </c>
      <c r="I140">
        <v>157</v>
      </c>
      <c r="J140">
        <v>346</v>
      </c>
      <c r="K140">
        <v>0.45400000000000001</v>
      </c>
      <c r="L140">
        <v>77</v>
      </c>
      <c r="M140">
        <v>203</v>
      </c>
      <c r="N140">
        <v>0.379</v>
      </c>
      <c r="O140">
        <v>80</v>
      </c>
      <c r="P140">
        <v>143</v>
      </c>
      <c r="Q140">
        <v>0.55900000000000005</v>
      </c>
      <c r="R140">
        <v>0.56499999999999995</v>
      </c>
      <c r="S140">
        <v>43</v>
      </c>
      <c r="T140">
        <v>65</v>
      </c>
      <c r="U140">
        <v>0.66200000000000003</v>
      </c>
      <c r="V140">
        <v>31</v>
      </c>
      <c r="W140">
        <v>194</v>
      </c>
      <c r="X140">
        <v>225</v>
      </c>
      <c r="Y140">
        <v>121</v>
      </c>
      <c r="Z140">
        <v>42</v>
      </c>
      <c r="AA140">
        <v>16</v>
      </c>
      <c r="AB140">
        <v>73</v>
      </c>
      <c r="AC140">
        <v>154</v>
      </c>
      <c r="AD140">
        <v>434</v>
      </c>
    </row>
    <row r="141" spans="1:30">
      <c r="A141" s="72">
        <v>117</v>
      </c>
      <c r="B141" t="s">
        <v>919</v>
      </c>
      <c r="C141" t="s">
        <v>794</v>
      </c>
      <c r="D141">
        <v>36</v>
      </c>
      <c r="E141" t="s">
        <v>772</v>
      </c>
      <c r="F141">
        <v>53</v>
      </c>
      <c r="G141">
        <v>2</v>
      </c>
      <c r="H141">
        <v>841</v>
      </c>
      <c r="I141">
        <v>93</v>
      </c>
      <c r="J141">
        <v>220</v>
      </c>
      <c r="K141">
        <v>0.42299999999999999</v>
      </c>
      <c r="L141">
        <v>53</v>
      </c>
      <c r="M141">
        <v>134</v>
      </c>
      <c r="N141">
        <v>0.39600000000000002</v>
      </c>
      <c r="O141">
        <v>40</v>
      </c>
      <c r="P141">
        <v>86</v>
      </c>
      <c r="Q141">
        <v>0.46500000000000002</v>
      </c>
      <c r="R141">
        <v>0.54300000000000004</v>
      </c>
      <c r="S141">
        <v>36</v>
      </c>
      <c r="T141">
        <v>45</v>
      </c>
      <c r="U141">
        <v>0.8</v>
      </c>
      <c r="V141">
        <v>18</v>
      </c>
      <c r="W141">
        <v>97</v>
      </c>
      <c r="X141">
        <v>115</v>
      </c>
      <c r="Y141">
        <v>50</v>
      </c>
      <c r="Z141">
        <v>15</v>
      </c>
      <c r="AA141">
        <v>7</v>
      </c>
      <c r="AB141">
        <v>28</v>
      </c>
      <c r="AC141">
        <v>67</v>
      </c>
      <c r="AD141">
        <v>275</v>
      </c>
    </row>
    <row r="142" spans="1:30">
      <c r="A142" s="72">
        <v>117</v>
      </c>
      <c r="B142" t="s">
        <v>919</v>
      </c>
      <c r="C142" t="s">
        <v>794</v>
      </c>
      <c r="D142">
        <v>36</v>
      </c>
      <c r="E142" t="s">
        <v>792</v>
      </c>
      <c r="F142">
        <v>23</v>
      </c>
      <c r="G142">
        <v>2</v>
      </c>
      <c r="H142">
        <v>366</v>
      </c>
      <c r="I142">
        <v>36</v>
      </c>
      <c r="J142">
        <v>90</v>
      </c>
      <c r="K142">
        <v>0.4</v>
      </c>
      <c r="L142">
        <v>20</v>
      </c>
      <c r="M142">
        <v>57</v>
      </c>
      <c r="N142">
        <v>0.35099999999999998</v>
      </c>
      <c r="O142">
        <v>16</v>
      </c>
      <c r="P142">
        <v>33</v>
      </c>
      <c r="Q142">
        <v>0.48499999999999999</v>
      </c>
      <c r="R142">
        <v>0.51100000000000001</v>
      </c>
      <c r="S142">
        <v>14</v>
      </c>
      <c r="T142">
        <v>19</v>
      </c>
      <c r="U142">
        <v>0.73699999999999999</v>
      </c>
      <c r="V142">
        <v>5</v>
      </c>
      <c r="W142">
        <v>42</v>
      </c>
      <c r="X142">
        <v>47</v>
      </c>
      <c r="Y142">
        <v>20</v>
      </c>
      <c r="Z142">
        <v>6</v>
      </c>
      <c r="AA142">
        <v>2</v>
      </c>
      <c r="AB142">
        <v>14</v>
      </c>
      <c r="AC142">
        <v>32</v>
      </c>
      <c r="AD142">
        <v>106</v>
      </c>
    </row>
    <row r="143" spans="1:30">
      <c r="A143" s="72">
        <v>117</v>
      </c>
      <c r="B143" t="s">
        <v>919</v>
      </c>
      <c r="C143" t="s">
        <v>794</v>
      </c>
      <c r="D143">
        <v>36</v>
      </c>
      <c r="E143" t="s">
        <v>831</v>
      </c>
      <c r="F143">
        <v>30</v>
      </c>
      <c r="G143">
        <v>0</v>
      </c>
      <c r="H143">
        <v>475</v>
      </c>
      <c r="I143">
        <v>57</v>
      </c>
      <c r="J143">
        <v>130</v>
      </c>
      <c r="K143">
        <v>0.438</v>
      </c>
      <c r="L143">
        <v>33</v>
      </c>
      <c r="M143">
        <v>77</v>
      </c>
      <c r="N143">
        <v>0.42899999999999999</v>
      </c>
      <c r="O143">
        <v>24</v>
      </c>
      <c r="P143">
        <v>53</v>
      </c>
      <c r="Q143">
        <v>0.45300000000000001</v>
      </c>
      <c r="R143">
        <v>0.56499999999999995</v>
      </c>
      <c r="S143">
        <v>22</v>
      </c>
      <c r="T143">
        <v>26</v>
      </c>
      <c r="U143">
        <v>0.84599999999999997</v>
      </c>
      <c r="V143">
        <v>13</v>
      </c>
      <c r="W143">
        <v>55</v>
      </c>
      <c r="X143">
        <v>68</v>
      </c>
      <c r="Y143">
        <v>30</v>
      </c>
      <c r="Z143">
        <v>9</v>
      </c>
      <c r="AA143">
        <v>5</v>
      </c>
      <c r="AB143">
        <v>14</v>
      </c>
      <c r="AC143">
        <v>35</v>
      </c>
      <c r="AD143">
        <v>169</v>
      </c>
    </row>
    <row r="144" spans="1:30">
      <c r="A144" s="72">
        <v>118</v>
      </c>
      <c r="B144" t="s">
        <v>920</v>
      </c>
      <c r="C144" t="s">
        <v>811</v>
      </c>
      <c r="D144">
        <v>22</v>
      </c>
      <c r="E144" t="s">
        <v>782</v>
      </c>
      <c r="F144">
        <v>78</v>
      </c>
      <c r="G144">
        <v>7</v>
      </c>
      <c r="H144">
        <v>1333</v>
      </c>
      <c r="I144">
        <v>118</v>
      </c>
      <c r="J144">
        <v>313</v>
      </c>
      <c r="K144">
        <v>0.377</v>
      </c>
      <c r="L144">
        <v>21</v>
      </c>
      <c r="M144">
        <v>73</v>
      </c>
      <c r="N144">
        <v>0.28799999999999998</v>
      </c>
      <c r="O144">
        <v>97</v>
      </c>
      <c r="P144">
        <v>240</v>
      </c>
      <c r="Q144">
        <v>0.40400000000000003</v>
      </c>
      <c r="R144">
        <v>0.41099999999999998</v>
      </c>
      <c r="S144">
        <v>36</v>
      </c>
      <c r="T144">
        <v>59</v>
      </c>
      <c r="U144">
        <v>0.61</v>
      </c>
      <c r="V144">
        <v>24</v>
      </c>
      <c r="W144">
        <v>142</v>
      </c>
      <c r="X144">
        <v>166</v>
      </c>
      <c r="Y144">
        <v>188</v>
      </c>
      <c r="Z144">
        <v>78</v>
      </c>
      <c r="AA144">
        <v>36</v>
      </c>
      <c r="AB144">
        <v>89</v>
      </c>
      <c r="AC144">
        <v>178</v>
      </c>
      <c r="AD144">
        <v>293</v>
      </c>
    </row>
    <row r="145" spans="1:30">
      <c r="A145" s="72">
        <v>119</v>
      </c>
      <c r="B145" t="s">
        <v>921</v>
      </c>
      <c r="C145" t="s">
        <v>766</v>
      </c>
      <c r="D145">
        <v>28</v>
      </c>
      <c r="E145" t="s">
        <v>822</v>
      </c>
      <c r="F145">
        <v>62</v>
      </c>
      <c r="G145">
        <v>62</v>
      </c>
      <c r="H145">
        <v>2070</v>
      </c>
      <c r="I145">
        <v>551</v>
      </c>
      <c r="J145">
        <v>1026</v>
      </c>
      <c r="K145">
        <v>0.53700000000000003</v>
      </c>
      <c r="L145">
        <v>117</v>
      </c>
      <c r="M145">
        <v>312</v>
      </c>
      <c r="N145">
        <v>0.375</v>
      </c>
      <c r="O145">
        <v>434</v>
      </c>
      <c r="P145">
        <v>714</v>
      </c>
      <c r="Q145">
        <v>0.60799999999999998</v>
      </c>
      <c r="R145">
        <v>0.59399999999999997</v>
      </c>
      <c r="S145">
        <v>336</v>
      </c>
      <c r="T145">
        <v>384</v>
      </c>
      <c r="U145">
        <v>0.875</v>
      </c>
      <c r="V145">
        <v>39</v>
      </c>
      <c r="W145">
        <v>474</v>
      </c>
      <c r="X145">
        <v>513</v>
      </c>
      <c r="Y145">
        <v>300</v>
      </c>
      <c r="Z145">
        <v>66</v>
      </c>
      <c r="AA145">
        <v>99</v>
      </c>
      <c r="AB145">
        <v>138</v>
      </c>
      <c r="AC145">
        <v>117</v>
      </c>
      <c r="AD145">
        <v>1555</v>
      </c>
    </row>
    <row r="146" spans="1:30">
      <c r="A146" s="72">
        <v>120</v>
      </c>
      <c r="B146" t="s">
        <v>922</v>
      </c>
      <c r="C146" t="s">
        <v>794</v>
      </c>
      <c r="D146">
        <v>25</v>
      </c>
      <c r="E146" t="s">
        <v>818</v>
      </c>
      <c r="F146">
        <v>5</v>
      </c>
      <c r="G146">
        <v>0</v>
      </c>
      <c r="H146">
        <v>62</v>
      </c>
      <c r="I146">
        <v>6</v>
      </c>
      <c r="J146">
        <v>19</v>
      </c>
      <c r="K146">
        <v>0.316</v>
      </c>
      <c r="L146">
        <v>4</v>
      </c>
      <c r="M146">
        <v>16</v>
      </c>
      <c r="N146">
        <v>0.25</v>
      </c>
      <c r="O146">
        <v>2</v>
      </c>
      <c r="P146">
        <v>3</v>
      </c>
      <c r="Q146">
        <v>0.66700000000000004</v>
      </c>
      <c r="R146">
        <v>0.42099999999999999</v>
      </c>
      <c r="S146">
        <v>8</v>
      </c>
      <c r="T146">
        <v>9</v>
      </c>
      <c r="U146">
        <v>0.88900000000000001</v>
      </c>
      <c r="V146">
        <v>1</v>
      </c>
      <c r="W146">
        <v>6</v>
      </c>
      <c r="X146">
        <v>7</v>
      </c>
      <c r="Y146">
        <v>0</v>
      </c>
      <c r="Z146">
        <v>1</v>
      </c>
      <c r="AA146">
        <v>0</v>
      </c>
      <c r="AB146">
        <v>1</v>
      </c>
      <c r="AC146">
        <v>1</v>
      </c>
      <c r="AD146">
        <v>24</v>
      </c>
    </row>
    <row r="147" spans="1:30">
      <c r="A147" s="72">
        <v>121</v>
      </c>
      <c r="B147" t="s">
        <v>923</v>
      </c>
      <c r="C147" t="s">
        <v>766</v>
      </c>
      <c r="D147">
        <v>20</v>
      </c>
      <c r="E147" t="s">
        <v>829</v>
      </c>
      <c r="F147">
        <v>19</v>
      </c>
      <c r="G147">
        <v>2</v>
      </c>
      <c r="H147">
        <v>146</v>
      </c>
      <c r="I147">
        <v>23</v>
      </c>
      <c r="J147">
        <v>64</v>
      </c>
      <c r="K147">
        <v>0.35899999999999999</v>
      </c>
      <c r="L147">
        <v>10</v>
      </c>
      <c r="M147">
        <v>35</v>
      </c>
      <c r="N147">
        <v>0.28599999999999998</v>
      </c>
      <c r="O147">
        <v>13</v>
      </c>
      <c r="P147">
        <v>29</v>
      </c>
      <c r="Q147">
        <v>0.44800000000000001</v>
      </c>
      <c r="R147">
        <v>0.438</v>
      </c>
      <c r="S147">
        <v>4</v>
      </c>
      <c r="T147">
        <v>8</v>
      </c>
      <c r="U147">
        <v>0.5</v>
      </c>
      <c r="V147">
        <v>8</v>
      </c>
      <c r="W147">
        <v>33</v>
      </c>
      <c r="X147">
        <v>41</v>
      </c>
      <c r="Y147">
        <v>7</v>
      </c>
      <c r="Z147">
        <v>1</v>
      </c>
      <c r="AA147">
        <v>1</v>
      </c>
      <c r="AB147">
        <v>14</v>
      </c>
      <c r="AC147">
        <v>6</v>
      </c>
      <c r="AD147">
        <v>60</v>
      </c>
    </row>
    <row r="148" spans="1:30">
      <c r="A148" s="72">
        <v>122</v>
      </c>
      <c r="B148" t="s">
        <v>924</v>
      </c>
      <c r="C148" t="s">
        <v>769</v>
      </c>
      <c r="D148">
        <v>29</v>
      </c>
      <c r="E148" t="s">
        <v>814</v>
      </c>
      <c r="F148">
        <v>62</v>
      </c>
      <c r="G148">
        <v>13</v>
      </c>
      <c r="H148">
        <v>1500</v>
      </c>
      <c r="I148">
        <v>231</v>
      </c>
      <c r="J148">
        <v>555</v>
      </c>
      <c r="K148">
        <v>0.41599999999999998</v>
      </c>
      <c r="L148">
        <v>149</v>
      </c>
      <c r="M148">
        <v>394</v>
      </c>
      <c r="N148">
        <v>0.378</v>
      </c>
      <c r="O148">
        <v>82</v>
      </c>
      <c r="P148">
        <v>161</v>
      </c>
      <c r="Q148">
        <v>0.50900000000000001</v>
      </c>
      <c r="R148">
        <v>0.55000000000000004</v>
      </c>
      <c r="S148">
        <v>37</v>
      </c>
      <c r="T148">
        <v>43</v>
      </c>
      <c r="U148">
        <v>0.86</v>
      </c>
      <c r="V148">
        <v>18</v>
      </c>
      <c r="W148">
        <v>114</v>
      </c>
      <c r="X148">
        <v>132</v>
      </c>
      <c r="Y148">
        <v>70</v>
      </c>
      <c r="Z148">
        <v>35</v>
      </c>
      <c r="AA148">
        <v>4</v>
      </c>
      <c r="AB148">
        <v>30</v>
      </c>
      <c r="AC148">
        <v>70</v>
      </c>
      <c r="AD148">
        <v>648</v>
      </c>
    </row>
    <row r="149" spans="1:30">
      <c r="A149" s="72">
        <v>123</v>
      </c>
      <c r="B149" t="s">
        <v>925</v>
      </c>
      <c r="C149" t="s">
        <v>769</v>
      </c>
      <c r="D149">
        <v>31</v>
      </c>
      <c r="E149" t="s">
        <v>786</v>
      </c>
      <c r="F149">
        <v>74</v>
      </c>
      <c r="G149">
        <v>33</v>
      </c>
      <c r="H149">
        <v>1998</v>
      </c>
      <c r="I149">
        <v>247</v>
      </c>
      <c r="J149">
        <v>557</v>
      </c>
      <c r="K149">
        <v>0.443</v>
      </c>
      <c r="L149">
        <v>43</v>
      </c>
      <c r="M149">
        <v>135</v>
      </c>
      <c r="N149">
        <v>0.31900000000000001</v>
      </c>
      <c r="O149">
        <v>204</v>
      </c>
      <c r="P149">
        <v>422</v>
      </c>
      <c r="Q149">
        <v>0.48299999999999998</v>
      </c>
      <c r="R149">
        <v>0.48199999999999998</v>
      </c>
      <c r="S149">
        <v>93</v>
      </c>
      <c r="T149">
        <v>128</v>
      </c>
      <c r="U149">
        <v>0.72699999999999998</v>
      </c>
      <c r="V149">
        <v>19</v>
      </c>
      <c r="W149">
        <v>185</v>
      </c>
      <c r="X149">
        <v>204</v>
      </c>
      <c r="Y149">
        <v>236</v>
      </c>
      <c r="Z149">
        <v>78</v>
      </c>
      <c r="AA149">
        <v>27</v>
      </c>
      <c r="AB149">
        <v>135</v>
      </c>
      <c r="AC149">
        <v>149</v>
      </c>
      <c r="AD149">
        <v>630</v>
      </c>
    </row>
    <row r="150" spans="1:30">
      <c r="A150" s="72">
        <v>124</v>
      </c>
      <c r="B150" t="s">
        <v>926</v>
      </c>
      <c r="C150" t="s">
        <v>776</v>
      </c>
      <c r="D150">
        <v>22</v>
      </c>
      <c r="E150" t="s">
        <v>797</v>
      </c>
      <c r="F150">
        <v>31</v>
      </c>
      <c r="G150">
        <v>31</v>
      </c>
      <c r="H150">
        <v>786</v>
      </c>
      <c r="I150">
        <v>200</v>
      </c>
      <c r="J150">
        <v>429</v>
      </c>
      <c r="K150">
        <v>0.46600000000000003</v>
      </c>
      <c r="L150">
        <v>36</v>
      </c>
      <c r="M150">
        <v>98</v>
      </c>
      <c r="N150">
        <v>0.36699999999999999</v>
      </c>
      <c r="O150">
        <v>164</v>
      </c>
      <c r="P150">
        <v>331</v>
      </c>
      <c r="Q150">
        <v>0.495</v>
      </c>
      <c r="R150">
        <v>0.50800000000000001</v>
      </c>
      <c r="S150">
        <v>191</v>
      </c>
      <c r="T150">
        <v>244</v>
      </c>
      <c r="U150">
        <v>0.78300000000000003</v>
      </c>
      <c r="V150">
        <v>61</v>
      </c>
      <c r="W150">
        <v>182</v>
      </c>
      <c r="X150">
        <v>243</v>
      </c>
      <c r="Y150">
        <v>66</v>
      </c>
      <c r="Z150">
        <v>27</v>
      </c>
      <c r="AA150">
        <v>76</v>
      </c>
      <c r="AB150">
        <v>117</v>
      </c>
      <c r="AC150">
        <v>112</v>
      </c>
      <c r="AD150">
        <v>627</v>
      </c>
    </row>
    <row r="151" spans="1:30">
      <c r="A151" s="72">
        <v>125</v>
      </c>
      <c r="B151" t="s">
        <v>927</v>
      </c>
      <c r="C151" t="s">
        <v>794</v>
      </c>
      <c r="D151">
        <v>26</v>
      </c>
      <c r="E151" t="s">
        <v>788</v>
      </c>
      <c r="F151">
        <v>64</v>
      </c>
      <c r="G151">
        <v>28</v>
      </c>
      <c r="H151">
        <v>1501</v>
      </c>
      <c r="I151">
        <v>146</v>
      </c>
      <c r="J151">
        <v>321</v>
      </c>
      <c r="K151">
        <v>0.45500000000000002</v>
      </c>
      <c r="L151">
        <v>51</v>
      </c>
      <c r="M151">
        <v>137</v>
      </c>
      <c r="N151">
        <v>0.372</v>
      </c>
      <c r="O151">
        <v>95</v>
      </c>
      <c r="P151">
        <v>184</v>
      </c>
      <c r="Q151">
        <v>0.51600000000000001</v>
      </c>
      <c r="R151">
        <v>0.53400000000000003</v>
      </c>
      <c r="S151">
        <v>86</v>
      </c>
      <c r="T151">
        <v>110</v>
      </c>
      <c r="U151">
        <v>0.78200000000000003</v>
      </c>
      <c r="V151">
        <v>69</v>
      </c>
      <c r="W151">
        <v>190</v>
      </c>
      <c r="X151">
        <v>259</v>
      </c>
      <c r="Y151">
        <v>64</v>
      </c>
      <c r="Z151">
        <v>46</v>
      </c>
      <c r="AA151">
        <v>19</v>
      </c>
      <c r="AB151">
        <v>59</v>
      </c>
      <c r="AC151">
        <v>165</v>
      </c>
      <c r="AD151">
        <v>429</v>
      </c>
    </row>
    <row r="152" spans="1:30">
      <c r="A152" s="72">
        <v>126</v>
      </c>
      <c r="B152" t="s">
        <v>928</v>
      </c>
      <c r="C152" t="s">
        <v>811</v>
      </c>
      <c r="D152">
        <v>22</v>
      </c>
      <c r="E152" t="s">
        <v>772</v>
      </c>
      <c r="F152">
        <v>53</v>
      </c>
      <c r="G152">
        <v>2</v>
      </c>
      <c r="H152">
        <v>588</v>
      </c>
      <c r="I152">
        <v>90</v>
      </c>
      <c r="J152">
        <v>208</v>
      </c>
      <c r="K152">
        <v>0.433</v>
      </c>
      <c r="L152">
        <v>27</v>
      </c>
      <c r="M152">
        <v>70</v>
      </c>
      <c r="N152">
        <v>0.38600000000000001</v>
      </c>
      <c r="O152">
        <v>63</v>
      </c>
      <c r="P152">
        <v>138</v>
      </c>
      <c r="Q152">
        <v>0.45700000000000002</v>
      </c>
      <c r="R152">
        <v>0.498</v>
      </c>
      <c r="S152">
        <v>21</v>
      </c>
      <c r="T152">
        <v>25</v>
      </c>
      <c r="U152">
        <v>0.84</v>
      </c>
      <c r="V152">
        <v>9</v>
      </c>
      <c r="W152">
        <v>36</v>
      </c>
      <c r="X152">
        <v>45</v>
      </c>
      <c r="Y152">
        <v>86</v>
      </c>
      <c r="Z152">
        <v>25</v>
      </c>
      <c r="AA152">
        <v>2</v>
      </c>
      <c r="AB152">
        <v>45</v>
      </c>
      <c r="AC152">
        <v>58</v>
      </c>
      <c r="AD152">
        <v>228</v>
      </c>
    </row>
    <row r="153" spans="1:30">
      <c r="A153" s="72">
        <v>126</v>
      </c>
      <c r="B153" t="s">
        <v>928</v>
      </c>
      <c r="C153" t="s">
        <v>811</v>
      </c>
      <c r="D153">
        <v>22</v>
      </c>
      <c r="E153" t="s">
        <v>800</v>
      </c>
      <c r="F153">
        <v>31</v>
      </c>
      <c r="G153">
        <v>0</v>
      </c>
      <c r="H153">
        <v>196</v>
      </c>
      <c r="I153">
        <v>25</v>
      </c>
      <c r="J153">
        <v>64</v>
      </c>
      <c r="K153">
        <v>0.39100000000000001</v>
      </c>
      <c r="L153">
        <v>6</v>
      </c>
      <c r="M153">
        <v>16</v>
      </c>
      <c r="N153">
        <v>0.375</v>
      </c>
      <c r="O153">
        <v>19</v>
      </c>
      <c r="P153">
        <v>48</v>
      </c>
      <c r="Q153">
        <v>0.39600000000000002</v>
      </c>
      <c r="R153">
        <v>0.438</v>
      </c>
      <c r="S153">
        <v>2</v>
      </c>
      <c r="T153">
        <v>3</v>
      </c>
      <c r="U153">
        <v>0.66700000000000004</v>
      </c>
      <c r="V153">
        <v>4</v>
      </c>
      <c r="W153">
        <v>15</v>
      </c>
      <c r="X153">
        <v>19</v>
      </c>
      <c r="Y153">
        <v>34</v>
      </c>
      <c r="Z153">
        <v>6</v>
      </c>
      <c r="AA153">
        <v>0</v>
      </c>
      <c r="AB153">
        <v>24</v>
      </c>
      <c r="AC153">
        <v>29</v>
      </c>
      <c r="AD153">
        <v>58</v>
      </c>
    </row>
    <row r="154" spans="1:30">
      <c r="A154" s="72">
        <v>126</v>
      </c>
      <c r="B154" t="s">
        <v>928</v>
      </c>
      <c r="C154" t="s">
        <v>811</v>
      </c>
      <c r="D154">
        <v>22</v>
      </c>
      <c r="E154" t="s">
        <v>846</v>
      </c>
      <c r="F154">
        <v>22</v>
      </c>
      <c r="G154">
        <v>2</v>
      </c>
      <c r="H154">
        <v>392</v>
      </c>
      <c r="I154">
        <v>65</v>
      </c>
      <c r="J154">
        <v>144</v>
      </c>
      <c r="K154">
        <v>0.45100000000000001</v>
      </c>
      <c r="L154">
        <v>21</v>
      </c>
      <c r="M154">
        <v>54</v>
      </c>
      <c r="N154">
        <v>0.38900000000000001</v>
      </c>
      <c r="O154">
        <v>44</v>
      </c>
      <c r="P154">
        <v>90</v>
      </c>
      <c r="Q154">
        <v>0.48899999999999999</v>
      </c>
      <c r="R154">
        <v>0.52400000000000002</v>
      </c>
      <c r="S154">
        <v>19</v>
      </c>
      <c r="T154">
        <v>22</v>
      </c>
      <c r="U154">
        <v>0.86399999999999999</v>
      </c>
      <c r="V154">
        <v>5</v>
      </c>
      <c r="W154">
        <v>21</v>
      </c>
      <c r="X154">
        <v>26</v>
      </c>
      <c r="Y154">
        <v>52</v>
      </c>
      <c r="Z154">
        <v>19</v>
      </c>
      <c r="AA154">
        <v>2</v>
      </c>
      <c r="AB154">
        <v>21</v>
      </c>
      <c r="AC154">
        <v>29</v>
      </c>
      <c r="AD154">
        <v>170</v>
      </c>
    </row>
    <row r="155" spans="1:30">
      <c r="A155" s="72">
        <v>127</v>
      </c>
      <c r="B155" t="s">
        <v>929</v>
      </c>
      <c r="C155" t="s">
        <v>794</v>
      </c>
      <c r="D155">
        <v>27</v>
      </c>
      <c r="E155" t="s">
        <v>772</v>
      </c>
      <c r="F155">
        <v>40</v>
      </c>
      <c r="G155">
        <v>6</v>
      </c>
      <c r="H155">
        <v>788</v>
      </c>
      <c r="I155">
        <v>150</v>
      </c>
      <c r="J155">
        <v>370</v>
      </c>
      <c r="K155">
        <v>0.40500000000000003</v>
      </c>
      <c r="L155">
        <v>42</v>
      </c>
      <c r="M155">
        <v>118</v>
      </c>
      <c r="N155">
        <v>0.35599999999999998</v>
      </c>
      <c r="O155">
        <v>108</v>
      </c>
      <c r="P155">
        <v>252</v>
      </c>
      <c r="Q155">
        <v>0.42899999999999999</v>
      </c>
      <c r="R155">
        <v>0.46200000000000002</v>
      </c>
      <c r="S155">
        <v>69</v>
      </c>
      <c r="T155">
        <v>92</v>
      </c>
      <c r="U155">
        <v>0.75</v>
      </c>
      <c r="V155">
        <v>13</v>
      </c>
      <c r="W155">
        <v>124</v>
      </c>
      <c r="X155">
        <v>137</v>
      </c>
      <c r="Y155">
        <v>124</v>
      </c>
      <c r="Z155">
        <v>35</v>
      </c>
      <c r="AA155">
        <v>9</v>
      </c>
      <c r="AB155">
        <v>61</v>
      </c>
      <c r="AC155">
        <v>60</v>
      </c>
      <c r="AD155">
        <v>411</v>
      </c>
    </row>
    <row r="156" spans="1:30">
      <c r="A156" s="72">
        <v>127</v>
      </c>
      <c r="B156" t="s">
        <v>929</v>
      </c>
      <c r="C156" t="s">
        <v>794</v>
      </c>
      <c r="D156">
        <v>27</v>
      </c>
      <c r="E156" t="s">
        <v>780</v>
      </c>
      <c r="F156">
        <v>26</v>
      </c>
      <c r="G156">
        <v>0</v>
      </c>
      <c r="H156">
        <v>474</v>
      </c>
      <c r="I156">
        <v>91</v>
      </c>
      <c r="J156">
        <v>227</v>
      </c>
      <c r="K156">
        <v>0.40100000000000002</v>
      </c>
      <c r="L156">
        <v>21</v>
      </c>
      <c r="M156">
        <v>70</v>
      </c>
      <c r="N156">
        <v>0.3</v>
      </c>
      <c r="O156">
        <v>70</v>
      </c>
      <c r="P156">
        <v>157</v>
      </c>
      <c r="Q156">
        <v>0.44600000000000001</v>
      </c>
      <c r="R156">
        <v>0.44700000000000001</v>
      </c>
      <c r="S156">
        <v>45</v>
      </c>
      <c r="T156">
        <v>58</v>
      </c>
      <c r="U156">
        <v>0.77600000000000002</v>
      </c>
      <c r="V156">
        <v>6</v>
      </c>
      <c r="W156">
        <v>80</v>
      </c>
      <c r="X156">
        <v>86</v>
      </c>
      <c r="Y156">
        <v>91</v>
      </c>
      <c r="Z156">
        <v>23</v>
      </c>
      <c r="AA156">
        <v>4</v>
      </c>
      <c r="AB156">
        <v>39</v>
      </c>
      <c r="AC156">
        <v>41</v>
      </c>
      <c r="AD156">
        <v>248</v>
      </c>
    </row>
    <row r="157" spans="1:30">
      <c r="A157" s="72">
        <v>127</v>
      </c>
      <c r="B157" t="s">
        <v>929</v>
      </c>
      <c r="C157" t="s">
        <v>794</v>
      </c>
      <c r="D157">
        <v>27</v>
      </c>
      <c r="E157" t="s">
        <v>778</v>
      </c>
      <c r="F157">
        <v>14</v>
      </c>
      <c r="G157">
        <v>6</v>
      </c>
      <c r="H157">
        <v>314</v>
      </c>
      <c r="I157">
        <v>59</v>
      </c>
      <c r="J157">
        <v>143</v>
      </c>
      <c r="K157">
        <v>0.41299999999999998</v>
      </c>
      <c r="L157">
        <v>21</v>
      </c>
      <c r="M157">
        <v>48</v>
      </c>
      <c r="N157">
        <v>0.438</v>
      </c>
      <c r="O157">
        <v>38</v>
      </c>
      <c r="P157">
        <v>95</v>
      </c>
      <c r="Q157">
        <v>0.4</v>
      </c>
      <c r="R157">
        <v>0.48599999999999999</v>
      </c>
      <c r="S157">
        <v>24</v>
      </c>
      <c r="T157">
        <v>34</v>
      </c>
      <c r="U157">
        <v>0.70599999999999996</v>
      </c>
      <c r="V157">
        <v>7</v>
      </c>
      <c r="W157">
        <v>44</v>
      </c>
      <c r="X157">
        <v>51</v>
      </c>
      <c r="Y157">
        <v>33</v>
      </c>
      <c r="Z157">
        <v>12</v>
      </c>
      <c r="AA157">
        <v>5</v>
      </c>
      <c r="AB157">
        <v>22</v>
      </c>
      <c r="AC157">
        <v>19</v>
      </c>
      <c r="AD157">
        <v>163</v>
      </c>
    </row>
    <row r="158" spans="1:30">
      <c r="A158" s="72">
        <v>128</v>
      </c>
      <c r="B158" t="s">
        <v>930</v>
      </c>
      <c r="C158" t="s">
        <v>811</v>
      </c>
      <c r="D158">
        <v>21</v>
      </c>
      <c r="E158" t="s">
        <v>851</v>
      </c>
      <c r="F158">
        <v>66</v>
      </c>
      <c r="G158">
        <v>26</v>
      </c>
      <c r="H158">
        <v>1228</v>
      </c>
      <c r="I158">
        <v>155</v>
      </c>
      <c r="J158">
        <v>363</v>
      </c>
      <c r="K158">
        <v>0.42699999999999999</v>
      </c>
      <c r="L158">
        <v>44</v>
      </c>
      <c r="M158">
        <v>149</v>
      </c>
      <c r="N158">
        <v>0.29499999999999998</v>
      </c>
      <c r="O158">
        <v>111</v>
      </c>
      <c r="P158">
        <v>214</v>
      </c>
      <c r="Q158">
        <v>0.51900000000000002</v>
      </c>
      <c r="R158">
        <v>0.48799999999999999</v>
      </c>
      <c r="S158">
        <v>58</v>
      </c>
      <c r="T158">
        <v>73</v>
      </c>
      <c r="U158">
        <v>0.79500000000000004</v>
      </c>
      <c r="V158">
        <v>30</v>
      </c>
      <c r="W158">
        <v>102</v>
      </c>
      <c r="X158">
        <v>132</v>
      </c>
      <c r="Y158">
        <v>111</v>
      </c>
      <c r="Z158">
        <v>21</v>
      </c>
      <c r="AA158">
        <v>12</v>
      </c>
      <c r="AB158">
        <v>80</v>
      </c>
      <c r="AC158">
        <v>146</v>
      </c>
      <c r="AD158">
        <v>412</v>
      </c>
    </row>
    <row r="159" spans="1:30">
      <c r="A159" s="72">
        <v>129</v>
      </c>
      <c r="B159" t="s">
        <v>931</v>
      </c>
      <c r="C159" t="s">
        <v>766</v>
      </c>
      <c r="D159">
        <v>27</v>
      </c>
      <c r="E159" t="s">
        <v>808</v>
      </c>
      <c r="F159">
        <v>61</v>
      </c>
      <c r="G159">
        <v>34</v>
      </c>
      <c r="H159">
        <v>1296</v>
      </c>
      <c r="I159">
        <v>228</v>
      </c>
      <c r="J159">
        <v>416</v>
      </c>
      <c r="K159">
        <v>0.54800000000000004</v>
      </c>
      <c r="L159">
        <v>0</v>
      </c>
      <c r="M159">
        <v>6</v>
      </c>
      <c r="N159">
        <v>0</v>
      </c>
      <c r="O159">
        <v>228</v>
      </c>
      <c r="P159">
        <v>410</v>
      </c>
      <c r="Q159">
        <v>0.55600000000000005</v>
      </c>
      <c r="R159">
        <v>0.54800000000000004</v>
      </c>
      <c r="S159">
        <v>131</v>
      </c>
      <c r="T159">
        <v>189</v>
      </c>
      <c r="U159">
        <v>0.69299999999999995</v>
      </c>
      <c r="V159">
        <v>183</v>
      </c>
      <c r="W159">
        <v>279</v>
      </c>
      <c r="X159">
        <v>462</v>
      </c>
      <c r="Y159">
        <v>55</v>
      </c>
      <c r="Z159">
        <v>43</v>
      </c>
      <c r="AA159">
        <v>40</v>
      </c>
      <c r="AB159">
        <v>59</v>
      </c>
      <c r="AC159">
        <v>124</v>
      </c>
      <c r="AD159">
        <v>587</v>
      </c>
    </row>
    <row r="160" spans="1:30">
      <c r="A160" s="72">
        <v>130</v>
      </c>
      <c r="B160" t="s">
        <v>932</v>
      </c>
      <c r="C160" t="s">
        <v>811</v>
      </c>
      <c r="D160">
        <v>30</v>
      </c>
      <c r="E160" t="s">
        <v>778</v>
      </c>
      <c r="F160">
        <v>2</v>
      </c>
      <c r="G160">
        <v>0</v>
      </c>
      <c r="H160">
        <v>35</v>
      </c>
      <c r="I160">
        <v>4</v>
      </c>
      <c r="J160">
        <v>12</v>
      </c>
      <c r="K160">
        <v>0.33300000000000002</v>
      </c>
      <c r="L160">
        <v>4</v>
      </c>
      <c r="M160">
        <v>9</v>
      </c>
      <c r="N160">
        <v>0.44400000000000001</v>
      </c>
      <c r="O160">
        <v>0</v>
      </c>
      <c r="P160">
        <v>3</v>
      </c>
      <c r="Q160">
        <v>0</v>
      </c>
      <c r="R160">
        <v>0.5</v>
      </c>
      <c r="S160">
        <v>0</v>
      </c>
      <c r="T160">
        <v>0</v>
      </c>
      <c r="V160">
        <v>1</v>
      </c>
      <c r="W160">
        <v>2</v>
      </c>
      <c r="X160">
        <v>3</v>
      </c>
      <c r="Y160">
        <v>9</v>
      </c>
      <c r="Z160">
        <v>2</v>
      </c>
      <c r="AA160">
        <v>0</v>
      </c>
      <c r="AB160">
        <v>3</v>
      </c>
      <c r="AC160">
        <v>1</v>
      </c>
      <c r="AD160">
        <v>12</v>
      </c>
    </row>
    <row r="161" spans="1:30">
      <c r="A161" s="72">
        <v>131</v>
      </c>
      <c r="B161" t="s">
        <v>933</v>
      </c>
      <c r="C161" t="s">
        <v>766</v>
      </c>
      <c r="D161">
        <v>25</v>
      </c>
      <c r="E161" t="s">
        <v>851</v>
      </c>
      <c r="F161">
        <v>50</v>
      </c>
      <c r="G161">
        <v>39</v>
      </c>
      <c r="H161">
        <v>1186</v>
      </c>
      <c r="I161">
        <v>203</v>
      </c>
      <c r="J161">
        <v>417</v>
      </c>
      <c r="K161">
        <v>0.48699999999999999</v>
      </c>
      <c r="L161">
        <v>3</v>
      </c>
      <c r="M161">
        <v>10</v>
      </c>
      <c r="N161">
        <v>0.3</v>
      </c>
      <c r="O161">
        <v>200</v>
      </c>
      <c r="P161">
        <v>407</v>
      </c>
      <c r="Q161">
        <v>0.49099999999999999</v>
      </c>
      <c r="R161">
        <v>0.49</v>
      </c>
      <c r="S161">
        <v>67</v>
      </c>
      <c r="T161">
        <v>109</v>
      </c>
      <c r="U161">
        <v>0.61499999999999999</v>
      </c>
      <c r="V161">
        <v>92</v>
      </c>
      <c r="W161">
        <v>213</v>
      </c>
      <c r="X161">
        <v>305</v>
      </c>
      <c r="Y161">
        <v>56</v>
      </c>
      <c r="Z161">
        <v>45</v>
      </c>
      <c r="AA161">
        <v>40</v>
      </c>
      <c r="AB161">
        <v>60</v>
      </c>
      <c r="AC161">
        <v>103</v>
      </c>
      <c r="AD161">
        <v>476</v>
      </c>
    </row>
    <row r="162" spans="1:30">
      <c r="A162" s="72">
        <v>132</v>
      </c>
      <c r="B162" t="s">
        <v>934</v>
      </c>
      <c r="C162" t="s">
        <v>811</v>
      </c>
      <c r="D162">
        <v>21</v>
      </c>
      <c r="E162" t="s">
        <v>792</v>
      </c>
      <c r="F162">
        <v>42</v>
      </c>
      <c r="G162">
        <v>0</v>
      </c>
      <c r="H162">
        <v>386</v>
      </c>
      <c r="I162">
        <v>62</v>
      </c>
      <c r="J162">
        <v>158</v>
      </c>
      <c r="K162">
        <v>0.39200000000000002</v>
      </c>
      <c r="L162">
        <v>7</v>
      </c>
      <c r="M162">
        <v>22</v>
      </c>
      <c r="N162">
        <v>0.318</v>
      </c>
      <c r="O162">
        <v>55</v>
      </c>
      <c r="P162">
        <v>136</v>
      </c>
      <c r="Q162">
        <v>0.40400000000000003</v>
      </c>
      <c r="R162">
        <v>0.41499999999999998</v>
      </c>
      <c r="S162">
        <v>35</v>
      </c>
      <c r="T162">
        <v>49</v>
      </c>
      <c r="U162">
        <v>0.71399999999999997</v>
      </c>
      <c r="V162">
        <v>3</v>
      </c>
      <c r="W162">
        <v>38</v>
      </c>
      <c r="X162">
        <v>41</v>
      </c>
      <c r="Y162">
        <v>58</v>
      </c>
      <c r="Z162">
        <v>18</v>
      </c>
      <c r="AA162">
        <v>7</v>
      </c>
      <c r="AB162">
        <v>30</v>
      </c>
      <c r="AC162">
        <v>38</v>
      </c>
      <c r="AD162">
        <v>166</v>
      </c>
    </row>
    <row r="163" spans="1:30">
      <c r="A163" s="72">
        <v>133</v>
      </c>
      <c r="B163" t="s">
        <v>935</v>
      </c>
      <c r="C163" t="s">
        <v>776</v>
      </c>
      <c r="D163">
        <v>24</v>
      </c>
      <c r="E163" t="s">
        <v>867</v>
      </c>
      <c r="F163">
        <v>66</v>
      </c>
      <c r="G163">
        <v>0</v>
      </c>
      <c r="H163">
        <v>1040</v>
      </c>
      <c r="I163">
        <v>128</v>
      </c>
      <c r="J163">
        <v>221</v>
      </c>
      <c r="K163">
        <v>0.57899999999999996</v>
      </c>
      <c r="L163">
        <v>0</v>
      </c>
      <c r="M163">
        <v>0</v>
      </c>
      <c r="O163">
        <v>128</v>
      </c>
      <c r="P163">
        <v>221</v>
      </c>
      <c r="Q163">
        <v>0.57899999999999996</v>
      </c>
      <c r="R163">
        <v>0.57899999999999996</v>
      </c>
      <c r="S163">
        <v>60</v>
      </c>
      <c r="T163">
        <v>93</v>
      </c>
      <c r="U163">
        <v>0.64500000000000002</v>
      </c>
      <c r="V163">
        <v>124</v>
      </c>
      <c r="W163">
        <v>187</v>
      </c>
      <c r="X163">
        <v>311</v>
      </c>
      <c r="Y163">
        <v>40</v>
      </c>
      <c r="Z163">
        <v>25</v>
      </c>
      <c r="AA163">
        <v>17</v>
      </c>
      <c r="AB163">
        <v>33</v>
      </c>
      <c r="AC163">
        <v>110</v>
      </c>
      <c r="AD163">
        <v>316</v>
      </c>
    </row>
    <row r="164" spans="1:30">
      <c r="A164" s="72">
        <v>134</v>
      </c>
      <c r="B164" t="s">
        <v>936</v>
      </c>
      <c r="C164" t="s">
        <v>811</v>
      </c>
      <c r="D164">
        <v>32</v>
      </c>
      <c r="E164" t="s">
        <v>795</v>
      </c>
      <c r="F164">
        <v>80</v>
      </c>
      <c r="G164">
        <v>11</v>
      </c>
      <c r="H164">
        <v>1700</v>
      </c>
      <c r="I164">
        <v>221</v>
      </c>
      <c r="J164">
        <v>514</v>
      </c>
      <c r="K164">
        <v>0.43</v>
      </c>
      <c r="L164">
        <v>46</v>
      </c>
      <c r="M164">
        <v>144</v>
      </c>
      <c r="N164">
        <v>0.31900000000000001</v>
      </c>
      <c r="O164">
        <v>175</v>
      </c>
      <c r="P164">
        <v>370</v>
      </c>
      <c r="Q164">
        <v>0.47299999999999998</v>
      </c>
      <c r="R164">
        <v>0.47499999999999998</v>
      </c>
      <c r="S164">
        <v>50</v>
      </c>
      <c r="T164">
        <v>64</v>
      </c>
      <c r="U164">
        <v>0.78100000000000003</v>
      </c>
      <c r="V164">
        <v>33</v>
      </c>
      <c r="W164">
        <v>185</v>
      </c>
      <c r="X164">
        <v>218</v>
      </c>
      <c r="Y164">
        <v>191</v>
      </c>
      <c r="Z164">
        <v>66</v>
      </c>
      <c r="AA164">
        <v>22</v>
      </c>
      <c r="AB164">
        <v>83</v>
      </c>
      <c r="AC164">
        <v>125</v>
      </c>
      <c r="AD164">
        <v>538</v>
      </c>
    </row>
    <row r="165" spans="1:30">
      <c r="A165" s="72">
        <v>135</v>
      </c>
      <c r="B165" t="s">
        <v>937</v>
      </c>
      <c r="C165" t="s">
        <v>811</v>
      </c>
      <c r="D165">
        <v>23</v>
      </c>
      <c r="E165" t="s">
        <v>772</v>
      </c>
      <c r="F165">
        <v>46</v>
      </c>
      <c r="G165">
        <v>29</v>
      </c>
      <c r="H165">
        <v>1197</v>
      </c>
      <c r="I165">
        <v>160</v>
      </c>
      <c r="J165">
        <v>394</v>
      </c>
      <c r="K165">
        <v>0.40600000000000003</v>
      </c>
      <c r="L165">
        <v>68</v>
      </c>
      <c r="M165">
        <v>176</v>
      </c>
      <c r="N165">
        <v>0.38600000000000001</v>
      </c>
      <c r="O165">
        <v>92</v>
      </c>
      <c r="P165">
        <v>218</v>
      </c>
      <c r="Q165">
        <v>0.42199999999999999</v>
      </c>
      <c r="R165">
        <v>0.49199999999999999</v>
      </c>
      <c r="S165">
        <v>74</v>
      </c>
      <c r="T165">
        <v>89</v>
      </c>
      <c r="U165">
        <v>0.83099999999999996</v>
      </c>
      <c r="V165">
        <v>20</v>
      </c>
      <c r="W165">
        <v>91</v>
      </c>
      <c r="X165">
        <v>111</v>
      </c>
      <c r="Y165">
        <v>172</v>
      </c>
      <c r="Z165">
        <v>42</v>
      </c>
      <c r="AA165">
        <v>9</v>
      </c>
      <c r="AB165">
        <v>70</v>
      </c>
      <c r="AC165">
        <v>90</v>
      </c>
      <c r="AD165">
        <v>462</v>
      </c>
    </row>
    <row r="166" spans="1:30">
      <c r="A166" s="72">
        <v>135</v>
      </c>
      <c r="B166" t="s">
        <v>937</v>
      </c>
      <c r="C166" t="s">
        <v>811</v>
      </c>
      <c r="D166">
        <v>23</v>
      </c>
      <c r="E166" t="s">
        <v>774</v>
      </c>
      <c r="F166">
        <v>10</v>
      </c>
      <c r="G166">
        <v>0</v>
      </c>
      <c r="H166">
        <v>151</v>
      </c>
      <c r="I166">
        <v>18</v>
      </c>
      <c r="J166">
        <v>49</v>
      </c>
      <c r="K166">
        <v>0.36699999999999999</v>
      </c>
      <c r="L166">
        <v>8</v>
      </c>
      <c r="M166">
        <v>27</v>
      </c>
      <c r="N166">
        <v>0.29599999999999999</v>
      </c>
      <c r="O166">
        <v>10</v>
      </c>
      <c r="P166">
        <v>22</v>
      </c>
      <c r="Q166">
        <v>0.45500000000000002</v>
      </c>
      <c r="R166">
        <v>0.44900000000000001</v>
      </c>
      <c r="S166">
        <v>10</v>
      </c>
      <c r="T166">
        <v>16</v>
      </c>
      <c r="U166">
        <v>0.625</v>
      </c>
      <c r="V166">
        <v>4</v>
      </c>
      <c r="W166">
        <v>8</v>
      </c>
      <c r="X166">
        <v>12</v>
      </c>
      <c r="Y166">
        <v>17</v>
      </c>
      <c r="Z166">
        <v>2</v>
      </c>
      <c r="AA166">
        <v>2</v>
      </c>
      <c r="AB166">
        <v>14</v>
      </c>
      <c r="AC166">
        <v>11</v>
      </c>
      <c r="AD166">
        <v>54</v>
      </c>
    </row>
    <row r="167" spans="1:30">
      <c r="A167" s="72">
        <v>135</v>
      </c>
      <c r="B167" t="s">
        <v>937</v>
      </c>
      <c r="C167" t="s">
        <v>811</v>
      </c>
      <c r="D167">
        <v>23</v>
      </c>
      <c r="E167" t="s">
        <v>773</v>
      </c>
      <c r="F167">
        <v>36</v>
      </c>
      <c r="G167">
        <v>29</v>
      </c>
      <c r="H167">
        <v>1046</v>
      </c>
      <c r="I167">
        <v>142</v>
      </c>
      <c r="J167">
        <v>345</v>
      </c>
      <c r="K167">
        <v>0.41199999999999998</v>
      </c>
      <c r="L167">
        <v>60</v>
      </c>
      <c r="M167">
        <v>149</v>
      </c>
      <c r="N167">
        <v>0.40300000000000002</v>
      </c>
      <c r="O167">
        <v>82</v>
      </c>
      <c r="P167">
        <v>196</v>
      </c>
      <c r="Q167">
        <v>0.41799999999999998</v>
      </c>
      <c r="R167">
        <v>0.499</v>
      </c>
      <c r="S167">
        <v>64</v>
      </c>
      <c r="T167">
        <v>73</v>
      </c>
      <c r="U167">
        <v>0.877</v>
      </c>
      <c r="V167">
        <v>16</v>
      </c>
      <c r="W167">
        <v>83</v>
      </c>
      <c r="X167">
        <v>99</v>
      </c>
      <c r="Y167">
        <v>155</v>
      </c>
      <c r="Z167">
        <v>40</v>
      </c>
      <c r="AA167">
        <v>7</v>
      </c>
      <c r="AB167">
        <v>56</v>
      </c>
      <c r="AC167">
        <v>79</v>
      </c>
      <c r="AD167">
        <v>408</v>
      </c>
    </row>
    <row r="168" spans="1:30">
      <c r="A168" s="72">
        <v>136</v>
      </c>
      <c r="B168" t="s">
        <v>938</v>
      </c>
      <c r="C168" t="s">
        <v>766</v>
      </c>
      <c r="D168">
        <v>23</v>
      </c>
      <c r="E168" t="s">
        <v>773</v>
      </c>
      <c r="F168">
        <v>81</v>
      </c>
      <c r="G168">
        <v>35</v>
      </c>
      <c r="H168">
        <v>1642</v>
      </c>
      <c r="I168">
        <v>124</v>
      </c>
      <c r="J168">
        <v>333</v>
      </c>
      <c r="K168">
        <v>0.372</v>
      </c>
      <c r="L168">
        <v>56</v>
      </c>
      <c r="M168">
        <v>191</v>
      </c>
      <c r="N168">
        <v>0.29299999999999998</v>
      </c>
      <c r="O168">
        <v>68</v>
      </c>
      <c r="P168">
        <v>142</v>
      </c>
      <c r="Q168">
        <v>0.47899999999999998</v>
      </c>
      <c r="R168">
        <v>0.45600000000000002</v>
      </c>
      <c r="S168">
        <v>46</v>
      </c>
      <c r="T168">
        <v>61</v>
      </c>
      <c r="U168">
        <v>0.754</v>
      </c>
      <c r="V168">
        <v>55</v>
      </c>
      <c r="W168">
        <v>167</v>
      </c>
      <c r="X168">
        <v>222</v>
      </c>
      <c r="Y168">
        <v>67</v>
      </c>
      <c r="Z168">
        <v>52</v>
      </c>
      <c r="AA168">
        <v>25</v>
      </c>
      <c r="AB168">
        <v>45</v>
      </c>
      <c r="AC168">
        <v>125</v>
      </c>
      <c r="AD168">
        <v>350</v>
      </c>
    </row>
    <row r="169" spans="1:30">
      <c r="A169" s="72">
        <v>137</v>
      </c>
      <c r="B169" t="s">
        <v>939</v>
      </c>
      <c r="C169" t="s">
        <v>769</v>
      </c>
      <c r="D169">
        <v>23</v>
      </c>
      <c r="E169" t="s">
        <v>784</v>
      </c>
      <c r="F169">
        <v>36</v>
      </c>
      <c r="G169">
        <v>0</v>
      </c>
      <c r="H169">
        <v>285</v>
      </c>
      <c r="I169">
        <v>36</v>
      </c>
      <c r="J169">
        <v>99</v>
      </c>
      <c r="K169">
        <v>0.36399999999999999</v>
      </c>
      <c r="L169">
        <v>17</v>
      </c>
      <c r="M169">
        <v>53</v>
      </c>
      <c r="N169">
        <v>0.32100000000000001</v>
      </c>
      <c r="O169">
        <v>19</v>
      </c>
      <c r="P169">
        <v>46</v>
      </c>
      <c r="Q169">
        <v>0.41299999999999998</v>
      </c>
      <c r="R169">
        <v>0.44900000000000001</v>
      </c>
      <c r="S169">
        <v>5</v>
      </c>
      <c r="T169">
        <v>6</v>
      </c>
      <c r="U169">
        <v>0.83299999999999996</v>
      </c>
      <c r="V169">
        <v>2</v>
      </c>
      <c r="W169">
        <v>21</v>
      </c>
      <c r="X169">
        <v>23</v>
      </c>
      <c r="Y169">
        <v>23</v>
      </c>
      <c r="Z169">
        <v>1</v>
      </c>
      <c r="AA169">
        <v>0</v>
      </c>
      <c r="AB169">
        <v>11</v>
      </c>
      <c r="AC169">
        <v>20</v>
      </c>
      <c r="AD169">
        <v>94</v>
      </c>
    </row>
    <row r="170" spans="1:30">
      <c r="A170" s="72">
        <v>138</v>
      </c>
      <c r="B170" t="s">
        <v>940</v>
      </c>
      <c r="C170" t="s">
        <v>769</v>
      </c>
      <c r="D170">
        <v>24</v>
      </c>
      <c r="E170" t="s">
        <v>812</v>
      </c>
      <c r="F170">
        <v>68</v>
      </c>
      <c r="G170">
        <v>66</v>
      </c>
      <c r="H170">
        <v>2234</v>
      </c>
      <c r="I170">
        <v>408</v>
      </c>
      <c r="J170">
        <v>930</v>
      </c>
      <c r="K170">
        <v>0.439</v>
      </c>
      <c r="L170">
        <v>128</v>
      </c>
      <c r="M170">
        <v>360</v>
      </c>
      <c r="N170">
        <v>0.35599999999999998</v>
      </c>
      <c r="O170">
        <v>280</v>
      </c>
      <c r="P170">
        <v>570</v>
      </c>
      <c r="Q170">
        <v>0.49099999999999999</v>
      </c>
      <c r="R170">
        <v>0.50800000000000001</v>
      </c>
      <c r="S170">
        <v>223</v>
      </c>
      <c r="T170">
        <v>277</v>
      </c>
      <c r="U170">
        <v>0.80500000000000005</v>
      </c>
      <c r="V170">
        <v>44</v>
      </c>
      <c r="W170">
        <v>165</v>
      </c>
      <c r="X170">
        <v>209</v>
      </c>
      <c r="Y170">
        <v>202</v>
      </c>
      <c r="Z170">
        <v>66</v>
      </c>
      <c r="AA170">
        <v>4</v>
      </c>
      <c r="AB170">
        <v>141</v>
      </c>
      <c r="AC170">
        <v>180</v>
      </c>
      <c r="AD170">
        <v>1167</v>
      </c>
    </row>
    <row r="171" spans="1:30">
      <c r="A171" s="72">
        <v>139</v>
      </c>
      <c r="B171" t="s">
        <v>941</v>
      </c>
      <c r="C171" t="s">
        <v>769</v>
      </c>
      <c r="D171">
        <v>33</v>
      </c>
      <c r="E171" t="s">
        <v>774</v>
      </c>
      <c r="F171">
        <v>69</v>
      </c>
      <c r="G171">
        <v>40</v>
      </c>
      <c r="H171">
        <v>1284</v>
      </c>
      <c r="I171">
        <v>118</v>
      </c>
      <c r="J171">
        <v>325</v>
      </c>
      <c r="K171">
        <v>0.36299999999999999</v>
      </c>
      <c r="L171">
        <v>67</v>
      </c>
      <c r="M171">
        <v>203</v>
      </c>
      <c r="N171">
        <v>0.33</v>
      </c>
      <c r="O171">
        <v>51</v>
      </c>
      <c r="P171">
        <v>122</v>
      </c>
      <c r="Q171">
        <v>0.41799999999999998</v>
      </c>
      <c r="R171">
        <v>0.46600000000000003</v>
      </c>
      <c r="S171">
        <v>54</v>
      </c>
      <c r="T171">
        <v>63</v>
      </c>
      <c r="U171">
        <v>0.85699999999999998</v>
      </c>
      <c r="V171">
        <v>9</v>
      </c>
      <c r="W171">
        <v>146</v>
      </c>
      <c r="X171">
        <v>155</v>
      </c>
      <c r="Y171">
        <v>135</v>
      </c>
      <c r="Z171">
        <v>35</v>
      </c>
      <c r="AA171">
        <v>9</v>
      </c>
      <c r="AB171">
        <v>80</v>
      </c>
      <c r="AC171">
        <v>99</v>
      </c>
      <c r="AD171">
        <v>357</v>
      </c>
    </row>
    <row r="172" spans="1:30">
      <c r="A172" s="72">
        <v>140</v>
      </c>
      <c r="B172" t="s">
        <v>942</v>
      </c>
      <c r="C172" t="s">
        <v>811</v>
      </c>
      <c r="D172">
        <v>26</v>
      </c>
      <c r="E172" t="s">
        <v>780</v>
      </c>
      <c r="F172">
        <v>65</v>
      </c>
      <c r="G172">
        <v>35</v>
      </c>
      <c r="H172">
        <v>1525</v>
      </c>
      <c r="I172">
        <v>163</v>
      </c>
      <c r="J172">
        <v>404</v>
      </c>
      <c r="K172">
        <v>0.40300000000000002</v>
      </c>
      <c r="L172">
        <v>40</v>
      </c>
      <c r="M172">
        <v>128</v>
      </c>
      <c r="N172">
        <v>0.313</v>
      </c>
      <c r="O172">
        <v>123</v>
      </c>
      <c r="P172">
        <v>276</v>
      </c>
      <c r="Q172">
        <v>0.44600000000000001</v>
      </c>
      <c r="R172">
        <v>0.45300000000000001</v>
      </c>
      <c r="S172">
        <v>98</v>
      </c>
      <c r="T172">
        <v>129</v>
      </c>
      <c r="U172">
        <v>0.76</v>
      </c>
      <c r="V172">
        <v>34</v>
      </c>
      <c r="W172">
        <v>139</v>
      </c>
      <c r="X172">
        <v>173</v>
      </c>
      <c r="Y172">
        <v>335</v>
      </c>
      <c r="Z172">
        <v>56</v>
      </c>
      <c r="AA172">
        <v>6</v>
      </c>
      <c r="AB172">
        <v>101</v>
      </c>
      <c r="AC172">
        <v>133</v>
      </c>
      <c r="AD172">
        <v>464</v>
      </c>
    </row>
    <row r="173" spans="1:30">
      <c r="A173" s="72">
        <v>141</v>
      </c>
      <c r="B173" t="s">
        <v>943</v>
      </c>
      <c r="C173" t="s">
        <v>776</v>
      </c>
      <c r="D173">
        <v>33</v>
      </c>
      <c r="E173" t="s">
        <v>792</v>
      </c>
      <c r="F173">
        <v>74</v>
      </c>
      <c r="G173">
        <v>15</v>
      </c>
      <c r="H173">
        <v>1398</v>
      </c>
      <c r="I173">
        <v>238</v>
      </c>
      <c r="J173">
        <v>520</v>
      </c>
      <c r="K173">
        <v>0.45800000000000002</v>
      </c>
      <c r="L173">
        <v>137</v>
      </c>
      <c r="M173">
        <v>335</v>
      </c>
      <c r="N173">
        <v>0.40899999999999997</v>
      </c>
      <c r="O173">
        <v>101</v>
      </c>
      <c r="P173">
        <v>185</v>
      </c>
      <c r="Q173">
        <v>0.54600000000000004</v>
      </c>
      <c r="R173">
        <v>0.58899999999999997</v>
      </c>
      <c r="S173">
        <v>63</v>
      </c>
      <c r="T173">
        <v>74</v>
      </c>
      <c r="U173">
        <v>0.85099999999999998</v>
      </c>
      <c r="V173">
        <v>37</v>
      </c>
      <c r="W173">
        <v>253</v>
      </c>
      <c r="X173">
        <v>290</v>
      </c>
      <c r="Y173">
        <v>45</v>
      </c>
      <c r="Z173">
        <v>33</v>
      </c>
      <c r="AA173">
        <v>37</v>
      </c>
      <c r="AB173">
        <v>53</v>
      </c>
      <c r="AC173">
        <v>138</v>
      </c>
      <c r="AD173">
        <v>676</v>
      </c>
    </row>
    <row r="174" spans="1:30">
      <c r="A174" s="72">
        <v>142</v>
      </c>
      <c r="B174" t="s">
        <v>944</v>
      </c>
      <c r="C174" t="s">
        <v>794</v>
      </c>
      <c r="D174">
        <v>28</v>
      </c>
      <c r="E174" t="s">
        <v>808</v>
      </c>
      <c r="F174">
        <v>63</v>
      </c>
      <c r="G174">
        <v>63</v>
      </c>
      <c r="H174">
        <v>2134</v>
      </c>
      <c r="I174">
        <v>335</v>
      </c>
      <c r="J174">
        <v>750</v>
      </c>
      <c r="K174">
        <v>0.44700000000000001</v>
      </c>
      <c r="L174">
        <v>126</v>
      </c>
      <c r="M174">
        <v>324</v>
      </c>
      <c r="N174">
        <v>0.38900000000000001</v>
      </c>
      <c r="O174">
        <v>209</v>
      </c>
      <c r="P174">
        <v>426</v>
      </c>
      <c r="Q174">
        <v>0.49099999999999999</v>
      </c>
      <c r="R174">
        <v>0.53100000000000003</v>
      </c>
      <c r="S174">
        <v>349</v>
      </c>
      <c r="T174">
        <v>387</v>
      </c>
      <c r="U174">
        <v>0.90200000000000002</v>
      </c>
      <c r="V174">
        <v>39</v>
      </c>
      <c r="W174">
        <v>286</v>
      </c>
      <c r="X174">
        <v>325</v>
      </c>
      <c r="Y174">
        <v>135</v>
      </c>
      <c r="Z174">
        <v>40</v>
      </c>
      <c r="AA174">
        <v>15</v>
      </c>
      <c r="AB174">
        <v>82</v>
      </c>
      <c r="AC174">
        <v>93</v>
      </c>
      <c r="AD174">
        <v>1145</v>
      </c>
    </row>
    <row r="175" spans="1:30">
      <c r="A175" s="72">
        <v>143</v>
      </c>
      <c r="B175" t="s">
        <v>945</v>
      </c>
      <c r="C175" t="s">
        <v>811</v>
      </c>
      <c r="D175">
        <v>25</v>
      </c>
      <c r="E175" t="s">
        <v>772</v>
      </c>
      <c r="F175">
        <v>74</v>
      </c>
      <c r="G175">
        <v>2</v>
      </c>
      <c r="H175">
        <v>1495</v>
      </c>
      <c r="I175">
        <v>207</v>
      </c>
      <c r="J175">
        <v>545</v>
      </c>
      <c r="K175">
        <v>0.38</v>
      </c>
      <c r="L175">
        <v>120</v>
      </c>
      <c r="M175">
        <v>308</v>
      </c>
      <c r="N175">
        <v>0.39</v>
      </c>
      <c r="O175">
        <v>87</v>
      </c>
      <c r="P175">
        <v>237</v>
      </c>
      <c r="Q175">
        <v>0.36699999999999999</v>
      </c>
      <c r="R175">
        <v>0.49</v>
      </c>
      <c r="S175">
        <v>51</v>
      </c>
      <c r="T175">
        <v>64</v>
      </c>
      <c r="U175">
        <v>0.79700000000000004</v>
      </c>
      <c r="V175">
        <v>27</v>
      </c>
      <c r="W175">
        <v>129</v>
      </c>
      <c r="X175">
        <v>156</v>
      </c>
      <c r="Y175">
        <v>93</v>
      </c>
      <c r="Z175">
        <v>46</v>
      </c>
      <c r="AA175">
        <v>6</v>
      </c>
      <c r="AB175">
        <v>46</v>
      </c>
      <c r="AC175">
        <v>96</v>
      </c>
      <c r="AD175">
        <v>585</v>
      </c>
    </row>
    <row r="176" spans="1:30">
      <c r="A176" s="72">
        <v>143</v>
      </c>
      <c r="B176" t="s">
        <v>945</v>
      </c>
      <c r="C176" t="s">
        <v>811</v>
      </c>
      <c r="D176">
        <v>25</v>
      </c>
      <c r="E176" t="s">
        <v>780</v>
      </c>
      <c r="F176">
        <v>55</v>
      </c>
      <c r="G176">
        <v>0</v>
      </c>
      <c r="H176">
        <v>1120</v>
      </c>
      <c r="I176">
        <v>165</v>
      </c>
      <c r="J176">
        <v>441</v>
      </c>
      <c r="K176">
        <v>0.374</v>
      </c>
      <c r="L176">
        <v>101</v>
      </c>
      <c r="M176">
        <v>268</v>
      </c>
      <c r="N176">
        <v>0.377</v>
      </c>
      <c r="O176">
        <v>64</v>
      </c>
      <c r="P176">
        <v>173</v>
      </c>
      <c r="Q176">
        <v>0.37</v>
      </c>
      <c r="R176">
        <v>0.48899999999999999</v>
      </c>
      <c r="S176">
        <v>40</v>
      </c>
      <c r="T176">
        <v>52</v>
      </c>
      <c r="U176">
        <v>0.76900000000000002</v>
      </c>
      <c r="V176">
        <v>20</v>
      </c>
      <c r="W176">
        <v>101</v>
      </c>
      <c r="X176">
        <v>121</v>
      </c>
      <c r="Y176">
        <v>65</v>
      </c>
      <c r="Z176">
        <v>40</v>
      </c>
      <c r="AA176">
        <v>5</v>
      </c>
      <c r="AB176">
        <v>28</v>
      </c>
      <c r="AC176">
        <v>76</v>
      </c>
      <c r="AD176">
        <v>471</v>
      </c>
    </row>
    <row r="177" spans="1:30">
      <c r="A177" s="72">
        <v>143</v>
      </c>
      <c r="B177" t="s">
        <v>945</v>
      </c>
      <c r="C177" t="s">
        <v>811</v>
      </c>
      <c r="D177">
        <v>25</v>
      </c>
      <c r="E177" t="s">
        <v>778</v>
      </c>
      <c r="F177">
        <v>19</v>
      </c>
      <c r="G177">
        <v>2</v>
      </c>
      <c r="H177">
        <v>375</v>
      </c>
      <c r="I177">
        <v>42</v>
      </c>
      <c r="J177">
        <v>104</v>
      </c>
      <c r="K177">
        <v>0.40400000000000003</v>
      </c>
      <c r="L177">
        <v>19</v>
      </c>
      <c r="M177">
        <v>40</v>
      </c>
      <c r="N177">
        <v>0.47499999999999998</v>
      </c>
      <c r="O177">
        <v>23</v>
      </c>
      <c r="P177">
        <v>64</v>
      </c>
      <c r="Q177">
        <v>0.35899999999999999</v>
      </c>
      <c r="R177">
        <v>0.495</v>
      </c>
      <c r="S177">
        <v>11</v>
      </c>
      <c r="T177">
        <v>12</v>
      </c>
      <c r="U177">
        <v>0.91700000000000004</v>
      </c>
      <c r="V177">
        <v>7</v>
      </c>
      <c r="W177">
        <v>28</v>
      </c>
      <c r="X177">
        <v>35</v>
      </c>
      <c r="Y177">
        <v>28</v>
      </c>
      <c r="Z177">
        <v>6</v>
      </c>
      <c r="AA177">
        <v>1</v>
      </c>
      <c r="AB177">
        <v>18</v>
      </c>
      <c r="AC177">
        <v>20</v>
      </c>
      <c r="AD177">
        <v>114</v>
      </c>
    </row>
    <row r="178" spans="1:30">
      <c r="A178" s="72">
        <v>144</v>
      </c>
      <c r="B178" t="s">
        <v>946</v>
      </c>
      <c r="C178" t="s">
        <v>769</v>
      </c>
      <c r="D178">
        <v>23</v>
      </c>
      <c r="E178" t="s">
        <v>812</v>
      </c>
      <c r="F178">
        <v>5</v>
      </c>
      <c r="G178">
        <v>0</v>
      </c>
      <c r="H178">
        <v>43</v>
      </c>
      <c r="I178">
        <v>0</v>
      </c>
      <c r="J178">
        <v>7</v>
      </c>
      <c r="K178">
        <v>0</v>
      </c>
      <c r="L178">
        <v>0</v>
      </c>
      <c r="M178">
        <v>5</v>
      </c>
      <c r="N178">
        <v>0</v>
      </c>
      <c r="O178">
        <v>0</v>
      </c>
      <c r="P178">
        <v>2</v>
      </c>
      <c r="Q178">
        <v>0</v>
      </c>
      <c r="R178">
        <v>0</v>
      </c>
      <c r="S178">
        <v>0</v>
      </c>
      <c r="T178">
        <v>0</v>
      </c>
      <c r="V178">
        <v>1</v>
      </c>
      <c r="W178">
        <v>6</v>
      </c>
      <c r="X178">
        <v>7</v>
      </c>
      <c r="Y178">
        <v>0</v>
      </c>
      <c r="Z178">
        <v>0</v>
      </c>
      <c r="AA178">
        <v>0</v>
      </c>
      <c r="AB178">
        <v>3</v>
      </c>
      <c r="AC178">
        <v>4</v>
      </c>
      <c r="AD178">
        <v>0</v>
      </c>
    </row>
    <row r="179" spans="1:30">
      <c r="A179" s="72">
        <v>145</v>
      </c>
      <c r="B179" t="s">
        <v>947</v>
      </c>
      <c r="C179" t="s">
        <v>776</v>
      </c>
      <c r="D179">
        <v>32</v>
      </c>
      <c r="E179" t="s">
        <v>788</v>
      </c>
      <c r="F179">
        <v>74</v>
      </c>
      <c r="G179">
        <v>74</v>
      </c>
      <c r="H179">
        <v>2531</v>
      </c>
      <c r="I179">
        <v>532</v>
      </c>
      <c r="J179">
        <v>1160</v>
      </c>
      <c r="K179">
        <v>0.45900000000000002</v>
      </c>
      <c r="L179">
        <v>104</v>
      </c>
      <c r="M179">
        <v>268</v>
      </c>
      <c r="N179">
        <v>0.38800000000000001</v>
      </c>
      <c r="O179">
        <v>428</v>
      </c>
      <c r="P179">
        <v>892</v>
      </c>
      <c r="Q179">
        <v>0.48</v>
      </c>
      <c r="R179">
        <v>0.503</v>
      </c>
      <c r="S179">
        <v>278</v>
      </c>
      <c r="T179">
        <v>332</v>
      </c>
      <c r="U179">
        <v>0.83699999999999997</v>
      </c>
      <c r="V179">
        <v>60</v>
      </c>
      <c r="W179">
        <v>404</v>
      </c>
      <c r="X179">
        <v>464</v>
      </c>
      <c r="Y179">
        <v>338</v>
      </c>
      <c r="Z179">
        <v>67</v>
      </c>
      <c r="AA179">
        <v>99</v>
      </c>
      <c r="AB179">
        <v>166</v>
      </c>
      <c r="AC179">
        <v>171</v>
      </c>
      <c r="AD179">
        <v>1446</v>
      </c>
    </row>
    <row r="180" spans="1:30">
      <c r="A180" s="72">
        <v>146</v>
      </c>
      <c r="B180" t="s">
        <v>948</v>
      </c>
      <c r="C180" t="s">
        <v>776</v>
      </c>
      <c r="D180">
        <v>36</v>
      </c>
      <c r="E180" t="s">
        <v>784</v>
      </c>
      <c r="F180">
        <v>64</v>
      </c>
      <c r="G180">
        <v>39</v>
      </c>
      <c r="H180">
        <v>1627</v>
      </c>
      <c r="I180">
        <v>303</v>
      </c>
      <c r="J180">
        <v>604</v>
      </c>
      <c r="K180">
        <v>0.502</v>
      </c>
      <c r="L180">
        <v>56</v>
      </c>
      <c r="M180">
        <v>104</v>
      </c>
      <c r="N180">
        <v>0.53800000000000003</v>
      </c>
      <c r="O180">
        <v>247</v>
      </c>
      <c r="P180">
        <v>500</v>
      </c>
      <c r="Q180">
        <v>0.49399999999999999</v>
      </c>
      <c r="R180">
        <v>0.54800000000000004</v>
      </c>
      <c r="S180">
        <v>130</v>
      </c>
      <c r="T180">
        <v>184</v>
      </c>
      <c r="U180">
        <v>0.70699999999999996</v>
      </c>
      <c r="V180">
        <v>107</v>
      </c>
      <c r="W180">
        <v>394</v>
      </c>
      <c r="X180">
        <v>501</v>
      </c>
      <c r="Y180">
        <v>150</v>
      </c>
      <c r="Z180">
        <v>24</v>
      </c>
      <c r="AA180">
        <v>70</v>
      </c>
      <c r="AB180">
        <v>81</v>
      </c>
      <c r="AC180">
        <v>110</v>
      </c>
      <c r="AD180">
        <v>792</v>
      </c>
    </row>
    <row r="181" spans="1:30">
      <c r="A181" s="72">
        <v>147</v>
      </c>
      <c r="B181" t="s">
        <v>949</v>
      </c>
      <c r="C181" t="s">
        <v>794</v>
      </c>
      <c r="D181">
        <v>30</v>
      </c>
      <c r="E181" t="s">
        <v>778</v>
      </c>
      <c r="F181">
        <v>30</v>
      </c>
      <c r="G181">
        <v>30</v>
      </c>
      <c r="H181">
        <v>1013</v>
      </c>
      <c r="I181">
        <v>201</v>
      </c>
      <c r="J181">
        <v>442</v>
      </c>
      <c r="K181">
        <v>0.45500000000000002</v>
      </c>
      <c r="L181">
        <v>42</v>
      </c>
      <c r="M181">
        <v>113</v>
      </c>
      <c r="N181">
        <v>0.372</v>
      </c>
      <c r="O181">
        <v>159</v>
      </c>
      <c r="P181">
        <v>329</v>
      </c>
      <c r="Q181">
        <v>0.48299999999999998</v>
      </c>
      <c r="R181">
        <v>0.502</v>
      </c>
      <c r="S181">
        <v>118</v>
      </c>
      <c r="T181">
        <v>138</v>
      </c>
      <c r="U181">
        <v>0.85499999999999998</v>
      </c>
      <c r="V181">
        <v>35</v>
      </c>
      <c r="W181">
        <v>155</v>
      </c>
      <c r="X181">
        <v>190</v>
      </c>
      <c r="Y181">
        <v>83</v>
      </c>
      <c r="Z181">
        <v>44</v>
      </c>
      <c r="AA181">
        <v>26</v>
      </c>
      <c r="AB181">
        <v>74</v>
      </c>
      <c r="AC181">
        <v>79</v>
      </c>
      <c r="AD181">
        <v>562</v>
      </c>
    </row>
    <row r="182" spans="1:30">
      <c r="A182" s="72">
        <v>148</v>
      </c>
      <c r="B182" t="s">
        <v>950</v>
      </c>
      <c r="C182" t="s">
        <v>769</v>
      </c>
      <c r="D182">
        <v>24</v>
      </c>
      <c r="E182" t="s">
        <v>829</v>
      </c>
      <c r="F182">
        <v>9</v>
      </c>
      <c r="G182">
        <v>0</v>
      </c>
      <c r="H182">
        <v>32</v>
      </c>
      <c r="I182">
        <v>1</v>
      </c>
      <c r="J182">
        <v>10</v>
      </c>
      <c r="K182">
        <v>0.1</v>
      </c>
      <c r="L182">
        <v>0</v>
      </c>
      <c r="M182">
        <v>4</v>
      </c>
      <c r="N182">
        <v>0</v>
      </c>
      <c r="O182">
        <v>1</v>
      </c>
      <c r="P182">
        <v>6</v>
      </c>
      <c r="Q182">
        <v>0.16700000000000001</v>
      </c>
      <c r="R182">
        <v>0.1</v>
      </c>
      <c r="S182">
        <v>2</v>
      </c>
      <c r="T182">
        <v>2</v>
      </c>
      <c r="U182">
        <v>1</v>
      </c>
      <c r="V182">
        <v>2</v>
      </c>
      <c r="W182">
        <v>1</v>
      </c>
      <c r="X182">
        <v>3</v>
      </c>
      <c r="Y182">
        <v>2</v>
      </c>
      <c r="Z182">
        <v>0</v>
      </c>
      <c r="AA182">
        <v>0</v>
      </c>
      <c r="AB182">
        <v>0</v>
      </c>
      <c r="AC182">
        <v>2</v>
      </c>
      <c r="AD182">
        <v>4</v>
      </c>
    </row>
    <row r="183" spans="1:30">
      <c r="A183" s="72">
        <v>149</v>
      </c>
      <c r="B183" t="s">
        <v>951</v>
      </c>
      <c r="C183" t="s">
        <v>794</v>
      </c>
      <c r="D183">
        <v>29</v>
      </c>
      <c r="E183" t="s">
        <v>808</v>
      </c>
      <c r="F183">
        <v>13</v>
      </c>
      <c r="G183">
        <v>0</v>
      </c>
      <c r="H183">
        <v>89</v>
      </c>
      <c r="I183">
        <v>3</v>
      </c>
      <c r="J183">
        <v>14</v>
      </c>
      <c r="K183">
        <v>0.214</v>
      </c>
      <c r="L183">
        <v>0</v>
      </c>
      <c r="M183">
        <v>3</v>
      </c>
      <c r="N183">
        <v>0</v>
      </c>
      <c r="O183">
        <v>3</v>
      </c>
      <c r="P183">
        <v>11</v>
      </c>
      <c r="Q183">
        <v>0.27300000000000002</v>
      </c>
      <c r="R183">
        <v>0.214</v>
      </c>
      <c r="S183">
        <v>5</v>
      </c>
      <c r="T183">
        <v>9</v>
      </c>
      <c r="U183">
        <v>0.55600000000000005</v>
      </c>
      <c r="V183">
        <v>4</v>
      </c>
      <c r="W183">
        <v>11</v>
      </c>
      <c r="X183">
        <v>15</v>
      </c>
      <c r="Y183">
        <v>6</v>
      </c>
      <c r="Z183">
        <v>5</v>
      </c>
      <c r="AA183">
        <v>1</v>
      </c>
      <c r="AB183">
        <v>4</v>
      </c>
      <c r="AC183">
        <v>14</v>
      </c>
      <c r="AD183">
        <v>11</v>
      </c>
    </row>
    <row r="184" spans="1:30">
      <c r="A184" s="72">
        <v>150</v>
      </c>
      <c r="B184" t="s">
        <v>952</v>
      </c>
      <c r="C184" t="s">
        <v>794</v>
      </c>
      <c r="D184">
        <v>26</v>
      </c>
      <c r="E184" t="s">
        <v>786</v>
      </c>
      <c r="F184">
        <v>75</v>
      </c>
      <c r="G184">
        <v>75</v>
      </c>
      <c r="H184">
        <v>2689</v>
      </c>
      <c r="I184">
        <v>622</v>
      </c>
      <c r="J184">
        <v>1348</v>
      </c>
      <c r="K184">
        <v>0.46100000000000002</v>
      </c>
      <c r="L184">
        <v>195</v>
      </c>
      <c r="M184">
        <v>496</v>
      </c>
      <c r="N184">
        <v>0.39300000000000002</v>
      </c>
      <c r="O184">
        <v>427</v>
      </c>
      <c r="P184">
        <v>852</v>
      </c>
      <c r="Q184">
        <v>0.501</v>
      </c>
      <c r="R184">
        <v>0.53400000000000003</v>
      </c>
      <c r="S184">
        <v>336</v>
      </c>
      <c r="T184">
        <v>374</v>
      </c>
      <c r="U184">
        <v>0.89800000000000002</v>
      </c>
      <c r="V184">
        <v>58</v>
      </c>
      <c r="W184">
        <v>434</v>
      </c>
      <c r="X184">
        <v>492</v>
      </c>
      <c r="Y184">
        <v>251</v>
      </c>
      <c r="Z184">
        <v>119</v>
      </c>
      <c r="AA184">
        <v>27</v>
      </c>
      <c r="AB184">
        <v>220</v>
      </c>
      <c r="AC184">
        <v>206</v>
      </c>
      <c r="AD184">
        <v>1775</v>
      </c>
    </row>
    <row r="185" spans="1:30">
      <c r="A185" s="72">
        <v>151</v>
      </c>
      <c r="B185" t="s">
        <v>953</v>
      </c>
      <c r="C185" t="s">
        <v>769</v>
      </c>
      <c r="D185">
        <v>22</v>
      </c>
      <c r="E185" t="s">
        <v>812</v>
      </c>
      <c r="F185">
        <v>5</v>
      </c>
      <c r="G185">
        <v>0</v>
      </c>
      <c r="H185">
        <v>48</v>
      </c>
      <c r="I185">
        <v>2</v>
      </c>
      <c r="J185">
        <v>7</v>
      </c>
      <c r="K185">
        <v>0.28599999999999998</v>
      </c>
      <c r="L185">
        <v>1</v>
      </c>
      <c r="M185">
        <v>2</v>
      </c>
      <c r="N185">
        <v>0.5</v>
      </c>
      <c r="O185">
        <v>1</v>
      </c>
      <c r="P185">
        <v>5</v>
      </c>
      <c r="Q185">
        <v>0.2</v>
      </c>
      <c r="R185">
        <v>0.35699999999999998</v>
      </c>
      <c r="S185">
        <v>9</v>
      </c>
      <c r="T185">
        <v>10</v>
      </c>
      <c r="U185">
        <v>0.9</v>
      </c>
      <c r="V185">
        <v>1</v>
      </c>
      <c r="W185">
        <v>8</v>
      </c>
      <c r="X185">
        <v>9</v>
      </c>
      <c r="Y185">
        <v>3</v>
      </c>
      <c r="Z185">
        <v>1</v>
      </c>
      <c r="AA185">
        <v>0</v>
      </c>
      <c r="AB185">
        <v>2</v>
      </c>
      <c r="AC185">
        <v>5</v>
      </c>
      <c r="AD185">
        <v>14</v>
      </c>
    </row>
    <row r="186" spans="1:30">
      <c r="A186" s="72">
        <v>152</v>
      </c>
      <c r="B186" t="s">
        <v>954</v>
      </c>
      <c r="C186" t="s">
        <v>811</v>
      </c>
      <c r="D186">
        <v>29</v>
      </c>
      <c r="E186" t="s">
        <v>773</v>
      </c>
      <c r="F186">
        <v>17</v>
      </c>
      <c r="G186">
        <v>0</v>
      </c>
      <c r="H186">
        <v>231</v>
      </c>
      <c r="I186">
        <v>35</v>
      </c>
      <c r="J186">
        <v>95</v>
      </c>
      <c r="K186">
        <v>0.36799999999999999</v>
      </c>
      <c r="L186">
        <v>15</v>
      </c>
      <c r="M186">
        <v>45</v>
      </c>
      <c r="N186">
        <v>0.33300000000000002</v>
      </c>
      <c r="O186">
        <v>20</v>
      </c>
      <c r="P186">
        <v>50</v>
      </c>
      <c r="Q186">
        <v>0.4</v>
      </c>
      <c r="R186">
        <v>0.44700000000000001</v>
      </c>
      <c r="S186">
        <v>21</v>
      </c>
      <c r="T186">
        <v>29</v>
      </c>
      <c r="U186">
        <v>0.72399999999999998</v>
      </c>
      <c r="V186">
        <v>1</v>
      </c>
      <c r="W186">
        <v>21</v>
      </c>
      <c r="X186">
        <v>22</v>
      </c>
      <c r="Y186">
        <v>26</v>
      </c>
      <c r="Z186">
        <v>8</v>
      </c>
      <c r="AA186">
        <v>0</v>
      </c>
      <c r="AB186">
        <v>21</v>
      </c>
      <c r="AC186">
        <v>21</v>
      </c>
      <c r="AD186">
        <v>106</v>
      </c>
    </row>
    <row r="187" spans="1:30">
      <c r="A187" s="72">
        <v>153</v>
      </c>
      <c r="B187" t="s">
        <v>955</v>
      </c>
      <c r="C187" t="s">
        <v>766</v>
      </c>
      <c r="D187">
        <v>31</v>
      </c>
      <c r="E187" t="s">
        <v>772</v>
      </c>
      <c r="F187">
        <v>78</v>
      </c>
      <c r="G187">
        <v>71</v>
      </c>
      <c r="H187">
        <v>1989</v>
      </c>
      <c r="I187">
        <v>365</v>
      </c>
      <c r="J187">
        <v>709</v>
      </c>
      <c r="K187">
        <v>0.51500000000000001</v>
      </c>
      <c r="L187">
        <v>3</v>
      </c>
      <c r="M187">
        <v>13</v>
      </c>
      <c r="N187">
        <v>0.23100000000000001</v>
      </c>
      <c r="O187">
        <v>362</v>
      </c>
      <c r="P187">
        <v>696</v>
      </c>
      <c r="Q187">
        <v>0.52</v>
      </c>
      <c r="R187">
        <v>0.51700000000000002</v>
      </c>
      <c r="S187">
        <v>113</v>
      </c>
      <c r="T187">
        <v>158</v>
      </c>
      <c r="U187">
        <v>0.71499999999999997</v>
      </c>
      <c r="V187">
        <v>158</v>
      </c>
      <c r="W187">
        <v>327</v>
      </c>
      <c r="X187">
        <v>485</v>
      </c>
      <c r="Y187">
        <v>73</v>
      </c>
      <c r="Z187">
        <v>41</v>
      </c>
      <c r="AA187">
        <v>65</v>
      </c>
      <c r="AB187">
        <v>105</v>
      </c>
      <c r="AC187">
        <v>163</v>
      </c>
      <c r="AD187">
        <v>846</v>
      </c>
    </row>
    <row r="188" spans="1:30">
      <c r="A188" s="72">
        <v>153</v>
      </c>
      <c r="B188" t="s">
        <v>955</v>
      </c>
      <c r="C188" t="s">
        <v>766</v>
      </c>
      <c r="D188">
        <v>31</v>
      </c>
      <c r="E188" t="s">
        <v>867</v>
      </c>
      <c r="F188">
        <v>55</v>
      </c>
      <c r="G188">
        <v>55</v>
      </c>
      <c r="H188">
        <v>1502</v>
      </c>
      <c r="I188">
        <v>276</v>
      </c>
      <c r="J188">
        <v>530</v>
      </c>
      <c r="K188">
        <v>0.52100000000000002</v>
      </c>
      <c r="L188">
        <v>2</v>
      </c>
      <c r="M188">
        <v>12</v>
      </c>
      <c r="N188">
        <v>0.16700000000000001</v>
      </c>
      <c r="O188">
        <v>274</v>
      </c>
      <c r="P188">
        <v>518</v>
      </c>
      <c r="Q188">
        <v>0.52900000000000003</v>
      </c>
      <c r="R188">
        <v>0.52300000000000002</v>
      </c>
      <c r="S188">
        <v>85</v>
      </c>
      <c r="T188">
        <v>119</v>
      </c>
      <c r="U188">
        <v>0.71399999999999997</v>
      </c>
      <c r="V188">
        <v>120</v>
      </c>
      <c r="W188">
        <v>262</v>
      </c>
      <c r="X188">
        <v>382</v>
      </c>
      <c r="Y188">
        <v>60</v>
      </c>
      <c r="Z188">
        <v>27</v>
      </c>
      <c r="AA188">
        <v>50</v>
      </c>
      <c r="AB188">
        <v>77</v>
      </c>
      <c r="AC188">
        <v>123</v>
      </c>
      <c r="AD188">
        <v>639</v>
      </c>
    </row>
    <row r="189" spans="1:30">
      <c r="A189" s="72">
        <v>153</v>
      </c>
      <c r="B189" t="s">
        <v>955</v>
      </c>
      <c r="C189" t="s">
        <v>766</v>
      </c>
      <c r="D189">
        <v>31</v>
      </c>
      <c r="E189" t="s">
        <v>770</v>
      </c>
      <c r="F189">
        <v>23</v>
      </c>
      <c r="G189">
        <v>16</v>
      </c>
      <c r="H189">
        <v>487</v>
      </c>
      <c r="I189">
        <v>89</v>
      </c>
      <c r="J189">
        <v>179</v>
      </c>
      <c r="K189">
        <v>0.497</v>
      </c>
      <c r="L189">
        <v>1</v>
      </c>
      <c r="M189">
        <v>1</v>
      </c>
      <c r="N189">
        <v>1</v>
      </c>
      <c r="O189">
        <v>88</v>
      </c>
      <c r="P189">
        <v>178</v>
      </c>
      <c r="Q189">
        <v>0.49399999999999999</v>
      </c>
      <c r="R189">
        <v>0.5</v>
      </c>
      <c r="S189">
        <v>28</v>
      </c>
      <c r="T189">
        <v>39</v>
      </c>
      <c r="U189">
        <v>0.71799999999999997</v>
      </c>
      <c r="V189">
        <v>38</v>
      </c>
      <c r="W189">
        <v>65</v>
      </c>
      <c r="X189">
        <v>103</v>
      </c>
      <c r="Y189">
        <v>13</v>
      </c>
      <c r="Z189">
        <v>14</v>
      </c>
      <c r="AA189">
        <v>15</v>
      </c>
      <c r="AB189">
        <v>28</v>
      </c>
      <c r="AC189">
        <v>40</v>
      </c>
      <c r="AD189">
        <v>207</v>
      </c>
    </row>
    <row r="190" spans="1:30">
      <c r="A190" s="72">
        <v>154</v>
      </c>
      <c r="B190" t="s">
        <v>956</v>
      </c>
      <c r="C190" t="s">
        <v>769</v>
      </c>
      <c r="D190">
        <v>39</v>
      </c>
      <c r="E190" t="s">
        <v>784</v>
      </c>
      <c r="F190">
        <v>69</v>
      </c>
      <c r="G190">
        <v>0</v>
      </c>
      <c r="H190">
        <v>1291</v>
      </c>
      <c r="I190">
        <v>171</v>
      </c>
      <c r="J190">
        <v>439</v>
      </c>
      <c r="K190">
        <v>0.39</v>
      </c>
      <c r="L190">
        <v>89</v>
      </c>
      <c r="M190">
        <v>227</v>
      </c>
      <c r="N190">
        <v>0.39200000000000002</v>
      </c>
      <c r="O190">
        <v>82</v>
      </c>
      <c r="P190">
        <v>212</v>
      </c>
      <c r="Q190">
        <v>0.38700000000000001</v>
      </c>
      <c r="R190">
        <v>0.49099999999999999</v>
      </c>
      <c r="S190">
        <v>86</v>
      </c>
      <c r="T190">
        <v>107</v>
      </c>
      <c r="U190">
        <v>0.80400000000000005</v>
      </c>
      <c r="V190">
        <v>28</v>
      </c>
      <c r="W190">
        <v>129</v>
      </c>
      <c r="X190">
        <v>157</v>
      </c>
      <c r="Y190">
        <v>183</v>
      </c>
      <c r="Z190">
        <v>82</v>
      </c>
      <c r="AA190">
        <v>16</v>
      </c>
      <c r="AB190">
        <v>96</v>
      </c>
      <c r="AC190">
        <v>119</v>
      </c>
      <c r="AD190">
        <v>517</v>
      </c>
    </row>
    <row r="191" spans="1:30">
      <c r="A191" s="72">
        <v>155</v>
      </c>
      <c r="B191" t="s">
        <v>957</v>
      </c>
      <c r="C191" t="s">
        <v>776</v>
      </c>
      <c r="D191">
        <v>24</v>
      </c>
      <c r="E191" t="s">
        <v>851</v>
      </c>
      <c r="F191">
        <v>81</v>
      </c>
      <c r="G191">
        <v>81</v>
      </c>
      <c r="H191">
        <v>2744</v>
      </c>
      <c r="I191">
        <v>413</v>
      </c>
      <c r="J191">
        <v>625</v>
      </c>
      <c r="K191">
        <v>0.66100000000000003</v>
      </c>
      <c r="L191">
        <v>0</v>
      </c>
      <c r="M191">
        <v>1</v>
      </c>
      <c r="N191">
        <v>0</v>
      </c>
      <c r="O191">
        <v>413</v>
      </c>
      <c r="P191">
        <v>624</v>
      </c>
      <c r="Q191">
        <v>0.66200000000000003</v>
      </c>
      <c r="R191">
        <v>0.66100000000000003</v>
      </c>
      <c r="S191">
        <v>311</v>
      </c>
      <c r="T191">
        <v>476</v>
      </c>
      <c r="U191">
        <v>0.65300000000000002</v>
      </c>
      <c r="V191">
        <v>314</v>
      </c>
      <c r="W191">
        <v>721</v>
      </c>
      <c r="X191">
        <v>1035</v>
      </c>
      <c r="Y191">
        <v>97</v>
      </c>
      <c r="Z191">
        <v>49</v>
      </c>
      <c r="AA191">
        <v>214</v>
      </c>
      <c r="AB191">
        <v>147</v>
      </c>
      <c r="AC191">
        <v>246</v>
      </c>
      <c r="AD191">
        <v>1137</v>
      </c>
    </row>
    <row r="192" spans="1:30">
      <c r="A192" s="72">
        <v>156</v>
      </c>
      <c r="B192" t="s">
        <v>958</v>
      </c>
      <c r="C192" t="s">
        <v>769</v>
      </c>
      <c r="D192">
        <v>22</v>
      </c>
      <c r="E192" t="s">
        <v>772</v>
      </c>
      <c r="F192">
        <v>15</v>
      </c>
      <c r="G192">
        <v>0</v>
      </c>
      <c r="H192">
        <v>214</v>
      </c>
      <c r="I192">
        <v>36</v>
      </c>
      <c r="J192">
        <v>66</v>
      </c>
      <c r="K192">
        <v>0.54500000000000004</v>
      </c>
      <c r="L192">
        <v>5</v>
      </c>
      <c r="M192">
        <v>15</v>
      </c>
      <c r="N192">
        <v>0.33300000000000002</v>
      </c>
      <c r="O192">
        <v>31</v>
      </c>
      <c r="P192">
        <v>51</v>
      </c>
      <c r="Q192">
        <v>0.60799999999999998</v>
      </c>
      <c r="R192">
        <v>0.58299999999999996</v>
      </c>
      <c r="S192">
        <v>33</v>
      </c>
      <c r="T192">
        <v>42</v>
      </c>
      <c r="U192">
        <v>0.78600000000000003</v>
      </c>
      <c r="V192">
        <v>7</v>
      </c>
      <c r="W192">
        <v>21</v>
      </c>
      <c r="X192">
        <v>28</v>
      </c>
      <c r="Y192">
        <v>24</v>
      </c>
      <c r="Z192">
        <v>4</v>
      </c>
      <c r="AA192">
        <v>5</v>
      </c>
      <c r="AB192">
        <v>14</v>
      </c>
      <c r="AC192">
        <v>8</v>
      </c>
      <c r="AD192">
        <v>110</v>
      </c>
    </row>
    <row r="193" spans="1:30">
      <c r="A193" s="72">
        <v>156</v>
      </c>
      <c r="B193" t="s">
        <v>958</v>
      </c>
      <c r="C193" t="s">
        <v>769</v>
      </c>
      <c r="D193">
        <v>22</v>
      </c>
      <c r="E193" t="s">
        <v>780</v>
      </c>
      <c r="F193">
        <v>3</v>
      </c>
      <c r="G193">
        <v>0</v>
      </c>
      <c r="H193">
        <v>30</v>
      </c>
      <c r="I193">
        <v>2</v>
      </c>
      <c r="J193">
        <v>5</v>
      </c>
      <c r="K193">
        <v>0.4</v>
      </c>
      <c r="L193">
        <v>1</v>
      </c>
      <c r="M193">
        <v>2</v>
      </c>
      <c r="N193">
        <v>0.5</v>
      </c>
      <c r="O193">
        <v>1</v>
      </c>
      <c r="P193">
        <v>3</v>
      </c>
      <c r="Q193">
        <v>0.33300000000000002</v>
      </c>
      <c r="R193">
        <v>0.5</v>
      </c>
      <c r="S193">
        <v>10</v>
      </c>
      <c r="T193">
        <v>10</v>
      </c>
      <c r="U193">
        <v>1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1</v>
      </c>
      <c r="AB193">
        <v>0</v>
      </c>
      <c r="AC193">
        <v>1</v>
      </c>
      <c r="AD193">
        <v>15</v>
      </c>
    </row>
    <row r="194" spans="1:30">
      <c r="A194" s="72">
        <v>156</v>
      </c>
      <c r="B194" t="s">
        <v>958</v>
      </c>
      <c r="C194" t="s">
        <v>769</v>
      </c>
      <c r="D194">
        <v>22</v>
      </c>
      <c r="E194" t="s">
        <v>774</v>
      </c>
      <c r="F194">
        <v>12</v>
      </c>
      <c r="G194">
        <v>0</v>
      </c>
      <c r="H194">
        <v>184</v>
      </c>
      <c r="I194">
        <v>34</v>
      </c>
      <c r="J194">
        <v>61</v>
      </c>
      <c r="K194">
        <v>0.55700000000000005</v>
      </c>
      <c r="L194">
        <v>4</v>
      </c>
      <c r="M194">
        <v>13</v>
      </c>
      <c r="N194">
        <v>0.308</v>
      </c>
      <c r="O194">
        <v>30</v>
      </c>
      <c r="P194">
        <v>48</v>
      </c>
      <c r="Q194">
        <v>0.625</v>
      </c>
      <c r="R194">
        <v>0.59</v>
      </c>
      <c r="S194">
        <v>23</v>
      </c>
      <c r="T194">
        <v>32</v>
      </c>
      <c r="U194">
        <v>0.71899999999999997</v>
      </c>
      <c r="V194">
        <v>7</v>
      </c>
      <c r="W194">
        <v>21</v>
      </c>
      <c r="X194">
        <v>28</v>
      </c>
      <c r="Y194">
        <v>23</v>
      </c>
      <c r="Z194">
        <v>4</v>
      </c>
      <c r="AA194">
        <v>4</v>
      </c>
      <c r="AB194">
        <v>14</v>
      </c>
      <c r="AC194">
        <v>7</v>
      </c>
      <c r="AD194">
        <v>95</v>
      </c>
    </row>
    <row r="195" spans="1:30">
      <c r="A195" s="72">
        <v>157</v>
      </c>
      <c r="B195" t="s">
        <v>959</v>
      </c>
      <c r="C195" t="s">
        <v>794</v>
      </c>
      <c r="D195">
        <v>21</v>
      </c>
      <c r="E195" t="s">
        <v>812</v>
      </c>
      <c r="F195">
        <v>80</v>
      </c>
      <c r="G195">
        <v>72</v>
      </c>
      <c r="H195">
        <v>2298</v>
      </c>
      <c r="I195">
        <v>393</v>
      </c>
      <c r="J195">
        <v>865</v>
      </c>
      <c r="K195">
        <v>0.45400000000000001</v>
      </c>
      <c r="L195">
        <v>77</v>
      </c>
      <c r="M195">
        <v>267</v>
      </c>
      <c r="N195">
        <v>0.28799999999999998</v>
      </c>
      <c r="O195">
        <v>316</v>
      </c>
      <c r="P195">
        <v>598</v>
      </c>
      <c r="Q195">
        <v>0.52800000000000002</v>
      </c>
      <c r="R195">
        <v>0.499</v>
      </c>
      <c r="S195">
        <v>156</v>
      </c>
      <c r="T195">
        <v>217</v>
      </c>
      <c r="U195">
        <v>0.71899999999999997</v>
      </c>
      <c r="V195">
        <v>116</v>
      </c>
      <c r="W195">
        <v>289</v>
      </c>
      <c r="X195">
        <v>405</v>
      </c>
      <c r="Y195">
        <v>150</v>
      </c>
      <c r="Z195">
        <v>65</v>
      </c>
      <c r="AA195">
        <v>40</v>
      </c>
      <c r="AB195">
        <v>89</v>
      </c>
      <c r="AC195">
        <v>172</v>
      </c>
      <c r="AD195">
        <v>1019</v>
      </c>
    </row>
    <row r="196" spans="1:30">
      <c r="A196" s="72">
        <v>158</v>
      </c>
      <c r="B196" t="s">
        <v>960</v>
      </c>
      <c r="C196" t="s">
        <v>769</v>
      </c>
      <c r="D196">
        <v>28</v>
      </c>
      <c r="E196" t="s">
        <v>800</v>
      </c>
      <c r="F196">
        <v>75</v>
      </c>
      <c r="G196">
        <v>15</v>
      </c>
      <c r="H196">
        <v>2323</v>
      </c>
      <c r="I196">
        <v>412</v>
      </c>
      <c r="J196">
        <v>1016</v>
      </c>
      <c r="K196">
        <v>0.40600000000000003</v>
      </c>
      <c r="L196">
        <v>246</v>
      </c>
      <c r="M196">
        <v>661</v>
      </c>
      <c r="N196">
        <v>0.372</v>
      </c>
      <c r="O196">
        <v>166</v>
      </c>
      <c r="P196">
        <v>355</v>
      </c>
      <c r="Q196">
        <v>0.46800000000000003</v>
      </c>
      <c r="R196">
        <v>0.52700000000000002</v>
      </c>
      <c r="S196">
        <v>147</v>
      </c>
      <c r="T196">
        <v>175</v>
      </c>
      <c r="U196">
        <v>0.84</v>
      </c>
      <c r="V196">
        <v>29</v>
      </c>
      <c r="W196">
        <v>172</v>
      </c>
      <c r="X196">
        <v>201</v>
      </c>
      <c r="Y196">
        <v>188</v>
      </c>
      <c r="Z196">
        <v>48</v>
      </c>
      <c r="AA196">
        <v>41</v>
      </c>
      <c r="AB196">
        <v>121</v>
      </c>
      <c r="AC196">
        <v>150</v>
      </c>
      <c r="AD196">
        <v>1217</v>
      </c>
    </row>
    <row r="197" spans="1:30">
      <c r="A197" s="72">
        <v>159</v>
      </c>
      <c r="B197" t="s">
        <v>961</v>
      </c>
      <c r="C197" t="s">
        <v>776</v>
      </c>
      <c r="D197">
        <v>32</v>
      </c>
      <c r="E197" t="s">
        <v>833</v>
      </c>
      <c r="F197">
        <v>82</v>
      </c>
      <c r="G197">
        <v>82</v>
      </c>
      <c r="H197">
        <v>2556</v>
      </c>
      <c r="I197">
        <v>390</v>
      </c>
      <c r="J197">
        <v>674</v>
      </c>
      <c r="K197">
        <v>0.57899999999999996</v>
      </c>
      <c r="L197">
        <v>0</v>
      </c>
      <c r="M197">
        <v>2</v>
      </c>
      <c r="N197">
        <v>0</v>
      </c>
      <c r="O197">
        <v>390</v>
      </c>
      <c r="P197">
        <v>672</v>
      </c>
      <c r="Q197">
        <v>0.57999999999999996</v>
      </c>
      <c r="R197">
        <v>0.57899999999999996</v>
      </c>
      <c r="S197">
        <v>103</v>
      </c>
      <c r="T197">
        <v>159</v>
      </c>
      <c r="U197">
        <v>0.64800000000000002</v>
      </c>
      <c r="V197">
        <v>238</v>
      </c>
      <c r="W197">
        <v>611</v>
      </c>
      <c r="X197">
        <v>849</v>
      </c>
      <c r="Y197">
        <v>121</v>
      </c>
      <c r="Z197">
        <v>40</v>
      </c>
      <c r="AA197">
        <v>61</v>
      </c>
      <c r="AB197">
        <v>119</v>
      </c>
      <c r="AC197">
        <v>213</v>
      </c>
      <c r="AD197">
        <v>883</v>
      </c>
    </row>
    <row r="198" spans="1:30">
      <c r="A198" s="72">
        <v>160</v>
      </c>
      <c r="B198" t="s">
        <v>962</v>
      </c>
      <c r="C198" t="s">
        <v>769</v>
      </c>
      <c r="D198">
        <v>23</v>
      </c>
      <c r="E198" t="s">
        <v>826</v>
      </c>
      <c r="F198">
        <v>27</v>
      </c>
      <c r="G198">
        <v>1</v>
      </c>
      <c r="H198">
        <v>189</v>
      </c>
      <c r="I198">
        <v>19</v>
      </c>
      <c r="J198">
        <v>40</v>
      </c>
      <c r="K198">
        <v>0.47499999999999998</v>
      </c>
      <c r="L198">
        <v>9</v>
      </c>
      <c r="M198">
        <v>15</v>
      </c>
      <c r="N198">
        <v>0.6</v>
      </c>
      <c r="O198">
        <v>10</v>
      </c>
      <c r="P198">
        <v>25</v>
      </c>
      <c r="Q198">
        <v>0.4</v>
      </c>
      <c r="R198">
        <v>0.58799999999999997</v>
      </c>
      <c r="S198">
        <v>10</v>
      </c>
      <c r="T198">
        <v>15</v>
      </c>
      <c r="U198">
        <v>0.66700000000000004</v>
      </c>
      <c r="V198">
        <v>5</v>
      </c>
      <c r="W198">
        <v>17</v>
      </c>
      <c r="X198">
        <v>22</v>
      </c>
      <c r="Y198">
        <v>6</v>
      </c>
      <c r="Z198">
        <v>6</v>
      </c>
      <c r="AA198">
        <v>1</v>
      </c>
      <c r="AB198">
        <v>3</v>
      </c>
      <c r="AC198">
        <v>18</v>
      </c>
      <c r="AD198">
        <v>57</v>
      </c>
    </row>
    <row r="199" spans="1:30">
      <c r="A199" s="72">
        <v>161</v>
      </c>
      <c r="B199" t="s">
        <v>963</v>
      </c>
      <c r="C199" t="s">
        <v>766</v>
      </c>
      <c r="D199">
        <v>22</v>
      </c>
      <c r="E199" t="s">
        <v>772</v>
      </c>
      <c r="F199">
        <v>80</v>
      </c>
      <c r="G199">
        <v>4</v>
      </c>
      <c r="H199">
        <v>1531</v>
      </c>
      <c r="I199">
        <v>152</v>
      </c>
      <c r="J199">
        <v>328</v>
      </c>
      <c r="K199">
        <v>0.46300000000000002</v>
      </c>
      <c r="L199">
        <v>43</v>
      </c>
      <c r="M199">
        <v>116</v>
      </c>
      <c r="N199">
        <v>0.371</v>
      </c>
      <c r="O199">
        <v>109</v>
      </c>
      <c r="P199">
        <v>212</v>
      </c>
      <c r="Q199">
        <v>0.51400000000000001</v>
      </c>
      <c r="R199">
        <v>0.52900000000000003</v>
      </c>
      <c r="S199">
        <v>90</v>
      </c>
      <c r="T199">
        <v>147</v>
      </c>
      <c r="U199">
        <v>0.61199999999999999</v>
      </c>
      <c r="V199">
        <v>38</v>
      </c>
      <c r="W199">
        <v>167</v>
      </c>
      <c r="X199">
        <v>205</v>
      </c>
      <c r="Y199">
        <v>46</v>
      </c>
      <c r="Z199">
        <v>33</v>
      </c>
      <c r="AA199">
        <v>79</v>
      </c>
      <c r="AB199">
        <v>44</v>
      </c>
      <c r="AC199">
        <v>149</v>
      </c>
      <c r="AD199">
        <v>437</v>
      </c>
    </row>
    <row r="200" spans="1:30">
      <c r="A200" s="72">
        <v>161</v>
      </c>
      <c r="B200" t="s">
        <v>963</v>
      </c>
      <c r="C200" t="s">
        <v>766</v>
      </c>
      <c r="D200">
        <v>22</v>
      </c>
      <c r="E200" t="s">
        <v>797</v>
      </c>
      <c r="F200">
        <v>2</v>
      </c>
      <c r="G200">
        <v>0</v>
      </c>
      <c r="H200">
        <v>41</v>
      </c>
      <c r="I200">
        <v>6</v>
      </c>
      <c r="J200">
        <v>17</v>
      </c>
      <c r="K200">
        <v>0.35299999999999998</v>
      </c>
      <c r="L200">
        <v>0</v>
      </c>
      <c r="M200">
        <v>2</v>
      </c>
      <c r="N200">
        <v>0</v>
      </c>
      <c r="O200">
        <v>6</v>
      </c>
      <c r="P200">
        <v>15</v>
      </c>
      <c r="Q200">
        <v>0.4</v>
      </c>
      <c r="R200">
        <v>0.35299999999999998</v>
      </c>
      <c r="S200">
        <v>4</v>
      </c>
      <c r="T200">
        <v>8</v>
      </c>
      <c r="U200">
        <v>0.5</v>
      </c>
      <c r="V200">
        <v>0</v>
      </c>
      <c r="W200">
        <v>6</v>
      </c>
      <c r="X200">
        <v>6</v>
      </c>
      <c r="Y200">
        <v>0</v>
      </c>
      <c r="Z200">
        <v>0</v>
      </c>
      <c r="AA200">
        <v>4</v>
      </c>
      <c r="AB200">
        <v>3</v>
      </c>
      <c r="AC200">
        <v>5</v>
      </c>
      <c r="AD200">
        <v>16</v>
      </c>
    </row>
    <row r="201" spans="1:30">
      <c r="A201" s="72">
        <v>161</v>
      </c>
      <c r="B201" t="s">
        <v>963</v>
      </c>
      <c r="C201" t="s">
        <v>766</v>
      </c>
      <c r="D201">
        <v>22</v>
      </c>
      <c r="E201" t="s">
        <v>770</v>
      </c>
      <c r="F201">
        <v>78</v>
      </c>
      <c r="G201">
        <v>4</v>
      </c>
      <c r="H201">
        <v>1490</v>
      </c>
      <c r="I201">
        <v>146</v>
      </c>
      <c r="J201">
        <v>311</v>
      </c>
      <c r="K201">
        <v>0.46899999999999997</v>
      </c>
      <c r="L201">
        <v>43</v>
      </c>
      <c r="M201">
        <v>114</v>
      </c>
      <c r="N201">
        <v>0.377</v>
      </c>
      <c r="O201">
        <v>103</v>
      </c>
      <c r="P201">
        <v>197</v>
      </c>
      <c r="Q201">
        <v>0.52300000000000002</v>
      </c>
      <c r="R201">
        <v>0.53900000000000003</v>
      </c>
      <c r="S201">
        <v>86</v>
      </c>
      <c r="T201">
        <v>139</v>
      </c>
      <c r="U201">
        <v>0.61899999999999999</v>
      </c>
      <c r="V201">
        <v>38</v>
      </c>
      <c r="W201">
        <v>161</v>
      </c>
      <c r="X201">
        <v>199</v>
      </c>
      <c r="Y201">
        <v>46</v>
      </c>
      <c r="Z201">
        <v>33</v>
      </c>
      <c r="AA201">
        <v>75</v>
      </c>
      <c r="AB201">
        <v>41</v>
      </c>
      <c r="AC201">
        <v>144</v>
      </c>
      <c r="AD201">
        <v>421</v>
      </c>
    </row>
    <row r="202" spans="1:30">
      <c r="A202" s="72">
        <v>162</v>
      </c>
      <c r="B202" t="s">
        <v>964</v>
      </c>
      <c r="C202" t="s">
        <v>811</v>
      </c>
      <c r="D202">
        <v>24</v>
      </c>
      <c r="E202" t="s">
        <v>867</v>
      </c>
      <c r="F202">
        <v>63</v>
      </c>
      <c r="G202">
        <v>28</v>
      </c>
      <c r="H202">
        <v>1028</v>
      </c>
      <c r="I202">
        <v>128</v>
      </c>
      <c r="J202">
        <v>301</v>
      </c>
      <c r="K202">
        <v>0.42499999999999999</v>
      </c>
      <c r="L202">
        <v>49</v>
      </c>
      <c r="M202">
        <v>134</v>
      </c>
      <c r="N202">
        <v>0.36599999999999999</v>
      </c>
      <c r="O202">
        <v>79</v>
      </c>
      <c r="P202">
        <v>167</v>
      </c>
      <c r="Q202">
        <v>0.47299999999999998</v>
      </c>
      <c r="R202">
        <v>0.50700000000000001</v>
      </c>
      <c r="S202">
        <v>65</v>
      </c>
      <c r="T202">
        <v>73</v>
      </c>
      <c r="U202">
        <v>0.89</v>
      </c>
      <c r="V202">
        <v>17</v>
      </c>
      <c r="W202">
        <v>94</v>
      </c>
      <c r="X202">
        <v>111</v>
      </c>
      <c r="Y202">
        <v>121</v>
      </c>
      <c r="Z202">
        <v>47</v>
      </c>
      <c r="AA202">
        <v>8</v>
      </c>
      <c r="AB202">
        <v>44</v>
      </c>
      <c r="AC202">
        <v>93</v>
      </c>
      <c r="AD202">
        <v>370</v>
      </c>
    </row>
    <row r="203" spans="1:30">
      <c r="A203" s="72">
        <v>163</v>
      </c>
      <c r="B203" t="s">
        <v>965</v>
      </c>
      <c r="C203" t="s">
        <v>769</v>
      </c>
      <c r="D203">
        <v>29</v>
      </c>
      <c r="E203" t="s">
        <v>784</v>
      </c>
      <c r="F203">
        <v>68</v>
      </c>
      <c r="G203">
        <v>68</v>
      </c>
      <c r="H203">
        <v>1807</v>
      </c>
      <c r="I203">
        <v>176</v>
      </c>
      <c r="J203">
        <v>449</v>
      </c>
      <c r="K203">
        <v>0.39200000000000002</v>
      </c>
      <c r="L203">
        <v>118</v>
      </c>
      <c r="M203">
        <v>311</v>
      </c>
      <c r="N203">
        <v>0.379</v>
      </c>
      <c r="O203">
        <v>58</v>
      </c>
      <c r="P203">
        <v>138</v>
      </c>
      <c r="Q203">
        <v>0.42</v>
      </c>
      <c r="R203">
        <v>0.52300000000000002</v>
      </c>
      <c r="S203">
        <v>27</v>
      </c>
      <c r="T203">
        <v>32</v>
      </c>
      <c r="U203">
        <v>0.84399999999999997</v>
      </c>
      <c r="V203">
        <v>31</v>
      </c>
      <c r="W203">
        <v>193</v>
      </c>
      <c r="X203">
        <v>224</v>
      </c>
      <c r="Y203">
        <v>124</v>
      </c>
      <c r="Z203">
        <v>70</v>
      </c>
      <c r="AA203">
        <v>57</v>
      </c>
      <c r="AB203">
        <v>76</v>
      </c>
      <c r="AC203">
        <v>120</v>
      </c>
      <c r="AD203">
        <v>497</v>
      </c>
    </row>
    <row r="204" spans="1:30">
      <c r="A204" s="72">
        <v>164</v>
      </c>
      <c r="B204" t="s">
        <v>966</v>
      </c>
      <c r="C204" t="s">
        <v>766</v>
      </c>
      <c r="D204">
        <v>26</v>
      </c>
      <c r="E204" t="s">
        <v>822</v>
      </c>
      <c r="F204">
        <v>76</v>
      </c>
      <c r="G204">
        <v>76</v>
      </c>
      <c r="H204">
        <v>2471</v>
      </c>
      <c r="I204">
        <v>272</v>
      </c>
      <c r="J204">
        <v>650</v>
      </c>
      <c r="K204">
        <v>0.41799999999999998</v>
      </c>
      <c r="L204">
        <v>81</v>
      </c>
      <c r="M204">
        <v>263</v>
      </c>
      <c r="N204">
        <v>0.308</v>
      </c>
      <c r="O204">
        <v>191</v>
      </c>
      <c r="P204">
        <v>387</v>
      </c>
      <c r="Q204">
        <v>0.49399999999999999</v>
      </c>
      <c r="R204">
        <v>0.48099999999999998</v>
      </c>
      <c r="S204">
        <v>151</v>
      </c>
      <c r="T204">
        <v>213</v>
      </c>
      <c r="U204">
        <v>0.70899999999999996</v>
      </c>
      <c r="V204">
        <v>98</v>
      </c>
      <c r="W204">
        <v>501</v>
      </c>
      <c r="X204">
        <v>599</v>
      </c>
      <c r="Y204">
        <v>533</v>
      </c>
      <c r="Z204">
        <v>154</v>
      </c>
      <c r="AA204">
        <v>106</v>
      </c>
      <c r="AB204">
        <v>184</v>
      </c>
      <c r="AC204">
        <v>217</v>
      </c>
      <c r="AD204">
        <v>776</v>
      </c>
    </row>
    <row r="205" spans="1:30">
      <c r="A205" s="72">
        <v>165</v>
      </c>
      <c r="B205" t="s">
        <v>967</v>
      </c>
      <c r="C205" t="s">
        <v>794</v>
      </c>
      <c r="D205">
        <v>31</v>
      </c>
      <c r="E205" t="s">
        <v>855</v>
      </c>
      <c r="F205">
        <v>47</v>
      </c>
      <c r="G205">
        <v>0</v>
      </c>
      <c r="H205">
        <v>538</v>
      </c>
      <c r="I205">
        <v>95</v>
      </c>
      <c r="J205">
        <v>232</v>
      </c>
      <c r="K205">
        <v>0.40899999999999997</v>
      </c>
      <c r="L205">
        <v>39</v>
      </c>
      <c r="M205">
        <v>111</v>
      </c>
      <c r="N205">
        <v>0.35099999999999998</v>
      </c>
      <c r="O205">
        <v>56</v>
      </c>
      <c r="P205">
        <v>121</v>
      </c>
      <c r="Q205">
        <v>0.46300000000000002</v>
      </c>
      <c r="R205">
        <v>0.49399999999999999</v>
      </c>
      <c r="S205">
        <v>33</v>
      </c>
      <c r="T205">
        <v>41</v>
      </c>
      <c r="U205">
        <v>0.80500000000000005</v>
      </c>
      <c r="V205">
        <v>16</v>
      </c>
      <c r="W205">
        <v>68</v>
      </c>
      <c r="X205">
        <v>84</v>
      </c>
      <c r="Y205">
        <v>33</v>
      </c>
      <c r="Z205">
        <v>9</v>
      </c>
      <c r="AA205">
        <v>7</v>
      </c>
      <c r="AB205">
        <v>25</v>
      </c>
      <c r="AC205">
        <v>48</v>
      </c>
      <c r="AD205">
        <v>262</v>
      </c>
    </row>
    <row r="206" spans="1:30">
      <c r="A206" s="72">
        <v>166</v>
      </c>
      <c r="B206" t="s">
        <v>968</v>
      </c>
      <c r="C206" t="s">
        <v>766</v>
      </c>
      <c r="D206">
        <v>26</v>
      </c>
      <c r="E206" t="s">
        <v>788</v>
      </c>
      <c r="F206">
        <v>77</v>
      </c>
      <c r="G206">
        <v>75</v>
      </c>
      <c r="H206">
        <v>2101</v>
      </c>
      <c r="I206">
        <v>250</v>
      </c>
      <c r="J206">
        <v>500</v>
      </c>
      <c r="K206">
        <v>0.5</v>
      </c>
      <c r="L206">
        <v>55</v>
      </c>
      <c r="M206">
        <v>145</v>
      </c>
      <c r="N206">
        <v>0.379</v>
      </c>
      <c r="O206">
        <v>195</v>
      </c>
      <c r="P206">
        <v>355</v>
      </c>
      <c r="Q206">
        <v>0.54900000000000004</v>
      </c>
      <c r="R206">
        <v>0.55500000000000005</v>
      </c>
      <c r="S206">
        <v>134</v>
      </c>
      <c r="T206">
        <v>167</v>
      </c>
      <c r="U206">
        <v>0.80200000000000005</v>
      </c>
      <c r="V206">
        <v>167</v>
      </c>
      <c r="W206">
        <v>377</v>
      </c>
      <c r="X206">
        <v>544</v>
      </c>
      <c r="Y206">
        <v>84</v>
      </c>
      <c r="Z206">
        <v>47</v>
      </c>
      <c r="AA206">
        <v>34</v>
      </c>
      <c r="AB206">
        <v>94</v>
      </c>
      <c r="AC206">
        <v>248</v>
      </c>
      <c r="AD206">
        <v>689</v>
      </c>
    </row>
    <row r="207" spans="1:30">
      <c r="A207" s="72">
        <v>167</v>
      </c>
      <c r="B207" t="s">
        <v>969</v>
      </c>
      <c r="C207" t="s">
        <v>766</v>
      </c>
      <c r="D207">
        <v>30</v>
      </c>
      <c r="E207" t="s">
        <v>812</v>
      </c>
      <c r="F207">
        <v>69</v>
      </c>
      <c r="G207">
        <v>11</v>
      </c>
      <c r="H207">
        <v>1534</v>
      </c>
      <c r="I207">
        <v>220</v>
      </c>
      <c r="J207">
        <v>558</v>
      </c>
      <c r="K207">
        <v>0.39400000000000002</v>
      </c>
      <c r="L207">
        <v>53</v>
      </c>
      <c r="M207">
        <v>193</v>
      </c>
      <c r="N207">
        <v>0.27500000000000002</v>
      </c>
      <c r="O207">
        <v>167</v>
      </c>
      <c r="P207">
        <v>365</v>
      </c>
      <c r="Q207">
        <v>0.45800000000000002</v>
      </c>
      <c r="R207">
        <v>0.442</v>
      </c>
      <c r="S207">
        <v>145</v>
      </c>
      <c r="T207">
        <v>168</v>
      </c>
      <c r="U207">
        <v>0.86299999999999999</v>
      </c>
      <c r="V207">
        <v>39</v>
      </c>
      <c r="W207">
        <v>175</v>
      </c>
      <c r="X207">
        <v>214</v>
      </c>
      <c r="Y207">
        <v>81</v>
      </c>
      <c r="Z207">
        <v>37</v>
      </c>
      <c r="AA207">
        <v>13</v>
      </c>
      <c r="AB207">
        <v>75</v>
      </c>
      <c r="AC207">
        <v>103</v>
      </c>
      <c r="AD207">
        <v>638</v>
      </c>
    </row>
    <row r="208" spans="1:30">
      <c r="A208" s="72">
        <v>168</v>
      </c>
      <c r="B208" t="s">
        <v>970</v>
      </c>
      <c r="C208" t="s">
        <v>766</v>
      </c>
      <c r="D208">
        <v>27</v>
      </c>
      <c r="E208" t="s">
        <v>795</v>
      </c>
      <c r="F208">
        <v>61</v>
      </c>
      <c r="G208">
        <v>61</v>
      </c>
      <c r="H208">
        <v>2076</v>
      </c>
      <c r="I208">
        <v>479</v>
      </c>
      <c r="J208">
        <v>971</v>
      </c>
      <c r="K208">
        <v>0.49299999999999999</v>
      </c>
      <c r="L208">
        <v>38</v>
      </c>
      <c r="M208">
        <v>113</v>
      </c>
      <c r="N208">
        <v>0.33600000000000002</v>
      </c>
      <c r="O208">
        <v>441</v>
      </c>
      <c r="P208">
        <v>858</v>
      </c>
      <c r="Q208">
        <v>0.51400000000000001</v>
      </c>
      <c r="R208">
        <v>0.51300000000000001</v>
      </c>
      <c r="S208">
        <v>320</v>
      </c>
      <c r="T208">
        <v>421</v>
      </c>
      <c r="U208">
        <v>0.76</v>
      </c>
      <c r="V208">
        <v>112</v>
      </c>
      <c r="W208">
        <v>385</v>
      </c>
      <c r="X208">
        <v>497</v>
      </c>
      <c r="Y208">
        <v>300</v>
      </c>
      <c r="Z208">
        <v>57</v>
      </c>
      <c r="AA208">
        <v>22</v>
      </c>
      <c r="AB208">
        <v>142</v>
      </c>
      <c r="AC208">
        <v>157</v>
      </c>
      <c r="AD208">
        <v>1316</v>
      </c>
    </row>
    <row r="209" spans="1:30">
      <c r="A209" s="72">
        <v>169</v>
      </c>
      <c r="B209" t="s">
        <v>971</v>
      </c>
      <c r="C209" t="s">
        <v>776</v>
      </c>
      <c r="D209">
        <v>26</v>
      </c>
      <c r="E209" t="s">
        <v>774</v>
      </c>
      <c r="F209">
        <v>64</v>
      </c>
      <c r="G209">
        <v>7</v>
      </c>
      <c r="H209">
        <v>1177</v>
      </c>
      <c r="I209">
        <v>174</v>
      </c>
      <c r="J209">
        <v>379</v>
      </c>
      <c r="K209">
        <v>0.45900000000000002</v>
      </c>
      <c r="L209">
        <v>55</v>
      </c>
      <c r="M209">
        <v>180</v>
      </c>
      <c r="N209">
        <v>0.30599999999999999</v>
      </c>
      <c r="O209">
        <v>119</v>
      </c>
      <c r="P209">
        <v>199</v>
      </c>
      <c r="Q209">
        <v>0.59799999999999998</v>
      </c>
      <c r="R209">
        <v>0.53200000000000003</v>
      </c>
      <c r="S209">
        <v>39</v>
      </c>
      <c r="T209">
        <v>52</v>
      </c>
      <c r="U209">
        <v>0.75</v>
      </c>
      <c r="V209">
        <v>71</v>
      </c>
      <c r="W209">
        <v>191</v>
      </c>
      <c r="X209">
        <v>262</v>
      </c>
      <c r="Y209">
        <v>55</v>
      </c>
      <c r="Z209">
        <v>29</v>
      </c>
      <c r="AA209">
        <v>43</v>
      </c>
      <c r="AB209">
        <v>43</v>
      </c>
      <c r="AC209">
        <v>91</v>
      </c>
      <c r="AD209">
        <v>442</v>
      </c>
    </row>
    <row r="210" spans="1:30">
      <c r="A210" s="72">
        <v>170</v>
      </c>
      <c r="B210" t="s">
        <v>972</v>
      </c>
      <c r="C210" t="s">
        <v>776</v>
      </c>
      <c r="D210">
        <v>24</v>
      </c>
      <c r="E210" t="s">
        <v>773</v>
      </c>
      <c r="F210">
        <v>22</v>
      </c>
      <c r="G210">
        <v>0</v>
      </c>
      <c r="H210">
        <v>163</v>
      </c>
      <c r="I210">
        <v>17</v>
      </c>
      <c r="J210">
        <v>42</v>
      </c>
      <c r="K210">
        <v>0.40500000000000003</v>
      </c>
      <c r="L210">
        <v>5</v>
      </c>
      <c r="M210">
        <v>10</v>
      </c>
      <c r="N210">
        <v>0.5</v>
      </c>
      <c r="O210">
        <v>12</v>
      </c>
      <c r="P210">
        <v>32</v>
      </c>
      <c r="Q210">
        <v>0.375</v>
      </c>
      <c r="R210">
        <v>0.46400000000000002</v>
      </c>
      <c r="S210">
        <v>9</v>
      </c>
      <c r="T210">
        <v>20</v>
      </c>
      <c r="U210">
        <v>0.45</v>
      </c>
      <c r="V210">
        <v>8</v>
      </c>
      <c r="W210">
        <v>28</v>
      </c>
      <c r="X210">
        <v>36</v>
      </c>
      <c r="Y210">
        <v>4</v>
      </c>
      <c r="Z210">
        <v>1</v>
      </c>
      <c r="AA210">
        <v>13</v>
      </c>
      <c r="AB210">
        <v>10</v>
      </c>
      <c r="AC210">
        <v>21</v>
      </c>
      <c r="AD210">
        <v>48</v>
      </c>
    </row>
    <row r="211" spans="1:30">
      <c r="A211" s="72">
        <v>171</v>
      </c>
      <c r="B211" t="s">
        <v>973</v>
      </c>
      <c r="C211" t="s">
        <v>769</v>
      </c>
      <c r="D211">
        <v>24</v>
      </c>
      <c r="E211" t="s">
        <v>831</v>
      </c>
      <c r="F211">
        <v>79</v>
      </c>
      <c r="G211">
        <v>30</v>
      </c>
      <c r="H211">
        <v>2154</v>
      </c>
      <c r="I211">
        <v>415</v>
      </c>
      <c r="J211">
        <v>912</v>
      </c>
      <c r="K211">
        <v>0.45500000000000002</v>
      </c>
      <c r="L211">
        <v>149</v>
      </c>
      <c r="M211">
        <v>417</v>
      </c>
      <c r="N211">
        <v>0.35699999999999998</v>
      </c>
      <c r="O211">
        <v>266</v>
      </c>
      <c r="P211">
        <v>495</v>
      </c>
      <c r="Q211">
        <v>0.53700000000000003</v>
      </c>
      <c r="R211">
        <v>0.53700000000000003</v>
      </c>
      <c r="S211">
        <v>164</v>
      </c>
      <c r="T211">
        <v>214</v>
      </c>
      <c r="U211">
        <v>0.76600000000000001</v>
      </c>
      <c r="V211">
        <v>35</v>
      </c>
      <c r="W211">
        <v>189</v>
      </c>
      <c r="X211">
        <v>224</v>
      </c>
      <c r="Y211">
        <v>182</v>
      </c>
      <c r="Z211">
        <v>55</v>
      </c>
      <c r="AA211">
        <v>15</v>
      </c>
      <c r="AB211">
        <v>106</v>
      </c>
      <c r="AC211">
        <v>103</v>
      </c>
      <c r="AD211">
        <v>1143</v>
      </c>
    </row>
    <row r="212" spans="1:30">
      <c r="A212" s="72">
        <v>172</v>
      </c>
      <c r="B212" t="s">
        <v>974</v>
      </c>
      <c r="C212" t="s">
        <v>811</v>
      </c>
      <c r="D212">
        <v>27</v>
      </c>
      <c r="E212" t="s">
        <v>800</v>
      </c>
      <c r="F212">
        <v>81</v>
      </c>
      <c r="G212">
        <v>81</v>
      </c>
      <c r="H212">
        <v>2947</v>
      </c>
      <c r="I212">
        <v>674</v>
      </c>
      <c r="J212">
        <v>1533</v>
      </c>
      <c r="K212">
        <v>0.44</v>
      </c>
      <c r="L212">
        <v>262</v>
      </c>
      <c r="M212">
        <v>756</v>
      </c>
      <c r="N212">
        <v>0.34699999999999998</v>
      </c>
      <c r="O212">
        <v>412</v>
      </c>
      <c r="P212">
        <v>777</v>
      </c>
      <c r="Q212">
        <v>0.53</v>
      </c>
      <c r="R212">
        <v>0.52500000000000002</v>
      </c>
      <c r="S212">
        <v>746</v>
      </c>
      <c r="T212">
        <v>881</v>
      </c>
      <c r="U212">
        <v>0.84699999999999998</v>
      </c>
      <c r="V212">
        <v>95</v>
      </c>
      <c r="W212">
        <v>564</v>
      </c>
      <c r="X212">
        <v>659</v>
      </c>
      <c r="Y212">
        <v>907</v>
      </c>
      <c r="Z212">
        <v>121</v>
      </c>
      <c r="AA212">
        <v>38</v>
      </c>
      <c r="AB212">
        <v>464</v>
      </c>
      <c r="AC212">
        <v>215</v>
      </c>
      <c r="AD212">
        <v>2356</v>
      </c>
    </row>
    <row r="213" spans="1:30">
      <c r="A213" s="72">
        <v>173</v>
      </c>
      <c r="B213" t="s">
        <v>975</v>
      </c>
      <c r="C213" t="s">
        <v>794</v>
      </c>
      <c r="D213">
        <v>23</v>
      </c>
      <c r="E213" t="s">
        <v>790</v>
      </c>
      <c r="F213">
        <v>77</v>
      </c>
      <c r="G213">
        <v>69</v>
      </c>
      <c r="H213">
        <v>2223</v>
      </c>
      <c r="I213">
        <v>314</v>
      </c>
      <c r="J213">
        <v>624</v>
      </c>
      <c r="K213">
        <v>0.503</v>
      </c>
      <c r="L213">
        <v>68</v>
      </c>
      <c r="M213">
        <v>194</v>
      </c>
      <c r="N213">
        <v>0.35099999999999998</v>
      </c>
      <c r="O213">
        <v>246</v>
      </c>
      <c r="P213">
        <v>430</v>
      </c>
      <c r="Q213">
        <v>0.57199999999999995</v>
      </c>
      <c r="R213">
        <v>0.55800000000000005</v>
      </c>
      <c r="S213">
        <v>77</v>
      </c>
      <c r="T213">
        <v>124</v>
      </c>
      <c r="U213">
        <v>0.621</v>
      </c>
      <c r="V213">
        <v>125</v>
      </c>
      <c r="W213">
        <v>216</v>
      </c>
      <c r="X213">
        <v>341</v>
      </c>
      <c r="Y213">
        <v>88</v>
      </c>
      <c r="Z213">
        <v>85</v>
      </c>
      <c r="AA213">
        <v>70</v>
      </c>
      <c r="AB213">
        <v>86</v>
      </c>
      <c r="AC213">
        <v>214</v>
      </c>
      <c r="AD213">
        <v>773</v>
      </c>
    </row>
    <row r="214" spans="1:30">
      <c r="A214" s="72">
        <v>174</v>
      </c>
      <c r="B214" t="s">
        <v>976</v>
      </c>
      <c r="C214" t="s">
        <v>766</v>
      </c>
      <c r="D214">
        <v>27</v>
      </c>
      <c r="E214" t="s">
        <v>797</v>
      </c>
      <c r="F214">
        <v>3</v>
      </c>
      <c r="G214">
        <v>0</v>
      </c>
      <c r="H214">
        <v>31</v>
      </c>
      <c r="I214">
        <v>5</v>
      </c>
      <c r="J214">
        <v>12</v>
      </c>
      <c r="K214">
        <v>0.41699999999999998</v>
      </c>
      <c r="L214">
        <v>2</v>
      </c>
      <c r="M214">
        <v>7</v>
      </c>
      <c r="N214">
        <v>0.28599999999999998</v>
      </c>
      <c r="O214">
        <v>3</v>
      </c>
      <c r="P214">
        <v>5</v>
      </c>
      <c r="Q214">
        <v>0.6</v>
      </c>
      <c r="R214">
        <v>0.5</v>
      </c>
      <c r="S214">
        <v>0</v>
      </c>
      <c r="T214">
        <v>0</v>
      </c>
      <c r="V214">
        <v>2</v>
      </c>
      <c r="W214">
        <v>3</v>
      </c>
      <c r="X214">
        <v>5</v>
      </c>
      <c r="Y214">
        <v>2</v>
      </c>
      <c r="Z214">
        <v>0</v>
      </c>
      <c r="AA214">
        <v>0</v>
      </c>
      <c r="AB214">
        <v>4</v>
      </c>
      <c r="AC214">
        <v>2</v>
      </c>
      <c r="AD214">
        <v>12</v>
      </c>
    </row>
    <row r="215" spans="1:30">
      <c r="A215" s="72">
        <v>175</v>
      </c>
      <c r="B215" t="s">
        <v>977</v>
      </c>
      <c r="C215" t="s">
        <v>776</v>
      </c>
      <c r="D215">
        <v>23</v>
      </c>
      <c r="E215" t="s">
        <v>800</v>
      </c>
      <c r="F215">
        <v>58</v>
      </c>
      <c r="G215">
        <v>14</v>
      </c>
      <c r="H215">
        <v>1064</v>
      </c>
      <c r="I215">
        <v>225</v>
      </c>
      <c r="J215">
        <v>345</v>
      </c>
      <c r="K215">
        <v>0.65200000000000002</v>
      </c>
      <c r="L215">
        <v>1</v>
      </c>
      <c r="M215">
        <v>7</v>
      </c>
      <c r="N215">
        <v>0.14299999999999999</v>
      </c>
      <c r="O215">
        <v>224</v>
      </c>
      <c r="P215">
        <v>338</v>
      </c>
      <c r="Q215">
        <v>0.66300000000000003</v>
      </c>
      <c r="R215">
        <v>0.65400000000000003</v>
      </c>
      <c r="S215">
        <v>76</v>
      </c>
      <c r="T215">
        <v>121</v>
      </c>
      <c r="U215">
        <v>0.628</v>
      </c>
      <c r="V215">
        <v>81</v>
      </c>
      <c r="W215">
        <v>138</v>
      </c>
      <c r="X215">
        <v>219</v>
      </c>
      <c r="Y215">
        <v>64</v>
      </c>
      <c r="Z215">
        <v>20</v>
      </c>
      <c r="AA215">
        <v>42</v>
      </c>
      <c r="AB215">
        <v>44</v>
      </c>
      <c r="AC215">
        <v>126</v>
      </c>
      <c r="AD215">
        <v>527</v>
      </c>
    </row>
    <row r="216" spans="1:30">
      <c r="A216" s="72">
        <v>176</v>
      </c>
      <c r="B216" t="s">
        <v>978</v>
      </c>
      <c r="C216" t="s">
        <v>811</v>
      </c>
      <c r="D216">
        <v>33</v>
      </c>
      <c r="E216" t="s">
        <v>773</v>
      </c>
      <c r="F216">
        <v>65</v>
      </c>
      <c r="G216">
        <v>0</v>
      </c>
      <c r="H216">
        <v>1087</v>
      </c>
      <c r="I216">
        <v>136</v>
      </c>
      <c r="J216">
        <v>341</v>
      </c>
      <c r="K216">
        <v>0.39900000000000002</v>
      </c>
      <c r="L216">
        <v>58</v>
      </c>
      <c r="M216">
        <v>177</v>
      </c>
      <c r="N216">
        <v>0.32800000000000001</v>
      </c>
      <c r="O216">
        <v>78</v>
      </c>
      <c r="P216">
        <v>164</v>
      </c>
      <c r="Q216">
        <v>0.47599999999999998</v>
      </c>
      <c r="R216">
        <v>0.48399999999999999</v>
      </c>
      <c r="S216">
        <v>107</v>
      </c>
      <c r="T216">
        <v>129</v>
      </c>
      <c r="U216">
        <v>0.82899999999999996</v>
      </c>
      <c r="V216">
        <v>11</v>
      </c>
      <c r="W216">
        <v>116</v>
      </c>
      <c r="X216">
        <v>127</v>
      </c>
      <c r="Y216">
        <v>136</v>
      </c>
      <c r="Z216">
        <v>43</v>
      </c>
      <c r="AA216">
        <v>7</v>
      </c>
      <c r="AB216">
        <v>57</v>
      </c>
      <c r="AC216">
        <v>101</v>
      </c>
      <c r="AD216">
        <v>437</v>
      </c>
    </row>
    <row r="217" spans="1:30">
      <c r="A217" s="72">
        <v>177</v>
      </c>
      <c r="B217" t="s">
        <v>979</v>
      </c>
      <c r="C217" t="s">
        <v>769</v>
      </c>
      <c r="D217">
        <v>22</v>
      </c>
      <c r="E217" t="s">
        <v>808</v>
      </c>
      <c r="F217">
        <v>57</v>
      </c>
      <c r="G217">
        <v>56</v>
      </c>
      <c r="H217">
        <v>1782</v>
      </c>
      <c r="I217">
        <v>320</v>
      </c>
      <c r="J217">
        <v>637</v>
      </c>
      <c r="K217">
        <v>0.502</v>
      </c>
      <c r="L217">
        <v>107</v>
      </c>
      <c r="M217">
        <v>255</v>
      </c>
      <c r="N217">
        <v>0.42</v>
      </c>
      <c r="O217">
        <v>213</v>
      </c>
      <c r="P217">
        <v>382</v>
      </c>
      <c r="Q217">
        <v>0.55800000000000005</v>
      </c>
      <c r="R217">
        <v>0.58599999999999997</v>
      </c>
      <c r="S217">
        <v>104</v>
      </c>
      <c r="T217">
        <v>134</v>
      </c>
      <c r="U217">
        <v>0.77600000000000002</v>
      </c>
      <c r="V217">
        <v>48</v>
      </c>
      <c r="W217">
        <v>130</v>
      </c>
      <c r="X217">
        <v>178</v>
      </c>
      <c r="Y217">
        <v>164</v>
      </c>
      <c r="Z217">
        <v>71</v>
      </c>
      <c r="AA217">
        <v>8</v>
      </c>
      <c r="AB217">
        <v>76</v>
      </c>
      <c r="AC217">
        <v>92</v>
      </c>
      <c r="AD217">
        <v>851</v>
      </c>
    </row>
    <row r="218" spans="1:30">
      <c r="A218" s="72">
        <v>178</v>
      </c>
      <c r="B218" t="s">
        <v>980</v>
      </c>
      <c r="C218" t="s">
        <v>769</v>
      </c>
      <c r="D218">
        <v>25</v>
      </c>
      <c r="E218" t="s">
        <v>774</v>
      </c>
      <c r="F218">
        <v>52</v>
      </c>
      <c r="G218">
        <v>11</v>
      </c>
      <c r="H218">
        <v>1138</v>
      </c>
      <c r="I218">
        <v>154</v>
      </c>
      <c r="J218">
        <v>362</v>
      </c>
      <c r="K218">
        <v>0.42499999999999999</v>
      </c>
      <c r="L218">
        <v>85</v>
      </c>
      <c r="M218">
        <v>221</v>
      </c>
      <c r="N218">
        <v>0.38500000000000001</v>
      </c>
      <c r="O218">
        <v>69</v>
      </c>
      <c r="P218">
        <v>141</v>
      </c>
      <c r="Q218">
        <v>0.48899999999999999</v>
      </c>
      <c r="R218">
        <v>0.54300000000000004</v>
      </c>
      <c r="S218">
        <v>35</v>
      </c>
      <c r="T218">
        <v>49</v>
      </c>
      <c r="U218">
        <v>0.71399999999999997</v>
      </c>
      <c r="V218">
        <v>16</v>
      </c>
      <c r="W218">
        <v>131</v>
      </c>
      <c r="X218">
        <v>147</v>
      </c>
      <c r="Y218">
        <v>54</v>
      </c>
      <c r="Z218">
        <v>30</v>
      </c>
      <c r="AA218">
        <v>8</v>
      </c>
      <c r="AB218">
        <v>55</v>
      </c>
      <c r="AC218">
        <v>121</v>
      </c>
      <c r="AD218">
        <v>428</v>
      </c>
    </row>
    <row r="219" spans="1:30">
      <c r="A219" s="72">
        <v>179</v>
      </c>
      <c r="B219" t="s">
        <v>981</v>
      </c>
      <c r="C219" t="s">
        <v>769</v>
      </c>
      <c r="D219">
        <v>27</v>
      </c>
      <c r="E219" t="s">
        <v>773</v>
      </c>
      <c r="F219">
        <v>4</v>
      </c>
      <c r="G219">
        <v>0</v>
      </c>
      <c r="H219">
        <v>25</v>
      </c>
      <c r="I219">
        <v>3</v>
      </c>
      <c r="J219">
        <v>15</v>
      </c>
      <c r="K219">
        <v>0.2</v>
      </c>
      <c r="L219">
        <v>0</v>
      </c>
      <c r="M219">
        <v>2</v>
      </c>
      <c r="N219">
        <v>0</v>
      </c>
      <c r="O219">
        <v>3</v>
      </c>
      <c r="P219">
        <v>13</v>
      </c>
      <c r="Q219">
        <v>0.23100000000000001</v>
      </c>
      <c r="R219">
        <v>0.2</v>
      </c>
      <c r="S219">
        <v>2</v>
      </c>
      <c r="T219">
        <v>4</v>
      </c>
      <c r="U219">
        <v>0.5</v>
      </c>
      <c r="V219">
        <v>3</v>
      </c>
      <c r="W219">
        <v>6</v>
      </c>
      <c r="X219">
        <v>9</v>
      </c>
      <c r="Y219">
        <v>2</v>
      </c>
      <c r="Z219">
        <v>0</v>
      </c>
      <c r="AA219">
        <v>0</v>
      </c>
      <c r="AB219">
        <v>2</v>
      </c>
      <c r="AC219">
        <v>1</v>
      </c>
      <c r="AD219">
        <v>8</v>
      </c>
    </row>
    <row r="220" spans="1:30">
      <c r="A220" s="72">
        <v>180</v>
      </c>
      <c r="B220" t="s">
        <v>982</v>
      </c>
      <c r="C220" t="s">
        <v>766</v>
      </c>
      <c r="D220">
        <v>24</v>
      </c>
      <c r="E220" t="s">
        <v>829</v>
      </c>
      <c r="F220">
        <v>82</v>
      </c>
      <c r="G220">
        <v>48</v>
      </c>
      <c r="H220">
        <v>2567</v>
      </c>
      <c r="I220">
        <v>511</v>
      </c>
      <c r="J220">
        <v>1063</v>
      </c>
      <c r="K220">
        <v>0.48099999999999998</v>
      </c>
      <c r="L220">
        <v>109</v>
      </c>
      <c r="M220">
        <v>314</v>
      </c>
      <c r="N220">
        <v>0.34699999999999998</v>
      </c>
      <c r="O220">
        <v>402</v>
      </c>
      <c r="P220">
        <v>749</v>
      </c>
      <c r="Q220">
        <v>0.53700000000000003</v>
      </c>
      <c r="R220">
        <v>0.53200000000000003</v>
      </c>
      <c r="S220">
        <v>190</v>
      </c>
      <c r="T220">
        <v>226</v>
      </c>
      <c r="U220">
        <v>0.84099999999999997</v>
      </c>
      <c r="V220">
        <v>63</v>
      </c>
      <c r="W220">
        <v>353</v>
      </c>
      <c r="X220">
        <v>416</v>
      </c>
      <c r="Y220">
        <v>142</v>
      </c>
      <c r="Z220">
        <v>60</v>
      </c>
      <c r="AA220">
        <v>39</v>
      </c>
      <c r="AB220">
        <v>96</v>
      </c>
      <c r="AC220">
        <v>133</v>
      </c>
      <c r="AD220">
        <v>1321</v>
      </c>
    </row>
    <row r="221" spans="1:30">
      <c r="A221" s="72">
        <v>181</v>
      </c>
      <c r="B221" t="s">
        <v>983</v>
      </c>
      <c r="C221" t="s">
        <v>769</v>
      </c>
      <c r="D221">
        <v>22</v>
      </c>
      <c r="E221" t="s">
        <v>826</v>
      </c>
      <c r="F221">
        <v>5</v>
      </c>
      <c r="G221">
        <v>0</v>
      </c>
      <c r="H221">
        <v>17</v>
      </c>
      <c r="I221">
        <v>0</v>
      </c>
      <c r="J221">
        <v>4</v>
      </c>
      <c r="K221">
        <v>0</v>
      </c>
      <c r="L221">
        <v>0</v>
      </c>
      <c r="M221">
        <v>2</v>
      </c>
      <c r="N221">
        <v>0</v>
      </c>
      <c r="O221">
        <v>0</v>
      </c>
      <c r="P221">
        <v>2</v>
      </c>
      <c r="Q221">
        <v>0</v>
      </c>
      <c r="R221">
        <v>0</v>
      </c>
      <c r="S221">
        <v>1</v>
      </c>
      <c r="T221">
        <v>2</v>
      </c>
      <c r="U221">
        <v>0.5</v>
      </c>
      <c r="V221">
        <v>0</v>
      </c>
      <c r="W221">
        <v>3</v>
      </c>
      <c r="X221">
        <v>3</v>
      </c>
      <c r="Y221">
        <v>3</v>
      </c>
      <c r="Z221">
        <v>0</v>
      </c>
      <c r="AA221">
        <v>0</v>
      </c>
      <c r="AB221">
        <v>0</v>
      </c>
      <c r="AC221">
        <v>2</v>
      </c>
      <c r="AD221">
        <v>1</v>
      </c>
    </row>
    <row r="222" spans="1:30">
      <c r="A222" s="72">
        <v>182</v>
      </c>
      <c r="B222" t="s">
        <v>984</v>
      </c>
      <c r="C222" t="s">
        <v>811</v>
      </c>
      <c r="D222">
        <v>22</v>
      </c>
      <c r="E222" t="s">
        <v>788</v>
      </c>
      <c r="F222">
        <v>72</v>
      </c>
      <c r="G222">
        <v>18</v>
      </c>
      <c r="H222">
        <v>1474</v>
      </c>
      <c r="I222">
        <v>117</v>
      </c>
      <c r="J222">
        <v>360</v>
      </c>
      <c r="K222">
        <v>0.32500000000000001</v>
      </c>
      <c r="L222">
        <v>43</v>
      </c>
      <c r="M222">
        <v>156</v>
      </c>
      <c r="N222">
        <v>0.27600000000000002</v>
      </c>
      <c r="O222">
        <v>74</v>
      </c>
      <c r="P222">
        <v>204</v>
      </c>
      <c r="Q222">
        <v>0.36299999999999999</v>
      </c>
      <c r="R222">
        <v>0.38500000000000001</v>
      </c>
      <c r="S222">
        <v>148</v>
      </c>
      <c r="T222">
        <v>194</v>
      </c>
      <c r="U222">
        <v>0.76300000000000001</v>
      </c>
      <c r="V222">
        <v>23</v>
      </c>
      <c r="W222">
        <v>113</v>
      </c>
      <c r="X222">
        <v>136</v>
      </c>
      <c r="Y222">
        <v>198</v>
      </c>
      <c r="Z222">
        <v>53</v>
      </c>
      <c r="AA222">
        <v>21</v>
      </c>
      <c r="AB222">
        <v>85</v>
      </c>
      <c r="AC222">
        <v>194</v>
      </c>
      <c r="AD222">
        <v>425</v>
      </c>
    </row>
    <row r="223" spans="1:30">
      <c r="A223" s="72">
        <v>183</v>
      </c>
      <c r="B223" t="s">
        <v>985</v>
      </c>
      <c r="C223" t="s">
        <v>776</v>
      </c>
      <c r="D223">
        <v>36</v>
      </c>
      <c r="E223" t="s">
        <v>814</v>
      </c>
      <c r="F223">
        <v>16</v>
      </c>
      <c r="G223">
        <v>0</v>
      </c>
      <c r="H223">
        <v>130</v>
      </c>
      <c r="I223">
        <v>11</v>
      </c>
      <c r="J223">
        <v>23</v>
      </c>
      <c r="K223">
        <v>0.47799999999999998</v>
      </c>
      <c r="L223">
        <v>0</v>
      </c>
      <c r="M223">
        <v>3</v>
      </c>
      <c r="N223">
        <v>0</v>
      </c>
      <c r="O223">
        <v>11</v>
      </c>
      <c r="P223">
        <v>20</v>
      </c>
      <c r="Q223">
        <v>0.55000000000000004</v>
      </c>
      <c r="R223">
        <v>0.47799999999999998</v>
      </c>
      <c r="S223">
        <v>9</v>
      </c>
      <c r="T223">
        <v>15</v>
      </c>
      <c r="U223">
        <v>0.6</v>
      </c>
      <c r="V223">
        <v>8</v>
      </c>
      <c r="W223">
        <v>28</v>
      </c>
      <c r="X223">
        <v>36</v>
      </c>
      <c r="Y223">
        <v>6</v>
      </c>
      <c r="Z223">
        <v>6</v>
      </c>
      <c r="AA223">
        <v>1</v>
      </c>
      <c r="AB223">
        <v>8</v>
      </c>
      <c r="AC223">
        <v>22</v>
      </c>
      <c r="AD223">
        <v>31</v>
      </c>
    </row>
    <row r="224" spans="1:30">
      <c r="A224" s="72">
        <v>184</v>
      </c>
      <c r="B224" t="s">
        <v>986</v>
      </c>
      <c r="C224" t="s">
        <v>766</v>
      </c>
      <c r="D224">
        <v>28</v>
      </c>
      <c r="E224" t="s">
        <v>772</v>
      </c>
      <c r="F224">
        <v>54</v>
      </c>
      <c r="G224">
        <v>1</v>
      </c>
      <c r="H224">
        <v>797</v>
      </c>
      <c r="I224">
        <v>134</v>
      </c>
      <c r="J224">
        <v>277</v>
      </c>
      <c r="K224">
        <v>0.48399999999999999</v>
      </c>
      <c r="L224">
        <v>25</v>
      </c>
      <c r="M224">
        <v>81</v>
      </c>
      <c r="N224">
        <v>0.309</v>
      </c>
      <c r="O224">
        <v>109</v>
      </c>
      <c r="P224">
        <v>196</v>
      </c>
      <c r="Q224">
        <v>0.55600000000000005</v>
      </c>
      <c r="R224">
        <v>0.52900000000000003</v>
      </c>
      <c r="S224">
        <v>44</v>
      </c>
      <c r="T224">
        <v>52</v>
      </c>
      <c r="U224">
        <v>0.84599999999999997</v>
      </c>
      <c r="V224">
        <v>38</v>
      </c>
      <c r="W224">
        <v>153</v>
      </c>
      <c r="X224">
        <v>191</v>
      </c>
      <c r="Y224">
        <v>81</v>
      </c>
      <c r="Z224">
        <v>15</v>
      </c>
      <c r="AA224">
        <v>30</v>
      </c>
      <c r="AB224">
        <v>49</v>
      </c>
      <c r="AC224">
        <v>77</v>
      </c>
      <c r="AD224">
        <v>337</v>
      </c>
    </row>
    <row r="225" spans="1:30">
      <c r="A225" s="72">
        <v>184</v>
      </c>
      <c r="B225" t="s">
        <v>986</v>
      </c>
      <c r="C225" t="s">
        <v>766</v>
      </c>
      <c r="D225">
        <v>28</v>
      </c>
      <c r="E225" t="s">
        <v>826</v>
      </c>
      <c r="F225">
        <v>35</v>
      </c>
      <c r="G225">
        <v>1</v>
      </c>
      <c r="H225">
        <v>626</v>
      </c>
      <c r="I225">
        <v>104</v>
      </c>
      <c r="J225">
        <v>218</v>
      </c>
      <c r="K225">
        <v>0.47699999999999998</v>
      </c>
      <c r="L225">
        <v>16</v>
      </c>
      <c r="M225">
        <v>55</v>
      </c>
      <c r="N225">
        <v>0.29099999999999998</v>
      </c>
      <c r="O225">
        <v>88</v>
      </c>
      <c r="P225">
        <v>163</v>
      </c>
      <c r="Q225">
        <v>0.54</v>
      </c>
      <c r="R225">
        <v>0.51400000000000001</v>
      </c>
      <c r="S225">
        <v>30</v>
      </c>
      <c r="T225">
        <v>34</v>
      </c>
      <c r="U225">
        <v>0.88200000000000001</v>
      </c>
      <c r="V225">
        <v>32</v>
      </c>
      <c r="W225">
        <v>114</v>
      </c>
      <c r="X225">
        <v>146</v>
      </c>
      <c r="Y225">
        <v>62</v>
      </c>
      <c r="Z225">
        <v>13</v>
      </c>
      <c r="AA225">
        <v>26</v>
      </c>
      <c r="AB225">
        <v>40</v>
      </c>
      <c r="AC225">
        <v>61</v>
      </c>
      <c r="AD225">
        <v>254</v>
      </c>
    </row>
    <row r="226" spans="1:30">
      <c r="A226" s="72">
        <v>184</v>
      </c>
      <c r="B226" t="s">
        <v>986</v>
      </c>
      <c r="C226" t="s">
        <v>766</v>
      </c>
      <c r="D226">
        <v>28</v>
      </c>
      <c r="E226" t="s">
        <v>802</v>
      </c>
      <c r="F226">
        <v>19</v>
      </c>
      <c r="G226">
        <v>0</v>
      </c>
      <c r="H226">
        <v>171</v>
      </c>
      <c r="I226">
        <v>30</v>
      </c>
      <c r="J226">
        <v>59</v>
      </c>
      <c r="K226">
        <v>0.50800000000000001</v>
      </c>
      <c r="L226">
        <v>9</v>
      </c>
      <c r="M226">
        <v>26</v>
      </c>
      <c r="N226">
        <v>0.34599999999999997</v>
      </c>
      <c r="O226">
        <v>21</v>
      </c>
      <c r="P226">
        <v>33</v>
      </c>
      <c r="Q226">
        <v>0.63600000000000001</v>
      </c>
      <c r="R226">
        <v>0.58499999999999996</v>
      </c>
      <c r="S226">
        <v>14</v>
      </c>
      <c r="T226">
        <v>18</v>
      </c>
      <c r="U226">
        <v>0.77800000000000002</v>
      </c>
      <c r="V226">
        <v>6</v>
      </c>
      <c r="W226">
        <v>39</v>
      </c>
      <c r="X226">
        <v>45</v>
      </c>
      <c r="Y226">
        <v>19</v>
      </c>
      <c r="Z226">
        <v>2</v>
      </c>
      <c r="AA226">
        <v>4</v>
      </c>
      <c r="AB226">
        <v>9</v>
      </c>
      <c r="AC226">
        <v>16</v>
      </c>
      <c r="AD226">
        <v>83</v>
      </c>
    </row>
    <row r="227" spans="1:30">
      <c r="A227" s="72">
        <v>185</v>
      </c>
      <c r="B227" t="s">
        <v>987</v>
      </c>
      <c r="C227" t="s">
        <v>794</v>
      </c>
      <c r="D227">
        <v>26</v>
      </c>
      <c r="E227" t="s">
        <v>851</v>
      </c>
      <c r="F227">
        <v>73</v>
      </c>
      <c r="G227">
        <v>73</v>
      </c>
      <c r="H227">
        <v>2516</v>
      </c>
      <c r="I227">
        <v>545</v>
      </c>
      <c r="J227">
        <v>1156</v>
      </c>
      <c r="K227">
        <v>0.47099999999999997</v>
      </c>
      <c r="L227">
        <v>149</v>
      </c>
      <c r="M227">
        <v>374</v>
      </c>
      <c r="N227">
        <v>0.39800000000000002</v>
      </c>
      <c r="O227">
        <v>396</v>
      </c>
      <c r="P227">
        <v>782</v>
      </c>
      <c r="Q227">
        <v>0.50600000000000001</v>
      </c>
      <c r="R227">
        <v>0.53600000000000003</v>
      </c>
      <c r="S227">
        <v>362</v>
      </c>
      <c r="T227">
        <v>429</v>
      </c>
      <c r="U227">
        <v>0.84399999999999997</v>
      </c>
      <c r="V227">
        <v>49</v>
      </c>
      <c r="W227">
        <v>345</v>
      </c>
      <c r="X227">
        <v>394</v>
      </c>
      <c r="Y227">
        <v>252</v>
      </c>
      <c r="Z227">
        <v>73</v>
      </c>
      <c r="AA227">
        <v>20</v>
      </c>
      <c r="AB227">
        <v>140</v>
      </c>
      <c r="AC227">
        <v>117</v>
      </c>
      <c r="AD227">
        <v>1601</v>
      </c>
    </row>
    <row r="228" spans="1:30">
      <c r="A228" s="72">
        <v>186</v>
      </c>
      <c r="B228" t="s">
        <v>988</v>
      </c>
      <c r="C228" t="s">
        <v>769</v>
      </c>
      <c r="D228">
        <v>29</v>
      </c>
      <c r="E228" t="s">
        <v>797</v>
      </c>
      <c r="F228">
        <v>72</v>
      </c>
      <c r="G228">
        <v>41</v>
      </c>
      <c r="H228">
        <v>1667</v>
      </c>
      <c r="I228">
        <v>234</v>
      </c>
      <c r="J228">
        <v>553</v>
      </c>
      <c r="K228">
        <v>0.42299999999999999</v>
      </c>
      <c r="L228">
        <v>61</v>
      </c>
      <c r="M228">
        <v>173</v>
      </c>
      <c r="N228">
        <v>0.35299999999999998</v>
      </c>
      <c r="O228">
        <v>173</v>
      </c>
      <c r="P228">
        <v>380</v>
      </c>
      <c r="Q228">
        <v>0.45500000000000002</v>
      </c>
      <c r="R228">
        <v>0.47799999999999998</v>
      </c>
      <c r="S228">
        <v>133</v>
      </c>
      <c r="T228">
        <v>165</v>
      </c>
      <c r="U228">
        <v>0.80600000000000005</v>
      </c>
      <c r="V228">
        <v>34</v>
      </c>
      <c r="W228">
        <v>151</v>
      </c>
      <c r="X228">
        <v>185</v>
      </c>
      <c r="Y228">
        <v>112</v>
      </c>
      <c r="Z228">
        <v>40</v>
      </c>
      <c r="AA228">
        <v>15</v>
      </c>
      <c r="AB228">
        <v>62</v>
      </c>
      <c r="AC228">
        <v>129</v>
      </c>
      <c r="AD228">
        <v>662</v>
      </c>
    </row>
    <row r="229" spans="1:30">
      <c r="A229" s="72">
        <v>187</v>
      </c>
      <c r="B229" t="s">
        <v>989</v>
      </c>
      <c r="C229" t="s">
        <v>776</v>
      </c>
      <c r="D229">
        <v>26</v>
      </c>
      <c r="E229" t="s">
        <v>802</v>
      </c>
      <c r="F229">
        <v>58</v>
      </c>
      <c r="G229">
        <v>39</v>
      </c>
      <c r="H229">
        <v>1123</v>
      </c>
      <c r="I229">
        <v>159</v>
      </c>
      <c r="J229">
        <v>309</v>
      </c>
      <c r="K229">
        <v>0.51500000000000001</v>
      </c>
      <c r="L229">
        <v>0</v>
      </c>
      <c r="M229">
        <v>1</v>
      </c>
      <c r="N229">
        <v>0</v>
      </c>
      <c r="O229">
        <v>159</v>
      </c>
      <c r="P229">
        <v>308</v>
      </c>
      <c r="Q229">
        <v>0.51600000000000001</v>
      </c>
      <c r="R229">
        <v>0.51500000000000001</v>
      </c>
      <c r="S229">
        <v>74</v>
      </c>
      <c r="T229">
        <v>107</v>
      </c>
      <c r="U229">
        <v>0.69199999999999995</v>
      </c>
      <c r="V229">
        <v>92</v>
      </c>
      <c r="W229">
        <v>203</v>
      </c>
      <c r="X229">
        <v>295</v>
      </c>
      <c r="Y229">
        <v>57</v>
      </c>
      <c r="Z229">
        <v>29</v>
      </c>
      <c r="AA229">
        <v>78</v>
      </c>
      <c r="AB229">
        <v>52</v>
      </c>
      <c r="AC229">
        <v>151</v>
      </c>
      <c r="AD229">
        <v>392</v>
      </c>
    </row>
    <row r="230" spans="1:30">
      <c r="A230" s="72">
        <v>188</v>
      </c>
      <c r="B230" t="s">
        <v>990</v>
      </c>
      <c r="C230" t="s">
        <v>766</v>
      </c>
      <c r="D230">
        <v>21</v>
      </c>
      <c r="E230" t="s">
        <v>808</v>
      </c>
      <c r="F230">
        <v>62</v>
      </c>
      <c r="G230">
        <v>9</v>
      </c>
      <c r="H230">
        <v>842</v>
      </c>
      <c r="I230">
        <v>101</v>
      </c>
      <c r="J230">
        <v>224</v>
      </c>
      <c r="K230">
        <v>0.45100000000000001</v>
      </c>
      <c r="L230">
        <v>46</v>
      </c>
      <c r="M230">
        <v>113</v>
      </c>
      <c r="N230">
        <v>0.40699999999999997</v>
      </c>
      <c r="O230">
        <v>55</v>
      </c>
      <c r="P230">
        <v>111</v>
      </c>
      <c r="Q230">
        <v>0.495</v>
      </c>
      <c r="R230">
        <v>0.55400000000000005</v>
      </c>
      <c r="S230">
        <v>57</v>
      </c>
      <c r="T230">
        <v>76</v>
      </c>
      <c r="U230">
        <v>0.75</v>
      </c>
      <c r="V230">
        <v>43</v>
      </c>
      <c r="W230">
        <v>144</v>
      </c>
      <c r="X230">
        <v>187</v>
      </c>
      <c r="Y230">
        <v>29</v>
      </c>
      <c r="Z230">
        <v>30</v>
      </c>
      <c r="AA230">
        <v>12</v>
      </c>
      <c r="AB230">
        <v>31</v>
      </c>
      <c r="AC230">
        <v>62</v>
      </c>
      <c r="AD230">
        <v>305</v>
      </c>
    </row>
    <row r="231" spans="1:30">
      <c r="A231" s="72">
        <v>189</v>
      </c>
      <c r="B231" t="s">
        <v>991</v>
      </c>
      <c r="C231" t="s">
        <v>776</v>
      </c>
      <c r="D231">
        <v>22</v>
      </c>
      <c r="E231" t="s">
        <v>804</v>
      </c>
      <c r="F231">
        <v>72</v>
      </c>
      <c r="G231">
        <v>22</v>
      </c>
      <c r="H231">
        <v>1324</v>
      </c>
      <c r="I231">
        <v>246</v>
      </c>
      <c r="J231">
        <v>465</v>
      </c>
      <c r="K231">
        <v>0.52900000000000003</v>
      </c>
      <c r="L231">
        <v>4</v>
      </c>
      <c r="M231">
        <v>15</v>
      </c>
      <c r="N231">
        <v>0.26700000000000002</v>
      </c>
      <c r="O231">
        <v>242</v>
      </c>
      <c r="P231">
        <v>450</v>
      </c>
      <c r="Q231">
        <v>0.53800000000000003</v>
      </c>
      <c r="R231">
        <v>0.53300000000000003</v>
      </c>
      <c r="S231">
        <v>91</v>
      </c>
      <c r="T231">
        <v>125</v>
      </c>
      <c r="U231">
        <v>0.72799999999999998</v>
      </c>
      <c r="V231">
        <v>170</v>
      </c>
      <c r="W231">
        <v>332</v>
      </c>
      <c r="X231">
        <v>502</v>
      </c>
      <c r="Y231">
        <v>96</v>
      </c>
      <c r="Z231">
        <v>41</v>
      </c>
      <c r="AA231">
        <v>36</v>
      </c>
      <c r="AB231">
        <v>100</v>
      </c>
      <c r="AC231">
        <v>150</v>
      </c>
      <c r="AD231">
        <v>587</v>
      </c>
    </row>
    <row r="232" spans="1:30">
      <c r="A232" s="72">
        <v>190</v>
      </c>
      <c r="B232" t="s">
        <v>992</v>
      </c>
      <c r="C232" t="s">
        <v>794</v>
      </c>
      <c r="D232">
        <v>21</v>
      </c>
      <c r="E232" t="s">
        <v>812</v>
      </c>
      <c r="F232">
        <v>65</v>
      </c>
      <c r="G232">
        <v>2</v>
      </c>
      <c r="H232">
        <v>960</v>
      </c>
      <c r="I232">
        <v>117</v>
      </c>
      <c r="J232">
        <v>330</v>
      </c>
      <c r="K232">
        <v>0.35499999999999998</v>
      </c>
      <c r="L232">
        <v>43</v>
      </c>
      <c r="M232">
        <v>144</v>
      </c>
      <c r="N232">
        <v>0.29899999999999999</v>
      </c>
      <c r="O232">
        <v>74</v>
      </c>
      <c r="P232">
        <v>186</v>
      </c>
      <c r="Q232">
        <v>0.39800000000000002</v>
      </c>
      <c r="R232">
        <v>0.42</v>
      </c>
      <c r="S232">
        <v>40</v>
      </c>
      <c r="T232">
        <v>50</v>
      </c>
      <c r="U232">
        <v>0.8</v>
      </c>
      <c r="V232">
        <v>20</v>
      </c>
      <c r="W232">
        <v>126</v>
      </c>
      <c r="X232">
        <v>146</v>
      </c>
      <c r="Y232">
        <v>62</v>
      </c>
      <c r="Z232">
        <v>30</v>
      </c>
      <c r="AA232">
        <v>15</v>
      </c>
      <c r="AB232">
        <v>58</v>
      </c>
      <c r="AC232">
        <v>74</v>
      </c>
      <c r="AD232">
        <v>317</v>
      </c>
    </row>
    <row r="233" spans="1:30">
      <c r="A233" s="72">
        <v>191</v>
      </c>
      <c r="B233" t="s">
        <v>993</v>
      </c>
      <c r="C233" t="s">
        <v>776</v>
      </c>
      <c r="D233">
        <v>30</v>
      </c>
      <c r="E233" t="s">
        <v>772</v>
      </c>
      <c r="F233">
        <v>48</v>
      </c>
      <c r="G233">
        <v>13</v>
      </c>
      <c r="H233">
        <v>682</v>
      </c>
      <c r="I233">
        <v>80</v>
      </c>
      <c r="J233">
        <v>147</v>
      </c>
      <c r="K233">
        <v>0.54400000000000004</v>
      </c>
      <c r="L233">
        <v>0</v>
      </c>
      <c r="M233">
        <v>0</v>
      </c>
      <c r="O233">
        <v>80</v>
      </c>
      <c r="P233">
        <v>147</v>
      </c>
      <c r="Q233">
        <v>0.54400000000000004</v>
      </c>
      <c r="R233">
        <v>0.54400000000000004</v>
      </c>
      <c r="S233">
        <v>61</v>
      </c>
      <c r="T233">
        <v>75</v>
      </c>
      <c r="U233">
        <v>0.81299999999999994</v>
      </c>
      <c r="V233">
        <v>54</v>
      </c>
      <c r="W233">
        <v>98</v>
      </c>
      <c r="X233">
        <v>152</v>
      </c>
      <c r="Y233">
        <v>21</v>
      </c>
      <c r="Z233">
        <v>8</v>
      </c>
      <c r="AA233">
        <v>46</v>
      </c>
      <c r="AB233">
        <v>32</v>
      </c>
      <c r="AC233">
        <v>100</v>
      </c>
      <c r="AD233">
        <v>221</v>
      </c>
    </row>
    <row r="234" spans="1:30">
      <c r="A234" s="72">
        <v>191</v>
      </c>
      <c r="B234" t="s">
        <v>993</v>
      </c>
      <c r="C234" t="s">
        <v>776</v>
      </c>
      <c r="D234">
        <v>30</v>
      </c>
      <c r="E234" t="s">
        <v>826</v>
      </c>
      <c r="F234">
        <v>42</v>
      </c>
      <c r="G234">
        <v>13</v>
      </c>
      <c r="H234">
        <v>671</v>
      </c>
      <c r="I234">
        <v>78</v>
      </c>
      <c r="J234">
        <v>144</v>
      </c>
      <c r="K234">
        <v>0.54200000000000004</v>
      </c>
      <c r="L234">
        <v>0</v>
      </c>
      <c r="M234">
        <v>0</v>
      </c>
      <c r="O234">
        <v>78</v>
      </c>
      <c r="P234">
        <v>144</v>
      </c>
      <c r="Q234">
        <v>0.54200000000000004</v>
      </c>
      <c r="R234">
        <v>0.54200000000000004</v>
      </c>
      <c r="S234">
        <v>61</v>
      </c>
      <c r="T234">
        <v>75</v>
      </c>
      <c r="U234">
        <v>0.81299999999999994</v>
      </c>
      <c r="V234">
        <v>53</v>
      </c>
      <c r="W234">
        <v>97</v>
      </c>
      <c r="X234">
        <v>150</v>
      </c>
      <c r="Y234">
        <v>20</v>
      </c>
      <c r="Z234">
        <v>8</v>
      </c>
      <c r="AA234">
        <v>44</v>
      </c>
      <c r="AB234">
        <v>31</v>
      </c>
      <c r="AC234">
        <v>97</v>
      </c>
      <c r="AD234">
        <v>217</v>
      </c>
    </row>
    <row r="235" spans="1:30">
      <c r="A235" s="72">
        <v>191</v>
      </c>
      <c r="B235" t="s">
        <v>993</v>
      </c>
      <c r="C235" t="s">
        <v>776</v>
      </c>
      <c r="D235">
        <v>30</v>
      </c>
      <c r="E235" t="s">
        <v>808</v>
      </c>
      <c r="F235">
        <v>6</v>
      </c>
      <c r="G235">
        <v>0</v>
      </c>
      <c r="H235">
        <v>11</v>
      </c>
      <c r="I235">
        <v>2</v>
      </c>
      <c r="J235">
        <v>3</v>
      </c>
      <c r="K235">
        <v>0.66700000000000004</v>
      </c>
      <c r="L235">
        <v>0</v>
      </c>
      <c r="M235">
        <v>0</v>
      </c>
      <c r="O235">
        <v>2</v>
      </c>
      <c r="P235">
        <v>3</v>
      </c>
      <c r="Q235">
        <v>0.66700000000000004</v>
      </c>
      <c r="R235">
        <v>0.66700000000000004</v>
      </c>
      <c r="S235">
        <v>0</v>
      </c>
      <c r="T235">
        <v>0</v>
      </c>
      <c r="V235">
        <v>1</v>
      </c>
      <c r="W235">
        <v>1</v>
      </c>
      <c r="X235">
        <v>2</v>
      </c>
      <c r="Y235">
        <v>1</v>
      </c>
      <c r="Z235">
        <v>0</v>
      </c>
      <c r="AA235">
        <v>2</v>
      </c>
      <c r="AB235">
        <v>1</v>
      </c>
      <c r="AC235">
        <v>3</v>
      </c>
      <c r="AD235">
        <v>4</v>
      </c>
    </row>
    <row r="236" spans="1:30">
      <c r="A236" s="72">
        <v>192</v>
      </c>
      <c r="B236" t="s">
        <v>994</v>
      </c>
      <c r="C236" t="s">
        <v>769</v>
      </c>
      <c r="D236">
        <v>24</v>
      </c>
      <c r="E236" t="s">
        <v>772</v>
      </c>
      <c r="F236">
        <v>82</v>
      </c>
      <c r="G236">
        <v>55</v>
      </c>
      <c r="H236">
        <v>1888</v>
      </c>
      <c r="I236">
        <v>327</v>
      </c>
      <c r="J236">
        <v>767</v>
      </c>
      <c r="K236">
        <v>0.42599999999999999</v>
      </c>
      <c r="L236">
        <v>148</v>
      </c>
      <c r="M236">
        <v>379</v>
      </c>
      <c r="N236">
        <v>0.39100000000000001</v>
      </c>
      <c r="O236">
        <v>179</v>
      </c>
      <c r="P236">
        <v>388</v>
      </c>
      <c r="Q236">
        <v>0.46100000000000002</v>
      </c>
      <c r="R236">
        <v>0.52300000000000002</v>
      </c>
      <c r="S236">
        <v>64</v>
      </c>
      <c r="T236">
        <v>76</v>
      </c>
      <c r="U236">
        <v>0.84199999999999997</v>
      </c>
      <c r="V236">
        <v>35</v>
      </c>
      <c r="W236">
        <v>234</v>
      </c>
      <c r="X236">
        <v>269</v>
      </c>
      <c r="Y236">
        <v>121</v>
      </c>
      <c r="Z236">
        <v>38</v>
      </c>
      <c r="AA236">
        <v>9</v>
      </c>
      <c r="AB236">
        <v>101</v>
      </c>
      <c r="AC236">
        <v>115</v>
      </c>
      <c r="AD236">
        <v>866</v>
      </c>
    </row>
    <row r="237" spans="1:30">
      <c r="A237" s="72">
        <v>192</v>
      </c>
      <c r="B237" t="s">
        <v>994</v>
      </c>
      <c r="C237" t="s">
        <v>769</v>
      </c>
      <c r="D237">
        <v>24</v>
      </c>
      <c r="E237" t="s">
        <v>780</v>
      </c>
      <c r="F237">
        <v>57</v>
      </c>
      <c r="G237">
        <v>37</v>
      </c>
      <c r="H237">
        <v>1161</v>
      </c>
      <c r="I237">
        <v>185</v>
      </c>
      <c r="J237">
        <v>471</v>
      </c>
      <c r="K237">
        <v>0.39300000000000002</v>
      </c>
      <c r="L237">
        <v>89</v>
      </c>
      <c r="M237">
        <v>241</v>
      </c>
      <c r="N237">
        <v>0.36899999999999999</v>
      </c>
      <c r="O237">
        <v>96</v>
      </c>
      <c r="P237">
        <v>230</v>
      </c>
      <c r="Q237">
        <v>0.41699999999999998</v>
      </c>
      <c r="R237">
        <v>0.48699999999999999</v>
      </c>
      <c r="S237">
        <v>29</v>
      </c>
      <c r="T237">
        <v>33</v>
      </c>
      <c r="U237">
        <v>0.879</v>
      </c>
      <c r="V237">
        <v>19</v>
      </c>
      <c r="W237">
        <v>147</v>
      </c>
      <c r="X237">
        <v>166</v>
      </c>
      <c r="Y237">
        <v>77</v>
      </c>
      <c r="Z237">
        <v>18</v>
      </c>
      <c r="AA237">
        <v>7</v>
      </c>
      <c r="AB237">
        <v>48</v>
      </c>
      <c r="AC237">
        <v>81</v>
      </c>
      <c r="AD237">
        <v>488</v>
      </c>
    </row>
    <row r="238" spans="1:30">
      <c r="A238" s="72">
        <v>192</v>
      </c>
      <c r="B238" t="s">
        <v>994</v>
      </c>
      <c r="C238" t="s">
        <v>769</v>
      </c>
      <c r="D238">
        <v>24</v>
      </c>
      <c r="E238" t="s">
        <v>778</v>
      </c>
      <c r="F238">
        <v>25</v>
      </c>
      <c r="G238">
        <v>18</v>
      </c>
      <c r="H238">
        <v>727</v>
      </c>
      <c r="I238">
        <v>142</v>
      </c>
      <c r="J238">
        <v>296</v>
      </c>
      <c r="K238">
        <v>0.48</v>
      </c>
      <c r="L238">
        <v>59</v>
      </c>
      <c r="M238">
        <v>138</v>
      </c>
      <c r="N238">
        <v>0.42799999999999999</v>
      </c>
      <c r="O238">
        <v>83</v>
      </c>
      <c r="P238">
        <v>158</v>
      </c>
      <c r="Q238">
        <v>0.52500000000000002</v>
      </c>
      <c r="R238">
        <v>0.57899999999999996</v>
      </c>
      <c r="S238">
        <v>35</v>
      </c>
      <c r="T238">
        <v>43</v>
      </c>
      <c r="U238">
        <v>0.81399999999999995</v>
      </c>
      <c r="V238">
        <v>16</v>
      </c>
      <c r="W238">
        <v>87</v>
      </c>
      <c r="X238">
        <v>103</v>
      </c>
      <c r="Y238">
        <v>44</v>
      </c>
      <c r="Z238">
        <v>20</v>
      </c>
      <c r="AA238">
        <v>2</v>
      </c>
      <c r="AB238">
        <v>53</v>
      </c>
      <c r="AC238">
        <v>34</v>
      </c>
      <c r="AD238">
        <v>378</v>
      </c>
    </row>
    <row r="239" spans="1:30">
      <c r="A239" s="72">
        <v>193</v>
      </c>
      <c r="B239" t="s">
        <v>995</v>
      </c>
      <c r="C239" t="s">
        <v>776</v>
      </c>
      <c r="D239">
        <v>34</v>
      </c>
      <c r="E239" t="s">
        <v>800</v>
      </c>
      <c r="F239">
        <v>67</v>
      </c>
      <c r="G239">
        <v>8</v>
      </c>
      <c r="H239">
        <v>1198</v>
      </c>
      <c r="I239">
        <v>245</v>
      </c>
      <c r="J239">
        <v>397</v>
      </c>
      <c r="K239">
        <v>0.61699999999999999</v>
      </c>
      <c r="L239">
        <v>3</v>
      </c>
      <c r="M239">
        <v>9</v>
      </c>
      <c r="N239">
        <v>0.33300000000000002</v>
      </c>
      <c r="O239">
        <v>242</v>
      </c>
      <c r="P239">
        <v>388</v>
      </c>
      <c r="Q239">
        <v>0.624</v>
      </c>
      <c r="R239">
        <v>0.621</v>
      </c>
      <c r="S239">
        <v>116</v>
      </c>
      <c r="T239">
        <v>197</v>
      </c>
      <c r="U239">
        <v>0.58899999999999997</v>
      </c>
      <c r="V239">
        <v>95</v>
      </c>
      <c r="W239">
        <v>187</v>
      </c>
      <c r="X239">
        <v>282</v>
      </c>
      <c r="Y239">
        <v>65</v>
      </c>
      <c r="Z239">
        <v>56</v>
      </c>
      <c r="AA239">
        <v>39</v>
      </c>
      <c r="AB239">
        <v>73</v>
      </c>
      <c r="AC239">
        <v>163</v>
      </c>
      <c r="AD239">
        <v>609</v>
      </c>
    </row>
    <row r="240" spans="1:30">
      <c r="A240" s="72">
        <v>194</v>
      </c>
      <c r="B240" t="s">
        <v>996</v>
      </c>
      <c r="C240" t="s">
        <v>811</v>
      </c>
      <c r="D240">
        <v>30</v>
      </c>
      <c r="E240" t="s">
        <v>851</v>
      </c>
      <c r="F240">
        <v>49</v>
      </c>
      <c r="G240">
        <v>49</v>
      </c>
      <c r="H240">
        <v>1544</v>
      </c>
      <c r="I240">
        <v>289</v>
      </c>
      <c r="J240">
        <v>606</v>
      </c>
      <c r="K240">
        <v>0.47699999999999998</v>
      </c>
      <c r="L240">
        <v>94</v>
      </c>
      <c r="M240">
        <v>233</v>
      </c>
      <c r="N240">
        <v>0.40300000000000002</v>
      </c>
      <c r="O240">
        <v>195</v>
      </c>
      <c r="P240">
        <v>373</v>
      </c>
      <c r="Q240">
        <v>0.52300000000000002</v>
      </c>
      <c r="R240">
        <v>0.55400000000000005</v>
      </c>
      <c r="S240">
        <v>157</v>
      </c>
      <c r="T240">
        <v>196</v>
      </c>
      <c r="U240">
        <v>0.80100000000000005</v>
      </c>
      <c r="V240">
        <v>23</v>
      </c>
      <c r="W240">
        <v>144</v>
      </c>
      <c r="X240">
        <v>167</v>
      </c>
      <c r="Y240">
        <v>204</v>
      </c>
      <c r="Z240">
        <v>50</v>
      </c>
      <c r="AA240">
        <v>11</v>
      </c>
      <c r="AB240">
        <v>85</v>
      </c>
      <c r="AC240">
        <v>114</v>
      </c>
      <c r="AD240">
        <v>829</v>
      </c>
    </row>
    <row r="241" spans="1:30">
      <c r="A241" s="72">
        <v>195</v>
      </c>
      <c r="B241" t="s">
        <v>997</v>
      </c>
      <c r="C241" t="s">
        <v>776</v>
      </c>
      <c r="D241">
        <v>29</v>
      </c>
      <c r="E241" t="s">
        <v>782</v>
      </c>
      <c r="F241">
        <v>7</v>
      </c>
      <c r="G241">
        <v>0</v>
      </c>
      <c r="H241">
        <v>47</v>
      </c>
      <c r="I241">
        <v>5</v>
      </c>
      <c r="J241">
        <v>13</v>
      </c>
      <c r="K241">
        <v>0.38500000000000001</v>
      </c>
      <c r="L241">
        <v>0</v>
      </c>
      <c r="M241">
        <v>0</v>
      </c>
      <c r="O241">
        <v>5</v>
      </c>
      <c r="P241">
        <v>13</v>
      </c>
      <c r="Q241">
        <v>0.38500000000000001</v>
      </c>
      <c r="R241">
        <v>0.38500000000000001</v>
      </c>
      <c r="S241">
        <v>2</v>
      </c>
      <c r="T241">
        <v>2</v>
      </c>
      <c r="U241">
        <v>1</v>
      </c>
      <c r="V241">
        <v>8</v>
      </c>
      <c r="W241">
        <v>6</v>
      </c>
      <c r="X241">
        <v>14</v>
      </c>
      <c r="Y241">
        <v>0</v>
      </c>
      <c r="Z241">
        <v>1</v>
      </c>
      <c r="AA241">
        <v>0</v>
      </c>
      <c r="AB241">
        <v>4</v>
      </c>
      <c r="AC241">
        <v>9</v>
      </c>
      <c r="AD241">
        <v>12</v>
      </c>
    </row>
    <row r="242" spans="1:30">
      <c r="A242" s="72">
        <v>196</v>
      </c>
      <c r="B242" t="s">
        <v>998</v>
      </c>
      <c r="C242" t="s">
        <v>794</v>
      </c>
      <c r="D242">
        <v>25</v>
      </c>
      <c r="E242" t="s">
        <v>780</v>
      </c>
      <c r="F242">
        <v>80</v>
      </c>
      <c r="G242">
        <v>71</v>
      </c>
      <c r="H242">
        <v>2374</v>
      </c>
      <c r="I242">
        <v>183</v>
      </c>
      <c r="J242">
        <v>478</v>
      </c>
      <c r="K242">
        <v>0.38300000000000001</v>
      </c>
      <c r="L242">
        <v>94</v>
      </c>
      <c r="M242">
        <v>270</v>
      </c>
      <c r="N242">
        <v>0.34799999999999998</v>
      </c>
      <c r="O242">
        <v>89</v>
      </c>
      <c r="P242">
        <v>208</v>
      </c>
      <c r="Q242">
        <v>0.42799999999999999</v>
      </c>
      <c r="R242">
        <v>0.48099999999999998</v>
      </c>
      <c r="S242">
        <v>103</v>
      </c>
      <c r="T242">
        <v>128</v>
      </c>
      <c r="U242">
        <v>0.80500000000000005</v>
      </c>
      <c r="V242">
        <v>51</v>
      </c>
      <c r="W242">
        <v>256</v>
      </c>
      <c r="X242">
        <v>307</v>
      </c>
      <c r="Y242">
        <v>141</v>
      </c>
      <c r="Z242">
        <v>72</v>
      </c>
      <c r="AA242">
        <v>32</v>
      </c>
      <c r="AB242">
        <v>82</v>
      </c>
      <c r="AC242">
        <v>182</v>
      </c>
      <c r="AD242">
        <v>563</v>
      </c>
    </row>
    <row r="243" spans="1:30">
      <c r="A243" s="72">
        <v>197</v>
      </c>
      <c r="B243" t="s">
        <v>999</v>
      </c>
      <c r="C243" t="s">
        <v>769</v>
      </c>
      <c r="D243">
        <v>23</v>
      </c>
      <c r="E243" t="s">
        <v>829</v>
      </c>
      <c r="F243">
        <v>39</v>
      </c>
      <c r="G243">
        <v>1</v>
      </c>
      <c r="H243">
        <v>381</v>
      </c>
      <c r="I243">
        <v>47</v>
      </c>
      <c r="J243">
        <v>126</v>
      </c>
      <c r="K243">
        <v>0.373</v>
      </c>
      <c r="L243">
        <v>12</v>
      </c>
      <c r="M243">
        <v>46</v>
      </c>
      <c r="N243">
        <v>0.26100000000000001</v>
      </c>
      <c r="O243">
        <v>35</v>
      </c>
      <c r="P243">
        <v>80</v>
      </c>
      <c r="Q243">
        <v>0.438</v>
      </c>
      <c r="R243">
        <v>0.42099999999999999</v>
      </c>
      <c r="S243">
        <v>21</v>
      </c>
      <c r="T243">
        <v>28</v>
      </c>
      <c r="U243">
        <v>0.75</v>
      </c>
      <c r="V243">
        <v>2</v>
      </c>
      <c r="W243">
        <v>31</v>
      </c>
      <c r="X243">
        <v>33</v>
      </c>
      <c r="Y243">
        <v>33</v>
      </c>
      <c r="Z243">
        <v>11</v>
      </c>
      <c r="AA243">
        <v>2</v>
      </c>
      <c r="AB243">
        <v>28</v>
      </c>
      <c r="AC243">
        <v>39</v>
      </c>
      <c r="AD243">
        <v>127</v>
      </c>
    </row>
    <row r="244" spans="1:30">
      <c r="A244" s="72">
        <v>198</v>
      </c>
      <c r="B244" t="s">
        <v>1000</v>
      </c>
      <c r="C244" t="s">
        <v>811</v>
      </c>
      <c r="D244">
        <v>26</v>
      </c>
      <c r="E244" t="s">
        <v>780</v>
      </c>
      <c r="F244">
        <v>67</v>
      </c>
      <c r="G244">
        <v>61</v>
      </c>
      <c r="H244">
        <v>2190</v>
      </c>
      <c r="I244">
        <v>405</v>
      </c>
      <c r="J244">
        <v>893</v>
      </c>
      <c r="K244">
        <v>0.45400000000000001</v>
      </c>
      <c r="L244">
        <v>100</v>
      </c>
      <c r="M244">
        <v>281</v>
      </c>
      <c r="N244">
        <v>0.35599999999999998</v>
      </c>
      <c r="O244">
        <v>305</v>
      </c>
      <c r="P244">
        <v>612</v>
      </c>
      <c r="Q244">
        <v>0.498</v>
      </c>
      <c r="R244">
        <v>0.51</v>
      </c>
      <c r="S244">
        <v>119</v>
      </c>
      <c r="T244">
        <v>168</v>
      </c>
      <c r="U244">
        <v>0.70799999999999996</v>
      </c>
      <c r="V244">
        <v>46</v>
      </c>
      <c r="W244">
        <v>218</v>
      </c>
      <c r="X244">
        <v>264</v>
      </c>
      <c r="Y244">
        <v>488</v>
      </c>
      <c r="Z244">
        <v>100</v>
      </c>
      <c r="AA244">
        <v>44</v>
      </c>
      <c r="AB244">
        <v>194</v>
      </c>
      <c r="AC244">
        <v>133</v>
      </c>
      <c r="AD244">
        <v>1029</v>
      </c>
    </row>
    <row r="245" spans="1:30">
      <c r="A245" s="72">
        <v>199</v>
      </c>
      <c r="B245" t="s">
        <v>1001</v>
      </c>
      <c r="C245" t="s">
        <v>769</v>
      </c>
      <c r="D245">
        <v>27</v>
      </c>
      <c r="E245" t="s">
        <v>804</v>
      </c>
      <c r="F245">
        <v>82</v>
      </c>
      <c r="G245">
        <v>4</v>
      </c>
      <c r="H245">
        <v>1639</v>
      </c>
      <c r="I245">
        <v>233</v>
      </c>
      <c r="J245">
        <v>538</v>
      </c>
      <c r="K245">
        <v>0.433</v>
      </c>
      <c r="L245">
        <v>97</v>
      </c>
      <c r="M245">
        <v>273</v>
      </c>
      <c r="N245">
        <v>0.35499999999999998</v>
      </c>
      <c r="O245">
        <v>136</v>
      </c>
      <c r="P245">
        <v>265</v>
      </c>
      <c r="Q245">
        <v>0.51300000000000001</v>
      </c>
      <c r="R245">
        <v>0.52300000000000002</v>
      </c>
      <c r="S245">
        <v>66</v>
      </c>
      <c r="T245">
        <v>80</v>
      </c>
      <c r="U245">
        <v>0.82499999999999996</v>
      </c>
      <c r="V245">
        <v>27</v>
      </c>
      <c r="W245">
        <v>198</v>
      </c>
      <c r="X245">
        <v>225</v>
      </c>
      <c r="Y245">
        <v>102</v>
      </c>
      <c r="Z245">
        <v>65</v>
      </c>
      <c r="AA245">
        <v>31</v>
      </c>
      <c r="AB245">
        <v>66</v>
      </c>
      <c r="AC245">
        <v>109</v>
      </c>
      <c r="AD245">
        <v>629</v>
      </c>
    </row>
    <row r="246" spans="1:30">
      <c r="A246" s="72">
        <v>200</v>
      </c>
      <c r="B246" t="s">
        <v>1002</v>
      </c>
      <c r="C246" t="s">
        <v>794</v>
      </c>
      <c r="D246">
        <v>22</v>
      </c>
      <c r="E246" t="s">
        <v>774</v>
      </c>
      <c r="F246">
        <v>78</v>
      </c>
      <c r="G246">
        <v>50</v>
      </c>
      <c r="H246">
        <v>1761</v>
      </c>
      <c r="I246">
        <v>235</v>
      </c>
      <c r="J246">
        <v>542</v>
      </c>
      <c r="K246">
        <v>0.434</v>
      </c>
      <c r="L246">
        <v>15</v>
      </c>
      <c r="M246">
        <v>67</v>
      </c>
      <c r="N246">
        <v>0.224</v>
      </c>
      <c r="O246">
        <v>220</v>
      </c>
      <c r="P246">
        <v>475</v>
      </c>
      <c r="Q246">
        <v>0.46300000000000002</v>
      </c>
      <c r="R246">
        <v>0.44700000000000001</v>
      </c>
      <c r="S246">
        <v>190</v>
      </c>
      <c r="T246">
        <v>253</v>
      </c>
      <c r="U246">
        <v>0.751</v>
      </c>
      <c r="V246">
        <v>96</v>
      </c>
      <c r="W246">
        <v>356</v>
      </c>
      <c r="X246">
        <v>452</v>
      </c>
      <c r="Y246">
        <v>154</v>
      </c>
      <c r="Z246">
        <v>82</v>
      </c>
      <c r="AA246">
        <v>44</v>
      </c>
      <c r="AB246">
        <v>116</v>
      </c>
      <c r="AC246">
        <v>177</v>
      </c>
      <c r="AD246">
        <v>675</v>
      </c>
    </row>
    <row r="247" spans="1:30">
      <c r="A247" s="72">
        <v>201</v>
      </c>
      <c r="B247" t="s">
        <v>1003</v>
      </c>
      <c r="C247" t="s">
        <v>776</v>
      </c>
      <c r="D247">
        <v>23</v>
      </c>
      <c r="E247" t="s">
        <v>797</v>
      </c>
      <c r="F247">
        <v>57</v>
      </c>
      <c r="G247">
        <v>17</v>
      </c>
      <c r="H247">
        <v>1193</v>
      </c>
      <c r="I247">
        <v>230</v>
      </c>
      <c r="J247">
        <v>412</v>
      </c>
      <c r="K247">
        <v>0.55800000000000005</v>
      </c>
      <c r="L247">
        <v>27</v>
      </c>
      <c r="M247">
        <v>77</v>
      </c>
      <c r="N247">
        <v>0.35099999999999998</v>
      </c>
      <c r="O247">
        <v>203</v>
      </c>
      <c r="P247">
        <v>335</v>
      </c>
      <c r="Q247">
        <v>0.60599999999999998</v>
      </c>
      <c r="R247">
        <v>0.59099999999999997</v>
      </c>
      <c r="S247">
        <v>72</v>
      </c>
      <c r="T247">
        <v>103</v>
      </c>
      <c r="U247">
        <v>0.69899999999999995</v>
      </c>
      <c r="V247">
        <v>94</v>
      </c>
      <c r="W247">
        <v>217</v>
      </c>
      <c r="X247">
        <v>311</v>
      </c>
      <c r="Y247">
        <v>58</v>
      </c>
      <c r="Z247">
        <v>42</v>
      </c>
      <c r="AA247">
        <v>55</v>
      </c>
      <c r="AB247">
        <v>55</v>
      </c>
      <c r="AC247">
        <v>136</v>
      </c>
      <c r="AD247">
        <v>559</v>
      </c>
    </row>
    <row r="248" spans="1:30">
      <c r="A248" s="72">
        <v>202</v>
      </c>
      <c r="B248" t="s">
        <v>1004</v>
      </c>
      <c r="C248" t="s">
        <v>769</v>
      </c>
      <c r="D248">
        <v>24</v>
      </c>
      <c r="E248" t="s">
        <v>851</v>
      </c>
      <c r="F248">
        <v>59</v>
      </c>
      <c r="G248">
        <v>55</v>
      </c>
      <c r="H248">
        <v>1593</v>
      </c>
      <c r="I248">
        <v>272</v>
      </c>
      <c r="J248">
        <v>666</v>
      </c>
      <c r="K248">
        <v>0.40799999999999997</v>
      </c>
      <c r="L248">
        <v>114</v>
      </c>
      <c r="M248">
        <v>307</v>
      </c>
      <c r="N248">
        <v>0.371</v>
      </c>
      <c r="O248">
        <v>158</v>
      </c>
      <c r="P248">
        <v>359</v>
      </c>
      <c r="Q248">
        <v>0.44</v>
      </c>
      <c r="R248">
        <v>0.49399999999999999</v>
      </c>
      <c r="S248">
        <v>90</v>
      </c>
      <c r="T248">
        <v>115</v>
      </c>
      <c r="U248">
        <v>0.78300000000000003</v>
      </c>
      <c r="V248">
        <v>16</v>
      </c>
      <c r="W248">
        <v>186</v>
      </c>
      <c r="X248">
        <v>202</v>
      </c>
      <c r="Y248">
        <v>96</v>
      </c>
      <c r="Z248">
        <v>38</v>
      </c>
      <c r="AA248">
        <v>11</v>
      </c>
      <c r="AB248">
        <v>65</v>
      </c>
      <c r="AC248">
        <v>132</v>
      </c>
      <c r="AD248">
        <v>748</v>
      </c>
    </row>
    <row r="249" spans="1:30">
      <c r="A249" s="72">
        <v>203</v>
      </c>
      <c r="B249" t="s">
        <v>1005</v>
      </c>
      <c r="C249" t="s">
        <v>776</v>
      </c>
      <c r="D249">
        <v>30</v>
      </c>
      <c r="E249" t="s">
        <v>855</v>
      </c>
      <c r="F249">
        <v>68</v>
      </c>
      <c r="G249">
        <v>68</v>
      </c>
      <c r="H249">
        <v>2193</v>
      </c>
      <c r="I249">
        <v>379</v>
      </c>
      <c r="J249">
        <v>801</v>
      </c>
      <c r="K249">
        <v>0.47299999999999998</v>
      </c>
      <c r="L249">
        <v>86</v>
      </c>
      <c r="M249">
        <v>242</v>
      </c>
      <c r="N249">
        <v>0.35499999999999998</v>
      </c>
      <c r="O249">
        <v>293</v>
      </c>
      <c r="P249">
        <v>559</v>
      </c>
      <c r="Q249">
        <v>0.52400000000000002</v>
      </c>
      <c r="R249">
        <v>0.52700000000000002</v>
      </c>
      <c r="S249">
        <v>108</v>
      </c>
      <c r="T249">
        <v>135</v>
      </c>
      <c r="U249">
        <v>0.8</v>
      </c>
      <c r="V249">
        <v>95</v>
      </c>
      <c r="W249">
        <v>370</v>
      </c>
      <c r="X249">
        <v>465</v>
      </c>
      <c r="Y249">
        <v>337</v>
      </c>
      <c r="Z249">
        <v>52</v>
      </c>
      <c r="AA249">
        <v>86</v>
      </c>
      <c r="AB249">
        <v>115</v>
      </c>
      <c r="AC249">
        <v>138</v>
      </c>
      <c r="AD249">
        <v>952</v>
      </c>
    </row>
    <row r="250" spans="1:30">
      <c r="A250" s="72">
        <v>204</v>
      </c>
      <c r="B250" t="s">
        <v>1006</v>
      </c>
      <c r="C250" t="s">
        <v>769</v>
      </c>
      <c r="D250">
        <v>23</v>
      </c>
      <c r="E250" t="s">
        <v>833</v>
      </c>
      <c r="F250">
        <v>1</v>
      </c>
      <c r="G250">
        <v>0</v>
      </c>
      <c r="H250">
        <v>1</v>
      </c>
      <c r="I250">
        <v>0</v>
      </c>
      <c r="J250">
        <v>0</v>
      </c>
      <c r="L250">
        <v>0</v>
      </c>
      <c r="M250">
        <v>0</v>
      </c>
      <c r="O250">
        <v>0</v>
      </c>
      <c r="P250">
        <v>0</v>
      </c>
      <c r="S250">
        <v>0</v>
      </c>
      <c r="T250">
        <v>0</v>
      </c>
      <c r="V250">
        <v>0</v>
      </c>
      <c r="W250">
        <v>1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>
      <c r="A251" s="72">
        <v>205</v>
      </c>
      <c r="B251" t="s">
        <v>1007</v>
      </c>
      <c r="C251" t="s">
        <v>776</v>
      </c>
      <c r="D251">
        <v>31</v>
      </c>
      <c r="E251" t="s">
        <v>831</v>
      </c>
      <c r="F251">
        <v>74</v>
      </c>
      <c r="G251">
        <v>74</v>
      </c>
      <c r="H251">
        <v>2199</v>
      </c>
      <c r="I251">
        <v>388</v>
      </c>
      <c r="J251">
        <v>613</v>
      </c>
      <c r="K251">
        <v>0.63300000000000001</v>
      </c>
      <c r="L251">
        <v>0</v>
      </c>
      <c r="M251">
        <v>2</v>
      </c>
      <c r="N251">
        <v>0</v>
      </c>
      <c r="O251">
        <v>388</v>
      </c>
      <c r="P251">
        <v>611</v>
      </c>
      <c r="Q251">
        <v>0.63500000000000001</v>
      </c>
      <c r="R251">
        <v>0.63300000000000001</v>
      </c>
      <c r="S251">
        <v>226</v>
      </c>
      <c r="T251">
        <v>424</v>
      </c>
      <c r="U251">
        <v>0.53300000000000003</v>
      </c>
      <c r="V251">
        <v>296</v>
      </c>
      <c r="W251">
        <v>644</v>
      </c>
      <c r="X251">
        <v>940</v>
      </c>
      <c r="Y251">
        <v>104</v>
      </c>
      <c r="Z251">
        <v>64</v>
      </c>
      <c r="AA251">
        <v>92</v>
      </c>
      <c r="AB251">
        <v>170</v>
      </c>
      <c r="AC251">
        <v>203</v>
      </c>
      <c r="AD251">
        <v>1002</v>
      </c>
    </row>
    <row r="252" spans="1:30">
      <c r="A252" s="72">
        <v>206</v>
      </c>
      <c r="B252" t="s">
        <v>1008</v>
      </c>
      <c r="C252" t="s">
        <v>811</v>
      </c>
      <c r="D252">
        <v>33</v>
      </c>
      <c r="E252" t="s">
        <v>846</v>
      </c>
      <c r="F252">
        <v>23</v>
      </c>
      <c r="G252">
        <v>1</v>
      </c>
      <c r="H252">
        <v>237</v>
      </c>
      <c r="I252">
        <v>25</v>
      </c>
      <c r="J252">
        <v>68</v>
      </c>
      <c r="K252">
        <v>0.36799999999999999</v>
      </c>
      <c r="L252">
        <v>4</v>
      </c>
      <c r="M252">
        <v>19</v>
      </c>
      <c r="N252">
        <v>0.21099999999999999</v>
      </c>
      <c r="O252">
        <v>21</v>
      </c>
      <c r="P252">
        <v>49</v>
      </c>
      <c r="Q252">
        <v>0.42899999999999999</v>
      </c>
      <c r="R252">
        <v>0.39700000000000002</v>
      </c>
      <c r="S252">
        <v>9</v>
      </c>
      <c r="T252">
        <v>17</v>
      </c>
      <c r="U252">
        <v>0.52900000000000003</v>
      </c>
      <c r="V252">
        <v>2</v>
      </c>
      <c r="W252">
        <v>22</v>
      </c>
      <c r="X252">
        <v>24</v>
      </c>
      <c r="Y252">
        <v>52</v>
      </c>
      <c r="Z252">
        <v>10</v>
      </c>
      <c r="AA252">
        <v>2</v>
      </c>
      <c r="AB252">
        <v>19</v>
      </c>
      <c r="AC252">
        <v>16</v>
      </c>
      <c r="AD252">
        <v>63</v>
      </c>
    </row>
    <row r="253" spans="1:30">
      <c r="A253" s="72">
        <v>207</v>
      </c>
      <c r="B253" t="s">
        <v>1009</v>
      </c>
      <c r="C253" t="s">
        <v>766</v>
      </c>
      <c r="D253">
        <v>25</v>
      </c>
      <c r="E253" t="s">
        <v>770</v>
      </c>
      <c r="F253">
        <v>2</v>
      </c>
      <c r="G253">
        <v>0</v>
      </c>
      <c r="H253">
        <v>31</v>
      </c>
      <c r="I253">
        <v>6</v>
      </c>
      <c r="J253">
        <v>11</v>
      </c>
      <c r="K253">
        <v>0.54500000000000004</v>
      </c>
      <c r="L253">
        <v>2</v>
      </c>
      <c r="M253">
        <v>4</v>
      </c>
      <c r="N253">
        <v>0.5</v>
      </c>
      <c r="O253">
        <v>4</v>
      </c>
      <c r="P253">
        <v>7</v>
      </c>
      <c r="Q253">
        <v>0.57099999999999995</v>
      </c>
      <c r="R253">
        <v>0.63600000000000001</v>
      </c>
      <c r="S253">
        <v>0</v>
      </c>
      <c r="T253">
        <v>1</v>
      </c>
      <c r="U253">
        <v>0</v>
      </c>
      <c r="V253">
        <v>4</v>
      </c>
      <c r="W253">
        <v>5</v>
      </c>
      <c r="X253">
        <v>9</v>
      </c>
      <c r="Y253">
        <v>3</v>
      </c>
      <c r="Z253">
        <v>0</v>
      </c>
      <c r="AA253">
        <v>3</v>
      </c>
      <c r="AB253">
        <v>0</v>
      </c>
      <c r="AC253">
        <v>0</v>
      </c>
      <c r="AD253">
        <v>14</v>
      </c>
    </row>
    <row r="254" spans="1:30">
      <c r="A254" s="72">
        <v>208</v>
      </c>
      <c r="B254" t="s">
        <v>1010</v>
      </c>
      <c r="C254" t="s">
        <v>766</v>
      </c>
      <c r="D254">
        <v>31</v>
      </c>
      <c r="E254" t="s">
        <v>831</v>
      </c>
      <c r="F254">
        <v>56</v>
      </c>
      <c r="G254">
        <v>4</v>
      </c>
      <c r="H254">
        <v>689</v>
      </c>
      <c r="I254">
        <v>87</v>
      </c>
      <c r="J254">
        <v>214</v>
      </c>
      <c r="K254">
        <v>0.40699999999999997</v>
      </c>
      <c r="L254">
        <v>19</v>
      </c>
      <c r="M254">
        <v>54</v>
      </c>
      <c r="N254">
        <v>0.35199999999999998</v>
      </c>
      <c r="O254">
        <v>68</v>
      </c>
      <c r="P254">
        <v>160</v>
      </c>
      <c r="Q254">
        <v>0.42499999999999999</v>
      </c>
      <c r="R254">
        <v>0.45100000000000001</v>
      </c>
      <c r="S254">
        <v>64</v>
      </c>
      <c r="T254">
        <v>82</v>
      </c>
      <c r="U254">
        <v>0.78</v>
      </c>
      <c r="V254">
        <v>60</v>
      </c>
      <c r="W254">
        <v>146</v>
      </c>
      <c r="X254">
        <v>206</v>
      </c>
      <c r="Y254">
        <v>29</v>
      </c>
      <c r="Z254">
        <v>15</v>
      </c>
      <c r="AA254">
        <v>21</v>
      </c>
      <c r="AB254">
        <v>28</v>
      </c>
      <c r="AC254">
        <v>69</v>
      </c>
      <c r="AD254">
        <v>257</v>
      </c>
    </row>
    <row r="255" spans="1:30">
      <c r="A255" s="72">
        <v>209</v>
      </c>
      <c r="B255" t="s">
        <v>1011</v>
      </c>
      <c r="C255" t="s">
        <v>769</v>
      </c>
      <c r="D255">
        <v>23</v>
      </c>
      <c r="E255" t="s">
        <v>867</v>
      </c>
      <c r="F255">
        <v>3</v>
      </c>
      <c r="G255">
        <v>0</v>
      </c>
      <c r="H255">
        <v>9</v>
      </c>
      <c r="I255">
        <v>0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R255">
        <v>0</v>
      </c>
      <c r="S255">
        <v>0</v>
      </c>
      <c r="T255">
        <v>0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>
      <c r="A256" s="72">
        <v>210</v>
      </c>
      <c r="B256" t="s">
        <v>1012</v>
      </c>
      <c r="C256" t="s">
        <v>766</v>
      </c>
      <c r="D256">
        <v>27</v>
      </c>
      <c r="E256" t="s">
        <v>772</v>
      </c>
      <c r="F256">
        <v>79</v>
      </c>
      <c r="G256">
        <v>79</v>
      </c>
      <c r="H256">
        <v>2422</v>
      </c>
      <c r="I256">
        <v>471</v>
      </c>
      <c r="J256">
        <v>982</v>
      </c>
      <c r="K256">
        <v>0.48</v>
      </c>
      <c r="L256">
        <v>124</v>
      </c>
      <c r="M256">
        <v>317</v>
      </c>
      <c r="N256">
        <v>0.39100000000000001</v>
      </c>
      <c r="O256">
        <v>347</v>
      </c>
      <c r="P256">
        <v>665</v>
      </c>
      <c r="Q256">
        <v>0.52200000000000002</v>
      </c>
      <c r="R256">
        <v>0.54300000000000004</v>
      </c>
      <c r="S256">
        <v>107</v>
      </c>
      <c r="T256">
        <v>125</v>
      </c>
      <c r="U256">
        <v>0.85599999999999998</v>
      </c>
      <c r="V256">
        <v>129</v>
      </c>
      <c r="W256">
        <v>409</v>
      </c>
      <c r="X256">
        <v>538</v>
      </c>
      <c r="Y256">
        <v>75</v>
      </c>
      <c r="Z256">
        <v>41</v>
      </c>
      <c r="AA256">
        <v>124</v>
      </c>
      <c r="AB256">
        <v>105</v>
      </c>
      <c r="AC256">
        <v>215</v>
      </c>
      <c r="AD256">
        <v>1173</v>
      </c>
    </row>
    <row r="257" spans="1:30">
      <c r="A257" s="72">
        <v>210</v>
      </c>
      <c r="B257" t="s">
        <v>1012</v>
      </c>
      <c r="C257" t="s">
        <v>766</v>
      </c>
      <c r="D257">
        <v>27</v>
      </c>
      <c r="E257" t="s">
        <v>812</v>
      </c>
      <c r="F257">
        <v>56</v>
      </c>
      <c r="G257">
        <v>56</v>
      </c>
      <c r="H257">
        <v>1710</v>
      </c>
      <c r="I257">
        <v>343</v>
      </c>
      <c r="J257">
        <v>703</v>
      </c>
      <c r="K257">
        <v>0.48799999999999999</v>
      </c>
      <c r="L257">
        <v>83</v>
      </c>
      <c r="M257">
        <v>214</v>
      </c>
      <c r="N257">
        <v>0.38800000000000001</v>
      </c>
      <c r="O257">
        <v>260</v>
      </c>
      <c r="P257">
        <v>489</v>
      </c>
      <c r="Q257">
        <v>0.53200000000000003</v>
      </c>
      <c r="R257">
        <v>0.54700000000000004</v>
      </c>
      <c r="S257">
        <v>77</v>
      </c>
      <c r="T257">
        <v>91</v>
      </c>
      <c r="U257">
        <v>0.84599999999999997</v>
      </c>
      <c r="V257">
        <v>100</v>
      </c>
      <c r="W257">
        <v>282</v>
      </c>
      <c r="X257">
        <v>382</v>
      </c>
      <c r="Y257">
        <v>60</v>
      </c>
      <c r="Z257">
        <v>34</v>
      </c>
      <c r="AA257">
        <v>91</v>
      </c>
      <c r="AB257">
        <v>66</v>
      </c>
      <c r="AC257">
        <v>139</v>
      </c>
      <c r="AD257">
        <v>846</v>
      </c>
    </row>
    <row r="258" spans="1:30">
      <c r="A258" s="72">
        <v>210</v>
      </c>
      <c r="B258" t="s">
        <v>1012</v>
      </c>
      <c r="C258" t="s">
        <v>766</v>
      </c>
      <c r="D258">
        <v>27</v>
      </c>
      <c r="E258" t="s">
        <v>869</v>
      </c>
      <c r="F258">
        <v>23</v>
      </c>
      <c r="G258">
        <v>23</v>
      </c>
      <c r="H258">
        <v>712</v>
      </c>
      <c r="I258">
        <v>128</v>
      </c>
      <c r="J258">
        <v>279</v>
      </c>
      <c r="K258">
        <v>0.45900000000000002</v>
      </c>
      <c r="L258">
        <v>41</v>
      </c>
      <c r="M258">
        <v>103</v>
      </c>
      <c r="N258">
        <v>0.39800000000000002</v>
      </c>
      <c r="O258">
        <v>87</v>
      </c>
      <c r="P258">
        <v>176</v>
      </c>
      <c r="Q258">
        <v>0.49399999999999999</v>
      </c>
      <c r="R258">
        <v>0.53200000000000003</v>
      </c>
      <c r="S258">
        <v>30</v>
      </c>
      <c r="T258">
        <v>34</v>
      </c>
      <c r="U258">
        <v>0.88200000000000001</v>
      </c>
      <c r="V258">
        <v>29</v>
      </c>
      <c r="W258">
        <v>127</v>
      </c>
      <c r="X258">
        <v>156</v>
      </c>
      <c r="Y258">
        <v>15</v>
      </c>
      <c r="Z258">
        <v>7</v>
      </c>
      <c r="AA258">
        <v>33</v>
      </c>
      <c r="AB258">
        <v>39</v>
      </c>
      <c r="AC258">
        <v>76</v>
      </c>
      <c r="AD258">
        <v>327</v>
      </c>
    </row>
    <row r="259" spans="1:30">
      <c r="A259" s="72">
        <v>211</v>
      </c>
      <c r="B259" t="s">
        <v>1013</v>
      </c>
      <c r="C259" t="s">
        <v>794</v>
      </c>
      <c r="D259">
        <v>33</v>
      </c>
      <c r="E259" t="s">
        <v>822</v>
      </c>
      <c r="F259">
        <v>76</v>
      </c>
      <c r="G259">
        <v>0</v>
      </c>
      <c r="H259">
        <v>1998</v>
      </c>
      <c r="I259">
        <v>219</v>
      </c>
      <c r="J259">
        <v>415</v>
      </c>
      <c r="K259">
        <v>0.52800000000000002</v>
      </c>
      <c r="L259">
        <v>64</v>
      </c>
      <c r="M259">
        <v>177</v>
      </c>
      <c r="N259">
        <v>0.36199999999999999</v>
      </c>
      <c r="O259">
        <v>155</v>
      </c>
      <c r="P259">
        <v>238</v>
      </c>
      <c r="Q259">
        <v>0.65100000000000002</v>
      </c>
      <c r="R259">
        <v>0.60499999999999998</v>
      </c>
      <c r="S259">
        <v>72</v>
      </c>
      <c r="T259">
        <v>102</v>
      </c>
      <c r="U259">
        <v>0.70599999999999996</v>
      </c>
      <c r="V259">
        <v>51</v>
      </c>
      <c r="W259">
        <v>253</v>
      </c>
      <c r="X259">
        <v>304</v>
      </c>
      <c r="Y259">
        <v>261</v>
      </c>
      <c r="Z259">
        <v>76</v>
      </c>
      <c r="AA259">
        <v>39</v>
      </c>
      <c r="AB259">
        <v>58</v>
      </c>
      <c r="AC259">
        <v>97</v>
      </c>
      <c r="AD259">
        <v>574</v>
      </c>
    </row>
    <row r="260" spans="1:30">
      <c r="A260" s="72">
        <v>212</v>
      </c>
      <c r="B260" t="s">
        <v>1014</v>
      </c>
      <c r="C260" t="s">
        <v>766</v>
      </c>
      <c r="D260">
        <v>29</v>
      </c>
      <c r="E260" t="s">
        <v>772</v>
      </c>
      <c r="F260">
        <v>82</v>
      </c>
      <c r="G260">
        <v>52</v>
      </c>
      <c r="H260">
        <v>2142</v>
      </c>
      <c r="I260">
        <v>384</v>
      </c>
      <c r="J260">
        <v>890</v>
      </c>
      <c r="K260">
        <v>0.43099999999999999</v>
      </c>
      <c r="L260">
        <v>142</v>
      </c>
      <c r="M260">
        <v>402</v>
      </c>
      <c r="N260">
        <v>0.35299999999999998</v>
      </c>
      <c r="O260">
        <v>242</v>
      </c>
      <c r="P260">
        <v>488</v>
      </c>
      <c r="Q260">
        <v>0.496</v>
      </c>
      <c r="R260">
        <v>0.51100000000000001</v>
      </c>
      <c r="S260">
        <v>161</v>
      </c>
      <c r="T260">
        <v>207</v>
      </c>
      <c r="U260">
        <v>0.77800000000000002</v>
      </c>
      <c r="V260">
        <v>115</v>
      </c>
      <c r="W260">
        <v>366</v>
      </c>
      <c r="X260">
        <v>481</v>
      </c>
      <c r="Y260">
        <v>141</v>
      </c>
      <c r="Z260">
        <v>58</v>
      </c>
      <c r="AA260">
        <v>23</v>
      </c>
      <c r="AB260">
        <v>116</v>
      </c>
      <c r="AC260">
        <v>211</v>
      </c>
      <c r="AD260">
        <v>1071</v>
      </c>
    </row>
    <row r="261" spans="1:30">
      <c r="A261" s="72">
        <v>212</v>
      </c>
      <c r="B261" t="s">
        <v>1014</v>
      </c>
      <c r="C261" t="s">
        <v>766</v>
      </c>
      <c r="D261">
        <v>29</v>
      </c>
      <c r="E261" t="s">
        <v>770</v>
      </c>
      <c r="F261">
        <v>3</v>
      </c>
      <c r="G261">
        <v>0</v>
      </c>
      <c r="H261">
        <v>62</v>
      </c>
      <c r="I261">
        <v>6</v>
      </c>
      <c r="J261">
        <v>16</v>
      </c>
      <c r="K261">
        <v>0.375</v>
      </c>
      <c r="L261">
        <v>3</v>
      </c>
      <c r="M261">
        <v>12</v>
      </c>
      <c r="N261">
        <v>0.25</v>
      </c>
      <c r="O261">
        <v>3</v>
      </c>
      <c r="P261">
        <v>4</v>
      </c>
      <c r="Q261">
        <v>0.75</v>
      </c>
      <c r="R261">
        <v>0.46899999999999997</v>
      </c>
      <c r="S261">
        <v>0</v>
      </c>
      <c r="T261">
        <v>0</v>
      </c>
      <c r="V261">
        <v>2</v>
      </c>
      <c r="W261">
        <v>14</v>
      </c>
      <c r="X261">
        <v>16</v>
      </c>
      <c r="Y261">
        <v>1</v>
      </c>
      <c r="Z261">
        <v>3</v>
      </c>
      <c r="AA261">
        <v>1</v>
      </c>
      <c r="AB261">
        <v>4</v>
      </c>
      <c r="AC261">
        <v>5</v>
      </c>
      <c r="AD261">
        <v>15</v>
      </c>
    </row>
    <row r="262" spans="1:30">
      <c r="A262" s="72">
        <v>212</v>
      </c>
      <c r="B262" t="s">
        <v>1014</v>
      </c>
      <c r="C262" t="s">
        <v>766</v>
      </c>
      <c r="D262">
        <v>29</v>
      </c>
      <c r="E262" t="s">
        <v>797</v>
      </c>
      <c r="F262">
        <v>53</v>
      </c>
      <c r="G262">
        <v>40</v>
      </c>
      <c r="H262">
        <v>1447</v>
      </c>
      <c r="I262">
        <v>285</v>
      </c>
      <c r="J262">
        <v>648</v>
      </c>
      <c r="K262">
        <v>0.44</v>
      </c>
      <c r="L262">
        <v>107</v>
      </c>
      <c r="M262">
        <v>298</v>
      </c>
      <c r="N262">
        <v>0.35899999999999999</v>
      </c>
      <c r="O262">
        <v>178</v>
      </c>
      <c r="P262">
        <v>350</v>
      </c>
      <c r="Q262">
        <v>0.50900000000000001</v>
      </c>
      <c r="R262">
        <v>0.52200000000000002</v>
      </c>
      <c r="S262">
        <v>109</v>
      </c>
      <c r="T262">
        <v>142</v>
      </c>
      <c r="U262">
        <v>0.76800000000000002</v>
      </c>
      <c r="V262">
        <v>71</v>
      </c>
      <c r="W262">
        <v>243</v>
      </c>
      <c r="X262">
        <v>314</v>
      </c>
      <c r="Y262">
        <v>97</v>
      </c>
      <c r="Z262">
        <v>33</v>
      </c>
      <c r="AA262">
        <v>14</v>
      </c>
      <c r="AB262">
        <v>78</v>
      </c>
      <c r="AC262">
        <v>133</v>
      </c>
      <c r="AD262">
        <v>786</v>
      </c>
    </row>
    <row r="263" spans="1:30">
      <c r="A263" s="72">
        <v>212</v>
      </c>
      <c r="B263" t="s">
        <v>1014</v>
      </c>
      <c r="C263" t="s">
        <v>766</v>
      </c>
      <c r="D263">
        <v>29</v>
      </c>
      <c r="E263" t="s">
        <v>831</v>
      </c>
      <c r="F263">
        <v>26</v>
      </c>
      <c r="G263">
        <v>12</v>
      </c>
      <c r="H263">
        <v>633</v>
      </c>
      <c r="I263">
        <v>93</v>
      </c>
      <c r="J263">
        <v>226</v>
      </c>
      <c r="K263">
        <v>0.41199999999999998</v>
      </c>
      <c r="L263">
        <v>32</v>
      </c>
      <c r="M263">
        <v>92</v>
      </c>
      <c r="N263">
        <v>0.34799999999999998</v>
      </c>
      <c r="O263">
        <v>61</v>
      </c>
      <c r="P263">
        <v>134</v>
      </c>
      <c r="Q263">
        <v>0.45500000000000002</v>
      </c>
      <c r="R263">
        <v>0.48199999999999998</v>
      </c>
      <c r="S263">
        <v>52</v>
      </c>
      <c r="T263">
        <v>65</v>
      </c>
      <c r="U263">
        <v>0.8</v>
      </c>
      <c r="V263">
        <v>42</v>
      </c>
      <c r="W263">
        <v>109</v>
      </c>
      <c r="X263">
        <v>151</v>
      </c>
      <c r="Y263">
        <v>43</v>
      </c>
      <c r="Z263">
        <v>22</v>
      </c>
      <c r="AA263">
        <v>8</v>
      </c>
      <c r="AB263">
        <v>34</v>
      </c>
      <c r="AC263">
        <v>73</v>
      </c>
      <c r="AD263">
        <v>270</v>
      </c>
    </row>
    <row r="264" spans="1:30">
      <c r="A264" s="72">
        <v>213</v>
      </c>
      <c r="B264" t="s">
        <v>1015</v>
      </c>
      <c r="C264" t="s">
        <v>794</v>
      </c>
      <c r="D264">
        <v>29</v>
      </c>
      <c r="E264" t="s">
        <v>851</v>
      </c>
      <c r="F264">
        <v>82</v>
      </c>
      <c r="G264">
        <v>26</v>
      </c>
      <c r="H264">
        <v>1972</v>
      </c>
      <c r="I264">
        <v>204</v>
      </c>
      <c r="J264">
        <v>451</v>
      </c>
      <c r="K264">
        <v>0.45200000000000001</v>
      </c>
      <c r="L264">
        <v>123</v>
      </c>
      <c r="M264">
        <v>279</v>
      </c>
      <c r="N264">
        <v>0.441</v>
      </c>
      <c r="O264">
        <v>81</v>
      </c>
      <c r="P264">
        <v>172</v>
      </c>
      <c r="Q264">
        <v>0.47099999999999997</v>
      </c>
      <c r="R264">
        <v>0.58899999999999997</v>
      </c>
      <c r="S264">
        <v>50</v>
      </c>
      <c r="T264">
        <v>68</v>
      </c>
      <c r="U264">
        <v>0.73499999999999999</v>
      </c>
      <c r="V264">
        <v>23</v>
      </c>
      <c r="W264">
        <v>238</v>
      </c>
      <c r="X264">
        <v>261</v>
      </c>
      <c r="Y264">
        <v>225</v>
      </c>
      <c r="Z264">
        <v>96</v>
      </c>
      <c r="AA264">
        <v>8</v>
      </c>
      <c r="AB264">
        <v>107</v>
      </c>
      <c r="AC264">
        <v>163</v>
      </c>
      <c r="AD264">
        <v>581</v>
      </c>
    </row>
    <row r="265" spans="1:30">
      <c r="A265" s="72">
        <v>214</v>
      </c>
      <c r="B265" t="s">
        <v>1016</v>
      </c>
      <c r="C265" t="s">
        <v>794</v>
      </c>
      <c r="D265">
        <v>19</v>
      </c>
      <c r="E265" t="s">
        <v>846</v>
      </c>
      <c r="F265">
        <v>79</v>
      </c>
      <c r="G265">
        <v>40</v>
      </c>
      <c r="H265">
        <v>2279</v>
      </c>
      <c r="I265">
        <v>276</v>
      </c>
      <c r="J265">
        <v>686</v>
      </c>
      <c r="K265">
        <v>0.40200000000000002</v>
      </c>
      <c r="L265">
        <v>55</v>
      </c>
      <c r="M265">
        <v>187</v>
      </c>
      <c r="N265">
        <v>0.29399999999999998</v>
      </c>
      <c r="O265">
        <v>221</v>
      </c>
      <c r="P265">
        <v>499</v>
      </c>
      <c r="Q265">
        <v>0.443</v>
      </c>
      <c r="R265">
        <v>0.442</v>
      </c>
      <c r="S265">
        <v>133</v>
      </c>
      <c r="T265">
        <v>214</v>
      </c>
      <c r="U265">
        <v>0.621</v>
      </c>
      <c r="V265">
        <v>60</v>
      </c>
      <c r="W265">
        <v>256</v>
      </c>
      <c r="X265">
        <v>316</v>
      </c>
      <c r="Y265">
        <v>166</v>
      </c>
      <c r="Z265">
        <v>50</v>
      </c>
      <c r="AA265">
        <v>36</v>
      </c>
      <c r="AB265">
        <v>116</v>
      </c>
      <c r="AC265">
        <v>158</v>
      </c>
      <c r="AD265">
        <v>740</v>
      </c>
    </row>
    <row r="266" spans="1:30">
      <c r="A266" s="72">
        <v>215</v>
      </c>
      <c r="B266" t="s">
        <v>1017</v>
      </c>
      <c r="C266" t="s">
        <v>811</v>
      </c>
      <c r="D266">
        <v>24</v>
      </c>
      <c r="E266" t="s">
        <v>792</v>
      </c>
      <c r="F266">
        <v>72</v>
      </c>
      <c r="G266">
        <v>72</v>
      </c>
      <c r="H266">
        <v>2525</v>
      </c>
      <c r="I266">
        <v>671</v>
      </c>
      <c r="J266">
        <v>1420</v>
      </c>
      <c r="K266">
        <v>0.47299999999999998</v>
      </c>
      <c r="L266">
        <v>177</v>
      </c>
      <c r="M266">
        <v>441</v>
      </c>
      <c r="N266">
        <v>0.40100000000000002</v>
      </c>
      <c r="O266">
        <v>494</v>
      </c>
      <c r="P266">
        <v>979</v>
      </c>
      <c r="Q266">
        <v>0.505</v>
      </c>
      <c r="R266">
        <v>0.53500000000000003</v>
      </c>
      <c r="S266">
        <v>297</v>
      </c>
      <c r="T266">
        <v>328</v>
      </c>
      <c r="U266">
        <v>0.90500000000000003</v>
      </c>
      <c r="V266">
        <v>52</v>
      </c>
      <c r="W266">
        <v>178</v>
      </c>
      <c r="X266">
        <v>230</v>
      </c>
      <c r="Y266">
        <v>418</v>
      </c>
      <c r="Z266">
        <v>83</v>
      </c>
      <c r="AA266">
        <v>24</v>
      </c>
      <c r="AB266">
        <v>180</v>
      </c>
      <c r="AC266">
        <v>157</v>
      </c>
      <c r="AD266">
        <v>1816</v>
      </c>
    </row>
    <row r="267" spans="1:30">
      <c r="A267" s="72">
        <v>216</v>
      </c>
      <c r="B267" t="s">
        <v>1018</v>
      </c>
      <c r="C267" t="s">
        <v>811</v>
      </c>
      <c r="D267">
        <v>33</v>
      </c>
      <c r="E267" t="s">
        <v>780</v>
      </c>
      <c r="F267">
        <v>2</v>
      </c>
      <c r="G267">
        <v>0</v>
      </c>
      <c r="H267">
        <v>33</v>
      </c>
      <c r="I267">
        <v>2</v>
      </c>
      <c r="J267">
        <v>3</v>
      </c>
      <c r="K267">
        <v>0.66700000000000004</v>
      </c>
      <c r="L267">
        <v>0</v>
      </c>
      <c r="M267">
        <v>1</v>
      </c>
      <c r="N267">
        <v>0</v>
      </c>
      <c r="O267">
        <v>2</v>
      </c>
      <c r="P267">
        <v>2</v>
      </c>
      <c r="Q267">
        <v>1</v>
      </c>
      <c r="R267">
        <v>0.66700000000000004</v>
      </c>
      <c r="S267">
        <v>2</v>
      </c>
      <c r="T267">
        <v>2</v>
      </c>
      <c r="U267">
        <v>1</v>
      </c>
      <c r="V267">
        <v>0</v>
      </c>
      <c r="W267">
        <v>0</v>
      </c>
      <c r="X267">
        <v>0</v>
      </c>
      <c r="Y267">
        <v>5</v>
      </c>
      <c r="Z267">
        <v>2</v>
      </c>
      <c r="AA267">
        <v>0</v>
      </c>
      <c r="AB267">
        <v>3</v>
      </c>
      <c r="AC267">
        <v>4</v>
      </c>
      <c r="AD267">
        <v>6</v>
      </c>
    </row>
    <row r="268" spans="1:30">
      <c r="A268" s="72">
        <v>217</v>
      </c>
      <c r="B268" t="s">
        <v>1019</v>
      </c>
      <c r="C268" t="s">
        <v>811</v>
      </c>
      <c r="D268">
        <v>22</v>
      </c>
      <c r="E268" t="s">
        <v>855</v>
      </c>
      <c r="F268">
        <v>5</v>
      </c>
      <c r="G268">
        <v>0</v>
      </c>
      <c r="H268">
        <v>17</v>
      </c>
      <c r="I268">
        <v>3</v>
      </c>
      <c r="J268">
        <v>4</v>
      </c>
      <c r="K268">
        <v>0.75</v>
      </c>
      <c r="L268">
        <v>1</v>
      </c>
      <c r="M268">
        <v>1</v>
      </c>
      <c r="N268">
        <v>1</v>
      </c>
      <c r="O268">
        <v>2</v>
      </c>
      <c r="P268">
        <v>3</v>
      </c>
      <c r="Q268">
        <v>0.66700000000000004</v>
      </c>
      <c r="R268">
        <v>0.875</v>
      </c>
      <c r="S268">
        <v>3</v>
      </c>
      <c r="T268">
        <v>6</v>
      </c>
      <c r="U268">
        <v>0.5</v>
      </c>
      <c r="V268">
        <v>2</v>
      </c>
      <c r="W268">
        <v>2</v>
      </c>
      <c r="X268">
        <v>4</v>
      </c>
      <c r="Y268">
        <v>3</v>
      </c>
      <c r="Z268">
        <v>0</v>
      </c>
      <c r="AA268">
        <v>0</v>
      </c>
      <c r="AB268">
        <v>0</v>
      </c>
      <c r="AC268">
        <v>0</v>
      </c>
      <c r="AD268">
        <v>10</v>
      </c>
    </row>
    <row r="269" spans="1:30">
      <c r="A269" s="72">
        <v>218</v>
      </c>
      <c r="B269" t="s">
        <v>1020</v>
      </c>
      <c r="C269" t="s">
        <v>811</v>
      </c>
      <c r="D269">
        <v>25</v>
      </c>
      <c r="E269" t="s">
        <v>773</v>
      </c>
      <c r="F269">
        <v>8</v>
      </c>
      <c r="G269">
        <v>1</v>
      </c>
      <c r="H269">
        <v>84</v>
      </c>
      <c r="I269">
        <v>13</v>
      </c>
      <c r="J269">
        <v>39</v>
      </c>
      <c r="K269">
        <v>0.33300000000000002</v>
      </c>
      <c r="L269">
        <v>3</v>
      </c>
      <c r="M269">
        <v>11</v>
      </c>
      <c r="N269">
        <v>0.27300000000000002</v>
      </c>
      <c r="O269">
        <v>10</v>
      </c>
      <c r="P269">
        <v>28</v>
      </c>
      <c r="Q269">
        <v>0.35699999999999998</v>
      </c>
      <c r="R269">
        <v>0.372</v>
      </c>
      <c r="S269">
        <v>6</v>
      </c>
      <c r="T269">
        <v>7</v>
      </c>
      <c r="U269">
        <v>0.85699999999999998</v>
      </c>
      <c r="V269">
        <v>1</v>
      </c>
      <c r="W269">
        <v>8</v>
      </c>
      <c r="X269">
        <v>9</v>
      </c>
      <c r="Y269">
        <v>19</v>
      </c>
      <c r="Z269">
        <v>2</v>
      </c>
      <c r="AA269">
        <v>0</v>
      </c>
      <c r="AB269">
        <v>3</v>
      </c>
      <c r="AC269">
        <v>5</v>
      </c>
      <c r="AD269">
        <v>35</v>
      </c>
    </row>
    <row r="270" spans="1:30">
      <c r="A270" s="72">
        <v>219</v>
      </c>
      <c r="B270" t="s">
        <v>1021</v>
      </c>
      <c r="C270" t="s">
        <v>811</v>
      </c>
      <c r="D270">
        <v>26</v>
      </c>
      <c r="E270" t="s">
        <v>829</v>
      </c>
      <c r="F270">
        <v>52</v>
      </c>
      <c r="G270">
        <v>50</v>
      </c>
      <c r="H270">
        <v>1424</v>
      </c>
      <c r="I270">
        <v>284</v>
      </c>
      <c r="J270">
        <v>677</v>
      </c>
      <c r="K270">
        <v>0.41899999999999998</v>
      </c>
      <c r="L270">
        <v>66</v>
      </c>
      <c r="M270">
        <v>184</v>
      </c>
      <c r="N270">
        <v>0.35899999999999999</v>
      </c>
      <c r="O270">
        <v>218</v>
      </c>
      <c r="P270">
        <v>493</v>
      </c>
      <c r="Q270">
        <v>0.442</v>
      </c>
      <c r="R270">
        <v>0.46800000000000003</v>
      </c>
      <c r="S270">
        <v>118</v>
      </c>
      <c r="T270">
        <v>136</v>
      </c>
      <c r="U270">
        <v>0.86799999999999999</v>
      </c>
      <c r="V270">
        <v>21</v>
      </c>
      <c r="W270">
        <v>93</v>
      </c>
      <c r="X270">
        <v>114</v>
      </c>
      <c r="Y270">
        <v>270</v>
      </c>
      <c r="Z270">
        <v>35</v>
      </c>
      <c r="AA270">
        <v>5</v>
      </c>
      <c r="AB270">
        <v>114</v>
      </c>
      <c r="AC270">
        <v>129</v>
      </c>
      <c r="AD270">
        <v>752</v>
      </c>
    </row>
    <row r="271" spans="1:30">
      <c r="A271" s="72">
        <v>220</v>
      </c>
      <c r="B271" t="s">
        <v>1022</v>
      </c>
      <c r="C271" t="s">
        <v>794</v>
      </c>
      <c r="D271">
        <v>32</v>
      </c>
      <c r="E271" t="s">
        <v>792</v>
      </c>
      <c r="F271">
        <v>74</v>
      </c>
      <c r="G271">
        <v>74</v>
      </c>
      <c r="H271">
        <v>2794</v>
      </c>
      <c r="I271">
        <v>736</v>
      </c>
      <c r="J271">
        <v>1344</v>
      </c>
      <c r="K271">
        <v>0.54800000000000004</v>
      </c>
      <c r="L271">
        <v>124</v>
      </c>
      <c r="M271">
        <v>342</v>
      </c>
      <c r="N271">
        <v>0.36299999999999999</v>
      </c>
      <c r="O271">
        <v>612</v>
      </c>
      <c r="P271">
        <v>1002</v>
      </c>
      <c r="Q271">
        <v>0.61099999999999999</v>
      </c>
      <c r="R271">
        <v>0.59399999999999997</v>
      </c>
      <c r="S271">
        <v>358</v>
      </c>
      <c r="T271">
        <v>531</v>
      </c>
      <c r="U271">
        <v>0.67400000000000004</v>
      </c>
      <c r="V271">
        <v>97</v>
      </c>
      <c r="W271">
        <v>542</v>
      </c>
      <c r="X271">
        <v>639</v>
      </c>
      <c r="Y271">
        <v>646</v>
      </c>
      <c r="Z271">
        <v>92</v>
      </c>
      <c r="AA271">
        <v>44</v>
      </c>
      <c r="AB271">
        <v>303</v>
      </c>
      <c r="AC271">
        <v>134</v>
      </c>
      <c r="AD271">
        <v>1954</v>
      </c>
    </row>
    <row r="272" spans="1:30">
      <c r="A272" s="72">
        <v>221</v>
      </c>
      <c r="B272" t="s">
        <v>1023</v>
      </c>
      <c r="C272" t="s">
        <v>776</v>
      </c>
      <c r="D272">
        <v>32</v>
      </c>
      <c r="E272" t="s">
        <v>786</v>
      </c>
      <c r="F272">
        <v>66</v>
      </c>
      <c r="G272">
        <v>1</v>
      </c>
      <c r="H272">
        <v>931</v>
      </c>
      <c r="I272">
        <v>235</v>
      </c>
      <c r="J272">
        <v>471</v>
      </c>
      <c r="K272">
        <v>0.499</v>
      </c>
      <c r="L272">
        <v>0</v>
      </c>
      <c r="M272">
        <v>1</v>
      </c>
      <c r="N272">
        <v>0</v>
      </c>
      <c r="O272">
        <v>235</v>
      </c>
      <c r="P272">
        <v>470</v>
      </c>
      <c r="Q272">
        <v>0.5</v>
      </c>
      <c r="R272">
        <v>0.499</v>
      </c>
      <c r="S272">
        <v>65</v>
      </c>
      <c r="T272">
        <v>85</v>
      </c>
      <c r="U272">
        <v>0.76500000000000001</v>
      </c>
      <c r="V272">
        <v>75</v>
      </c>
      <c r="W272">
        <v>203</v>
      </c>
      <c r="X272">
        <v>278</v>
      </c>
      <c r="Y272">
        <v>57</v>
      </c>
      <c r="Z272">
        <v>19</v>
      </c>
      <c r="AA272">
        <v>16</v>
      </c>
      <c r="AB272">
        <v>33</v>
      </c>
      <c r="AC272">
        <v>125</v>
      </c>
      <c r="AD272">
        <v>535</v>
      </c>
    </row>
    <row r="273" spans="1:30">
      <c r="A273" s="72">
        <v>222</v>
      </c>
      <c r="B273" t="s">
        <v>1024</v>
      </c>
      <c r="C273" t="s">
        <v>794</v>
      </c>
      <c r="D273">
        <v>36</v>
      </c>
      <c r="E273" t="s">
        <v>792</v>
      </c>
      <c r="F273">
        <v>79</v>
      </c>
      <c r="G273">
        <v>13</v>
      </c>
      <c r="H273">
        <v>1614</v>
      </c>
      <c r="I273">
        <v>153</v>
      </c>
      <c r="J273">
        <v>343</v>
      </c>
      <c r="K273">
        <v>0.44600000000000001</v>
      </c>
      <c r="L273">
        <v>62</v>
      </c>
      <c r="M273">
        <v>186</v>
      </c>
      <c r="N273">
        <v>0.33300000000000002</v>
      </c>
      <c r="O273">
        <v>91</v>
      </c>
      <c r="P273">
        <v>157</v>
      </c>
      <c r="Q273">
        <v>0.57999999999999996</v>
      </c>
      <c r="R273">
        <v>0.53600000000000003</v>
      </c>
      <c r="S273">
        <v>80</v>
      </c>
      <c r="T273">
        <v>108</v>
      </c>
      <c r="U273">
        <v>0.74099999999999999</v>
      </c>
      <c r="V273">
        <v>28</v>
      </c>
      <c r="W273">
        <v>175</v>
      </c>
      <c r="X273">
        <v>203</v>
      </c>
      <c r="Y273">
        <v>78</v>
      </c>
      <c r="Z273">
        <v>26</v>
      </c>
      <c r="AA273">
        <v>10</v>
      </c>
      <c r="AB273">
        <v>52</v>
      </c>
      <c r="AC273">
        <v>153</v>
      </c>
      <c r="AD273">
        <v>448</v>
      </c>
    </row>
    <row r="274" spans="1:30">
      <c r="A274" s="72">
        <v>223</v>
      </c>
      <c r="B274" t="s">
        <v>1025</v>
      </c>
      <c r="C274" t="s">
        <v>769</v>
      </c>
      <c r="D274">
        <v>25</v>
      </c>
      <c r="E274" t="s">
        <v>818</v>
      </c>
      <c r="F274">
        <v>4</v>
      </c>
      <c r="G274">
        <v>0</v>
      </c>
      <c r="H274">
        <v>13</v>
      </c>
      <c r="I274">
        <v>2</v>
      </c>
      <c r="J274">
        <v>5</v>
      </c>
      <c r="K274">
        <v>0.4</v>
      </c>
      <c r="L274">
        <v>1</v>
      </c>
      <c r="M274">
        <v>2</v>
      </c>
      <c r="N274">
        <v>0.5</v>
      </c>
      <c r="O274">
        <v>1</v>
      </c>
      <c r="P274">
        <v>3</v>
      </c>
      <c r="Q274">
        <v>0.33300000000000002</v>
      </c>
      <c r="R274">
        <v>0.5</v>
      </c>
      <c r="S274">
        <v>2</v>
      </c>
      <c r="T274">
        <v>2</v>
      </c>
      <c r="U274">
        <v>1</v>
      </c>
      <c r="V274">
        <v>0</v>
      </c>
      <c r="W274">
        <v>1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7</v>
      </c>
    </row>
    <row r="275" spans="1:30">
      <c r="A275" s="72">
        <v>224</v>
      </c>
      <c r="B275" t="s">
        <v>1026</v>
      </c>
      <c r="C275" t="s">
        <v>811</v>
      </c>
      <c r="D275">
        <v>27</v>
      </c>
      <c r="E275" t="s">
        <v>772</v>
      </c>
      <c r="F275">
        <v>81</v>
      </c>
      <c r="G275">
        <v>13</v>
      </c>
      <c r="H275">
        <v>1802</v>
      </c>
      <c r="I275">
        <v>192</v>
      </c>
      <c r="J275">
        <v>535</v>
      </c>
      <c r="K275">
        <v>0.35899999999999999</v>
      </c>
      <c r="L275">
        <v>79</v>
      </c>
      <c r="M275">
        <v>252</v>
      </c>
      <c r="N275">
        <v>0.313</v>
      </c>
      <c r="O275">
        <v>113</v>
      </c>
      <c r="P275">
        <v>283</v>
      </c>
      <c r="Q275">
        <v>0.39900000000000002</v>
      </c>
      <c r="R275">
        <v>0.433</v>
      </c>
      <c r="S275">
        <v>114</v>
      </c>
      <c r="T275">
        <v>152</v>
      </c>
      <c r="U275">
        <v>0.75</v>
      </c>
      <c r="V275">
        <v>29</v>
      </c>
      <c r="W275">
        <v>167</v>
      </c>
      <c r="X275">
        <v>196</v>
      </c>
      <c r="Y275">
        <v>395</v>
      </c>
      <c r="Z275">
        <v>70</v>
      </c>
      <c r="AA275">
        <v>4</v>
      </c>
      <c r="AB275">
        <v>128</v>
      </c>
      <c r="AC275">
        <v>116</v>
      </c>
      <c r="AD275">
        <v>577</v>
      </c>
    </row>
    <row r="276" spans="1:30">
      <c r="A276" s="72">
        <v>224</v>
      </c>
      <c r="B276" t="s">
        <v>1026</v>
      </c>
      <c r="C276" t="s">
        <v>811</v>
      </c>
      <c r="D276">
        <v>27</v>
      </c>
      <c r="E276" t="s">
        <v>804</v>
      </c>
      <c r="F276">
        <v>58</v>
      </c>
      <c r="G276">
        <v>11</v>
      </c>
      <c r="H276">
        <v>1428</v>
      </c>
      <c r="I276">
        <v>163</v>
      </c>
      <c r="J276">
        <v>429</v>
      </c>
      <c r="K276">
        <v>0.38</v>
      </c>
      <c r="L276">
        <v>68</v>
      </c>
      <c r="M276">
        <v>200</v>
      </c>
      <c r="N276">
        <v>0.34</v>
      </c>
      <c r="O276">
        <v>95</v>
      </c>
      <c r="P276">
        <v>229</v>
      </c>
      <c r="Q276">
        <v>0.41499999999999998</v>
      </c>
      <c r="R276">
        <v>0.45900000000000002</v>
      </c>
      <c r="S276">
        <v>102</v>
      </c>
      <c r="T276">
        <v>135</v>
      </c>
      <c r="U276">
        <v>0.75600000000000001</v>
      </c>
      <c r="V276">
        <v>21</v>
      </c>
      <c r="W276">
        <v>131</v>
      </c>
      <c r="X276">
        <v>152</v>
      </c>
      <c r="Y276">
        <v>287</v>
      </c>
      <c r="Z276">
        <v>55</v>
      </c>
      <c r="AA276">
        <v>4</v>
      </c>
      <c r="AB276">
        <v>106</v>
      </c>
      <c r="AC276">
        <v>84</v>
      </c>
      <c r="AD276">
        <v>496</v>
      </c>
    </row>
    <row r="277" spans="1:30">
      <c r="A277" s="72">
        <v>224</v>
      </c>
      <c r="B277" t="s">
        <v>1026</v>
      </c>
      <c r="C277" t="s">
        <v>811</v>
      </c>
      <c r="D277">
        <v>27</v>
      </c>
      <c r="E277" t="s">
        <v>833</v>
      </c>
      <c r="F277">
        <v>23</v>
      </c>
      <c r="G277">
        <v>2</v>
      </c>
      <c r="H277">
        <v>374</v>
      </c>
      <c r="I277">
        <v>29</v>
      </c>
      <c r="J277">
        <v>106</v>
      </c>
      <c r="K277">
        <v>0.27400000000000002</v>
      </c>
      <c r="L277">
        <v>11</v>
      </c>
      <c r="M277">
        <v>52</v>
      </c>
      <c r="N277">
        <v>0.21199999999999999</v>
      </c>
      <c r="O277">
        <v>18</v>
      </c>
      <c r="P277">
        <v>54</v>
      </c>
      <c r="Q277">
        <v>0.33300000000000002</v>
      </c>
      <c r="R277">
        <v>0.32500000000000001</v>
      </c>
      <c r="S277">
        <v>12</v>
      </c>
      <c r="T277">
        <v>17</v>
      </c>
      <c r="U277">
        <v>0.70599999999999996</v>
      </c>
      <c r="V277">
        <v>8</v>
      </c>
      <c r="W277">
        <v>36</v>
      </c>
      <c r="X277">
        <v>44</v>
      </c>
      <c r="Y277">
        <v>108</v>
      </c>
      <c r="Z277">
        <v>15</v>
      </c>
      <c r="AA277">
        <v>0</v>
      </c>
      <c r="AB277">
        <v>22</v>
      </c>
      <c r="AC277">
        <v>32</v>
      </c>
      <c r="AD277">
        <v>81</v>
      </c>
    </row>
    <row r="278" spans="1:30">
      <c r="A278" s="72">
        <v>225</v>
      </c>
      <c r="B278" t="s">
        <v>1027</v>
      </c>
      <c r="C278" t="s">
        <v>766</v>
      </c>
      <c r="D278">
        <v>29</v>
      </c>
      <c r="E278" t="s">
        <v>855</v>
      </c>
      <c r="F278">
        <v>78</v>
      </c>
      <c r="G278">
        <v>6</v>
      </c>
      <c r="H278">
        <v>1232</v>
      </c>
      <c r="I278">
        <v>114</v>
      </c>
      <c r="J278">
        <v>262</v>
      </c>
      <c r="K278">
        <v>0.435</v>
      </c>
      <c r="L278">
        <v>45</v>
      </c>
      <c r="M278">
        <v>130</v>
      </c>
      <c r="N278">
        <v>0.34599999999999997</v>
      </c>
      <c r="O278">
        <v>69</v>
      </c>
      <c r="P278">
        <v>132</v>
      </c>
      <c r="Q278">
        <v>0.52300000000000002</v>
      </c>
      <c r="R278">
        <v>0.52100000000000002</v>
      </c>
      <c r="S278">
        <v>26</v>
      </c>
      <c r="T278">
        <v>37</v>
      </c>
      <c r="U278">
        <v>0.70299999999999996</v>
      </c>
      <c r="V278">
        <v>59</v>
      </c>
      <c r="W278">
        <v>213</v>
      </c>
      <c r="X278">
        <v>272</v>
      </c>
      <c r="Y278">
        <v>71</v>
      </c>
      <c r="Z278">
        <v>25</v>
      </c>
      <c r="AA278">
        <v>17</v>
      </c>
      <c r="AB278">
        <v>39</v>
      </c>
      <c r="AC278">
        <v>122</v>
      </c>
      <c r="AD278">
        <v>299</v>
      </c>
    </row>
    <row r="279" spans="1:30">
      <c r="A279" s="72">
        <v>226</v>
      </c>
      <c r="B279" t="s">
        <v>1028</v>
      </c>
      <c r="C279" t="s">
        <v>766</v>
      </c>
      <c r="D279">
        <v>29</v>
      </c>
      <c r="E279" t="s">
        <v>855</v>
      </c>
      <c r="F279">
        <v>80</v>
      </c>
      <c r="G279">
        <v>77</v>
      </c>
      <c r="H279">
        <v>1608</v>
      </c>
      <c r="I279">
        <v>213</v>
      </c>
      <c r="J279">
        <v>370</v>
      </c>
      <c r="K279">
        <v>0.57599999999999996</v>
      </c>
      <c r="L279">
        <v>27</v>
      </c>
      <c r="M279">
        <v>66</v>
      </c>
      <c r="N279">
        <v>0.40899999999999997</v>
      </c>
      <c r="O279">
        <v>186</v>
      </c>
      <c r="P279">
        <v>304</v>
      </c>
      <c r="Q279">
        <v>0.61199999999999999</v>
      </c>
      <c r="R279">
        <v>0.61199999999999999</v>
      </c>
      <c r="S279">
        <v>67</v>
      </c>
      <c r="T279">
        <v>100</v>
      </c>
      <c r="U279">
        <v>0.67</v>
      </c>
      <c r="V279">
        <v>118</v>
      </c>
      <c r="W279">
        <v>248</v>
      </c>
      <c r="X279">
        <v>366</v>
      </c>
      <c r="Y279">
        <v>140</v>
      </c>
      <c r="Z279">
        <v>51</v>
      </c>
      <c r="AA279">
        <v>62</v>
      </c>
      <c r="AB279">
        <v>77</v>
      </c>
      <c r="AC279">
        <v>211</v>
      </c>
      <c r="AD279">
        <v>520</v>
      </c>
    </row>
    <row r="280" spans="1:30">
      <c r="A280" s="72">
        <v>227</v>
      </c>
      <c r="B280" t="s">
        <v>1029</v>
      </c>
      <c r="C280" t="s">
        <v>766</v>
      </c>
      <c r="D280">
        <v>22</v>
      </c>
      <c r="E280" t="s">
        <v>795</v>
      </c>
      <c r="F280">
        <v>3</v>
      </c>
      <c r="G280">
        <v>0</v>
      </c>
      <c r="H280">
        <v>9</v>
      </c>
      <c r="I280">
        <v>2</v>
      </c>
      <c r="J280">
        <v>7</v>
      </c>
      <c r="K280">
        <v>0.28599999999999998</v>
      </c>
      <c r="L280">
        <v>0</v>
      </c>
      <c r="M280">
        <v>0</v>
      </c>
      <c r="O280">
        <v>2</v>
      </c>
      <c r="P280">
        <v>7</v>
      </c>
      <c r="Q280">
        <v>0.28599999999999998</v>
      </c>
      <c r="R280">
        <v>0.28599999999999998</v>
      </c>
      <c r="S280">
        <v>0</v>
      </c>
      <c r="T280">
        <v>0</v>
      </c>
      <c r="V280">
        <v>1</v>
      </c>
      <c r="W280">
        <v>2</v>
      </c>
      <c r="X280">
        <v>3</v>
      </c>
      <c r="Y280">
        <v>1</v>
      </c>
      <c r="Z280">
        <v>2</v>
      </c>
      <c r="AA280">
        <v>1</v>
      </c>
      <c r="AB280">
        <v>1</v>
      </c>
      <c r="AC280">
        <v>0</v>
      </c>
      <c r="AD280">
        <v>4</v>
      </c>
    </row>
    <row r="281" spans="1:30">
      <c r="A281" s="72">
        <v>228</v>
      </c>
      <c r="B281" t="s">
        <v>1030</v>
      </c>
      <c r="C281" t="s">
        <v>766</v>
      </c>
      <c r="D281">
        <v>29</v>
      </c>
      <c r="E281" t="s">
        <v>814</v>
      </c>
      <c r="F281">
        <v>76</v>
      </c>
      <c r="G281">
        <v>5</v>
      </c>
      <c r="H281">
        <v>2085</v>
      </c>
      <c r="I281">
        <v>368</v>
      </c>
      <c r="J281">
        <v>769</v>
      </c>
      <c r="K281">
        <v>0.47899999999999998</v>
      </c>
      <c r="L281">
        <v>87</v>
      </c>
      <c r="M281">
        <v>256</v>
      </c>
      <c r="N281">
        <v>0.34</v>
      </c>
      <c r="O281">
        <v>281</v>
      </c>
      <c r="P281">
        <v>513</v>
      </c>
      <c r="Q281">
        <v>0.54800000000000004</v>
      </c>
      <c r="R281">
        <v>0.53500000000000003</v>
      </c>
      <c r="S281">
        <v>152</v>
      </c>
      <c r="T281">
        <v>215</v>
      </c>
      <c r="U281">
        <v>0.70699999999999996</v>
      </c>
      <c r="V281">
        <v>66</v>
      </c>
      <c r="W281">
        <v>310</v>
      </c>
      <c r="X281">
        <v>376</v>
      </c>
      <c r="Y281">
        <v>276</v>
      </c>
      <c r="Z281">
        <v>76</v>
      </c>
      <c r="AA281">
        <v>86</v>
      </c>
      <c r="AB281">
        <v>171</v>
      </c>
      <c r="AC281">
        <v>197</v>
      </c>
      <c r="AD281">
        <v>975</v>
      </c>
    </row>
    <row r="282" spans="1:30">
      <c r="A282" s="72">
        <v>229</v>
      </c>
      <c r="B282" t="s">
        <v>1031</v>
      </c>
      <c r="C282" t="s">
        <v>794</v>
      </c>
      <c r="D282">
        <v>35</v>
      </c>
      <c r="E282" t="s">
        <v>851</v>
      </c>
      <c r="F282">
        <v>78</v>
      </c>
      <c r="G282">
        <v>14</v>
      </c>
      <c r="H282">
        <v>1843</v>
      </c>
      <c r="I282">
        <v>273</v>
      </c>
      <c r="J282">
        <v>626</v>
      </c>
      <c r="K282">
        <v>0.436</v>
      </c>
      <c r="L282">
        <v>106</v>
      </c>
      <c r="M282">
        <v>258</v>
      </c>
      <c r="N282">
        <v>0.41099999999999998</v>
      </c>
      <c r="O282">
        <v>167</v>
      </c>
      <c r="P282">
        <v>368</v>
      </c>
      <c r="Q282">
        <v>0.45400000000000001</v>
      </c>
      <c r="R282">
        <v>0.52100000000000002</v>
      </c>
      <c r="S282">
        <v>63</v>
      </c>
      <c r="T282">
        <v>77</v>
      </c>
      <c r="U282">
        <v>0.81799999999999995</v>
      </c>
      <c r="V282">
        <v>33</v>
      </c>
      <c r="W282">
        <v>210</v>
      </c>
      <c r="X282">
        <v>243</v>
      </c>
      <c r="Y282">
        <v>144</v>
      </c>
      <c r="Z282">
        <v>36</v>
      </c>
      <c r="AA282">
        <v>18</v>
      </c>
      <c r="AB282">
        <v>69</v>
      </c>
      <c r="AC282">
        <v>93</v>
      </c>
      <c r="AD282">
        <v>715</v>
      </c>
    </row>
    <row r="283" spans="1:30">
      <c r="A283" s="72">
        <v>230</v>
      </c>
      <c r="B283" t="s">
        <v>1032</v>
      </c>
      <c r="C283" t="s">
        <v>794</v>
      </c>
      <c r="D283">
        <v>20</v>
      </c>
      <c r="E283" t="s">
        <v>829</v>
      </c>
      <c r="F283">
        <v>77</v>
      </c>
      <c r="G283">
        <v>1</v>
      </c>
      <c r="H283">
        <v>1371</v>
      </c>
      <c r="I283">
        <v>129</v>
      </c>
      <c r="J283">
        <v>365</v>
      </c>
      <c r="K283">
        <v>0.35299999999999998</v>
      </c>
      <c r="L283">
        <v>45</v>
      </c>
      <c r="M283">
        <v>154</v>
      </c>
      <c r="N283">
        <v>0.29199999999999998</v>
      </c>
      <c r="O283">
        <v>84</v>
      </c>
      <c r="P283">
        <v>211</v>
      </c>
      <c r="Q283">
        <v>0.39800000000000002</v>
      </c>
      <c r="R283">
        <v>0.41499999999999998</v>
      </c>
      <c r="S283">
        <v>36</v>
      </c>
      <c r="T283">
        <v>53</v>
      </c>
      <c r="U283">
        <v>0.67900000000000005</v>
      </c>
      <c r="V283">
        <v>36</v>
      </c>
      <c r="W283">
        <v>153</v>
      </c>
      <c r="X283">
        <v>189</v>
      </c>
      <c r="Y283">
        <v>105</v>
      </c>
      <c r="Z283">
        <v>56</v>
      </c>
      <c r="AA283">
        <v>24</v>
      </c>
      <c r="AB283">
        <v>71</v>
      </c>
      <c r="AC283">
        <v>121</v>
      </c>
      <c r="AD283">
        <v>339</v>
      </c>
    </row>
    <row r="284" spans="1:30">
      <c r="A284" s="72">
        <v>231</v>
      </c>
      <c r="B284" t="s">
        <v>1033</v>
      </c>
      <c r="C284" t="s">
        <v>811</v>
      </c>
      <c r="D284">
        <v>24</v>
      </c>
      <c r="E284" t="s">
        <v>814</v>
      </c>
      <c r="F284">
        <v>73</v>
      </c>
      <c r="G284">
        <v>0</v>
      </c>
      <c r="H284">
        <v>2178</v>
      </c>
      <c r="I284">
        <v>357</v>
      </c>
      <c r="J284">
        <v>824</v>
      </c>
      <c r="K284">
        <v>0.433</v>
      </c>
      <c r="L284">
        <v>93</v>
      </c>
      <c r="M284">
        <v>250</v>
      </c>
      <c r="N284">
        <v>0.372</v>
      </c>
      <c r="O284">
        <v>264</v>
      </c>
      <c r="P284">
        <v>574</v>
      </c>
      <c r="Q284">
        <v>0.46</v>
      </c>
      <c r="R284">
        <v>0.49</v>
      </c>
      <c r="S284">
        <v>195</v>
      </c>
      <c r="T284">
        <v>254</v>
      </c>
      <c r="U284">
        <v>0.76800000000000002</v>
      </c>
      <c r="V284">
        <v>50</v>
      </c>
      <c r="W284">
        <v>243</v>
      </c>
      <c r="X284">
        <v>293</v>
      </c>
      <c r="Y284">
        <v>233</v>
      </c>
      <c r="Z284">
        <v>84</v>
      </c>
      <c r="AA284">
        <v>44</v>
      </c>
      <c r="AB284">
        <v>90</v>
      </c>
      <c r="AC284">
        <v>176</v>
      </c>
      <c r="AD284">
        <v>1002</v>
      </c>
    </row>
    <row r="285" spans="1:30">
      <c r="A285" s="72">
        <v>232</v>
      </c>
      <c r="B285" t="s">
        <v>1034</v>
      </c>
      <c r="C285" t="s">
        <v>794</v>
      </c>
      <c r="D285">
        <v>29</v>
      </c>
      <c r="E285" t="s">
        <v>795</v>
      </c>
      <c r="F285">
        <v>68</v>
      </c>
      <c r="G285">
        <v>3</v>
      </c>
      <c r="H285">
        <v>810</v>
      </c>
      <c r="I285">
        <v>73</v>
      </c>
      <c r="J285">
        <v>200</v>
      </c>
      <c r="K285">
        <v>0.36499999999999999</v>
      </c>
      <c r="L285">
        <v>29</v>
      </c>
      <c r="M285">
        <v>118</v>
      </c>
      <c r="N285">
        <v>0.246</v>
      </c>
      <c r="O285">
        <v>44</v>
      </c>
      <c r="P285">
        <v>82</v>
      </c>
      <c r="Q285">
        <v>0.53700000000000003</v>
      </c>
      <c r="R285">
        <v>0.438</v>
      </c>
      <c r="S285">
        <v>11</v>
      </c>
      <c r="T285">
        <v>17</v>
      </c>
      <c r="U285">
        <v>0.64700000000000002</v>
      </c>
      <c r="V285">
        <v>26</v>
      </c>
      <c r="W285">
        <v>155</v>
      </c>
      <c r="X285">
        <v>181</v>
      </c>
      <c r="Y285">
        <v>23</v>
      </c>
      <c r="Z285">
        <v>29</v>
      </c>
      <c r="AA285">
        <v>30</v>
      </c>
      <c r="AB285">
        <v>18</v>
      </c>
      <c r="AC285">
        <v>83</v>
      </c>
      <c r="AD285">
        <v>186</v>
      </c>
    </row>
    <row r="286" spans="1:30">
      <c r="A286" s="72">
        <v>233</v>
      </c>
      <c r="B286" t="s">
        <v>1035</v>
      </c>
      <c r="C286" t="s">
        <v>776</v>
      </c>
      <c r="D286">
        <v>21</v>
      </c>
      <c r="E286" t="s">
        <v>808</v>
      </c>
      <c r="F286">
        <v>73</v>
      </c>
      <c r="G286">
        <v>59</v>
      </c>
      <c r="H286">
        <v>2038</v>
      </c>
      <c r="I286">
        <v>494</v>
      </c>
      <c r="J286">
        <v>854</v>
      </c>
      <c r="K286">
        <v>0.57799999999999996</v>
      </c>
      <c r="L286">
        <v>45</v>
      </c>
      <c r="M286">
        <v>139</v>
      </c>
      <c r="N286">
        <v>0.32400000000000001</v>
      </c>
      <c r="O286">
        <v>449</v>
      </c>
      <c r="P286">
        <v>715</v>
      </c>
      <c r="Q286">
        <v>0.628</v>
      </c>
      <c r="R286">
        <v>0.60499999999999998</v>
      </c>
      <c r="S286">
        <v>188</v>
      </c>
      <c r="T286">
        <v>228</v>
      </c>
      <c r="U286">
        <v>0.82499999999999996</v>
      </c>
      <c r="V286">
        <v>212</v>
      </c>
      <c r="W286">
        <v>506</v>
      </c>
      <c r="X286">
        <v>718</v>
      </c>
      <c r="Y286">
        <v>359</v>
      </c>
      <c r="Z286">
        <v>61</v>
      </c>
      <c r="AA286">
        <v>55</v>
      </c>
      <c r="AB286">
        <v>171</v>
      </c>
      <c r="AC286">
        <v>214</v>
      </c>
      <c r="AD286">
        <v>1221</v>
      </c>
    </row>
    <row r="287" spans="1:30">
      <c r="A287" s="72">
        <v>234</v>
      </c>
      <c r="B287" t="s">
        <v>1036</v>
      </c>
      <c r="C287" t="s">
        <v>794</v>
      </c>
      <c r="D287">
        <v>36</v>
      </c>
      <c r="E287" t="s">
        <v>792</v>
      </c>
      <c r="F287">
        <v>1</v>
      </c>
      <c r="G287">
        <v>0</v>
      </c>
      <c r="H287">
        <v>12</v>
      </c>
      <c r="I287">
        <v>3</v>
      </c>
      <c r="J287">
        <v>8</v>
      </c>
      <c r="K287">
        <v>0.375</v>
      </c>
      <c r="L287">
        <v>0</v>
      </c>
      <c r="M287">
        <v>2</v>
      </c>
      <c r="N287">
        <v>0</v>
      </c>
      <c r="O287">
        <v>3</v>
      </c>
      <c r="P287">
        <v>6</v>
      </c>
      <c r="Q287">
        <v>0.5</v>
      </c>
      <c r="R287">
        <v>0.375</v>
      </c>
      <c r="S287">
        <v>3</v>
      </c>
      <c r="T287">
        <v>4</v>
      </c>
      <c r="U287">
        <v>0.75</v>
      </c>
      <c r="V287">
        <v>1</v>
      </c>
      <c r="W287">
        <v>1</v>
      </c>
      <c r="X287">
        <v>2</v>
      </c>
      <c r="Y287">
        <v>1</v>
      </c>
      <c r="Z287">
        <v>0</v>
      </c>
      <c r="AA287">
        <v>0</v>
      </c>
      <c r="AB287">
        <v>1</v>
      </c>
      <c r="AC287">
        <v>1</v>
      </c>
      <c r="AD287">
        <v>9</v>
      </c>
    </row>
    <row r="288" spans="1:30">
      <c r="A288" s="72">
        <v>235</v>
      </c>
      <c r="B288" t="s">
        <v>1037</v>
      </c>
      <c r="C288" t="s">
        <v>776</v>
      </c>
      <c r="D288">
        <v>21</v>
      </c>
      <c r="E288" t="s">
        <v>822</v>
      </c>
      <c r="F288">
        <v>10</v>
      </c>
      <c r="G288">
        <v>0</v>
      </c>
      <c r="H288">
        <v>85</v>
      </c>
      <c r="I288">
        <v>8</v>
      </c>
      <c r="J288">
        <v>16</v>
      </c>
      <c r="K288">
        <v>0.5</v>
      </c>
      <c r="L288">
        <v>0</v>
      </c>
      <c r="M288">
        <v>0</v>
      </c>
      <c r="O288">
        <v>8</v>
      </c>
      <c r="P288">
        <v>16</v>
      </c>
      <c r="Q288">
        <v>0.5</v>
      </c>
      <c r="R288">
        <v>0.5</v>
      </c>
      <c r="S288">
        <v>3</v>
      </c>
      <c r="T288">
        <v>10</v>
      </c>
      <c r="U288">
        <v>0.3</v>
      </c>
      <c r="V288">
        <v>9</v>
      </c>
      <c r="W288">
        <v>14</v>
      </c>
      <c r="X288">
        <v>23</v>
      </c>
      <c r="Y288">
        <v>0</v>
      </c>
      <c r="Z288">
        <v>1</v>
      </c>
      <c r="AA288">
        <v>4</v>
      </c>
      <c r="AB288">
        <v>6</v>
      </c>
      <c r="AC288">
        <v>15</v>
      </c>
      <c r="AD288">
        <v>19</v>
      </c>
    </row>
    <row r="289" spans="1:30">
      <c r="A289" s="72">
        <v>236</v>
      </c>
      <c r="B289" t="s">
        <v>1038</v>
      </c>
      <c r="C289" t="s">
        <v>794</v>
      </c>
      <c r="D289">
        <v>19</v>
      </c>
      <c r="E289" t="s">
        <v>818</v>
      </c>
      <c r="F289">
        <v>32</v>
      </c>
      <c r="G289">
        <v>8</v>
      </c>
      <c r="H289">
        <v>545</v>
      </c>
      <c r="I289">
        <v>68</v>
      </c>
      <c r="J289">
        <v>121</v>
      </c>
      <c r="K289">
        <v>0.56200000000000006</v>
      </c>
      <c r="L289">
        <v>3</v>
      </c>
      <c r="M289">
        <v>11</v>
      </c>
      <c r="N289">
        <v>0.27300000000000002</v>
      </c>
      <c r="O289">
        <v>65</v>
      </c>
      <c r="P289">
        <v>110</v>
      </c>
      <c r="Q289">
        <v>0.59099999999999997</v>
      </c>
      <c r="R289">
        <v>0.57399999999999995</v>
      </c>
      <c r="S289">
        <v>29</v>
      </c>
      <c r="T289">
        <v>41</v>
      </c>
      <c r="U289">
        <v>0.70699999999999996</v>
      </c>
      <c r="V289">
        <v>39</v>
      </c>
      <c r="W289">
        <v>40</v>
      </c>
      <c r="X289">
        <v>79</v>
      </c>
      <c r="Y289">
        <v>12</v>
      </c>
      <c r="Z289">
        <v>14</v>
      </c>
      <c r="AA289">
        <v>13</v>
      </c>
      <c r="AB289">
        <v>13</v>
      </c>
      <c r="AC289">
        <v>63</v>
      </c>
      <c r="AD289">
        <v>168</v>
      </c>
    </row>
    <row r="290" spans="1:30">
      <c r="A290" s="72">
        <v>237</v>
      </c>
      <c r="B290" t="s">
        <v>1039</v>
      </c>
      <c r="C290" t="s">
        <v>794</v>
      </c>
      <c r="D290">
        <v>36</v>
      </c>
      <c r="E290" t="s">
        <v>792</v>
      </c>
      <c r="F290">
        <v>48</v>
      </c>
      <c r="G290">
        <v>2</v>
      </c>
      <c r="H290">
        <v>381</v>
      </c>
      <c r="I290">
        <v>44</v>
      </c>
      <c r="J290">
        <v>92</v>
      </c>
      <c r="K290">
        <v>0.47799999999999998</v>
      </c>
      <c r="L290">
        <v>31</v>
      </c>
      <c r="M290">
        <v>66</v>
      </c>
      <c r="N290">
        <v>0.47</v>
      </c>
      <c r="O290">
        <v>13</v>
      </c>
      <c r="P290">
        <v>26</v>
      </c>
      <c r="Q290">
        <v>0.5</v>
      </c>
      <c r="R290">
        <v>0.64700000000000002</v>
      </c>
      <c r="S290">
        <v>13</v>
      </c>
      <c r="T290">
        <v>20</v>
      </c>
      <c r="U290">
        <v>0.65</v>
      </c>
      <c r="V290">
        <v>3</v>
      </c>
      <c r="W290">
        <v>34</v>
      </c>
      <c r="X290">
        <v>37</v>
      </c>
      <c r="Y290">
        <v>14</v>
      </c>
      <c r="Z290">
        <v>6</v>
      </c>
      <c r="AA290">
        <v>10</v>
      </c>
      <c r="AB290">
        <v>10</v>
      </c>
      <c r="AC290">
        <v>37</v>
      </c>
      <c r="AD290">
        <v>132</v>
      </c>
    </row>
    <row r="291" spans="1:30">
      <c r="A291" s="72">
        <v>238</v>
      </c>
      <c r="B291" t="s">
        <v>1040</v>
      </c>
      <c r="C291" t="s">
        <v>766</v>
      </c>
      <c r="D291">
        <v>25</v>
      </c>
      <c r="E291" t="s">
        <v>772</v>
      </c>
      <c r="F291">
        <v>54</v>
      </c>
      <c r="G291">
        <v>12</v>
      </c>
      <c r="H291">
        <v>1270</v>
      </c>
      <c r="I291">
        <v>231</v>
      </c>
      <c r="J291">
        <v>492</v>
      </c>
      <c r="K291">
        <v>0.47</v>
      </c>
      <c r="L291">
        <v>19</v>
      </c>
      <c r="M291">
        <v>75</v>
      </c>
      <c r="N291">
        <v>0.253</v>
      </c>
      <c r="O291">
        <v>212</v>
      </c>
      <c r="P291">
        <v>417</v>
      </c>
      <c r="Q291">
        <v>0.50800000000000001</v>
      </c>
      <c r="R291">
        <v>0.48899999999999999</v>
      </c>
      <c r="S291">
        <v>103</v>
      </c>
      <c r="T291">
        <v>170</v>
      </c>
      <c r="U291">
        <v>0.60599999999999998</v>
      </c>
      <c r="V291">
        <v>65</v>
      </c>
      <c r="W291">
        <v>241</v>
      </c>
      <c r="X291">
        <v>306</v>
      </c>
      <c r="Y291">
        <v>59</v>
      </c>
      <c r="Z291">
        <v>40</v>
      </c>
      <c r="AA291">
        <v>54</v>
      </c>
      <c r="AB291">
        <v>48</v>
      </c>
      <c r="AC291">
        <v>67</v>
      </c>
      <c r="AD291">
        <v>584</v>
      </c>
    </row>
    <row r="292" spans="1:30">
      <c r="A292" s="72">
        <v>238</v>
      </c>
      <c r="B292" t="s">
        <v>1040</v>
      </c>
      <c r="C292" t="s">
        <v>766</v>
      </c>
      <c r="D292">
        <v>25</v>
      </c>
      <c r="E292" t="s">
        <v>780</v>
      </c>
      <c r="F292">
        <v>51</v>
      </c>
      <c r="G292">
        <v>12</v>
      </c>
      <c r="H292">
        <v>1264</v>
      </c>
      <c r="I292">
        <v>231</v>
      </c>
      <c r="J292">
        <v>489</v>
      </c>
      <c r="K292">
        <v>0.47199999999999998</v>
      </c>
      <c r="L292">
        <v>19</v>
      </c>
      <c r="M292">
        <v>75</v>
      </c>
      <c r="N292">
        <v>0.253</v>
      </c>
      <c r="O292">
        <v>212</v>
      </c>
      <c r="P292">
        <v>414</v>
      </c>
      <c r="Q292">
        <v>0.51200000000000001</v>
      </c>
      <c r="R292">
        <v>0.49199999999999999</v>
      </c>
      <c r="S292">
        <v>103</v>
      </c>
      <c r="T292">
        <v>170</v>
      </c>
      <c r="U292">
        <v>0.60599999999999998</v>
      </c>
      <c r="V292">
        <v>65</v>
      </c>
      <c r="W292">
        <v>238</v>
      </c>
      <c r="X292">
        <v>303</v>
      </c>
      <c r="Y292">
        <v>59</v>
      </c>
      <c r="Z292">
        <v>39</v>
      </c>
      <c r="AA292">
        <v>53</v>
      </c>
      <c r="AB292">
        <v>48</v>
      </c>
      <c r="AC292">
        <v>67</v>
      </c>
      <c r="AD292">
        <v>584</v>
      </c>
    </row>
    <row r="293" spans="1:30">
      <c r="A293" s="72">
        <v>238</v>
      </c>
      <c r="B293" t="s">
        <v>1040</v>
      </c>
      <c r="C293" t="s">
        <v>766</v>
      </c>
      <c r="D293">
        <v>25</v>
      </c>
      <c r="E293" t="s">
        <v>802</v>
      </c>
      <c r="F293">
        <v>3</v>
      </c>
      <c r="G293">
        <v>0</v>
      </c>
      <c r="H293">
        <v>6</v>
      </c>
      <c r="I293">
        <v>0</v>
      </c>
      <c r="J293">
        <v>3</v>
      </c>
      <c r="K293">
        <v>0</v>
      </c>
      <c r="L293">
        <v>0</v>
      </c>
      <c r="M293">
        <v>0</v>
      </c>
      <c r="O293">
        <v>0</v>
      </c>
      <c r="P293">
        <v>3</v>
      </c>
      <c r="Q293">
        <v>0</v>
      </c>
      <c r="R293">
        <v>0</v>
      </c>
      <c r="S293">
        <v>0</v>
      </c>
      <c r="T293">
        <v>0</v>
      </c>
      <c r="V293">
        <v>0</v>
      </c>
      <c r="W293">
        <v>3</v>
      </c>
      <c r="X293">
        <v>3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0</v>
      </c>
    </row>
    <row r="294" spans="1:30">
      <c r="A294" s="72">
        <v>239</v>
      </c>
      <c r="B294" t="s">
        <v>1041</v>
      </c>
      <c r="C294" t="s">
        <v>811</v>
      </c>
      <c r="D294">
        <v>20</v>
      </c>
      <c r="E294" t="s">
        <v>782</v>
      </c>
      <c r="F294">
        <v>60</v>
      </c>
      <c r="G294">
        <v>0</v>
      </c>
      <c r="H294">
        <v>774</v>
      </c>
      <c r="I294">
        <v>75</v>
      </c>
      <c r="J294">
        <v>181</v>
      </c>
      <c r="K294">
        <v>0.41399999999999998</v>
      </c>
      <c r="L294">
        <v>26</v>
      </c>
      <c r="M294">
        <v>73</v>
      </c>
      <c r="N294">
        <v>0.35599999999999998</v>
      </c>
      <c r="O294">
        <v>49</v>
      </c>
      <c r="P294">
        <v>108</v>
      </c>
      <c r="Q294">
        <v>0.45400000000000001</v>
      </c>
      <c r="R294">
        <v>0.48599999999999999</v>
      </c>
      <c r="S294">
        <v>33</v>
      </c>
      <c r="T294">
        <v>43</v>
      </c>
      <c r="U294">
        <v>0.76700000000000002</v>
      </c>
      <c r="V294">
        <v>10</v>
      </c>
      <c r="W294">
        <v>57</v>
      </c>
      <c r="X294">
        <v>67</v>
      </c>
      <c r="Y294">
        <v>156</v>
      </c>
      <c r="Z294">
        <v>48</v>
      </c>
      <c r="AA294">
        <v>5</v>
      </c>
      <c r="AB294">
        <v>38</v>
      </c>
      <c r="AC294">
        <v>50</v>
      </c>
      <c r="AD294">
        <v>209</v>
      </c>
    </row>
    <row r="295" spans="1:30">
      <c r="A295" s="72">
        <v>240</v>
      </c>
      <c r="B295" t="s">
        <v>1042</v>
      </c>
      <c r="C295" t="s">
        <v>776</v>
      </c>
      <c r="D295">
        <v>28</v>
      </c>
      <c r="E295" t="s">
        <v>795</v>
      </c>
      <c r="F295">
        <v>81</v>
      </c>
      <c r="G295">
        <v>81</v>
      </c>
      <c r="H295">
        <v>2570</v>
      </c>
      <c r="I295">
        <v>412</v>
      </c>
      <c r="J295">
        <v>577</v>
      </c>
      <c r="K295">
        <v>0.71399999999999997</v>
      </c>
      <c r="L295">
        <v>0</v>
      </c>
      <c r="M295">
        <v>2</v>
      </c>
      <c r="N295">
        <v>0</v>
      </c>
      <c r="O295">
        <v>412</v>
      </c>
      <c r="P295">
        <v>575</v>
      </c>
      <c r="Q295">
        <v>0.71699999999999997</v>
      </c>
      <c r="R295">
        <v>0.71399999999999997</v>
      </c>
      <c r="S295">
        <v>205</v>
      </c>
      <c r="T295">
        <v>425</v>
      </c>
      <c r="U295">
        <v>0.48199999999999998</v>
      </c>
      <c r="V295">
        <v>298</v>
      </c>
      <c r="W295">
        <v>816</v>
      </c>
      <c r="X295">
        <v>1114</v>
      </c>
      <c r="Y295">
        <v>96</v>
      </c>
      <c r="Z295">
        <v>51</v>
      </c>
      <c r="AA295">
        <v>134</v>
      </c>
      <c r="AB295">
        <v>115</v>
      </c>
      <c r="AC295">
        <v>212</v>
      </c>
      <c r="AD295">
        <v>1029</v>
      </c>
    </row>
    <row r="296" spans="1:30">
      <c r="A296" s="72">
        <v>241</v>
      </c>
      <c r="B296" t="s">
        <v>1043</v>
      </c>
      <c r="C296" t="s">
        <v>811</v>
      </c>
      <c r="D296">
        <v>25</v>
      </c>
      <c r="E296" t="s">
        <v>869</v>
      </c>
      <c r="F296">
        <v>80</v>
      </c>
      <c r="G296">
        <v>22</v>
      </c>
      <c r="H296">
        <v>2003</v>
      </c>
      <c r="I296">
        <v>299</v>
      </c>
      <c r="J296">
        <v>661</v>
      </c>
      <c r="K296">
        <v>0.45200000000000001</v>
      </c>
      <c r="L296">
        <v>48</v>
      </c>
      <c r="M296">
        <v>135</v>
      </c>
      <c r="N296">
        <v>0.35599999999999998</v>
      </c>
      <c r="O296">
        <v>251</v>
      </c>
      <c r="P296">
        <v>526</v>
      </c>
      <c r="Q296">
        <v>0.47699999999999998</v>
      </c>
      <c r="R296">
        <v>0.48899999999999999</v>
      </c>
      <c r="S296">
        <v>94</v>
      </c>
      <c r="T296">
        <v>122</v>
      </c>
      <c r="U296">
        <v>0.77</v>
      </c>
      <c r="V296">
        <v>51</v>
      </c>
      <c r="W296">
        <v>184</v>
      </c>
      <c r="X296">
        <v>235</v>
      </c>
      <c r="Y296">
        <v>265</v>
      </c>
      <c r="Z296">
        <v>66</v>
      </c>
      <c r="AA296">
        <v>13</v>
      </c>
      <c r="AB296">
        <v>108</v>
      </c>
      <c r="AC296">
        <v>140</v>
      </c>
      <c r="AD296">
        <v>740</v>
      </c>
    </row>
    <row r="297" spans="1:30">
      <c r="A297" s="72">
        <v>242</v>
      </c>
      <c r="B297" t="s">
        <v>1044</v>
      </c>
      <c r="C297" t="s">
        <v>776</v>
      </c>
      <c r="D297">
        <v>23</v>
      </c>
      <c r="E297" t="s">
        <v>826</v>
      </c>
      <c r="F297">
        <v>75</v>
      </c>
      <c r="G297">
        <v>16</v>
      </c>
      <c r="H297">
        <v>1954</v>
      </c>
      <c r="I297">
        <v>320</v>
      </c>
      <c r="J297">
        <v>802</v>
      </c>
      <c r="K297">
        <v>0.39900000000000002</v>
      </c>
      <c r="L297">
        <v>116</v>
      </c>
      <c r="M297">
        <v>354</v>
      </c>
      <c r="N297">
        <v>0.32800000000000001</v>
      </c>
      <c r="O297">
        <v>204</v>
      </c>
      <c r="P297">
        <v>448</v>
      </c>
      <c r="Q297">
        <v>0.45500000000000002</v>
      </c>
      <c r="R297">
        <v>0.47099999999999997</v>
      </c>
      <c r="S297">
        <v>118</v>
      </c>
      <c r="T297">
        <v>156</v>
      </c>
      <c r="U297">
        <v>0.75600000000000001</v>
      </c>
      <c r="V297">
        <v>57</v>
      </c>
      <c r="W297">
        <v>279</v>
      </c>
      <c r="X297">
        <v>336</v>
      </c>
      <c r="Y297">
        <v>162</v>
      </c>
      <c r="Z297">
        <v>46</v>
      </c>
      <c r="AA297">
        <v>34</v>
      </c>
      <c r="AB297">
        <v>76</v>
      </c>
      <c r="AC297">
        <v>139</v>
      </c>
      <c r="AD297">
        <v>874</v>
      </c>
    </row>
    <row r="298" spans="1:30">
      <c r="A298" s="72">
        <v>243</v>
      </c>
      <c r="B298" t="s">
        <v>1045</v>
      </c>
      <c r="C298" t="s">
        <v>776</v>
      </c>
      <c r="D298">
        <v>24</v>
      </c>
      <c r="E298" t="s">
        <v>770</v>
      </c>
      <c r="F298">
        <v>72</v>
      </c>
      <c r="G298">
        <v>0</v>
      </c>
      <c r="H298">
        <v>1533</v>
      </c>
      <c r="I298">
        <v>402</v>
      </c>
      <c r="J298">
        <v>737</v>
      </c>
      <c r="K298">
        <v>0.54500000000000004</v>
      </c>
      <c r="L298">
        <v>5</v>
      </c>
      <c r="M298">
        <v>38</v>
      </c>
      <c r="N298">
        <v>0.13200000000000001</v>
      </c>
      <c r="O298">
        <v>397</v>
      </c>
      <c r="P298">
        <v>699</v>
      </c>
      <c r="Q298">
        <v>0.56799999999999995</v>
      </c>
      <c r="R298">
        <v>0.54900000000000004</v>
      </c>
      <c r="S298">
        <v>224</v>
      </c>
      <c r="T298">
        <v>285</v>
      </c>
      <c r="U298">
        <v>0.78600000000000003</v>
      </c>
      <c r="V298">
        <v>195</v>
      </c>
      <c r="W298">
        <v>287</v>
      </c>
      <c r="X298">
        <v>482</v>
      </c>
      <c r="Y298">
        <v>67</v>
      </c>
      <c r="Z298">
        <v>32</v>
      </c>
      <c r="AA298">
        <v>38</v>
      </c>
      <c r="AB298">
        <v>123</v>
      </c>
      <c r="AC298">
        <v>154</v>
      </c>
      <c r="AD298">
        <v>1033</v>
      </c>
    </row>
    <row r="299" spans="1:30">
      <c r="A299" s="72">
        <v>244</v>
      </c>
      <c r="B299" t="s">
        <v>1046</v>
      </c>
      <c r="C299" t="s">
        <v>766</v>
      </c>
      <c r="D299">
        <v>25</v>
      </c>
      <c r="E299" t="s">
        <v>831</v>
      </c>
      <c r="F299">
        <v>16</v>
      </c>
      <c r="G299">
        <v>0</v>
      </c>
      <c r="H299">
        <v>110</v>
      </c>
      <c r="I299">
        <v>8</v>
      </c>
      <c r="J299">
        <v>28</v>
      </c>
      <c r="K299">
        <v>0.28599999999999998</v>
      </c>
      <c r="L299">
        <v>4</v>
      </c>
      <c r="M299">
        <v>10</v>
      </c>
      <c r="N299">
        <v>0.4</v>
      </c>
      <c r="O299">
        <v>4</v>
      </c>
      <c r="P299">
        <v>18</v>
      </c>
      <c r="Q299">
        <v>0.222</v>
      </c>
      <c r="R299">
        <v>0.35699999999999998</v>
      </c>
      <c r="S299">
        <v>5</v>
      </c>
      <c r="T299">
        <v>6</v>
      </c>
      <c r="U299">
        <v>0.83299999999999996</v>
      </c>
      <c r="V299">
        <v>1</v>
      </c>
      <c r="W299">
        <v>17</v>
      </c>
      <c r="X299">
        <v>18</v>
      </c>
      <c r="Y299">
        <v>8</v>
      </c>
      <c r="Z299">
        <v>4</v>
      </c>
      <c r="AA299">
        <v>5</v>
      </c>
      <c r="AB299">
        <v>4</v>
      </c>
      <c r="AC299">
        <v>5</v>
      </c>
      <c r="AD299">
        <v>25</v>
      </c>
    </row>
    <row r="300" spans="1:30">
      <c r="A300" s="72">
        <v>245</v>
      </c>
      <c r="B300" t="s">
        <v>1047</v>
      </c>
      <c r="C300" t="s">
        <v>794</v>
      </c>
      <c r="D300">
        <v>23</v>
      </c>
      <c r="E300" t="s">
        <v>826</v>
      </c>
      <c r="F300">
        <v>81</v>
      </c>
      <c r="G300">
        <v>81</v>
      </c>
      <c r="H300">
        <v>2349</v>
      </c>
      <c r="I300">
        <v>295</v>
      </c>
      <c r="J300">
        <v>618</v>
      </c>
      <c r="K300">
        <v>0.47699999999999998</v>
      </c>
      <c r="L300">
        <v>1</v>
      </c>
      <c r="M300">
        <v>9</v>
      </c>
      <c r="N300">
        <v>0.111</v>
      </c>
      <c r="O300">
        <v>294</v>
      </c>
      <c r="P300">
        <v>609</v>
      </c>
      <c r="Q300">
        <v>0.48299999999999998</v>
      </c>
      <c r="R300">
        <v>0.47799999999999998</v>
      </c>
      <c r="S300">
        <v>152</v>
      </c>
      <c r="T300">
        <v>194</v>
      </c>
      <c r="U300">
        <v>0.78400000000000003</v>
      </c>
      <c r="V300">
        <v>156</v>
      </c>
      <c r="W300">
        <v>409</v>
      </c>
      <c r="X300">
        <v>565</v>
      </c>
      <c r="Y300">
        <v>114</v>
      </c>
      <c r="Z300">
        <v>81</v>
      </c>
      <c r="AA300">
        <v>77</v>
      </c>
      <c r="AB300">
        <v>56</v>
      </c>
      <c r="AC300">
        <v>187</v>
      </c>
      <c r="AD300">
        <v>743</v>
      </c>
    </row>
    <row r="301" spans="1:30">
      <c r="A301" s="72">
        <v>246</v>
      </c>
      <c r="B301" t="s">
        <v>1048</v>
      </c>
      <c r="C301" t="s">
        <v>769</v>
      </c>
      <c r="D301">
        <v>27</v>
      </c>
      <c r="E301" t="s">
        <v>774</v>
      </c>
      <c r="F301">
        <v>70</v>
      </c>
      <c r="G301">
        <v>24</v>
      </c>
      <c r="H301">
        <v>1754</v>
      </c>
      <c r="I301">
        <v>305</v>
      </c>
      <c r="J301">
        <v>735</v>
      </c>
      <c r="K301">
        <v>0.41499999999999998</v>
      </c>
      <c r="L301">
        <v>105</v>
      </c>
      <c r="M301">
        <v>308</v>
      </c>
      <c r="N301">
        <v>0.34100000000000003</v>
      </c>
      <c r="O301">
        <v>200</v>
      </c>
      <c r="P301">
        <v>427</v>
      </c>
      <c r="Q301">
        <v>0.46800000000000003</v>
      </c>
      <c r="R301">
        <v>0.48599999999999999</v>
      </c>
      <c r="S301">
        <v>204</v>
      </c>
      <c r="T301">
        <v>242</v>
      </c>
      <c r="U301">
        <v>0.84299999999999997</v>
      </c>
      <c r="V301">
        <v>22</v>
      </c>
      <c r="W301">
        <v>258</v>
      </c>
      <c r="X301">
        <v>280</v>
      </c>
      <c r="Y301">
        <v>157</v>
      </c>
      <c r="Z301">
        <v>45</v>
      </c>
      <c r="AA301">
        <v>6</v>
      </c>
      <c r="AB301">
        <v>135</v>
      </c>
      <c r="AC301">
        <v>118</v>
      </c>
      <c r="AD301">
        <v>919</v>
      </c>
    </row>
    <row r="302" spans="1:30">
      <c r="A302" s="72">
        <v>247</v>
      </c>
      <c r="B302" t="s">
        <v>1049</v>
      </c>
      <c r="C302" t="s">
        <v>769</v>
      </c>
      <c r="D302">
        <v>25</v>
      </c>
      <c r="E302" t="s">
        <v>818</v>
      </c>
      <c r="F302">
        <v>54</v>
      </c>
      <c r="G302">
        <v>5</v>
      </c>
      <c r="H302">
        <v>1140</v>
      </c>
      <c r="I302">
        <v>209</v>
      </c>
      <c r="J302">
        <v>525</v>
      </c>
      <c r="K302">
        <v>0.39800000000000002</v>
      </c>
      <c r="L302">
        <v>45</v>
      </c>
      <c r="M302">
        <v>139</v>
      </c>
      <c r="N302">
        <v>0.32400000000000001</v>
      </c>
      <c r="O302">
        <v>164</v>
      </c>
      <c r="P302">
        <v>386</v>
      </c>
      <c r="Q302">
        <v>0.42499999999999999</v>
      </c>
      <c r="R302">
        <v>0.441</v>
      </c>
      <c r="S302">
        <v>132</v>
      </c>
      <c r="T302">
        <v>154</v>
      </c>
      <c r="U302">
        <v>0.85699999999999998</v>
      </c>
      <c r="V302">
        <v>25</v>
      </c>
      <c r="W302">
        <v>93</v>
      </c>
      <c r="X302">
        <v>118</v>
      </c>
      <c r="Y302">
        <v>130</v>
      </c>
      <c r="Z302">
        <v>27</v>
      </c>
      <c r="AA302">
        <v>5</v>
      </c>
      <c r="AB302">
        <v>88</v>
      </c>
      <c r="AC302">
        <v>87</v>
      </c>
      <c r="AD302">
        <v>595</v>
      </c>
    </row>
    <row r="303" spans="1:30">
      <c r="A303" s="72">
        <v>248</v>
      </c>
      <c r="B303" t="s">
        <v>1050</v>
      </c>
      <c r="C303" t="s">
        <v>769</v>
      </c>
      <c r="D303">
        <v>35</v>
      </c>
      <c r="E303" t="s">
        <v>772</v>
      </c>
      <c r="F303">
        <v>67</v>
      </c>
      <c r="G303">
        <v>22</v>
      </c>
      <c r="H303">
        <v>1753</v>
      </c>
      <c r="I303">
        <v>239</v>
      </c>
      <c r="J303">
        <v>515</v>
      </c>
      <c r="K303">
        <v>0.46400000000000002</v>
      </c>
      <c r="L303">
        <v>162</v>
      </c>
      <c r="M303">
        <v>359</v>
      </c>
      <c r="N303">
        <v>0.45100000000000001</v>
      </c>
      <c r="O303">
        <v>77</v>
      </c>
      <c r="P303">
        <v>156</v>
      </c>
      <c r="Q303">
        <v>0.49399999999999999</v>
      </c>
      <c r="R303">
        <v>0.621</v>
      </c>
      <c r="S303">
        <v>38</v>
      </c>
      <c r="T303">
        <v>42</v>
      </c>
      <c r="U303">
        <v>0.90500000000000003</v>
      </c>
      <c r="V303">
        <v>7</v>
      </c>
      <c r="W303">
        <v>179</v>
      </c>
      <c r="X303">
        <v>186</v>
      </c>
      <c r="Y303">
        <v>110</v>
      </c>
      <c r="Z303">
        <v>34</v>
      </c>
      <c r="AA303">
        <v>21</v>
      </c>
      <c r="AB303">
        <v>69</v>
      </c>
      <c r="AC303">
        <v>107</v>
      </c>
      <c r="AD303">
        <v>678</v>
      </c>
    </row>
    <row r="304" spans="1:30">
      <c r="A304" s="72">
        <v>248</v>
      </c>
      <c r="B304" t="s">
        <v>1050</v>
      </c>
      <c r="C304" t="s">
        <v>769</v>
      </c>
      <c r="D304">
        <v>35</v>
      </c>
      <c r="E304" t="s">
        <v>831</v>
      </c>
      <c r="F304">
        <v>32</v>
      </c>
      <c r="G304">
        <v>21</v>
      </c>
      <c r="H304">
        <v>894</v>
      </c>
      <c r="I304">
        <v>108</v>
      </c>
      <c r="J304">
        <v>246</v>
      </c>
      <c r="K304">
        <v>0.439</v>
      </c>
      <c r="L304">
        <v>65</v>
      </c>
      <c r="M304">
        <v>159</v>
      </c>
      <c r="N304">
        <v>0.40899999999999997</v>
      </c>
      <c r="O304">
        <v>43</v>
      </c>
      <c r="P304">
        <v>87</v>
      </c>
      <c r="Q304">
        <v>0.49399999999999999</v>
      </c>
      <c r="R304">
        <v>0.57099999999999995</v>
      </c>
      <c r="S304">
        <v>24</v>
      </c>
      <c r="T304">
        <v>27</v>
      </c>
      <c r="U304">
        <v>0.88900000000000001</v>
      </c>
      <c r="V304">
        <v>0</v>
      </c>
      <c r="W304">
        <v>89</v>
      </c>
      <c r="X304">
        <v>89</v>
      </c>
      <c r="Y304">
        <v>75</v>
      </c>
      <c r="Z304">
        <v>23</v>
      </c>
      <c r="AA304">
        <v>13</v>
      </c>
      <c r="AB304">
        <v>40</v>
      </c>
      <c r="AC304">
        <v>47</v>
      </c>
      <c r="AD304">
        <v>305</v>
      </c>
    </row>
    <row r="305" spans="1:30">
      <c r="A305" s="72">
        <v>248</v>
      </c>
      <c r="B305" t="s">
        <v>1050</v>
      </c>
      <c r="C305" t="s">
        <v>769</v>
      </c>
      <c r="D305">
        <v>35</v>
      </c>
      <c r="E305" t="s">
        <v>792</v>
      </c>
      <c r="F305">
        <v>35</v>
      </c>
      <c r="G305">
        <v>1</v>
      </c>
      <c r="H305">
        <v>859</v>
      </c>
      <c r="I305">
        <v>131</v>
      </c>
      <c r="J305">
        <v>269</v>
      </c>
      <c r="K305">
        <v>0.48699999999999999</v>
      </c>
      <c r="L305">
        <v>97</v>
      </c>
      <c r="M305">
        <v>200</v>
      </c>
      <c r="N305">
        <v>0.48499999999999999</v>
      </c>
      <c r="O305">
        <v>34</v>
      </c>
      <c r="P305">
        <v>69</v>
      </c>
      <c r="Q305">
        <v>0.49299999999999999</v>
      </c>
      <c r="R305">
        <v>0.66700000000000004</v>
      </c>
      <c r="S305">
        <v>14</v>
      </c>
      <c r="T305">
        <v>15</v>
      </c>
      <c r="U305">
        <v>0.93300000000000005</v>
      </c>
      <c r="V305">
        <v>7</v>
      </c>
      <c r="W305">
        <v>90</v>
      </c>
      <c r="X305">
        <v>97</v>
      </c>
      <c r="Y305">
        <v>35</v>
      </c>
      <c r="Z305">
        <v>11</v>
      </c>
      <c r="AA305">
        <v>8</v>
      </c>
      <c r="AB305">
        <v>29</v>
      </c>
      <c r="AC305">
        <v>60</v>
      </c>
      <c r="AD305">
        <v>373</v>
      </c>
    </row>
    <row r="306" spans="1:30">
      <c r="A306" s="72">
        <v>249</v>
      </c>
      <c r="B306" t="s">
        <v>1051</v>
      </c>
      <c r="C306" t="s">
        <v>776</v>
      </c>
      <c r="D306">
        <v>27</v>
      </c>
      <c r="E306" t="s">
        <v>778</v>
      </c>
      <c r="F306">
        <v>71</v>
      </c>
      <c r="G306">
        <v>62</v>
      </c>
      <c r="H306">
        <v>1419</v>
      </c>
      <c r="I306">
        <v>216</v>
      </c>
      <c r="J306">
        <v>392</v>
      </c>
      <c r="K306">
        <v>0.55100000000000005</v>
      </c>
      <c r="L306">
        <v>0</v>
      </c>
      <c r="M306">
        <v>1</v>
      </c>
      <c r="N306">
        <v>0</v>
      </c>
      <c r="O306">
        <v>216</v>
      </c>
      <c r="P306">
        <v>391</v>
      </c>
      <c r="Q306">
        <v>0.55200000000000005</v>
      </c>
      <c r="R306">
        <v>0.55100000000000005</v>
      </c>
      <c r="S306">
        <v>38</v>
      </c>
      <c r="T306">
        <v>62</v>
      </c>
      <c r="U306">
        <v>0.61299999999999999</v>
      </c>
      <c r="V306">
        <v>118</v>
      </c>
      <c r="W306">
        <v>285</v>
      </c>
      <c r="X306">
        <v>403</v>
      </c>
      <c r="Y306">
        <v>47</v>
      </c>
      <c r="Z306">
        <v>36</v>
      </c>
      <c r="AA306">
        <v>48</v>
      </c>
      <c r="AB306">
        <v>61</v>
      </c>
      <c r="AC306">
        <v>172</v>
      </c>
      <c r="AD306">
        <v>470</v>
      </c>
    </row>
    <row r="307" spans="1:30">
      <c r="A307" s="72">
        <v>250</v>
      </c>
      <c r="B307" t="s">
        <v>1052</v>
      </c>
      <c r="C307" t="s">
        <v>794</v>
      </c>
      <c r="D307">
        <v>27</v>
      </c>
      <c r="E307" t="s">
        <v>804</v>
      </c>
      <c r="F307">
        <v>68</v>
      </c>
      <c r="G307">
        <v>5</v>
      </c>
      <c r="H307">
        <v>1016</v>
      </c>
      <c r="I307">
        <v>158</v>
      </c>
      <c r="J307">
        <v>369</v>
      </c>
      <c r="K307">
        <v>0.42799999999999999</v>
      </c>
      <c r="L307">
        <v>54</v>
      </c>
      <c r="M307">
        <v>168</v>
      </c>
      <c r="N307">
        <v>0.32100000000000001</v>
      </c>
      <c r="O307">
        <v>104</v>
      </c>
      <c r="P307">
        <v>201</v>
      </c>
      <c r="Q307">
        <v>0.51700000000000002</v>
      </c>
      <c r="R307">
        <v>0.501</v>
      </c>
      <c r="S307">
        <v>55</v>
      </c>
      <c r="T307">
        <v>68</v>
      </c>
      <c r="U307">
        <v>0.80900000000000005</v>
      </c>
      <c r="V307">
        <v>47</v>
      </c>
      <c r="W307">
        <v>79</v>
      </c>
      <c r="X307">
        <v>126</v>
      </c>
      <c r="Y307">
        <v>69</v>
      </c>
      <c r="Z307">
        <v>29</v>
      </c>
      <c r="AA307">
        <v>11</v>
      </c>
      <c r="AB307">
        <v>51</v>
      </c>
      <c r="AC307">
        <v>79</v>
      </c>
      <c r="AD307">
        <v>425</v>
      </c>
    </row>
    <row r="308" spans="1:30">
      <c r="A308" s="72">
        <v>251</v>
      </c>
      <c r="B308" t="s">
        <v>1053</v>
      </c>
      <c r="C308" t="s">
        <v>766</v>
      </c>
      <c r="D308">
        <v>20</v>
      </c>
      <c r="E308" t="s">
        <v>778</v>
      </c>
      <c r="F308">
        <v>33</v>
      </c>
      <c r="G308">
        <v>12</v>
      </c>
      <c r="H308">
        <v>612</v>
      </c>
      <c r="I308">
        <v>117</v>
      </c>
      <c r="J308">
        <v>218</v>
      </c>
      <c r="K308">
        <v>0.53700000000000003</v>
      </c>
      <c r="L308">
        <v>3</v>
      </c>
      <c r="M308">
        <v>8</v>
      </c>
      <c r="N308">
        <v>0.375</v>
      </c>
      <c r="O308">
        <v>114</v>
      </c>
      <c r="P308">
        <v>210</v>
      </c>
      <c r="Q308">
        <v>0.54300000000000004</v>
      </c>
      <c r="R308">
        <v>0.54400000000000004</v>
      </c>
      <c r="S308">
        <v>52</v>
      </c>
      <c r="T308">
        <v>74</v>
      </c>
      <c r="U308">
        <v>0.70299999999999996</v>
      </c>
      <c r="V308">
        <v>51</v>
      </c>
      <c r="W308">
        <v>111</v>
      </c>
      <c r="X308">
        <v>162</v>
      </c>
      <c r="Y308">
        <v>27</v>
      </c>
      <c r="Z308">
        <v>16</v>
      </c>
      <c r="AA308">
        <v>13</v>
      </c>
      <c r="AB308">
        <v>37</v>
      </c>
      <c r="AC308">
        <v>64</v>
      </c>
      <c r="AD308">
        <v>289</v>
      </c>
    </row>
    <row r="309" spans="1:30">
      <c r="A309" s="72">
        <v>252</v>
      </c>
      <c r="B309" t="s">
        <v>1054</v>
      </c>
      <c r="C309" t="s">
        <v>769</v>
      </c>
      <c r="D309">
        <v>24</v>
      </c>
      <c r="E309" t="s">
        <v>826</v>
      </c>
      <c r="F309">
        <v>62</v>
      </c>
      <c r="G309">
        <v>5</v>
      </c>
      <c r="H309">
        <v>1143</v>
      </c>
      <c r="I309">
        <v>226</v>
      </c>
      <c r="J309">
        <v>491</v>
      </c>
      <c r="K309">
        <v>0.46</v>
      </c>
      <c r="L309">
        <v>41</v>
      </c>
      <c r="M309">
        <v>146</v>
      </c>
      <c r="N309">
        <v>0.28100000000000003</v>
      </c>
      <c r="O309">
        <v>185</v>
      </c>
      <c r="P309">
        <v>345</v>
      </c>
      <c r="Q309">
        <v>0.53600000000000003</v>
      </c>
      <c r="R309">
        <v>0.502</v>
      </c>
      <c r="S309">
        <v>110</v>
      </c>
      <c r="T309">
        <v>129</v>
      </c>
      <c r="U309">
        <v>0.85299999999999998</v>
      </c>
      <c r="V309">
        <v>30</v>
      </c>
      <c r="W309">
        <v>234</v>
      </c>
      <c r="X309">
        <v>264</v>
      </c>
      <c r="Y309">
        <v>75</v>
      </c>
      <c r="Z309">
        <v>27</v>
      </c>
      <c r="AA309">
        <v>23</v>
      </c>
      <c r="AB309">
        <v>40</v>
      </c>
      <c r="AC309">
        <v>98</v>
      </c>
      <c r="AD309">
        <v>603</v>
      </c>
    </row>
    <row r="310" spans="1:30">
      <c r="A310" s="72">
        <v>253</v>
      </c>
      <c r="B310" t="s">
        <v>1055</v>
      </c>
      <c r="C310" t="s">
        <v>811</v>
      </c>
      <c r="D310">
        <v>27</v>
      </c>
      <c r="E310" t="s">
        <v>784</v>
      </c>
      <c r="F310">
        <v>18</v>
      </c>
      <c r="G310">
        <v>3</v>
      </c>
      <c r="H310">
        <v>174</v>
      </c>
      <c r="I310">
        <v>20</v>
      </c>
      <c r="J310">
        <v>47</v>
      </c>
      <c r="K310">
        <v>0.42599999999999999</v>
      </c>
      <c r="L310">
        <v>10</v>
      </c>
      <c r="M310">
        <v>27</v>
      </c>
      <c r="N310">
        <v>0.37</v>
      </c>
      <c r="O310">
        <v>10</v>
      </c>
      <c r="P310">
        <v>20</v>
      </c>
      <c r="Q310">
        <v>0.5</v>
      </c>
      <c r="R310">
        <v>0.53200000000000003</v>
      </c>
      <c r="S310">
        <v>9</v>
      </c>
      <c r="T310">
        <v>9</v>
      </c>
      <c r="U310">
        <v>1</v>
      </c>
      <c r="V310">
        <v>1</v>
      </c>
      <c r="W310">
        <v>9</v>
      </c>
      <c r="X310">
        <v>10</v>
      </c>
      <c r="Y310">
        <v>28</v>
      </c>
      <c r="Z310">
        <v>4</v>
      </c>
      <c r="AA310">
        <v>1</v>
      </c>
      <c r="AB310">
        <v>19</v>
      </c>
      <c r="AC310">
        <v>19</v>
      </c>
      <c r="AD310">
        <v>59</v>
      </c>
    </row>
    <row r="311" spans="1:30">
      <c r="A311" s="72">
        <v>254</v>
      </c>
      <c r="B311" t="s">
        <v>1056</v>
      </c>
      <c r="C311" t="s">
        <v>1057</v>
      </c>
      <c r="D311">
        <v>25</v>
      </c>
      <c r="E311" t="s">
        <v>772</v>
      </c>
      <c r="F311">
        <v>70</v>
      </c>
      <c r="G311">
        <v>1</v>
      </c>
      <c r="H311">
        <v>980</v>
      </c>
      <c r="I311">
        <v>148</v>
      </c>
      <c r="J311">
        <v>336</v>
      </c>
      <c r="K311">
        <v>0.44</v>
      </c>
      <c r="L311">
        <v>33</v>
      </c>
      <c r="M311">
        <v>98</v>
      </c>
      <c r="N311">
        <v>0.33700000000000002</v>
      </c>
      <c r="O311">
        <v>115</v>
      </c>
      <c r="P311">
        <v>238</v>
      </c>
      <c r="Q311">
        <v>0.48299999999999998</v>
      </c>
      <c r="R311">
        <v>0.49</v>
      </c>
      <c r="S311">
        <v>46</v>
      </c>
      <c r="T311">
        <v>73</v>
      </c>
      <c r="U311">
        <v>0.63</v>
      </c>
      <c r="V311">
        <v>72</v>
      </c>
      <c r="W311">
        <v>179</v>
      </c>
      <c r="X311">
        <v>251</v>
      </c>
      <c r="Y311">
        <v>70</v>
      </c>
      <c r="Z311">
        <v>25</v>
      </c>
      <c r="AA311">
        <v>6</v>
      </c>
      <c r="AB311">
        <v>56</v>
      </c>
      <c r="AC311">
        <v>83</v>
      </c>
      <c r="AD311">
        <v>375</v>
      </c>
    </row>
    <row r="312" spans="1:30">
      <c r="A312" s="72">
        <v>254</v>
      </c>
      <c r="B312" t="s">
        <v>1056</v>
      </c>
      <c r="C312" t="s">
        <v>766</v>
      </c>
      <c r="D312">
        <v>25</v>
      </c>
      <c r="E312" t="s">
        <v>770</v>
      </c>
      <c r="F312">
        <v>50</v>
      </c>
      <c r="G312">
        <v>0</v>
      </c>
      <c r="H312">
        <v>739</v>
      </c>
      <c r="I312">
        <v>111</v>
      </c>
      <c r="J312">
        <v>244</v>
      </c>
      <c r="K312">
        <v>0.45500000000000002</v>
      </c>
      <c r="L312">
        <v>27</v>
      </c>
      <c r="M312">
        <v>78</v>
      </c>
      <c r="N312">
        <v>0.34599999999999997</v>
      </c>
      <c r="O312">
        <v>84</v>
      </c>
      <c r="P312">
        <v>166</v>
      </c>
      <c r="Q312">
        <v>0.50600000000000001</v>
      </c>
      <c r="R312">
        <v>0.51</v>
      </c>
      <c r="S312">
        <v>37</v>
      </c>
      <c r="T312">
        <v>58</v>
      </c>
      <c r="U312">
        <v>0.63800000000000001</v>
      </c>
      <c r="V312">
        <v>51</v>
      </c>
      <c r="W312">
        <v>132</v>
      </c>
      <c r="X312">
        <v>183</v>
      </c>
      <c r="Y312">
        <v>51</v>
      </c>
      <c r="Z312">
        <v>18</v>
      </c>
      <c r="AA312">
        <v>6</v>
      </c>
      <c r="AB312">
        <v>40</v>
      </c>
      <c r="AC312">
        <v>71</v>
      </c>
      <c r="AD312">
        <v>286</v>
      </c>
    </row>
    <row r="313" spans="1:30">
      <c r="A313" s="72">
        <v>254</v>
      </c>
      <c r="B313" t="s">
        <v>1056</v>
      </c>
      <c r="C313" t="s">
        <v>776</v>
      </c>
      <c r="D313">
        <v>25</v>
      </c>
      <c r="E313" t="s">
        <v>867</v>
      </c>
      <c r="F313">
        <v>20</v>
      </c>
      <c r="G313">
        <v>1</v>
      </c>
      <c r="H313">
        <v>241</v>
      </c>
      <c r="I313">
        <v>37</v>
      </c>
      <c r="J313">
        <v>92</v>
      </c>
      <c r="K313">
        <v>0.40200000000000002</v>
      </c>
      <c r="L313">
        <v>6</v>
      </c>
      <c r="M313">
        <v>20</v>
      </c>
      <c r="N313">
        <v>0.3</v>
      </c>
      <c r="O313">
        <v>31</v>
      </c>
      <c r="P313">
        <v>72</v>
      </c>
      <c r="Q313">
        <v>0.43099999999999999</v>
      </c>
      <c r="R313">
        <v>0.435</v>
      </c>
      <c r="S313">
        <v>9</v>
      </c>
      <c r="T313">
        <v>15</v>
      </c>
      <c r="U313">
        <v>0.6</v>
      </c>
      <c r="V313">
        <v>21</v>
      </c>
      <c r="W313">
        <v>47</v>
      </c>
      <c r="X313">
        <v>68</v>
      </c>
      <c r="Y313">
        <v>19</v>
      </c>
      <c r="Z313">
        <v>7</v>
      </c>
      <c r="AA313">
        <v>0</v>
      </c>
      <c r="AB313">
        <v>16</v>
      </c>
      <c r="AC313">
        <v>12</v>
      </c>
      <c r="AD313">
        <v>89</v>
      </c>
    </row>
    <row r="314" spans="1:30">
      <c r="A314" s="72">
        <v>255</v>
      </c>
      <c r="B314" t="s">
        <v>1058</v>
      </c>
      <c r="C314" t="s">
        <v>769</v>
      </c>
      <c r="D314">
        <v>21</v>
      </c>
      <c r="E314" t="s">
        <v>782</v>
      </c>
      <c r="F314">
        <v>47</v>
      </c>
      <c r="G314">
        <v>47</v>
      </c>
      <c r="H314">
        <v>1749</v>
      </c>
      <c r="I314">
        <v>326</v>
      </c>
      <c r="J314">
        <v>710</v>
      </c>
      <c r="K314">
        <v>0.45900000000000002</v>
      </c>
      <c r="L314">
        <v>120</v>
      </c>
      <c r="M314">
        <v>310</v>
      </c>
      <c r="N314">
        <v>0.38700000000000001</v>
      </c>
      <c r="O314">
        <v>206</v>
      </c>
      <c r="P314">
        <v>400</v>
      </c>
      <c r="Q314">
        <v>0.51500000000000001</v>
      </c>
      <c r="R314">
        <v>0.54400000000000004</v>
      </c>
      <c r="S314">
        <v>117</v>
      </c>
      <c r="T314">
        <v>140</v>
      </c>
      <c r="U314">
        <v>0.83599999999999997</v>
      </c>
      <c r="V314">
        <v>19</v>
      </c>
      <c r="W314">
        <v>141</v>
      </c>
      <c r="X314">
        <v>160</v>
      </c>
      <c r="Y314">
        <v>139</v>
      </c>
      <c r="Z314">
        <v>41</v>
      </c>
      <c r="AA314">
        <v>10</v>
      </c>
      <c r="AB314">
        <v>85</v>
      </c>
      <c r="AC314">
        <v>104</v>
      </c>
      <c r="AD314">
        <v>889</v>
      </c>
    </row>
    <row r="315" spans="1:30">
      <c r="A315" s="72">
        <v>256</v>
      </c>
      <c r="B315" t="s">
        <v>1059</v>
      </c>
      <c r="C315" t="s">
        <v>811</v>
      </c>
      <c r="D315">
        <v>29</v>
      </c>
      <c r="E315" t="s">
        <v>778</v>
      </c>
      <c r="F315">
        <v>69</v>
      </c>
      <c r="G315">
        <v>24</v>
      </c>
      <c r="H315">
        <v>1732</v>
      </c>
      <c r="I315">
        <v>237</v>
      </c>
      <c r="J315">
        <v>522</v>
      </c>
      <c r="K315">
        <v>0.45400000000000001</v>
      </c>
      <c r="L315">
        <v>34</v>
      </c>
      <c r="M315">
        <v>118</v>
      </c>
      <c r="N315">
        <v>0.28799999999999998</v>
      </c>
      <c r="O315">
        <v>203</v>
      </c>
      <c r="P315">
        <v>404</v>
      </c>
      <c r="Q315">
        <v>0.502</v>
      </c>
      <c r="R315">
        <v>0.48699999999999999</v>
      </c>
      <c r="S315">
        <v>173</v>
      </c>
      <c r="T315">
        <v>217</v>
      </c>
      <c r="U315">
        <v>0.79700000000000004</v>
      </c>
      <c r="V315">
        <v>44</v>
      </c>
      <c r="W315">
        <v>135</v>
      </c>
      <c r="X315">
        <v>179</v>
      </c>
      <c r="Y315">
        <v>334</v>
      </c>
      <c r="Z315">
        <v>74</v>
      </c>
      <c r="AA315">
        <v>6</v>
      </c>
      <c r="AB315">
        <v>129</v>
      </c>
      <c r="AC315">
        <v>119</v>
      </c>
      <c r="AD315">
        <v>681</v>
      </c>
    </row>
    <row r="316" spans="1:30">
      <c r="A316" s="72">
        <v>257</v>
      </c>
      <c r="B316" t="s">
        <v>1060</v>
      </c>
      <c r="C316" t="s">
        <v>794</v>
      </c>
      <c r="D316">
        <v>22</v>
      </c>
      <c r="E316" t="s">
        <v>790</v>
      </c>
      <c r="F316">
        <v>35</v>
      </c>
      <c r="G316">
        <v>1</v>
      </c>
      <c r="H316">
        <v>249</v>
      </c>
      <c r="I316">
        <v>26</v>
      </c>
      <c r="J316">
        <v>89</v>
      </c>
      <c r="K316">
        <v>0.29199999999999998</v>
      </c>
      <c r="L316">
        <v>13</v>
      </c>
      <c r="M316">
        <v>51</v>
      </c>
      <c r="N316">
        <v>0.255</v>
      </c>
      <c r="O316">
        <v>13</v>
      </c>
      <c r="P316">
        <v>38</v>
      </c>
      <c r="Q316">
        <v>0.34200000000000003</v>
      </c>
      <c r="R316">
        <v>0.36499999999999999</v>
      </c>
      <c r="S316">
        <v>13</v>
      </c>
      <c r="T316">
        <v>17</v>
      </c>
      <c r="U316">
        <v>0.76500000000000001</v>
      </c>
      <c r="V316">
        <v>6</v>
      </c>
      <c r="W316">
        <v>18</v>
      </c>
      <c r="X316">
        <v>24</v>
      </c>
      <c r="Y316">
        <v>11</v>
      </c>
      <c r="Z316">
        <v>9</v>
      </c>
      <c r="AA316">
        <v>3</v>
      </c>
      <c r="AB316">
        <v>11</v>
      </c>
      <c r="AC316">
        <v>22</v>
      </c>
      <c r="AD316">
        <v>78</v>
      </c>
    </row>
    <row r="317" spans="1:30">
      <c r="A317" s="72">
        <v>258</v>
      </c>
      <c r="B317" t="s">
        <v>1061</v>
      </c>
      <c r="C317" t="s">
        <v>769</v>
      </c>
      <c r="D317">
        <v>31</v>
      </c>
      <c r="E317" t="s">
        <v>804</v>
      </c>
      <c r="F317">
        <v>77</v>
      </c>
      <c r="G317">
        <v>74</v>
      </c>
      <c r="H317">
        <v>2459</v>
      </c>
      <c r="I317">
        <v>321</v>
      </c>
      <c r="J317">
        <v>704</v>
      </c>
      <c r="K317">
        <v>0.45600000000000002</v>
      </c>
      <c r="L317">
        <v>108</v>
      </c>
      <c r="M317">
        <v>269</v>
      </c>
      <c r="N317">
        <v>0.40100000000000002</v>
      </c>
      <c r="O317">
        <v>213</v>
      </c>
      <c r="P317">
        <v>435</v>
      </c>
      <c r="Q317">
        <v>0.49</v>
      </c>
      <c r="R317">
        <v>0.53300000000000003</v>
      </c>
      <c r="S317">
        <v>85</v>
      </c>
      <c r="T317">
        <v>98</v>
      </c>
      <c r="U317">
        <v>0.86699999999999999</v>
      </c>
      <c r="V317">
        <v>53</v>
      </c>
      <c r="W317">
        <v>206</v>
      </c>
      <c r="X317">
        <v>259</v>
      </c>
      <c r="Y317">
        <v>179</v>
      </c>
      <c r="Z317">
        <v>81</v>
      </c>
      <c r="AA317">
        <v>24</v>
      </c>
      <c r="AB317">
        <v>69</v>
      </c>
      <c r="AC317">
        <v>141</v>
      </c>
      <c r="AD317">
        <v>835</v>
      </c>
    </row>
    <row r="318" spans="1:30">
      <c r="A318" s="72">
        <v>259</v>
      </c>
      <c r="B318" t="s">
        <v>1062</v>
      </c>
      <c r="C318" t="s">
        <v>766</v>
      </c>
      <c r="D318">
        <v>33</v>
      </c>
      <c r="E318" t="s">
        <v>784</v>
      </c>
      <c r="F318">
        <v>79</v>
      </c>
      <c r="G318">
        <v>10</v>
      </c>
      <c r="H318">
        <v>1477</v>
      </c>
      <c r="I318">
        <v>248</v>
      </c>
      <c r="J318">
        <v>420</v>
      </c>
      <c r="K318">
        <v>0.59</v>
      </c>
      <c r="L318">
        <v>0</v>
      </c>
      <c r="M318">
        <v>0</v>
      </c>
      <c r="O318">
        <v>248</v>
      </c>
      <c r="P318">
        <v>420</v>
      </c>
      <c r="Q318">
        <v>0.59</v>
      </c>
      <c r="R318">
        <v>0.59</v>
      </c>
      <c r="S318">
        <v>80</v>
      </c>
      <c r="T318">
        <v>113</v>
      </c>
      <c r="U318">
        <v>0.70799999999999996</v>
      </c>
      <c r="V318">
        <v>149</v>
      </c>
      <c r="W318">
        <v>292</v>
      </c>
      <c r="X318">
        <v>441</v>
      </c>
      <c r="Y318">
        <v>124</v>
      </c>
      <c r="Z318">
        <v>31</v>
      </c>
      <c r="AA318">
        <v>40</v>
      </c>
      <c r="AB318">
        <v>82</v>
      </c>
      <c r="AC318">
        <v>125</v>
      </c>
      <c r="AD318">
        <v>576</v>
      </c>
    </row>
    <row r="319" spans="1:30">
      <c r="A319" s="72">
        <v>260</v>
      </c>
      <c r="B319" t="s">
        <v>1063</v>
      </c>
      <c r="C319" t="s">
        <v>776</v>
      </c>
      <c r="D319">
        <v>23</v>
      </c>
      <c r="E319" t="s">
        <v>818</v>
      </c>
      <c r="F319">
        <v>77</v>
      </c>
      <c r="G319">
        <v>34</v>
      </c>
      <c r="H319">
        <v>1560</v>
      </c>
      <c r="I319">
        <v>230</v>
      </c>
      <c r="J319">
        <v>463</v>
      </c>
      <c r="K319">
        <v>0.497</v>
      </c>
      <c r="L319">
        <v>3</v>
      </c>
      <c r="M319">
        <v>12</v>
      </c>
      <c r="N319">
        <v>0.25</v>
      </c>
      <c r="O319">
        <v>227</v>
      </c>
      <c r="P319">
        <v>451</v>
      </c>
      <c r="Q319">
        <v>0.503</v>
      </c>
      <c r="R319">
        <v>0.5</v>
      </c>
      <c r="S319">
        <v>150</v>
      </c>
      <c r="T319">
        <v>208</v>
      </c>
      <c r="U319">
        <v>0.72099999999999997</v>
      </c>
      <c r="V319">
        <v>156</v>
      </c>
      <c r="W319">
        <v>354</v>
      </c>
      <c r="X319">
        <v>510</v>
      </c>
      <c r="Y319">
        <v>44</v>
      </c>
      <c r="Z319">
        <v>38</v>
      </c>
      <c r="AA319">
        <v>98</v>
      </c>
      <c r="AB319">
        <v>102</v>
      </c>
      <c r="AC319">
        <v>242</v>
      </c>
      <c r="AD319">
        <v>613</v>
      </c>
    </row>
    <row r="320" spans="1:30">
      <c r="A320" s="72">
        <v>261</v>
      </c>
      <c r="B320" t="s">
        <v>1064</v>
      </c>
      <c r="C320" t="s">
        <v>794</v>
      </c>
      <c r="D320">
        <v>25</v>
      </c>
      <c r="E320" t="s">
        <v>784</v>
      </c>
      <c r="F320">
        <v>74</v>
      </c>
      <c r="G320">
        <v>74</v>
      </c>
      <c r="H320">
        <v>2474</v>
      </c>
      <c r="I320">
        <v>636</v>
      </c>
      <c r="J320">
        <v>1312</v>
      </c>
      <c r="K320">
        <v>0.48499999999999999</v>
      </c>
      <c r="L320">
        <v>147</v>
      </c>
      <c r="M320">
        <v>387</v>
      </c>
      <c r="N320">
        <v>0.38</v>
      </c>
      <c r="O320">
        <v>489</v>
      </c>
      <c r="P320">
        <v>925</v>
      </c>
      <c r="Q320">
        <v>0.52900000000000003</v>
      </c>
      <c r="R320">
        <v>0.54100000000000004</v>
      </c>
      <c r="S320">
        <v>469</v>
      </c>
      <c r="T320">
        <v>533</v>
      </c>
      <c r="U320">
        <v>0.88</v>
      </c>
      <c r="V320">
        <v>80</v>
      </c>
      <c r="W320">
        <v>350</v>
      </c>
      <c r="X320">
        <v>430</v>
      </c>
      <c r="Y320">
        <v>260</v>
      </c>
      <c r="Z320">
        <v>133</v>
      </c>
      <c r="AA320">
        <v>55</v>
      </c>
      <c r="AB320">
        <v>154</v>
      </c>
      <c r="AC320">
        <v>122</v>
      </c>
      <c r="AD320">
        <v>1888</v>
      </c>
    </row>
    <row r="321" spans="1:30">
      <c r="A321" s="72">
        <v>262</v>
      </c>
      <c r="B321" t="s">
        <v>1065</v>
      </c>
      <c r="C321" t="s">
        <v>766</v>
      </c>
      <c r="D321">
        <v>24</v>
      </c>
      <c r="E321" t="s">
        <v>790</v>
      </c>
      <c r="F321">
        <v>74</v>
      </c>
      <c r="G321">
        <v>12</v>
      </c>
      <c r="H321">
        <v>1222</v>
      </c>
      <c r="I321">
        <v>146</v>
      </c>
      <c r="J321">
        <v>378</v>
      </c>
      <c r="K321">
        <v>0.38600000000000001</v>
      </c>
      <c r="L321">
        <v>74</v>
      </c>
      <c r="M321">
        <v>213</v>
      </c>
      <c r="N321">
        <v>0.34699999999999998</v>
      </c>
      <c r="O321">
        <v>72</v>
      </c>
      <c r="P321">
        <v>165</v>
      </c>
      <c r="Q321">
        <v>0.436</v>
      </c>
      <c r="R321">
        <v>0.48399999999999999</v>
      </c>
      <c r="S321">
        <v>35</v>
      </c>
      <c r="T321">
        <v>40</v>
      </c>
      <c r="U321">
        <v>0.875</v>
      </c>
      <c r="V321">
        <v>27</v>
      </c>
      <c r="W321">
        <v>210</v>
      </c>
      <c r="X321">
        <v>237</v>
      </c>
      <c r="Y321">
        <v>71</v>
      </c>
      <c r="Z321">
        <v>13</v>
      </c>
      <c r="AA321">
        <v>28</v>
      </c>
      <c r="AB321">
        <v>35</v>
      </c>
      <c r="AC321">
        <v>172</v>
      </c>
      <c r="AD321">
        <v>401</v>
      </c>
    </row>
    <row r="322" spans="1:30">
      <c r="A322" s="72">
        <v>263</v>
      </c>
      <c r="B322" t="s">
        <v>1066</v>
      </c>
      <c r="C322" t="s">
        <v>766</v>
      </c>
      <c r="D322">
        <v>27</v>
      </c>
      <c r="E322" t="s">
        <v>829</v>
      </c>
      <c r="F322">
        <v>75</v>
      </c>
      <c r="G322">
        <v>34</v>
      </c>
      <c r="H322">
        <v>1944</v>
      </c>
      <c r="I322">
        <v>310</v>
      </c>
      <c r="J322">
        <v>646</v>
      </c>
      <c r="K322">
        <v>0.48</v>
      </c>
      <c r="L322">
        <v>49</v>
      </c>
      <c r="M322">
        <v>167</v>
      </c>
      <c r="N322">
        <v>0.29299999999999998</v>
      </c>
      <c r="O322">
        <v>261</v>
      </c>
      <c r="P322">
        <v>479</v>
      </c>
      <c r="Q322">
        <v>0.54500000000000004</v>
      </c>
      <c r="R322">
        <v>0.51800000000000002</v>
      </c>
      <c r="S322">
        <v>98</v>
      </c>
      <c r="T322">
        <v>113</v>
      </c>
      <c r="U322">
        <v>0.86699999999999999</v>
      </c>
      <c r="V322">
        <v>102</v>
      </c>
      <c r="W322">
        <v>300</v>
      </c>
      <c r="X322">
        <v>402</v>
      </c>
      <c r="Y322">
        <v>111</v>
      </c>
      <c r="Z322">
        <v>31</v>
      </c>
      <c r="AA322">
        <v>26</v>
      </c>
      <c r="AB322">
        <v>66</v>
      </c>
      <c r="AC322">
        <v>145</v>
      </c>
      <c r="AD322">
        <v>767</v>
      </c>
    </row>
    <row r="323" spans="1:30">
      <c r="A323" s="72">
        <v>264</v>
      </c>
      <c r="B323" t="s">
        <v>1067</v>
      </c>
      <c r="C323" t="s">
        <v>794</v>
      </c>
      <c r="D323">
        <v>22</v>
      </c>
      <c r="E323" t="s">
        <v>774</v>
      </c>
      <c r="F323">
        <v>57</v>
      </c>
      <c r="G323">
        <v>26</v>
      </c>
      <c r="H323">
        <v>1237</v>
      </c>
      <c r="I323">
        <v>171</v>
      </c>
      <c r="J323">
        <v>380</v>
      </c>
      <c r="K323">
        <v>0.45</v>
      </c>
      <c r="L323">
        <v>59</v>
      </c>
      <c r="M323">
        <v>184</v>
      </c>
      <c r="N323">
        <v>0.32100000000000001</v>
      </c>
      <c r="O323">
        <v>112</v>
      </c>
      <c r="P323">
        <v>196</v>
      </c>
      <c r="Q323">
        <v>0.57099999999999995</v>
      </c>
      <c r="R323">
        <v>0.52800000000000002</v>
      </c>
      <c r="S323">
        <v>67</v>
      </c>
      <c r="T323">
        <v>93</v>
      </c>
      <c r="U323">
        <v>0.72</v>
      </c>
      <c r="V323">
        <v>23</v>
      </c>
      <c r="W323">
        <v>165</v>
      </c>
      <c r="X323">
        <v>188</v>
      </c>
      <c r="Y323">
        <v>110</v>
      </c>
      <c r="Z323">
        <v>49</v>
      </c>
      <c r="AA323">
        <v>8</v>
      </c>
      <c r="AB323">
        <v>59</v>
      </c>
      <c r="AC323">
        <v>91</v>
      </c>
      <c r="AD323">
        <v>468</v>
      </c>
    </row>
    <row r="324" spans="1:30">
      <c r="A324" s="72">
        <v>265</v>
      </c>
      <c r="B324" t="s">
        <v>1068</v>
      </c>
      <c r="C324" t="s">
        <v>769</v>
      </c>
      <c r="D324">
        <v>28</v>
      </c>
      <c r="E324" t="s">
        <v>772</v>
      </c>
      <c r="F324">
        <v>62</v>
      </c>
      <c r="G324">
        <v>19</v>
      </c>
      <c r="H324">
        <v>777</v>
      </c>
      <c r="I324">
        <v>55</v>
      </c>
      <c r="J324">
        <v>142</v>
      </c>
      <c r="K324">
        <v>0.38700000000000001</v>
      </c>
      <c r="L324">
        <v>17</v>
      </c>
      <c r="M324">
        <v>46</v>
      </c>
      <c r="N324">
        <v>0.37</v>
      </c>
      <c r="O324">
        <v>38</v>
      </c>
      <c r="P324">
        <v>96</v>
      </c>
      <c r="Q324">
        <v>0.39600000000000002</v>
      </c>
      <c r="R324">
        <v>0.44700000000000001</v>
      </c>
      <c r="S324">
        <v>25</v>
      </c>
      <c r="T324">
        <v>40</v>
      </c>
      <c r="U324">
        <v>0.625</v>
      </c>
      <c r="V324">
        <v>20</v>
      </c>
      <c r="W324">
        <v>88</v>
      </c>
      <c r="X324">
        <v>108</v>
      </c>
      <c r="Y324">
        <v>54</v>
      </c>
      <c r="Z324">
        <v>47</v>
      </c>
      <c r="AA324">
        <v>14</v>
      </c>
      <c r="AB324">
        <v>42</v>
      </c>
      <c r="AC324">
        <v>81</v>
      </c>
      <c r="AD324">
        <v>152</v>
      </c>
    </row>
    <row r="325" spans="1:30">
      <c r="A325" s="72">
        <v>265</v>
      </c>
      <c r="B325" t="s">
        <v>1068</v>
      </c>
      <c r="C325" t="s">
        <v>769</v>
      </c>
      <c r="D325">
        <v>28</v>
      </c>
      <c r="E325" t="s">
        <v>792</v>
      </c>
      <c r="F325">
        <v>61</v>
      </c>
      <c r="G325">
        <v>19</v>
      </c>
      <c r="H325">
        <v>752</v>
      </c>
      <c r="I325">
        <v>52</v>
      </c>
      <c r="J325">
        <v>136</v>
      </c>
      <c r="K325">
        <v>0.38200000000000001</v>
      </c>
      <c r="L325">
        <v>17</v>
      </c>
      <c r="M325">
        <v>45</v>
      </c>
      <c r="N325">
        <v>0.378</v>
      </c>
      <c r="O325">
        <v>35</v>
      </c>
      <c r="P325">
        <v>91</v>
      </c>
      <c r="Q325">
        <v>0.38500000000000001</v>
      </c>
      <c r="R325">
        <v>0.44500000000000001</v>
      </c>
      <c r="S325">
        <v>23</v>
      </c>
      <c r="T325">
        <v>37</v>
      </c>
      <c r="U325">
        <v>0.622</v>
      </c>
      <c r="V325">
        <v>17</v>
      </c>
      <c r="W325">
        <v>84</v>
      </c>
      <c r="X325">
        <v>101</v>
      </c>
      <c r="Y325">
        <v>54</v>
      </c>
      <c r="Z325">
        <v>45</v>
      </c>
      <c r="AA325">
        <v>14</v>
      </c>
      <c r="AB325">
        <v>42</v>
      </c>
      <c r="AC325">
        <v>78</v>
      </c>
      <c r="AD325">
        <v>144</v>
      </c>
    </row>
    <row r="326" spans="1:30">
      <c r="A326" s="72">
        <v>265</v>
      </c>
      <c r="B326" t="s">
        <v>1068</v>
      </c>
      <c r="C326" t="s">
        <v>769</v>
      </c>
      <c r="D326">
        <v>28</v>
      </c>
      <c r="E326" t="s">
        <v>773</v>
      </c>
      <c r="F326">
        <v>1</v>
      </c>
      <c r="G326">
        <v>0</v>
      </c>
      <c r="H326">
        <v>25</v>
      </c>
      <c r="I326">
        <v>3</v>
      </c>
      <c r="J326">
        <v>6</v>
      </c>
      <c r="K326">
        <v>0.5</v>
      </c>
      <c r="L326">
        <v>0</v>
      </c>
      <c r="M326">
        <v>1</v>
      </c>
      <c r="N326">
        <v>0</v>
      </c>
      <c r="O326">
        <v>3</v>
      </c>
      <c r="P326">
        <v>5</v>
      </c>
      <c r="Q326">
        <v>0.6</v>
      </c>
      <c r="R326">
        <v>0.5</v>
      </c>
      <c r="S326">
        <v>2</v>
      </c>
      <c r="T326">
        <v>3</v>
      </c>
      <c r="U326">
        <v>0.66700000000000004</v>
      </c>
      <c r="V326">
        <v>3</v>
      </c>
      <c r="W326">
        <v>4</v>
      </c>
      <c r="X326">
        <v>7</v>
      </c>
      <c r="Y326">
        <v>0</v>
      </c>
      <c r="Z326">
        <v>2</v>
      </c>
      <c r="AA326">
        <v>0</v>
      </c>
      <c r="AB326">
        <v>0</v>
      </c>
      <c r="AC326">
        <v>3</v>
      </c>
      <c r="AD326">
        <v>8</v>
      </c>
    </row>
    <row r="327" spans="1:30">
      <c r="A327" s="72">
        <v>266</v>
      </c>
      <c r="B327" t="s">
        <v>1069</v>
      </c>
      <c r="C327" t="s">
        <v>811</v>
      </c>
      <c r="D327">
        <v>26</v>
      </c>
      <c r="E327" t="s">
        <v>790</v>
      </c>
      <c r="F327">
        <v>75</v>
      </c>
      <c r="G327">
        <v>75</v>
      </c>
      <c r="H327">
        <v>2694</v>
      </c>
      <c r="I327">
        <v>661</v>
      </c>
      <c r="J327">
        <v>1488</v>
      </c>
      <c r="K327">
        <v>0.44400000000000001</v>
      </c>
      <c r="L327">
        <v>214</v>
      </c>
      <c r="M327">
        <v>579</v>
      </c>
      <c r="N327">
        <v>0.37</v>
      </c>
      <c r="O327">
        <v>447</v>
      </c>
      <c r="P327">
        <v>909</v>
      </c>
      <c r="Q327">
        <v>0.49199999999999999</v>
      </c>
      <c r="R327">
        <v>0.51600000000000001</v>
      </c>
      <c r="S327">
        <v>488</v>
      </c>
      <c r="T327">
        <v>545</v>
      </c>
      <c r="U327">
        <v>0.89500000000000002</v>
      </c>
      <c r="V327">
        <v>46</v>
      </c>
      <c r="W327">
        <v>322</v>
      </c>
      <c r="X327">
        <v>368</v>
      </c>
      <c r="Y327">
        <v>440</v>
      </c>
      <c r="Z327">
        <v>68</v>
      </c>
      <c r="AA327">
        <v>20</v>
      </c>
      <c r="AB327">
        <v>197</v>
      </c>
      <c r="AC327">
        <v>152</v>
      </c>
      <c r="AD327">
        <v>2024</v>
      </c>
    </row>
    <row r="328" spans="1:30">
      <c r="A328" s="72">
        <v>267</v>
      </c>
      <c r="B328" t="s">
        <v>1070</v>
      </c>
      <c r="C328" t="s">
        <v>811</v>
      </c>
      <c r="D328">
        <v>28</v>
      </c>
      <c r="E328" t="s">
        <v>774</v>
      </c>
      <c r="F328">
        <v>36</v>
      </c>
      <c r="G328">
        <v>33</v>
      </c>
      <c r="H328">
        <v>883</v>
      </c>
      <c r="I328">
        <v>175</v>
      </c>
      <c r="J328">
        <v>400</v>
      </c>
      <c r="K328">
        <v>0.438</v>
      </c>
      <c r="L328">
        <v>58</v>
      </c>
      <c r="M328">
        <v>156</v>
      </c>
      <c r="N328">
        <v>0.372</v>
      </c>
      <c r="O328">
        <v>117</v>
      </c>
      <c r="P328">
        <v>244</v>
      </c>
      <c r="Q328">
        <v>0.48</v>
      </c>
      <c r="R328">
        <v>0.51</v>
      </c>
      <c r="S328">
        <v>115</v>
      </c>
      <c r="T328">
        <v>141</v>
      </c>
      <c r="U328">
        <v>0.81599999999999995</v>
      </c>
      <c r="V328">
        <v>11</v>
      </c>
      <c r="W328">
        <v>124</v>
      </c>
      <c r="X328">
        <v>135</v>
      </c>
      <c r="Y328">
        <v>184</v>
      </c>
      <c r="Z328">
        <v>42</v>
      </c>
      <c r="AA328">
        <v>14</v>
      </c>
      <c r="AB328">
        <v>86</v>
      </c>
      <c r="AC328">
        <v>79</v>
      </c>
      <c r="AD328">
        <v>523</v>
      </c>
    </row>
    <row r="329" spans="1:30">
      <c r="A329" s="72">
        <v>268</v>
      </c>
      <c r="B329" t="s">
        <v>1071</v>
      </c>
      <c r="C329" t="s">
        <v>811</v>
      </c>
      <c r="D329">
        <v>31</v>
      </c>
      <c r="E329" t="s">
        <v>822</v>
      </c>
      <c r="F329">
        <v>76</v>
      </c>
      <c r="G329">
        <v>3</v>
      </c>
      <c r="H329">
        <v>1345</v>
      </c>
      <c r="I329">
        <v>173</v>
      </c>
      <c r="J329">
        <v>316</v>
      </c>
      <c r="K329">
        <v>0.54700000000000004</v>
      </c>
      <c r="L329">
        <v>1</v>
      </c>
      <c r="M329">
        <v>3</v>
      </c>
      <c r="N329">
        <v>0.33300000000000002</v>
      </c>
      <c r="O329">
        <v>172</v>
      </c>
      <c r="P329">
        <v>313</v>
      </c>
      <c r="Q329">
        <v>0.55000000000000004</v>
      </c>
      <c r="R329">
        <v>0.54900000000000004</v>
      </c>
      <c r="S329">
        <v>42</v>
      </c>
      <c r="T329">
        <v>60</v>
      </c>
      <c r="U329">
        <v>0.7</v>
      </c>
      <c r="V329">
        <v>28</v>
      </c>
      <c r="W329">
        <v>123</v>
      </c>
      <c r="X329">
        <v>151</v>
      </c>
      <c r="Y329">
        <v>139</v>
      </c>
      <c r="Z329">
        <v>38</v>
      </c>
      <c r="AA329">
        <v>20</v>
      </c>
      <c r="AB329">
        <v>62</v>
      </c>
      <c r="AC329">
        <v>120</v>
      </c>
      <c r="AD329">
        <v>389</v>
      </c>
    </row>
    <row r="330" spans="1:30">
      <c r="A330" s="72">
        <v>269</v>
      </c>
      <c r="B330" t="s">
        <v>1072</v>
      </c>
      <c r="C330" t="s">
        <v>776</v>
      </c>
      <c r="D330">
        <v>24</v>
      </c>
      <c r="E330" t="s">
        <v>797</v>
      </c>
      <c r="F330">
        <v>18</v>
      </c>
      <c r="G330">
        <v>0</v>
      </c>
      <c r="H330">
        <v>234</v>
      </c>
      <c r="I330">
        <v>61</v>
      </c>
      <c r="J330">
        <v>109</v>
      </c>
      <c r="K330">
        <v>0.56000000000000005</v>
      </c>
      <c r="L330">
        <v>7</v>
      </c>
      <c r="M330">
        <v>19</v>
      </c>
      <c r="N330">
        <v>0.36799999999999999</v>
      </c>
      <c r="O330">
        <v>54</v>
      </c>
      <c r="P330">
        <v>90</v>
      </c>
      <c r="Q330">
        <v>0.6</v>
      </c>
      <c r="R330">
        <v>0.59199999999999997</v>
      </c>
      <c r="S330">
        <v>19</v>
      </c>
      <c r="T330">
        <v>35</v>
      </c>
      <c r="U330">
        <v>0.54300000000000004</v>
      </c>
      <c r="V330">
        <v>41</v>
      </c>
      <c r="W330">
        <v>44</v>
      </c>
      <c r="X330">
        <v>85</v>
      </c>
      <c r="Y330">
        <v>13</v>
      </c>
      <c r="Z330">
        <v>9</v>
      </c>
      <c r="AA330">
        <v>9</v>
      </c>
      <c r="AB330">
        <v>13</v>
      </c>
      <c r="AC330">
        <v>49</v>
      </c>
      <c r="AD330">
        <v>148</v>
      </c>
    </row>
    <row r="331" spans="1:30">
      <c r="A331" s="72">
        <v>270</v>
      </c>
      <c r="B331" t="s">
        <v>1073</v>
      </c>
      <c r="C331" t="s">
        <v>776</v>
      </c>
      <c r="D331">
        <v>20</v>
      </c>
      <c r="E331" t="s">
        <v>822</v>
      </c>
      <c r="F331">
        <v>53</v>
      </c>
      <c r="G331">
        <v>4</v>
      </c>
      <c r="H331">
        <v>447</v>
      </c>
      <c r="I331">
        <v>56</v>
      </c>
      <c r="J331">
        <v>107</v>
      </c>
      <c r="K331">
        <v>0.52300000000000002</v>
      </c>
      <c r="L331">
        <v>2</v>
      </c>
      <c r="M331">
        <v>9</v>
      </c>
      <c r="N331">
        <v>0.222</v>
      </c>
      <c r="O331">
        <v>54</v>
      </c>
      <c r="P331">
        <v>98</v>
      </c>
      <c r="Q331">
        <v>0.55100000000000005</v>
      </c>
      <c r="R331">
        <v>0.53300000000000003</v>
      </c>
      <c r="S331">
        <v>21</v>
      </c>
      <c r="T331">
        <v>34</v>
      </c>
      <c r="U331">
        <v>0.61799999999999999</v>
      </c>
      <c r="V331">
        <v>44</v>
      </c>
      <c r="W331">
        <v>80</v>
      </c>
      <c r="X331">
        <v>124</v>
      </c>
      <c r="Y331">
        <v>29</v>
      </c>
      <c r="Z331">
        <v>15</v>
      </c>
      <c r="AA331">
        <v>17</v>
      </c>
      <c r="AB331">
        <v>17</v>
      </c>
      <c r="AC331">
        <v>64</v>
      </c>
      <c r="AD331">
        <v>135</v>
      </c>
    </row>
    <row r="332" spans="1:30">
      <c r="A332" s="72">
        <v>271</v>
      </c>
      <c r="B332" t="s">
        <v>1074</v>
      </c>
      <c r="C332" t="s">
        <v>776</v>
      </c>
      <c r="D332">
        <v>28</v>
      </c>
      <c r="E332" t="s">
        <v>774</v>
      </c>
      <c r="F332">
        <v>75</v>
      </c>
      <c r="G332">
        <v>75</v>
      </c>
      <c r="H332">
        <v>2222</v>
      </c>
      <c r="I332">
        <v>555</v>
      </c>
      <c r="J332">
        <v>1172</v>
      </c>
      <c r="K332">
        <v>0.47399999999999998</v>
      </c>
      <c r="L332">
        <v>134</v>
      </c>
      <c r="M332">
        <v>387</v>
      </c>
      <c r="N332">
        <v>0.34599999999999997</v>
      </c>
      <c r="O332">
        <v>421</v>
      </c>
      <c r="P332">
        <v>785</v>
      </c>
      <c r="Q332">
        <v>0.53600000000000003</v>
      </c>
      <c r="R332">
        <v>0.53100000000000003</v>
      </c>
      <c r="S332">
        <v>295</v>
      </c>
      <c r="T332">
        <v>364</v>
      </c>
      <c r="U332">
        <v>0.81</v>
      </c>
      <c r="V332">
        <v>121</v>
      </c>
      <c r="W332">
        <v>282</v>
      </c>
      <c r="X332">
        <v>403</v>
      </c>
      <c r="Y332">
        <v>176</v>
      </c>
      <c r="Z332">
        <v>38</v>
      </c>
      <c r="AA332">
        <v>124</v>
      </c>
      <c r="AB332">
        <v>184</v>
      </c>
      <c r="AC332">
        <v>192</v>
      </c>
      <c r="AD332">
        <v>1539</v>
      </c>
    </row>
    <row r="333" spans="1:30">
      <c r="A333" s="72">
        <v>272</v>
      </c>
      <c r="B333" t="s">
        <v>1075</v>
      </c>
      <c r="C333" t="s">
        <v>776</v>
      </c>
      <c r="D333">
        <v>28</v>
      </c>
      <c r="E333" t="s">
        <v>867</v>
      </c>
      <c r="F333">
        <v>81</v>
      </c>
      <c r="G333">
        <v>81</v>
      </c>
      <c r="H333">
        <v>2271</v>
      </c>
      <c r="I333">
        <v>382</v>
      </c>
      <c r="J333">
        <v>775</v>
      </c>
      <c r="K333">
        <v>0.49299999999999999</v>
      </c>
      <c r="L333">
        <v>0</v>
      </c>
      <c r="M333">
        <v>2</v>
      </c>
      <c r="N333">
        <v>0</v>
      </c>
      <c r="O333">
        <v>382</v>
      </c>
      <c r="P333">
        <v>773</v>
      </c>
      <c r="Q333">
        <v>0.49399999999999999</v>
      </c>
      <c r="R333">
        <v>0.49299999999999999</v>
      </c>
      <c r="S333">
        <v>75</v>
      </c>
      <c r="T333">
        <v>104</v>
      </c>
      <c r="U333">
        <v>0.72099999999999997</v>
      </c>
      <c r="V333">
        <v>244</v>
      </c>
      <c r="W333">
        <v>276</v>
      </c>
      <c r="X333">
        <v>520</v>
      </c>
      <c r="Y333">
        <v>80</v>
      </c>
      <c r="Z333">
        <v>18</v>
      </c>
      <c r="AA333">
        <v>117</v>
      </c>
      <c r="AB333">
        <v>91</v>
      </c>
      <c r="AC333">
        <v>151</v>
      </c>
      <c r="AD333">
        <v>839</v>
      </c>
    </row>
    <row r="334" spans="1:30">
      <c r="A334" s="72">
        <v>273</v>
      </c>
      <c r="B334" t="s">
        <v>1076</v>
      </c>
      <c r="C334" t="s">
        <v>766</v>
      </c>
      <c r="D334">
        <v>28</v>
      </c>
      <c r="E334" t="s">
        <v>792</v>
      </c>
      <c r="F334">
        <v>60</v>
      </c>
      <c r="G334">
        <v>60</v>
      </c>
      <c r="H334">
        <v>1885</v>
      </c>
      <c r="I334">
        <v>370</v>
      </c>
      <c r="J334">
        <v>867</v>
      </c>
      <c r="K334">
        <v>0.42699999999999999</v>
      </c>
      <c r="L334">
        <v>145</v>
      </c>
      <c r="M334">
        <v>389</v>
      </c>
      <c r="N334">
        <v>0.373</v>
      </c>
      <c r="O334">
        <v>225</v>
      </c>
      <c r="P334">
        <v>478</v>
      </c>
      <c r="Q334">
        <v>0.47099999999999997</v>
      </c>
      <c r="R334">
        <v>0.51</v>
      </c>
      <c r="S334">
        <v>257</v>
      </c>
      <c r="T334">
        <v>295</v>
      </c>
      <c r="U334">
        <v>0.871</v>
      </c>
      <c r="V334">
        <v>148</v>
      </c>
      <c r="W334">
        <v>518</v>
      </c>
      <c r="X334">
        <v>666</v>
      </c>
      <c r="Y334">
        <v>116</v>
      </c>
      <c r="Z334">
        <v>53</v>
      </c>
      <c r="AA334">
        <v>21</v>
      </c>
      <c r="AB334">
        <v>122</v>
      </c>
      <c r="AC334">
        <v>125</v>
      </c>
      <c r="AD334">
        <v>1142</v>
      </c>
    </row>
    <row r="335" spans="1:30">
      <c r="A335" s="72">
        <v>274</v>
      </c>
      <c r="B335" t="s">
        <v>1077</v>
      </c>
      <c r="C335" t="s">
        <v>811</v>
      </c>
      <c r="D335">
        <v>30</v>
      </c>
      <c r="E335" t="s">
        <v>869</v>
      </c>
      <c r="F335">
        <v>60</v>
      </c>
      <c r="G335">
        <v>60</v>
      </c>
      <c r="H335">
        <v>2244</v>
      </c>
      <c r="I335">
        <v>426</v>
      </c>
      <c r="J335">
        <v>918</v>
      </c>
      <c r="K335">
        <v>0.46400000000000002</v>
      </c>
      <c r="L335">
        <v>193</v>
      </c>
      <c r="M335">
        <v>468</v>
      </c>
      <c r="N335">
        <v>0.41199999999999998</v>
      </c>
      <c r="O335">
        <v>233</v>
      </c>
      <c r="P335">
        <v>450</v>
      </c>
      <c r="Q335">
        <v>0.51800000000000002</v>
      </c>
      <c r="R335">
        <v>0.56899999999999995</v>
      </c>
      <c r="S335">
        <v>299</v>
      </c>
      <c r="T335">
        <v>365</v>
      </c>
      <c r="U335">
        <v>0.81899999999999995</v>
      </c>
      <c r="V335">
        <v>48</v>
      </c>
      <c r="W335">
        <v>238</v>
      </c>
      <c r="X335">
        <v>286</v>
      </c>
      <c r="Y335">
        <v>417</v>
      </c>
      <c r="Z335">
        <v>88</v>
      </c>
      <c r="AA335">
        <v>19</v>
      </c>
      <c r="AB335">
        <v>173</v>
      </c>
      <c r="AC335">
        <v>170</v>
      </c>
      <c r="AD335">
        <v>1344</v>
      </c>
    </row>
    <row r="336" spans="1:30">
      <c r="A336" s="72">
        <v>275</v>
      </c>
      <c r="B336" t="s">
        <v>1078</v>
      </c>
      <c r="C336" t="s">
        <v>811</v>
      </c>
      <c r="D336">
        <v>34</v>
      </c>
      <c r="E336" t="s">
        <v>782</v>
      </c>
      <c r="F336">
        <v>5</v>
      </c>
      <c r="G336">
        <v>0</v>
      </c>
      <c r="H336">
        <v>11</v>
      </c>
      <c r="I336">
        <v>1</v>
      </c>
      <c r="J336">
        <v>4</v>
      </c>
      <c r="K336">
        <v>0.25</v>
      </c>
      <c r="L336">
        <v>0</v>
      </c>
      <c r="M336">
        <v>1</v>
      </c>
      <c r="N336">
        <v>0</v>
      </c>
      <c r="O336">
        <v>1</v>
      </c>
      <c r="P336">
        <v>3</v>
      </c>
      <c r="Q336">
        <v>0.33300000000000002</v>
      </c>
      <c r="R336">
        <v>0.25</v>
      </c>
      <c r="S336">
        <v>0</v>
      </c>
      <c r="T336">
        <v>0</v>
      </c>
      <c r="V336">
        <v>0</v>
      </c>
      <c r="W336">
        <v>0</v>
      </c>
      <c r="X336">
        <v>0</v>
      </c>
      <c r="Y336">
        <v>1</v>
      </c>
      <c r="Z336">
        <v>2</v>
      </c>
      <c r="AA336">
        <v>0</v>
      </c>
      <c r="AB336">
        <v>0</v>
      </c>
      <c r="AC336">
        <v>0</v>
      </c>
      <c r="AD336">
        <v>2</v>
      </c>
    </row>
    <row r="337" spans="1:30">
      <c r="A337" s="72">
        <v>276</v>
      </c>
      <c r="B337" t="s">
        <v>1079</v>
      </c>
      <c r="C337" t="s">
        <v>794</v>
      </c>
      <c r="D337">
        <v>21</v>
      </c>
      <c r="E337" t="s">
        <v>797</v>
      </c>
      <c r="F337">
        <v>69</v>
      </c>
      <c r="G337">
        <v>19</v>
      </c>
      <c r="H337">
        <v>1190</v>
      </c>
      <c r="I337">
        <v>145</v>
      </c>
      <c r="J337">
        <v>361</v>
      </c>
      <c r="K337">
        <v>0.40200000000000002</v>
      </c>
      <c r="L337">
        <v>50</v>
      </c>
      <c r="M337">
        <v>161</v>
      </c>
      <c r="N337">
        <v>0.311</v>
      </c>
      <c r="O337">
        <v>95</v>
      </c>
      <c r="P337">
        <v>200</v>
      </c>
      <c r="Q337">
        <v>0.47499999999999998</v>
      </c>
      <c r="R337">
        <v>0.47099999999999997</v>
      </c>
      <c r="S337">
        <v>105</v>
      </c>
      <c r="T337">
        <v>123</v>
      </c>
      <c r="U337">
        <v>0.85399999999999998</v>
      </c>
      <c r="V337">
        <v>25</v>
      </c>
      <c r="W337">
        <v>124</v>
      </c>
      <c r="X337">
        <v>149</v>
      </c>
      <c r="Y337">
        <v>75</v>
      </c>
      <c r="Z337">
        <v>32</v>
      </c>
      <c r="AA337">
        <v>10</v>
      </c>
      <c r="AB337">
        <v>73</v>
      </c>
      <c r="AC337">
        <v>154</v>
      </c>
      <c r="AD337">
        <v>445</v>
      </c>
    </row>
    <row r="338" spans="1:30">
      <c r="A338" s="72">
        <v>277</v>
      </c>
      <c r="B338" t="s">
        <v>1080</v>
      </c>
      <c r="C338" t="s">
        <v>766</v>
      </c>
      <c r="D338">
        <v>21</v>
      </c>
      <c r="E338" t="s">
        <v>851</v>
      </c>
      <c r="F338">
        <v>71</v>
      </c>
      <c r="G338">
        <v>4</v>
      </c>
      <c r="H338">
        <v>1158</v>
      </c>
      <c r="I338">
        <v>159</v>
      </c>
      <c r="J338">
        <v>439</v>
      </c>
      <c r="K338">
        <v>0.36199999999999999</v>
      </c>
      <c r="L338">
        <v>65</v>
      </c>
      <c r="M338">
        <v>204</v>
      </c>
      <c r="N338">
        <v>0.31900000000000001</v>
      </c>
      <c r="O338">
        <v>94</v>
      </c>
      <c r="P338">
        <v>235</v>
      </c>
      <c r="Q338">
        <v>0.4</v>
      </c>
      <c r="R338">
        <v>0.436</v>
      </c>
      <c r="S338">
        <v>57</v>
      </c>
      <c r="T338">
        <v>79</v>
      </c>
      <c r="U338">
        <v>0.72199999999999998</v>
      </c>
      <c r="V338">
        <v>48</v>
      </c>
      <c r="W338">
        <v>187</v>
      </c>
      <c r="X338">
        <v>235</v>
      </c>
      <c r="Y338">
        <v>69</v>
      </c>
      <c r="Z338">
        <v>26</v>
      </c>
      <c r="AA338">
        <v>20</v>
      </c>
      <c r="AB338">
        <v>64</v>
      </c>
      <c r="AC338">
        <v>97</v>
      </c>
      <c r="AD338">
        <v>440</v>
      </c>
    </row>
    <row r="339" spans="1:30">
      <c r="A339" s="72">
        <v>278</v>
      </c>
      <c r="B339" t="s">
        <v>1081</v>
      </c>
      <c r="C339" t="s">
        <v>769</v>
      </c>
      <c r="D339">
        <v>24</v>
      </c>
      <c r="E339" t="s">
        <v>833</v>
      </c>
      <c r="F339">
        <v>30</v>
      </c>
      <c r="G339">
        <v>3</v>
      </c>
      <c r="H339">
        <v>287</v>
      </c>
      <c r="I339">
        <v>30</v>
      </c>
      <c r="J339">
        <v>75</v>
      </c>
      <c r="K339">
        <v>0.4</v>
      </c>
      <c r="L339">
        <v>7</v>
      </c>
      <c r="M339">
        <v>30</v>
      </c>
      <c r="N339">
        <v>0.23300000000000001</v>
      </c>
      <c r="O339">
        <v>23</v>
      </c>
      <c r="P339">
        <v>45</v>
      </c>
      <c r="Q339">
        <v>0.51100000000000001</v>
      </c>
      <c r="R339">
        <v>0.44700000000000001</v>
      </c>
      <c r="S339">
        <v>23</v>
      </c>
      <c r="T339">
        <v>27</v>
      </c>
      <c r="U339">
        <v>0.85199999999999998</v>
      </c>
      <c r="V339">
        <v>4</v>
      </c>
      <c r="W339">
        <v>30</v>
      </c>
      <c r="X339">
        <v>34</v>
      </c>
      <c r="Y339">
        <v>15</v>
      </c>
      <c r="Z339">
        <v>8</v>
      </c>
      <c r="AA339">
        <v>2</v>
      </c>
      <c r="AB339">
        <v>5</v>
      </c>
      <c r="AC339">
        <v>17</v>
      </c>
      <c r="AD339">
        <v>90</v>
      </c>
    </row>
    <row r="340" spans="1:30">
      <c r="A340" s="72">
        <v>279</v>
      </c>
      <c r="B340" t="s">
        <v>1082</v>
      </c>
      <c r="C340" t="s">
        <v>811</v>
      </c>
      <c r="D340">
        <v>26</v>
      </c>
      <c r="E340" t="s">
        <v>851</v>
      </c>
      <c r="F340">
        <v>55</v>
      </c>
      <c r="G340">
        <v>9</v>
      </c>
      <c r="H340">
        <v>1205</v>
      </c>
      <c r="I340">
        <v>170</v>
      </c>
      <c r="J340">
        <v>381</v>
      </c>
      <c r="K340">
        <v>0.44600000000000001</v>
      </c>
      <c r="L340">
        <v>37</v>
      </c>
      <c r="M340">
        <v>120</v>
      </c>
      <c r="N340">
        <v>0.308</v>
      </c>
      <c r="O340">
        <v>133</v>
      </c>
      <c r="P340">
        <v>261</v>
      </c>
      <c r="Q340">
        <v>0.51</v>
      </c>
      <c r="R340">
        <v>0.495</v>
      </c>
      <c r="S340">
        <v>53</v>
      </c>
      <c r="T340">
        <v>77</v>
      </c>
      <c r="U340">
        <v>0.68799999999999994</v>
      </c>
      <c r="V340">
        <v>20</v>
      </c>
      <c r="W340">
        <v>105</v>
      </c>
      <c r="X340">
        <v>125</v>
      </c>
      <c r="Y340">
        <v>154</v>
      </c>
      <c r="Z340">
        <v>42</v>
      </c>
      <c r="AA340">
        <v>3</v>
      </c>
      <c r="AB340">
        <v>90</v>
      </c>
      <c r="AC340">
        <v>100</v>
      </c>
      <c r="AD340">
        <v>430</v>
      </c>
    </row>
    <row r="341" spans="1:30">
      <c r="A341" s="72">
        <v>280</v>
      </c>
      <c r="B341" t="s">
        <v>1083</v>
      </c>
      <c r="C341" t="s">
        <v>776</v>
      </c>
      <c r="D341">
        <v>30</v>
      </c>
      <c r="E341" t="s">
        <v>833</v>
      </c>
      <c r="F341">
        <v>31</v>
      </c>
      <c r="G341">
        <v>0</v>
      </c>
      <c r="H341">
        <v>555</v>
      </c>
      <c r="I341">
        <v>65</v>
      </c>
      <c r="J341">
        <v>111</v>
      </c>
      <c r="K341">
        <v>0.58599999999999997</v>
      </c>
      <c r="L341">
        <v>0</v>
      </c>
      <c r="M341">
        <v>0</v>
      </c>
      <c r="O341">
        <v>65</v>
      </c>
      <c r="P341">
        <v>111</v>
      </c>
      <c r="Q341">
        <v>0.58599999999999997</v>
      </c>
      <c r="R341">
        <v>0.58599999999999997</v>
      </c>
      <c r="S341">
        <v>43</v>
      </c>
      <c r="T341">
        <v>75</v>
      </c>
      <c r="U341">
        <v>0.57299999999999995</v>
      </c>
      <c r="V341">
        <v>47</v>
      </c>
      <c r="W341">
        <v>103</v>
      </c>
      <c r="X341">
        <v>150</v>
      </c>
      <c r="Y341">
        <v>19</v>
      </c>
      <c r="Z341">
        <v>33</v>
      </c>
      <c r="AA341">
        <v>24</v>
      </c>
      <c r="AB341">
        <v>34</v>
      </c>
      <c r="AC341">
        <v>90</v>
      </c>
      <c r="AD341">
        <v>173</v>
      </c>
    </row>
    <row r="342" spans="1:30">
      <c r="A342" s="72">
        <v>281</v>
      </c>
      <c r="B342" t="s">
        <v>1084</v>
      </c>
      <c r="C342" t="s">
        <v>776</v>
      </c>
      <c r="D342">
        <v>19</v>
      </c>
      <c r="E342" t="s">
        <v>802</v>
      </c>
      <c r="F342">
        <v>57</v>
      </c>
      <c r="G342">
        <v>34</v>
      </c>
      <c r="H342">
        <v>562</v>
      </c>
      <c r="I342">
        <v>83</v>
      </c>
      <c r="J342">
        <v>181</v>
      </c>
      <c r="K342">
        <v>0.45900000000000002</v>
      </c>
      <c r="L342">
        <v>28</v>
      </c>
      <c r="M342">
        <v>74</v>
      </c>
      <c r="N342">
        <v>0.378</v>
      </c>
      <c r="O342">
        <v>55</v>
      </c>
      <c r="P342">
        <v>107</v>
      </c>
      <c r="Q342">
        <v>0.51400000000000001</v>
      </c>
      <c r="R342">
        <v>0.53600000000000003</v>
      </c>
      <c r="S342">
        <v>32</v>
      </c>
      <c r="T342">
        <v>49</v>
      </c>
      <c r="U342">
        <v>0.65300000000000002</v>
      </c>
      <c r="V342">
        <v>40</v>
      </c>
      <c r="W342">
        <v>74</v>
      </c>
      <c r="X342">
        <v>114</v>
      </c>
      <c r="Y342">
        <v>23</v>
      </c>
      <c r="Z342">
        <v>10</v>
      </c>
      <c r="AA342">
        <v>26</v>
      </c>
      <c r="AB342">
        <v>17</v>
      </c>
      <c r="AC342">
        <v>84</v>
      </c>
      <c r="AD342">
        <v>226</v>
      </c>
    </row>
    <row r="343" spans="1:30">
      <c r="A343" s="72">
        <v>282</v>
      </c>
      <c r="B343" t="s">
        <v>1085</v>
      </c>
      <c r="C343" t="s">
        <v>776</v>
      </c>
      <c r="D343">
        <v>28</v>
      </c>
      <c r="E343" t="s">
        <v>829</v>
      </c>
      <c r="F343">
        <v>35</v>
      </c>
      <c r="G343">
        <v>0</v>
      </c>
      <c r="H343">
        <v>293</v>
      </c>
      <c r="I343">
        <v>72</v>
      </c>
      <c r="J343">
        <v>132</v>
      </c>
      <c r="K343">
        <v>0.54500000000000004</v>
      </c>
      <c r="L343">
        <v>0</v>
      </c>
      <c r="M343">
        <v>0</v>
      </c>
      <c r="O343">
        <v>72</v>
      </c>
      <c r="P343">
        <v>132</v>
      </c>
      <c r="Q343">
        <v>0.54500000000000004</v>
      </c>
      <c r="R343">
        <v>0.54500000000000004</v>
      </c>
      <c r="S343">
        <v>47</v>
      </c>
      <c r="T343">
        <v>58</v>
      </c>
      <c r="U343">
        <v>0.81</v>
      </c>
      <c r="V343">
        <v>46</v>
      </c>
      <c r="W343">
        <v>84</v>
      </c>
      <c r="X343">
        <v>130</v>
      </c>
      <c r="Y343">
        <v>9</v>
      </c>
      <c r="Z343">
        <v>6</v>
      </c>
      <c r="AA343">
        <v>12</v>
      </c>
      <c r="AB343">
        <v>10</v>
      </c>
      <c r="AC343">
        <v>25</v>
      </c>
      <c r="AD343">
        <v>191</v>
      </c>
    </row>
    <row r="344" spans="1:30">
      <c r="A344" s="72">
        <v>283</v>
      </c>
      <c r="B344" t="s">
        <v>1086</v>
      </c>
      <c r="C344" t="s">
        <v>766</v>
      </c>
      <c r="D344">
        <v>22</v>
      </c>
      <c r="E344" t="s">
        <v>788</v>
      </c>
      <c r="F344">
        <v>42</v>
      </c>
      <c r="G344">
        <v>3</v>
      </c>
      <c r="H344">
        <v>558</v>
      </c>
      <c r="I344">
        <v>58</v>
      </c>
      <c r="J344">
        <v>151</v>
      </c>
      <c r="K344">
        <v>0.38400000000000001</v>
      </c>
      <c r="L344">
        <v>9</v>
      </c>
      <c r="M344">
        <v>25</v>
      </c>
      <c r="N344">
        <v>0.36</v>
      </c>
      <c r="O344">
        <v>49</v>
      </c>
      <c r="P344">
        <v>126</v>
      </c>
      <c r="Q344">
        <v>0.38900000000000001</v>
      </c>
      <c r="R344">
        <v>0.41399999999999998</v>
      </c>
      <c r="S344">
        <v>40</v>
      </c>
      <c r="T344">
        <v>50</v>
      </c>
      <c r="U344">
        <v>0.8</v>
      </c>
      <c r="V344">
        <v>42</v>
      </c>
      <c r="W344">
        <v>120</v>
      </c>
      <c r="X344">
        <v>162</v>
      </c>
      <c r="Y344">
        <v>8</v>
      </c>
      <c r="Z344">
        <v>17</v>
      </c>
      <c r="AA344">
        <v>9</v>
      </c>
      <c r="AB344">
        <v>28</v>
      </c>
      <c r="AC344">
        <v>91</v>
      </c>
      <c r="AD344">
        <v>165</v>
      </c>
    </row>
    <row r="345" spans="1:30">
      <c r="A345" s="72">
        <v>284</v>
      </c>
      <c r="B345" t="s">
        <v>1087</v>
      </c>
      <c r="C345" t="s">
        <v>769</v>
      </c>
      <c r="D345">
        <v>30</v>
      </c>
      <c r="E345" t="s">
        <v>773</v>
      </c>
      <c r="F345">
        <v>73</v>
      </c>
      <c r="G345">
        <v>73</v>
      </c>
      <c r="H345">
        <v>2495</v>
      </c>
      <c r="I345">
        <v>333</v>
      </c>
      <c r="J345">
        <v>847</v>
      </c>
      <c r="K345">
        <v>0.39300000000000002</v>
      </c>
      <c r="L345">
        <v>174</v>
      </c>
      <c r="M345">
        <v>479</v>
      </c>
      <c r="N345">
        <v>0.36299999999999999</v>
      </c>
      <c r="O345">
        <v>159</v>
      </c>
      <c r="P345">
        <v>368</v>
      </c>
      <c r="Q345">
        <v>0.432</v>
      </c>
      <c r="R345">
        <v>0.496</v>
      </c>
      <c r="S345">
        <v>146</v>
      </c>
      <c r="T345">
        <v>179</v>
      </c>
      <c r="U345">
        <v>0.81599999999999995</v>
      </c>
      <c r="V345">
        <v>18</v>
      </c>
      <c r="W345">
        <v>241</v>
      </c>
      <c r="X345">
        <v>259</v>
      </c>
      <c r="Y345">
        <v>210</v>
      </c>
      <c r="Z345">
        <v>77</v>
      </c>
      <c r="AA345">
        <v>15</v>
      </c>
      <c r="AB345">
        <v>102</v>
      </c>
      <c r="AC345">
        <v>161</v>
      </c>
      <c r="AD345">
        <v>986</v>
      </c>
    </row>
    <row r="346" spans="1:30">
      <c r="A346" s="72">
        <v>285</v>
      </c>
      <c r="B346" t="s">
        <v>1088</v>
      </c>
      <c r="C346" t="s">
        <v>794</v>
      </c>
      <c r="D346">
        <v>30</v>
      </c>
      <c r="E346" t="s">
        <v>795</v>
      </c>
      <c r="F346">
        <v>80</v>
      </c>
      <c r="G346">
        <v>76</v>
      </c>
      <c r="H346">
        <v>1787</v>
      </c>
      <c r="I346">
        <v>191</v>
      </c>
      <c r="J346">
        <v>378</v>
      </c>
      <c r="K346">
        <v>0.505</v>
      </c>
      <c r="L346">
        <v>43</v>
      </c>
      <c r="M346">
        <v>110</v>
      </c>
      <c r="N346">
        <v>0.39100000000000001</v>
      </c>
      <c r="O346">
        <v>148</v>
      </c>
      <c r="P346">
        <v>268</v>
      </c>
      <c r="Q346">
        <v>0.55200000000000005</v>
      </c>
      <c r="R346">
        <v>0.56200000000000006</v>
      </c>
      <c r="S346">
        <v>59</v>
      </c>
      <c r="T346">
        <v>87</v>
      </c>
      <c r="U346">
        <v>0.67800000000000005</v>
      </c>
      <c r="V346">
        <v>44</v>
      </c>
      <c r="W346">
        <v>126</v>
      </c>
      <c r="X346">
        <v>170</v>
      </c>
      <c r="Y346">
        <v>39</v>
      </c>
      <c r="Z346">
        <v>81</v>
      </c>
      <c r="AA346">
        <v>35</v>
      </c>
      <c r="AB346">
        <v>46</v>
      </c>
      <c r="AC346">
        <v>122</v>
      </c>
      <c r="AD346">
        <v>484</v>
      </c>
    </row>
    <row r="347" spans="1:30">
      <c r="A347" s="72">
        <v>286</v>
      </c>
      <c r="B347" t="s">
        <v>1089</v>
      </c>
      <c r="C347" t="s">
        <v>766</v>
      </c>
      <c r="D347">
        <v>24</v>
      </c>
      <c r="E347" t="s">
        <v>822</v>
      </c>
      <c r="F347">
        <v>52</v>
      </c>
      <c r="G347">
        <v>2</v>
      </c>
      <c r="H347">
        <v>457</v>
      </c>
      <c r="I347">
        <v>62</v>
      </c>
      <c r="J347">
        <v>117</v>
      </c>
      <c r="K347">
        <v>0.53</v>
      </c>
      <c r="L347">
        <v>2</v>
      </c>
      <c r="M347">
        <v>8</v>
      </c>
      <c r="N347">
        <v>0.25</v>
      </c>
      <c r="O347">
        <v>60</v>
      </c>
      <c r="P347">
        <v>109</v>
      </c>
      <c r="Q347">
        <v>0.55000000000000004</v>
      </c>
      <c r="R347">
        <v>0.53800000000000003</v>
      </c>
      <c r="S347">
        <v>21</v>
      </c>
      <c r="T347">
        <v>42</v>
      </c>
      <c r="U347">
        <v>0.5</v>
      </c>
      <c r="V347">
        <v>34</v>
      </c>
      <c r="W347">
        <v>57</v>
      </c>
      <c r="X347">
        <v>91</v>
      </c>
      <c r="Y347">
        <v>18</v>
      </c>
      <c r="Z347">
        <v>18</v>
      </c>
      <c r="AA347">
        <v>29</v>
      </c>
      <c r="AB347">
        <v>19</v>
      </c>
      <c r="AC347">
        <v>47</v>
      </c>
      <c r="AD347">
        <v>147</v>
      </c>
    </row>
    <row r="348" spans="1:30">
      <c r="A348" s="72">
        <v>287</v>
      </c>
      <c r="B348" t="s">
        <v>1090</v>
      </c>
      <c r="C348" t="s">
        <v>769</v>
      </c>
      <c r="D348">
        <v>21</v>
      </c>
      <c r="E348" t="s">
        <v>822</v>
      </c>
      <c r="F348">
        <v>71</v>
      </c>
      <c r="G348">
        <v>20</v>
      </c>
      <c r="H348">
        <v>1074</v>
      </c>
      <c r="I348">
        <v>106</v>
      </c>
      <c r="J348">
        <v>245</v>
      </c>
      <c r="K348">
        <v>0.433</v>
      </c>
      <c r="L348">
        <v>41</v>
      </c>
      <c r="M348">
        <v>123</v>
      </c>
      <c r="N348">
        <v>0.33300000000000002</v>
      </c>
      <c r="O348">
        <v>65</v>
      </c>
      <c r="P348">
        <v>122</v>
      </c>
      <c r="Q348">
        <v>0.53300000000000003</v>
      </c>
      <c r="R348">
        <v>0.51600000000000001</v>
      </c>
      <c r="S348">
        <v>29</v>
      </c>
      <c r="T348">
        <v>37</v>
      </c>
      <c r="U348">
        <v>0.78400000000000003</v>
      </c>
      <c r="V348">
        <v>21</v>
      </c>
      <c r="W348">
        <v>79</v>
      </c>
      <c r="X348">
        <v>100</v>
      </c>
      <c r="Y348">
        <v>77</v>
      </c>
      <c r="Z348">
        <v>32</v>
      </c>
      <c r="AA348">
        <v>15</v>
      </c>
      <c r="AB348">
        <v>36</v>
      </c>
      <c r="AC348">
        <v>62</v>
      </c>
      <c r="AD348">
        <v>282</v>
      </c>
    </row>
    <row r="349" spans="1:30">
      <c r="A349" s="72">
        <v>288</v>
      </c>
      <c r="B349" t="s">
        <v>1091</v>
      </c>
      <c r="C349" t="s">
        <v>769</v>
      </c>
      <c r="D349">
        <v>25</v>
      </c>
      <c r="E349" t="s">
        <v>790</v>
      </c>
      <c r="F349">
        <v>80</v>
      </c>
      <c r="G349">
        <v>80</v>
      </c>
      <c r="H349">
        <v>2796</v>
      </c>
      <c r="I349">
        <v>692</v>
      </c>
      <c r="J349">
        <v>1441</v>
      </c>
      <c r="K349">
        <v>0.48</v>
      </c>
      <c r="L349">
        <v>185</v>
      </c>
      <c r="M349">
        <v>439</v>
      </c>
      <c r="N349">
        <v>0.42099999999999999</v>
      </c>
      <c r="O349">
        <v>507</v>
      </c>
      <c r="P349">
        <v>1002</v>
      </c>
      <c r="Q349">
        <v>0.50600000000000001</v>
      </c>
      <c r="R349">
        <v>0.54400000000000004</v>
      </c>
      <c r="S349">
        <v>268</v>
      </c>
      <c r="T349">
        <v>294</v>
      </c>
      <c r="U349">
        <v>0.91200000000000003</v>
      </c>
      <c r="V349">
        <v>60</v>
      </c>
      <c r="W349">
        <v>229</v>
      </c>
      <c r="X349">
        <v>289</v>
      </c>
      <c r="Y349">
        <v>285</v>
      </c>
      <c r="Z349">
        <v>72</v>
      </c>
      <c r="AA349">
        <v>42</v>
      </c>
      <c r="AB349">
        <v>172</v>
      </c>
      <c r="AC349">
        <v>202</v>
      </c>
      <c r="AD349">
        <v>1837</v>
      </c>
    </row>
    <row r="350" spans="1:30">
      <c r="A350" s="72">
        <v>289</v>
      </c>
      <c r="B350" t="s">
        <v>1092</v>
      </c>
      <c r="C350" t="s">
        <v>811</v>
      </c>
      <c r="D350">
        <v>24</v>
      </c>
      <c r="E350" t="s">
        <v>797</v>
      </c>
      <c r="F350">
        <v>81</v>
      </c>
      <c r="G350">
        <v>51</v>
      </c>
      <c r="H350">
        <v>2133</v>
      </c>
      <c r="I350">
        <v>236</v>
      </c>
      <c r="J350">
        <v>512</v>
      </c>
      <c r="K350">
        <v>0.46100000000000002</v>
      </c>
      <c r="L350">
        <v>11</v>
      </c>
      <c r="M350">
        <v>55</v>
      </c>
      <c r="N350">
        <v>0.2</v>
      </c>
      <c r="O350">
        <v>225</v>
      </c>
      <c r="P350">
        <v>457</v>
      </c>
      <c r="Q350">
        <v>0.49199999999999999</v>
      </c>
      <c r="R350">
        <v>0.47199999999999998</v>
      </c>
      <c r="S350">
        <v>73</v>
      </c>
      <c r="T350">
        <v>90</v>
      </c>
      <c r="U350">
        <v>0.81100000000000005</v>
      </c>
      <c r="V350">
        <v>39</v>
      </c>
      <c r="W350">
        <v>212</v>
      </c>
      <c r="X350">
        <v>251</v>
      </c>
      <c r="Y350">
        <v>534</v>
      </c>
      <c r="Z350">
        <v>134</v>
      </c>
      <c r="AA350">
        <v>10</v>
      </c>
      <c r="AB350">
        <v>159</v>
      </c>
      <c r="AC350">
        <v>139</v>
      </c>
      <c r="AD350">
        <v>556</v>
      </c>
    </row>
    <row r="351" spans="1:30">
      <c r="A351" s="72">
        <v>290</v>
      </c>
      <c r="B351" t="s">
        <v>1093</v>
      </c>
      <c r="C351" t="s">
        <v>766</v>
      </c>
      <c r="D351">
        <v>21</v>
      </c>
      <c r="E351" t="s">
        <v>772</v>
      </c>
      <c r="F351">
        <v>16</v>
      </c>
      <c r="G351">
        <v>0</v>
      </c>
      <c r="H351">
        <v>80</v>
      </c>
      <c r="I351">
        <v>16</v>
      </c>
      <c r="J351">
        <v>32</v>
      </c>
      <c r="K351">
        <v>0.5</v>
      </c>
      <c r="L351">
        <v>1</v>
      </c>
      <c r="M351">
        <v>7</v>
      </c>
      <c r="N351">
        <v>0.14299999999999999</v>
      </c>
      <c r="O351">
        <v>15</v>
      </c>
      <c r="P351">
        <v>25</v>
      </c>
      <c r="Q351">
        <v>0.6</v>
      </c>
      <c r="R351">
        <v>0.51600000000000001</v>
      </c>
      <c r="S351">
        <v>3</v>
      </c>
      <c r="T351">
        <v>5</v>
      </c>
      <c r="U351">
        <v>0.6</v>
      </c>
      <c r="V351">
        <v>9</v>
      </c>
      <c r="W351">
        <v>10</v>
      </c>
      <c r="X351">
        <v>19</v>
      </c>
      <c r="Y351">
        <v>2</v>
      </c>
      <c r="Z351">
        <v>2</v>
      </c>
      <c r="AA351">
        <v>2</v>
      </c>
      <c r="AB351">
        <v>3</v>
      </c>
      <c r="AC351">
        <v>7</v>
      </c>
      <c r="AD351">
        <v>36</v>
      </c>
    </row>
    <row r="352" spans="1:30">
      <c r="A352" s="72">
        <v>290</v>
      </c>
      <c r="B352" t="s">
        <v>1093</v>
      </c>
      <c r="C352" t="s">
        <v>766</v>
      </c>
      <c r="D352">
        <v>21</v>
      </c>
      <c r="E352" t="s">
        <v>774</v>
      </c>
      <c r="F352">
        <v>14</v>
      </c>
      <c r="G352">
        <v>0</v>
      </c>
      <c r="H352">
        <v>72</v>
      </c>
      <c r="I352">
        <v>16</v>
      </c>
      <c r="J352">
        <v>31</v>
      </c>
      <c r="K352">
        <v>0.51600000000000001</v>
      </c>
      <c r="L352">
        <v>1</v>
      </c>
      <c r="M352">
        <v>6</v>
      </c>
      <c r="N352">
        <v>0.16700000000000001</v>
      </c>
      <c r="O352">
        <v>15</v>
      </c>
      <c r="P352">
        <v>25</v>
      </c>
      <c r="Q352">
        <v>0.6</v>
      </c>
      <c r="R352">
        <v>0.53200000000000003</v>
      </c>
      <c r="S352">
        <v>2</v>
      </c>
      <c r="T352">
        <v>3</v>
      </c>
      <c r="U352">
        <v>0.66700000000000004</v>
      </c>
      <c r="V352">
        <v>9</v>
      </c>
      <c r="W352">
        <v>8</v>
      </c>
      <c r="X352">
        <v>17</v>
      </c>
      <c r="Y352">
        <v>2</v>
      </c>
      <c r="Z352">
        <v>1</v>
      </c>
      <c r="AA352">
        <v>2</v>
      </c>
      <c r="AB352">
        <v>2</v>
      </c>
      <c r="AC352">
        <v>7</v>
      </c>
      <c r="AD352">
        <v>35</v>
      </c>
    </row>
    <row r="353" spans="1:30">
      <c r="A353" s="72">
        <v>290</v>
      </c>
      <c r="B353" t="s">
        <v>1093</v>
      </c>
      <c r="C353" t="s">
        <v>766</v>
      </c>
      <c r="D353">
        <v>21</v>
      </c>
      <c r="E353" t="s">
        <v>833</v>
      </c>
      <c r="F353">
        <v>2</v>
      </c>
      <c r="G353">
        <v>0</v>
      </c>
      <c r="H353">
        <v>8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R353">
        <v>0</v>
      </c>
      <c r="S353">
        <v>1</v>
      </c>
      <c r="T353">
        <v>2</v>
      </c>
      <c r="U353">
        <v>0.5</v>
      </c>
      <c r="V353">
        <v>0</v>
      </c>
      <c r="W353">
        <v>2</v>
      </c>
      <c r="X353">
        <v>2</v>
      </c>
      <c r="Y353">
        <v>0</v>
      </c>
      <c r="Z353">
        <v>1</v>
      </c>
      <c r="AA353">
        <v>0</v>
      </c>
      <c r="AB353">
        <v>1</v>
      </c>
      <c r="AC353">
        <v>0</v>
      </c>
      <c r="AD353">
        <v>1</v>
      </c>
    </row>
    <row r="354" spans="1:30">
      <c r="A354" s="72">
        <v>291</v>
      </c>
      <c r="B354" t="s">
        <v>1094</v>
      </c>
      <c r="C354" t="s">
        <v>794</v>
      </c>
      <c r="D354">
        <v>23</v>
      </c>
      <c r="E354" t="s">
        <v>772</v>
      </c>
      <c r="F354">
        <v>49</v>
      </c>
      <c r="G354">
        <v>0</v>
      </c>
      <c r="H354">
        <v>505</v>
      </c>
      <c r="I354">
        <v>77</v>
      </c>
      <c r="J354">
        <v>169</v>
      </c>
      <c r="K354">
        <v>0.45600000000000002</v>
      </c>
      <c r="L354">
        <v>20</v>
      </c>
      <c r="M354">
        <v>66</v>
      </c>
      <c r="N354">
        <v>0.30299999999999999</v>
      </c>
      <c r="O354">
        <v>57</v>
      </c>
      <c r="P354">
        <v>103</v>
      </c>
      <c r="Q354">
        <v>0.55300000000000005</v>
      </c>
      <c r="R354">
        <v>0.51500000000000001</v>
      </c>
      <c r="S354">
        <v>32</v>
      </c>
      <c r="T354">
        <v>38</v>
      </c>
      <c r="U354">
        <v>0.84199999999999997</v>
      </c>
      <c r="V354">
        <v>15</v>
      </c>
      <c r="W354">
        <v>67</v>
      </c>
      <c r="X354">
        <v>82</v>
      </c>
      <c r="Y354">
        <v>13</v>
      </c>
      <c r="Z354">
        <v>19</v>
      </c>
      <c r="AA354">
        <v>18</v>
      </c>
      <c r="AB354">
        <v>29</v>
      </c>
      <c r="AC354">
        <v>49</v>
      </c>
      <c r="AD354">
        <v>206</v>
      </c>
    </row>
    <row r="355" spans="1:30">
      <c r="A355" s="72">
        <v>291</v>
      </c>
      <c r="B355" t="s">
        <v>1094</v>
      </c>
      <c r="C355" t="s">
        <v>794</v>
      </c>
      <c r="D355">
        <v>23</v>
      </c>
      <c r="E355" t="s">
        <v>800</v>
      </c>
      <c r="F355">
        <v>29</v>
      </c>
      <c r="G355">
        <v>0</v>
      </c>
      <c r="H355">
        <v>212</v>
      </c>
      <c r="I355">
        <v>31</v>
      </c>
      <c r="J355">
        <v>68</v>
      </c>
      <c r="K355">
        <v>0.45600000000000002</v>
      </c>
      <c r="L355">
        <v>9</v>
      </c>
      <c r="M355">
        <v>27</v>
      </c>
      <c r="N355">
        <v>0.33300000000000002</v>
      </c>
      <c r="O355">
        <v>22</v>
      </c>
      <c r="P355">
        <v>41</v>
      </c>
      <c r="Q355">
        <v>0.53700000000000003</v>
      </c>
      <c r="R355">
        <v>0.52200000000000002</v>
      </c>
      <c r="S355">
        <v>9</v>
      </c>
      <c r="T355">
        <v>10</v>
      </c>
      <c r="U355">
        <v>0.9</v>
      </c>
      <c r="V355">
        <v>6</v>
      </c>
      <c r="W355">
        <v>24</v>
      </c>
      <c r="X355">
        <v>30</v>
      </c>
      <c r="Y355">
        <v>4</v>
      </c>
      <c r="Z355">
        <v>7</v>
      </c>
      <c r="AA355">
        <v>8</v>
      </c>
      <c r="AB355">
        <v>10</v>
      </c>
      <c r="AC355">
        <v>24</v>
      </c>
      <c r="AD355">
        <v>80</v>
      </c>
    </row>
    <row r="356" spans="1:30">
      <c r="A356" s="72">
        <v>291</v>
      </c>
      <c r="B356" t="s">
        <v>1094</v>
      </c>
      <c r="C356" t="s">
        <v>794</v>
      </c>
      <c r="D356">
        <v>23</v>
      </c>
      <c r="E356" t="s">
        <v>774</v>
      </c>
      <c r="F356">
        <v>20</v>
      </c>
      <c r="G356">
        <v>0</v>
      </c>
      <c r="H356">
        <v>293</v>
      </c>
      <c r="I356">
        <v>46</v>
      </c>
      <c r="J356">
        <v>101</v>
      </c>
      <c r="K356">
        <v>0.45500000000000002</v>
      </c>
      <c r="L356">
        <v>11</v>
      </c>
      <c r="M356">
        <v>39</v>
      </c>
      <c r="N356">
        <v>0.28199999999999997</v>
      </c>
      <c r="O356">
        <v>35</v>
      </c>
      <c r="P356">
        <v>62</v>
      </c>
      <c r="Q356">
        <v>0.56499999999999995</v>
      </c>
      <c r="R356">
        <v>0.51</v>
      </c>
      <c r="S356">
        <v>23</v>
      </c>
      <c r="T356">
        <v>28</v>
      </c>
      <c r="U356">
        <v>0.82099999999999995</v>
      </c>
      <c r="V356">
        <v>9</v>
      </c>
      <c r="W356">
        <v>43</v>
      </c>
      <c r="X356">
        <v>52</v>
      </c>
      <c r="Y356">
        <v>9</v>
      </c>
      <c r="Z356">
        <v>12</v>
      </c>
      <c r="AA356">
        <v>10</v>
      </c>
      <c r="AB356">
        <v>19</v>
      </c>
      <c r="AC356">
        <v>25</v>
      </c>
      <c r="AD356">
        <v>126</v>
      </c>
    </row>
    <row r="357" spans="1:30">
      <c r="A357" s="72">
        <v>292</v>
      </c>
      <c r="B357" t="s">
        <v>1095</v>
      </c>
      <c r="C357" t="s">
        <v>794</v>
      </c>
      <c r="D357">
        <v>25</v>
      </c>
      <c r="E357" t="s">
        <v>772</v>
      </c>
      <c r="F357">
        <v>66</v>
      </c>
      <c r="G357">
        <v>5</v>
      </c>
      <c r="H357">
        <v>1508</v>
      </c>
      <c r="I357">
        <v>222</v>
      </c>
      <c r="J357">
        <v>497</v>
      </c>
      <c r="K357">
        <v>0.44700000000000001</v>
      </c>
      <c r="L357">
        <v>77</v>
      </c>
      <c r="M357">
        <v>208</v>
      </c>
      <c r="N357">
        <v>0.37</v>
      </c>
      <c r="O357">
        <v>145</v>
      </c>
      <c r="P357">
        <v>289</v>
      </c>
      <c r="Q357">
        <v>0.502</v>
      </c>
      <c r="R357">
        <v>0.52400000000000002</v>
      </c>
      <c r="S357">
        <v>71</v>
      </c>
      <c r="T357">
        <v>84</v>
      </c>
      <c r="U357">
        <v>0.84499999999999997</v>
      </c>
      <c r="V357">
        <v>20</v>
      </c>
      <c r="W357">
        <v>159</v>
      </c>
      <c r="X357">
        <v>179</v>
      </c>
      <c r="Y357">
        <v>58</v>
      </c>
      <c r="Z357">
        <v>13</v>
      </c>
      <c r="AA357">
        <v>5</v>
      </c>
      <c r="AB357">
        <v>38</v>
      </c>
      <c r="AC357">
        <v>79</v>
      </c>
      <c r="AD357">
        <v>592</v>
      </c>
    </row>
    <row r="358" spans="1:30">
      <c r="A358" s="72">
        <v>292</v>
      </c>
      <c r="B358" t="s">
        <v>1095</v>
      </c>
      <c r="C358" t="s">
        <v>794</v>
      </c>
      <c r="D358">
        <v>25</v>
      </c>
      <c r="E358" t="s">
        <v>867</v>
      </c>
      <c r="F358">
        <v>44</v>
      </c>
      <c r="G358">
        <v>4</v>
      </c>
      <c r="H358">
        <v>1078</v>
      </c>
      <c r="I358">
        <v>166</v>
      </c>
      <c r="J358">
        <v>373</v>
      </c>
      <c r="K358">
        <v>0.44500000000000001</v>
      </c>
      <c r="L358">
        <v>56</v>
      </c>
      <c r="M358">
        <v>150</v>
      </c>
      <c r="N358">
        <v>0.373</v>
      </c>
      <c r="O358">
        <v>110</v>
      </c>
      <c r="P358">
        <v>223</v>
      </c>
      <c r="Q358">
        <v>0.49299999999999999</v>
      </c>
      <c r="R358">
        <v>0.52</v>
      </c>
      <c r="S358">
        <v>59</v>
      </c>
      <c r="T358">
        <v>67</v>
      </c>
      <c r="U358">
        <v>0.88100000000000001</v>
      </c>
      <c r="V358">
        <v>14</v>
      </c>
      <c r="W358">
        <v>116</v>
      </c>
      <c r="X358">
        <v>130</v>
      </c>
      <c r="Y358">
        <v>45</v>
      </c>
      <c r="Z358">
        <v>11</v>
      </c>
      <c r="AA358">
        <v>4</v>
      </c>
      <c r="AB358">
        <v>32</v>
      </c>
      <c r="AC358">
        <v>57</v>
      </c>
      <c r="AD358">
        <v>447</v>
      </c>
    </row>
    <row r="359" spans="1:30">
      <c r="A359" s="72">
        <v>292</v>
      </c>
      <c r="B359" t="s">
        <v>1095</v>
      </c>
      <c r="C359" t="s">
        <v>794</v>
      </c>
      <c r="D359">
        <v>25</v>
      </c>
      <c r="E359" t="s">
        <v>770</v>
      </c>
      <c r="F359">
        <v>22</v>
      </c>
      <c r="G359">
        <v>1</v>
      </c>
      <c r="H359">
        <v>430</v>
      </c>
      <c r="I359">
        <v>56</v>
      </c>
      <c r="J359">
        <v>124</v>
      </c>
      <c r="K359">
        <v>0.45200000000000001</v>
      </c>
      <c r="L359">
        <v>21</v>
      </c>
      <c r="M359">
        <v>58</v>
      </c>
      <c r="N359">
        <v>0.36199999999999999</v>
      </c>
      <c r="O359">
        <v>35</v>
      </c>
      <c r="P359">
        <v>66</v>
      </c>
      <c r="Q359">
        <v>0.53</v>
      </c>
      <c r="R359">
        <v>0.53600000000000003</v>
      </c>
      <c r="S359">
        <v>12</v>
      </c>
      <c r="T359">
        <v>17</v>
      </c>
      <c r="U359">
        <v>0.70599999999999996</v>
      </c>
      <c r="V359">
        <v>6</v>
      </c>
      <c r="W359">
        <v>43</v>
      </c>
      <c r="X359">
        <v>49</v>
      </c>
      <c r="Y359">
        <v>13</v>
      </c>
      <c r="Z359">
        <v>2</v>
      </c>
      <c r="AA359">
        <v>1</v>
      </c>
      <c r="AB359">
        <v>6</v>
      </c>
      <c r="AC359">
        <v>22</v>
      </c>
      <c r="AD359">
        <v>145</v>
      </c>
    </row>
    <row r="360" spans="1:30">
      <c r="A360" s="72">
        <v>293</v>
      </c>
      <c r="B360" t="s">
        <v>1096</v>
      </c>
      <c r="C360" t="s">
        <v>776</v>
      </c>
      <c r="D360">
        <v>29</v>
      </c>
      <c r="E360" t="s">
        <v>822</v>
      </c>
      <c r="F360">
        <v>77</v>
      </c>
      <c r="G360">
        <v>10</v>
      </c>
      <c r="H360">
        <v>739</v>
      </c>
      <c r="I360">
        <v>208</v>
      </c>
      <c r="J360">
        <v>319</v>
      </c>
      <c r="K360">
        <v>0.65200000000000002</v>
      </c>
      <c r="L360">
        <v>0</v>
      </c>
      <c r="M360">
        <v>3</v>
      </c>
      <c r="N360">
        <v>0</v>
      </c>
      <c r="O360">
        <v>208</v>
      </c>
      <c r="P360">
        <v>316</v>
      </c>
      <c r="Q360">
        <v>0.65800000000000003</v>
      </c>
      <c r="R360">
        <v>0.65200000000000002</v>
      </c>
      <c r="S360">
        <v>56</v>
      </c>
      <c r="T360">
        <v>111</v>
      </c>
      <c r="U360">
        <v>0.505</v>
      </c>
      <c r="V360">
        <v>100</v>
      </c>
      <c r="W360">
        <v>144</v>
      </c>
      <c r="X360">
        <v>244</v>
      </c>
      <c r="Y360">
        <v>17</v>
      </c>
      <c r="Z360">
        <v>19</v>
      </c>
      <c r="AA360">
        <v>67</v>
      </c>
      <c r="AB360">
        <v>40</v>
      </c>
      <c r="AC360">
        <v>109</v>
      </c>
      <c r="AD360">
        <v>472</v>
      </c>
    </row>
    <row r="361" spans="1:30">
      <c r="A361" s="72">
        <v>294</v>
      </c>
      <c r="B361" t="s">
        <v>1097</v>
      </c>
      <c r="C361" t="s">
        <v>769</v>
      </c>
      <c r="D361">
        <v>25</v>
      </c>
      <c r="E361" t="s">
        <v>814</v>
      </c>
      <c r="F361">
        <v>78</v>
      </c>
      <c r="G361">
        <v>65</v>
      </c>
      <c r="H361">
        <v>1966</v>
      </c>
      <c r="I361">
        <v>190</v>
      </c>
      <c r="J361">
        <v>460</v>
      </c>
      <c r="K361">
        <v>0.41299999999999998</v>
      </c>
      <c r="L361">
        <v>73</v>
      </c>
      <c r="M361">
        <v>220</v>
      </c>
      <c r="N361">
        <v>0.33200000000000002</v>
      </c>
      <c r="O361">
        <v>117</v>
      </c>
      <c r="P361">
        <v>240</v>
      </c>
      <c r="Q361">
        <v>0.48799999999999999</v>
      </c>
      <c r="R361">
        <v>0.49199999999999999</v>
      </c>
      <c r="S361">
        <v>44</v>
      </c>
      <c r="T361">
        <v>71</v>
      </c>
      <c r="U361">
        <v>0.62</v>
      </c>
      <c r="V361">
        <v>94</v>
      </c>
      <c r="W361">
        <v>162</v>
      </c>
      <c r="X361">
        <v>256</v>
      </c>
      <c r="Y361">
        <v>124</v>
      </c>
      <c r="Z361">
        <v>46</v>
      </c>
      <c r="AA361">
        <v>18</v>
      </c>
      <c r="AB361">
        <v>56</v>
      </c>
      <c r="AC361">
        <v>140</v>
      </c>
      <c r="AD361">
        <v>497</v>
      </c>
    </row>
    <row r="362" spans="1:30">
      <c r="A362" s="72">
        <v>295</v>
      </c>
      <c r="B362" t="s">
        <v>1098</v>
      </c>
      <c r="C362" t="s">
        <v>769</v>
      </c>
      <c r="D362">
        <v>23</v>
      </c>
      <c r="E362" t="s">
        <v>778</v>
      </c>
      <c r="F362">
        <v>61</v>
      </c>
      <c r="G362">
        <v>26</v>
      </c>
      <c r="H362">
        <v>1176</v>
      </c>
      <c r="I362">
        <v>180</v>
      </c>
      <c r="J362">
        <v>419</v>
      </c>
      <c r="K362">
        <v>0.43</v>
      </c>
      <c r="L362">
        <v>65</v>
      </c>
      <c r="M362">
        <v>170</v>
      </c>
      <c r="N362">
        <v>0.38200000000000001</v>
      </c>
      <c r="O362">
        <v>115</v>
      </c>
      <c r="P362">
        <v>249</v>
      </c>
      <c r="Q362">
        <v>0.46200000000000002</v>
      </c>
      <c r="R362">
        <v>0.50700000000000001</v>
      </c>
      <c r="S362">
        <v>70</v>
      </c>
      <c r="T362">
        <v>93</v>
      </c>
      <c r="U362">
        <v>0.753</v>
      </c>
      <c r="V362">
        <v>19</v>
      </c>
      <c r="W362">
        <v>110</v>
      </c>
      <c r="X362">
        <v>129</v>
      </c>
      <c r="Y362">
        <v>51</v>
      </c>
      <c r="Z362">
        <v>29</v>
      </c>
      <c r="AA362">
        <v>6</v>
      </c>
      <c r="AB362">
        <v>62</v>
      </c>
      <c r="AC362">
        <v>108</v>
      </c>
      <c r="AD362">
        <v>495</v>
      </c>
    </row>
    <row r="363" spans="1:30">
      <c r="A363" s="72">
        <v>296</v>
      </c>
      <c r="B363" t="s">
        <v>1099</v>
      </c>
      <c r="C363" t="s">
        <v>769</v>
      </c>
      <c r="D363">
        <v>25</v>
      </c>
      <c r="E363" t="s">
        <v>792</v>
      </c>
      <c r="F363">
        <v>37</v>
      </c>
      <c r="G363">
        <v>4</v>
      </c>
      <c r="H363">
        <v>384</v>
      </c>
      <c r="I363">
        <v>58</v>
      </c>
      <c r="J363">
        <v>150</v>
      </c>
      <c r="K363">
        <v>0.38700000000000001</v>
      </c>
      <c r="L363">
        <v>18</v>
      </c>
      <c r="M363">
        <v>51</v>
      </c>
      <c r="N363">
        <v>0.35299999999999998</v>
      </c>
      <c r="O363">
        <v>40</v>
      </c>
      <c r="P363">
        <v>99</v>
      </c>
      <c r="Q363">
        <v>0.40400000000000003</v>
      </c>
      <c r="R363">
        <v>0.44700000000000001</v>
      </c>
      <c r="S363">
        <v>27</v>
      </c>
      <c r="T363">
        <v>34</v>
      </c>
      <c r="U363">
        <v>0.79400000000000004</v>
      </c>
      <c r="V363">
        <v>6</v>
      </c>
      <c r="W363">
        <v>35</v>
      </c>
      <c r="X363">
        <v>41</v>
      </c>
      <c r="Y363">
        <v>19</v>
      </c>
      <c r="Z363">
        <v>8</v>
      </c>
      <c r="AA363">
        <v>6</v>
      </c>
      <c r="AB363">
        <v>14</v>
      </c>
      <c r="AC363">
        <v>31</v>
      </c>
      <c r="AD363">
        <v>161</v>
      </c>
    </row>
    <row r="364" spans="1:30">
      <c r="A364" s="72">
        <v>297</v>
      </c>
      <c r="B364" t="s">
        <v>1100</v>
      </c>
      <c r="C364" t="s">
        <v>766</v>
      </c>
      <c r="D364">
        <v>29</v>
      </c>
      <c r="E364" t="s">
        <v>814</v>
      </c>
      <c r="F364">
        <v>22</v>
      </c>
      <c r="G364">
        <v>14</v>
      </c>
      <c r="H364">
        <v>381</v>
      </c>
      <c r="I364">
        <v>44</v>
      </c>
      <c r="J364">
        <v>118</v>
      </c>
      <c r="K364">
        <v>0.373</v>
      </c>
      <c r="L364">
        <v>13</v>
      </c>
      <c r="M364">
        <v>31</v>
      </c>
      <c r="N364">
        <v>0.41899999999999998</v>
      </c>
      <c r="O364">
        <v>31</v>
      </c>
      <c r="P364">
        <v>87</v>
      </c>
      <c r="Q364">
        <v>0.35599999999999998</v>
      </c>
      <c r="R364">
        <v>0.42799999999999999</v>
      </c>
      <c r="S364">
        <v>6</v>
      </c>
      <c r="T364">
        <v>9</v>
      </c>
      <c r="U364">
        <v>0.66700000000000004</v>
      </c>
      <c r="V364">
        <v>23</v>
      </c>
      <c r="W364">
        <v>51</v>
      </c>
      <c r="X364">
        <v>74</v>
      </c>
      <c r="Y364">
        <v>50</v>
      </c>
      <c r="Z364">
        <v>10</v>
      </c>
      <c r="AA364">
        <v>4</v>
      </c>
      <c r="AB364">
        <v>23</v>
      </c>
      <c r="AC364">
        <v>31</v>
      </c>
      <c r="AD364">
        <v>107</v>
      </c>
    </row>
    <row r="365" spans="1:30">
      <c r="A365" s="72">
        <v>298</v>
      </c>
      <c r="B365" t="s">
        <v>1101</v>
      </c>
      <c r="C365" t="s">
        <v>769</v>
      </c>
      <c r="D365">
        <v>29</v>
      </c>
      <c r="E365" t="s">
        <v>812</v>
      </c>
      <c r="F365">
        <v>36</v>
      </c>
      <c r="G365">
        <v>10</v>
      </c>
      <c r="H365">
        <v>738</v>
      </c>
      <c r="I365">
        <v>103</v>
      </c>
      <c r="J365">
        <v>256</v>
      </c>
      <c r="K365">
        <v>0.40200000000000002</v>
      </c>
      <c r="L365">
        <v>56</v>
      </c>
      <c r="M365">
        <v>137</v>
      </c>
      <c r="N365">
        <v>0.40899999999999997</v>
      </c>
      <c r="O365">
        <v>47</v>
      </c>
      <c r="P365">
        <v>119</v>
      </c>
      <c r="Q365">
        <v>0.39500000000000002</v>
      </c>
      <c r="R365">
        <v>0.51200000000000001</v>
      </c>
      <c r="S365">
        <v>65</v>
      </c>
      <c r="T365">
        <v>74</v>
      </c>
      <c r="U365">
        <v>0.878</v>
      </c>
      <c r="V365">
        <v>5</v>
      </c>
      <c r="W365">
        <v>72</v>
      </c>
      <c r="X365">
        <v>77</v>
      </c>
      <c r="Y365">
        <v>45</v>
      </c>
      <c r="Z365">
        <v>34</v>
      </c>
      <c r="AA365">
        <v>4</v>
      </c>
      <c r="AB365">
        <v>36</v>
      </c>
      <c r="AC365">
        <v>41</v>
      </c>
      <c r="AD365">
        <v>327</v>
      </c>
    </row>
    <row r="366" spans="1:30">
      <c r="A366" s="72">
        <v>299</v>
      </c>
      <c r="B366" t="s">
        <v>1102</v>
      </c>
      <c r="C366" t="s">
        <v>776</v>
      </c>
      <c r="D366">
        <v>30</v>
      </c>
      <c r="E366" t="s">
        <v>773</v>
      </c>
      <c r="F366">
        <v>73</v>
      </c>
      <c r="G366">
        <v>11</v>
      </c>
      <c r="H366">
        <v>905</v>
      </c>
      <c r="I366">
        <v>88</v>
      </c>
      <c r="J366">
        <v>137</v>
      </c>
      <c r="K366">
        <v>0.64200000000000002</v>
      </c>
      <c r="L366">
        <v>1</v>
      </c>
      <c r="M366">
        <v>3</v>
      </c>
      <c r="N366">
        <v>0.33300000000000002</v>
      </c>
      <c r="O366">
        <v>87</v>
      </c>
      <c r="P366">
        <v>134</v>
      </c>
      <c r="Q366">
        <v>0.64900000000000002</v>
      </c>
      <c r="R366">
        <v>0.64600000000000002</v>
      </c>
      <c r="S366">
        <v>36</v>
      </c>
      <c r="T366">
        <v>61</v>
      </c>
      <c r="U366">
        <v>0.59</v>
      </c>
      <c r="V366">
        <v>97</v>
      </c>
      <c r="W366">
        <v>211</v>
      </c>
      <c r="X366">
        <v>308</v>
      </c>
      <c r="Y366">
        <v>14</v>
      </c>
      <c r="Z366">
        <v>32</v>
      </c>
      <c r="AA366">
        <v>61</v>
      </c>
      <c r="AB366">
        <v>40</v>
      </c>
      <c r="AC366">
        <v>152</v>
      </c>
      <c r="AD366">
        <v>213</v>
      </c>
    </row>
    <row r="367" spans="1:30">
      <c r="A367" s="72">
        <v>300</v>
      </c>
      <c r="B367" t="s">
        <v>1103</v>
      </c>
      <c r="C367" t="s">
        <v>766</v>
      </c>
      <c r="D367">
        <v>22</v>
      </c>
      <c r="E367" t="s">
        <v>855</v>
      </c>
      <c r="F367">
        <v>25</v>
      </c>
      <c r="G367">
        <v>1</v>
      </c>
      <c r="H367">
        <v>141</v>
      </c>
      <c r="I367">
        <v>15</v>
      </c>
      <c r="J367">
        <v>34</v>
      </c>
      <c r="K367">
        <v>0.441</v>
      </c>
      <c r="L367">
        <v>0</v>
      </c>
      <c r="M367">
        <v>1</v>
      </c>
      <c r="N367">
        <v>0</v>
      </c>
      <c r="O367">
        <v>15</v>
      </c>
      <c r="P367">
        <v>33</v>
      </c>
      <c r="Q367">
        <v>0.45500000000000002</v>
      </c>
      <c r="R367">
        <v>0.441</v>
      </c>
      <c r="S367">
        <v>8</v>
      </c>
      <c r="T367">
        <v>14</v>
      </c>
      <c r="U367">
        <v>0.57099999999999995</v>
      </c>
      <c r="V367">
        <v>13</v>
      </c>
      <c r="W367">
        <v>21</v>
      </c>
      <c r="X367">
        <v>34</v>
      </c>
      <c r="Y367">
        <v>7</v>
      </c>
      <c r="Z367">
        <v>3</v>
      </c>
      <c r="AA367">
        <v>6</v>
      </c>
      <c r="AB367">
        <v>9</v>
      </c>
      <c r="AC367">
        <v>12</v>
      </c>
      <c r="AD367">
        <v>38</v>
      </c>
    </row>
    <row r="368" spans="1:30">
      <c r="A368" s="72">
        <v>301</v>
      </c>
      <c r="B368" t="s">
        <v>1104</v>
      </c>
      <c r="C368" t="s">
        <v>794</v>
      </c>
      <c r="D368">
        <v>25</v>
      </c>
      <c r="E368" t="s">
        <v>802</v>
      </c>
      <c r="F368">
        <v>29</v>
      </c>
      <c r="G368">
        <v>23</v>
      </c>
      <c r="H368">
        <v>889</v>
      </c>
      <c r="I368">
        <v>150</v>
      </c>
      <c r="J368">
        <v>333</v>
      </c>
      <c r="K368">
        <v>0.45</v>
      </c>
      <c r="L368">
        <v>45</v>
      </c>
      <c r="M368">
        <v>104</v>
      </c>
      <c r="N368">
        <v>0.433</v>
      </c>
      <c r="O368">
        <v>105</v>
      </c>
      <c r="P368">
        <v>229</v>
      </c>
      <c r="Q368">
        <v>0.45900000000000002</v>
      </c>
      <c r="R368">
        <v>0.51800000000000002</v>
      </c>
      <c r="S368">
        <v>81</v>
      </c>
      <c r="T368">
        <v>92</v>
      </c>
      <c r="U368">
        <v>0.88</v>
      </c>
      <c r="V368">
        <v>11</v>
      </c>
      <c r="W368">
        <v>112</v>
      </c>
      <c r="X368">
        <v>123</v>
      </c>
      <c r="Y368">
        <v>99</v>
      </c>
      <c r="Z368">
        <v>41</v>
      </c>
      <c r="AA368">
        <v>7</v>
      </c>
      <c r="AB368">
        <v>65</v>
      </c>
      <c r="AC368">
        <v>79</v>
      </c>
      <c r="AD368">
        <v>426</v>
      </c>
    </row>
    <row r="369" spans="1:30">
      <c r="A369" s="72">
        <v>302</v>
      </c>
      <c r="B369" t="s">
        <v>1105</v>
      </c>
      <c r="C369" t="s">
        <v>794</v>
      </c>
      <c r="D369">
        <v>29</v>
      </c>
      <c r="E369" t="s">
        <v>786</v>
      </c>
      <c r="F369">
        <v>76</v>
      </c>
      <c r="G369">
        <v>29</v>
      </c>
      <c r="H369">
        <v>1776</v>
      </c>
      <c r="I369">
        <v>281</v>
      </c>
      <c r="J369">
        <v>647</v>
      </c>
      <c r="K369">
        <v>0.434</v>
      </c>
      <c r="L369">
        <v>169</v>
      </c>
      <c r="M369">
        <v>409</v>
      </c>
      <c r="N369">
        <v>0.41299999999999998</v>
      </c>
      <c r="O369">
        <v>112</v>
      </c>
      <c r="P369">
        <v>238</v>
      </c>
      <c r="Q369">
        <v>0.47099999999999997</v>
      </c>
      <c r="R369">
        <v>0.56499999999999995</v>
      </c>
      <c r="S369">
        <v>84</v>
      </c>
      <c r="T369">
        <v>93</v>
      </c>
      <c r="U369">
        <v>0.90300000000000002</v>
      </c>
      <c r="V369">
        <v>30</v>
      </c>
      <c r="W369">
        <v>199</v>
      </c>
      <c r="X369">
        <v>229</v>
      </c>
      <c r="Y369">
        <v>48</v>
      </c>
      <c r="Z369">
        <v>46</v>
      </c>
      <c r="AA369">
        <v>25</v>
      </c>
      <c r="AB369">
        <v>40</v>
      </c>
      <c r="AC369">
        <v>151</v>
      </c>
      <c r="AD369">
        <v>815</v>
      </c>
    </row>
    <row r="370" spans="1:30">
      <c r="A370" s="72">
        <v>303</v>
      </c>
      <c r="B370" t="s">
        <v>1106</v>
      </c>
      <c r="C370" t="s">
        <v>794</v>
      </c>
      <c r="D370">
        <v>36</v>
      </c>
      <c r="E370" t="s">
        <v>808</v>
      </c>
      <c r="F370">
        <v>20</v>
      </c>
      <c r="G370">
        <v>0</v>
      </c>
      <c r="H370">
        <v>151</v>
      </c>
      <c r="I370">
        <v>9</v>
      </c>
      <c r="J370">
        <v>23</v>
      </c>
      <c r="K370">
        <v>0.39100000000000001</v>
      </c>
      <c r="L370">
        <v>8</v>
      </c>
      <c r="M370">
        <v>20</v>
      </c>
      <c r="N370">
        <v>0.4</v>
      </c>
      <c r="O370">
        <v>1</v>
      </c>
      <c r="P370">
        <v>3</v>
      </c>
      <c r="Q370">
        <v>0.33300000000000002</v>
      </c>
      <c r="R370">
        <v>0.56499999999999995</v>
      </c>
      <c r="S370">
        <v>2</v>
      </c>
      <c r="T370">
        <v>2</v>
      </c>
      <c r="U370">
        <v>1</v>
      </c>
      <c r="V370">
        <v>2</v>
      </c>
      <c r="W370">
        <v>36</v>
      </c>
      <c r="X370">
        <v>38</v>
      </c>
      <c r="Y370">
        <v>22</v>
      </c>
      <c r="Z370">
        <v>2</v>
      </c>
      <c r="AA370">
        <v>0</v>
      </c>
      <c r="AB370">
        <v>13</v>
      </c>
      <c r="AC370">
        <v>9</v>
      </c>
      <c r="AD370">
        <v>28</v>
      </c>
    </row>
    <row r="371" spans="1:30">
      <c r="A371" s="72">
        <v>304</v>
      </c>
      <c r="B371" t="s">
        <v>1107</v>
      </c>
      <c r="C371" t="s">
        <v>811</v>
      </c>
      <c r="D371">
        <v>28</v>
      </c>
      <c r="E371" t="s">
        <v>784</v>
      </c>
      <c r="F371">
        <v>80</v>
      </c>
      <c r="G371">
        <v>8</v>
      </c>
      <c r="H371">
        <v>1754</v>
      </c>
      <c r="I371">
        <v>273</v>
      </c>
      <c r="J371">
        <v>621</v>
      </c>
      <c r="K371">
        <v>0.44</v>
      </c>
      <c r="L371">
        <v>147</v>
      </c>
      <c r="M371">
        <v>355</v>
      </c>
      <c r="N371">
        <v>0.41399999999999998</v>
      </c>
      <c r="O371">
        <v>126</v>
      </c>
      <c r="P371">
        <v>266</v>
      </c>
      <c r="Q371">
        <v>0.47399999999999998</v>
      </c>
      <c r="R371">
        <v>0.55800000000000005</v>
      </c>
      <c r="S371">
        <v>66</v>
      </c>
      <c r="T371">
        <v>80</v>
      </c>
      <c r="U371">
        <v>0.82499999999999996</v>
      </c>
      <c r="V371">
        <v>24</v>
      </c>
      <c r="W371">
        <v>117</v>
      </c>
      <c r="X371">
        <v>141</v>
      </c>
      <c r="Y371">
        <v>280</v>
      </c>
      <c r="Z371">
        <v>65</v>
      </c>
      <c r="AA371">
        <v>3</v>
      </c>
      <c r="AB371">
        <v>101</v>
      </c>
      <c r="AC371">
        <v>109</v>
      </c>
      <c r="AD371">
        <v>759</v>
      </c>
    </row>
    <row r="372" spans="1:30">
      <c r="A372" s="72">
        <v>305</v>
      </c>
      <c r="B372" t="s">
        <v>1108</v>
      </c>
      <c r="C372" t="s">
        <v>769</v>
      </c>
      <c r="D372">
        <v>29</v>
      </c>
      <c r="E372" t="s">
        <v>818</v>
      </c>
      <c r="F372">
        <v>2</v>
      </c>
      <c r="G372">
        <v>0</v>
      </c>
      <c r="H372">
        <v>23</v>
      </c>
      <c r="I372">
        <v>1</v>
      </c>
      <c r="J372">
        <v>7</v>
      </c>
      <c r="K372">
        <v>0.14299999999999999</v>
      </c>
      <c r="L372">
        <v>0</v>
      </c>
      <c r="M372">
        <v>2</v>
      </c>
      <c r="N372">
        <v>0</v>
      </c>
      <c r="O372">
        <v>1</v>
      </c>
      <c r="P372">
        <v>5</v>
      </c>
      <c r="Q372">
        <v>0.2</v>
      </c>
      <c r="R372">
        <v>0.14299999999999999</v>
      </c>
      <c r="S372">
        <v>1</v>
      </c>
      <c r="T372">
        <v>2</v>
      </c>
      <c r="U372">
        <v>0.5</v>
      </c>
      <c r="V372">
        <v>3</v>
      </c>
      <c r="W372">
        <v>3</v>
      </c>
      <c r="X372">
        <v>6</v>
      </c>
      <c r="Y372">
        <v>1</v>
      </c>
      <c r="Z372">
        <v>0</v>
      </c>
      <c r="AA372">
        <v>0</v>
      </c>
      <c r="AB372">
        <v>2</v>
      </c>
      <c r="AC372">
        <v>2</v>
      </c>
      <c r="AD372">
        <v>3</v>
      </c>
    </row>
    <row r="373" spans="1:30">
      <c r="A373" s="72">
        <v>306</v>
      </c>
      <c r="B373" t="s">
        <v>1109</v>
      </c>
      <c r="C373" t="s">
        <v>766</v>
      </c>
      <c r="D373">
        <v>31</v>
      </c>
      <c r="E373" t="s">
        <v>831</v>
      </c>
      <c r="F373">
        <v>69</v>
      </c>
      <c r="G373">
        <v>67</v>
      </c>
      <c r="H373">
        <v>2343</v>
      </c>
      <c r="I373">
        <v>430</v>
      </c>
      <c r="J373">
        <v>972</v>
      </c>
      <c r="K373">
        <v>0.442</v>
      </c>
      <c r="L373">
        <v>75</v>
      </c>
      <c r="M373">
        <v>241</v>
      </c>
      <c r="N373">
        <v>0.311</v>
      </c>
      <c r="O373">
        <v>355</v>
      </c>
      <c r="P373">
        <v>731</v>
      </c>
      <c r="Q373">
        <v>0.48599999999999999</v>
      </c>
      <c r="R373">
        <v>0.48099999999999998</v>
      </c>
      <c r="S373">
        <v>311</v>
      </c>
      <c r="T373">
        <v>405</v>
      </c>
      <c r="U373">
        <v>0.76800000000000002</v>
      </c>
      <c r="V373">
        <v>111</v>
      </c>
      <c r="W373">
        <v>422</v>
      </c>
      <c r="X373">
        <v>533</v>
      </c>
      <c r="Y373">
        <v>252</v>
      </c>
      <c r="Z373">
        <v>90</v>
      </c>
      <c r="AA373">
        <v>62</v>
      </c>
      <c r="AB373">
        <v>158</v>
      </c>
      <c r="AC373">
        <v>186</v>
      </c>
      <c r="AD373">
        <v>1246</v>
      </c>
    </row>
    <row r="374" spans="1:30">
      <c r="A374" s="72">
        <v>307</v>
      </c>
      <c r="B374" t="s">
        <v>1110</v>
      </c>
      <c r="C374" t="s">
        <v>766</v>
      </c>
      <c r="D374">
        <v>25</v>
      </c>
      <c r="E374" t="s">
        <v>867</v>
      </c>
      <c r="F374">
        <v>70</v>
      </c>
      <c r="G374">
        <v>15</v>
      </c>
      <c r="H374">
        <v>1679</v>
      </c>
      <c r="I374">
        <v>258</v>
      </c>
      <c r="J374">
        <v>625</v>
      </c>
      <c r="K374">
        <v>0.41299999999999998</v>
      </c>
      <c r="L374">
        <v>129</v>
      </c>
      <c r="M374">
        <v>377</v>
      </c>
      <c r="N374">
        <v>0.34200000000000003</v>
      </c>
      <c r="O374">
        <v>129</v>
      </c>
      <c r="P374">
        <v>248</v>
      </c>
      <c r="Q374">
        <v>0.52</v>
      </c>
      <c r="R374">
        <v>0.51600000000000001</v>
      </c>
      <c r="S374">
        <v>99</v>
      </c>
      <c r="T374">
        <v>128</v>
      </c>
      <c r="U374">
        <v>0.77300000000000002</v>
      </c>
      <c r="V374">
        <v>61</v>
      </c>
      <c r="W374">
        <v>323</v>
      </c>
      <c r="X374">
        <v>384</v>
      </c>
      <c r="Y374">
        <v>75</v>
      </c>
      <c r="Z374">
        <v>53</v>
      </c>
      <c r="AA374">
        <v>55</v>
      </c>
      <c r="AB374">
        <v>80</v>
      </c>
      <c r="AC374">
        <v>128</v>
      </c>
      <c r="AD374">
        <v>744</v>
      </c>
    </row>
    <row r="375" spans="1:30">
      <c r="A375" s="72">
        <v>308</v>
      </c>
      <c r="B375" t="s">
        <v>1111</v>
      </c>
      <c r="C375" t="s">
        <v>776</v>
      </c>
      <c r="D375">
        <v>26</v>
      </c>
      <c r="E375" t="s">
        <v>802</v>
      </c>
      <c r="F375">
        <v>81</v>
      </c>
      <c r="G375">
        <v>0</v>
      </c>
      <c r="H375">
        <v>1823</v>
      </c>
      <c r="I375">
        <v>387</v>
      </c>
      <c r="J375">
        <v>726</v>
      </c>
      <c r="K375">
        <v>0.53300000000000003</v>
      </c>
      <c r="L375">
        <v>0</v>
      </c>
      <c r="M375">
        <v>4</v>
      </c>
      <c r="N375">
        <v>0</v>
      </c>
      <c r="O375">
        <v>387</v>
      </c>
      <c r="P375">
        <v>722</v>
      </c>
      <c r="Q375">
        <v>0.53600000000000003</v>
      </c>
      <c r="R375">
        <v>0.53300000000000003</v>
      </c>
      <c r="S375">
        <v>177</v>
      </c>
      <c r="T375">
        <v>239</v>
      </c>
      <c r="U375">
        <v>0.74099999999999999</v>
      </c>
      <c r="V375">
        <v>167</v>
      </c>
      <c r="W375">
        <v>365</v>
      </c>
      <c r="X375">
        <v>532</v>
      </c>
      <c r="Y375">
        <v>187</v>
      </c>
      <c r="Z375">
        <v>92</v>
      </c>
      <c r="AA375">
        <v>38</v>
      </c>
      <c r="AB375">
        <v>140</v>
      </c>
      <c r="AC375">
        <v>168</v>
      </c>
      <c r="AD375">
        <v>951</v>
      </c>
    </row>
    <row r="376" spans="1:30">
      <c r="A376" s="72">
        <v>309</v>
      </c>
      <c r="B376" t="s">
        <v>1112</v>
      </c>
      <c r="C376" t="s">
        <v>769</v>
      </c>
      <c r="D376">
        <v>27</v>
      </c>
      <c r="E376" t="s">
        <v>780</v>
      </c>
      <c r="F376">
        <v>73</v>
      </c>
      <c r="G376">
        <v>22</v>
      </c>
      <c r="H376">
        <v>1820</v>
      </c>
      <c r="I376">
        <v>283</v>
      </c>
      <c r="J376">
        <v>619</v>
      </c>
      <c r="K376">
        <v>0.45700000000000002</v>
      </c>
      <c r="L376">
        <v>77</v>
      </c>
      <c r="M376">
        <v>208</v>
      </c>
      <c r="N376">
        <v>0.37</v>
      </c>
      <c r="O376">
        <v>206</v>
      </c>
      <c r="P376">
        <v>411</v>
      </c>
      <c r="Q376">
        <v>0.501</v>
      </c>
      <c r="R376">
        <v>0.51900000000000002</v>
      </c>
      <c r="S376">
        <v>57</v>
      </c>
      <c r="T376">
        <v>74</v>
      </c>
      <c r="U376">
        <v>0.77</v>
      </c>
      <c r="V376">
        <v>33</v>
      </c>
      <c r="W376">
        <v>119</v>
      </c>
      <c r="X376">
        <v>152</v>
      </c>
      <c r="Y376">
        <v>164</v>
      </c>
      <c r="Z376">
        <v>50</v>
      </c>
      <c r="AA376">
        <v>32</v>
      </c>
      <c r="AB376">
        <v>62</v>
      </c>
      <c r="AC376">
        <v>131</v>
      </c>
      <c r="AD376">
        <v>700</v>
      </c>
    </row>
    <row r="377" spans="1:30">
      <c r="A377" s="72">
        <v>310</v>
      </c>
      <c r="B377" t="s">
        <v>1113</v>
      </c>
      <c r="C377" t="s">
        <v>794</v>
      </c>
      <c r="D377">
        <v>27</v>
      </c>
      <c r="E377" t="s">
        <v>829</v>
      </c>
      <c r="F377">
        <v>79</v>
      </c>
      <c r="G377">
        <v>79</v>
      </c>
      <c r="H377">
        <v>2565</v>
      </c>
      <c r="I377">
        <v>421</v>
      </c>
      <c r="J377">
        <v>1007</v>
      </c>
      <c r="K377">
        <v>0.41799999999999998</v>
      </c>
      <c r="L377">
        <v>118</v>
      </c>
      <c r="M377">
        <v>357</v>
      </c>
      <c r="N377">
        <v>0.33100000000000002</v>
      </c>
      <c r="O377">
        <v>303</v>
      </c>
      <c r="P377">
        <v>650</v>
      </c>
      <c r="Q377">
        <v>0.46600000000000003</v>
      </c>
      <c r="R377">
        <v>0.47699999999999998</v>
      </c>
      <c r="S377">
        <v>145</v>
      </c>
      <c r="T377">
        <v>185</v>
      </c>
      <c r="U377">
        <v>0.78400000000000003</v>
      </c>
      <c r="V377">
        <v>77</v>
      </c>
      <c r="W377">
        <v>289</v>
      </c>
      <c r="X377">
        <v>366</v>
      </c>
      <c r="Y377">
        <v>160</v>
      </c>
      <c r="Z377">
        <v>52</v>
      </c>
      <c r="AA377">
        <v>25</v>
      </c>
      <c r="AB377">
        <v>87</v>
      </c>
      <c r="AC377">
        <v>168</v>
      </c>
      <c r="AD377">
        <v>1105</v>
      </c>
    </row>
    <row r="378" spans="1:30">
      <c r="A378" s="72">
        <v>311</v>
      </c>
      <c r="B378" t="s">
        <v>1114</v>
      </c>
      <c r="C378" t="s">
        <v>766</v>
      </c>
      <c r="D378">
        <v>27</v>
      </c>
      <c r="E378" t="s">
        <v>833</v>
      </c>
      <c r="F378">
        <v>76</v>
      </c>
      <c r="G378">
        <v>76</v>
      </c>
      <c r="H378">
        <v>2374</v>
      </c>
      <c r="I378">
        <v>406</v>
      </c>
      <c r="J378">
        <v>889</v>
      </c>
      <c r="K378">
        <v>0.45700000000000002</v>
      </c>
      <c r="L378">
        <v>71</v>
      </c>
      <c r="M378">
        <v>196</v>
      </c>
      <c r="N378">
        <v>0.36199999999999999</v>
      </c>
      <c r="O378">
        <v>335</v>
      </c>
      <c r="P378">
        <v>693</v>
      </c>
      <c r="Q378">
        <v>0.48299999999999998</v>
      </c>
      <c r="R378">
        <v>0.497</v>
      </c>
      <c r="S378">
        <v>180</v>
      </c>
      <c r="T378">
        <v>215</v>
      </c>
      <c r="U378">
        <v>0.83699999999999997</v>
      </c>
      <c r="V378">
        <v>107</v>
      </c>
      <c r="W378">
        <v>386</v>
      </c>
      <c r="X378">
        <v>493</v>
      </c>
      <c r="Y378">
        <v>126</v>
      </c>
      <c r="Z378">
        <v>82</v>
      </c>
      <c r="AA378">
        <v>42</v>
      </c>
      <c r="AB378">
        <v>129</v>
      </c>
      <c r="AC378">
        <v>254</v>
      </c>
      <c r="AD378">
        <v>1063</v>
      </c>
    </row>
    <row r="379" spans="1:30">
      <c r="A379" s="72">
        <v>312</v>
      </c>
      <c r="B379" t="s">
        <v>1115</v>
      </c>
      <c r="C379" t="s">
        <v>769</v>
      </c>
      <c r="D379">
        <v>31</v>
      </c>
      <c r="E379" t="s">
        <v>772</v>
      </c>
      <c r="F379">
        <v>49</v>
      </c>
      <c r="G379">
        <v>7</v>
      </c>
      <c r="H379">
        <v>714</v>
      </c>
      <c r="I379">
        <v>98</v>
      </c>
      <c r="J379">
        <v>252</v>
      </c>
      <c r="K379">
        <v>0.38900000000000001</v>
      </c>
      <c r="L379">
        <v>41</v>
      </c>
      <c r="M379">
        <v>133</v>
      </c>
      <c r="N379">
        <v>0.308</v>
      </c>
      <c r="O379">
        <v>57</v>
      </c>
      <c r="P379">
        <v>119</v>
      </c>
      <c r="Q379">
        <v>0.47899999999999998</v>
      </c>
      <c r="R379">
        <v>0.47</v>
      </c>
      <c r="S379">
        <v>34</v>
      </c>
      <c r="T379">
        <v>37</v>
      </c>
      <c r="U379">
        <v>0.91900000000000004</v>
      </c>
      <c r="V379">
        <v>12</v>
      </c>
      <c r="W379">
        <v>19</v>
      </c>
      <c r="X379">
        <v>31</v>
      </c>
      <c r="Y379">
        <v>25</v>
      </c>
      <c r="Z379">
        <v>24</v>
      </c>
      <c r="AA379">
        <v>2</v>
      </c>
      <c r="AB379">
        <v>6</v>
      </c>
      <c r="AC379">
        <v>44</v>
      </c>
      <c r="AD379">
        <v>271</v>
      </c>
    </row>
    <row r="380" spans="1:30">
      <c r="A380" s="72">
        <v>312</v>
      </c>
      <c r="B380" t="s">
        <v>1115</v>
      </c>
      <c r="C380" t="s">
        <v>769</v>
      </c>
      <c r="D380">
        <v>31</v>
      </c>
      <c r="E380" t="s">
        <v>770</v>
      </c>
      <c r="F380">
        <v>40</v>
      </c>
      <c r="G380">
        <v>7</v>
      </c>
      <c r="H380">
        <v>627</v>
      </c>
      <c r="I380">
        <v>86</v>
      </c>
      <c r="J380">
        <v>223</v>
      </c>
      <c r="K380">
        <v>0.38600000000000001</v>
      </c>
      <c r="L380">
        <v>35</v>
      </c>
      <c r="M380">
        <v>119</v>
      </c>
      <c r="N380">
        <v>0.29399999999999998</v>
      </c>
      <c r="O380">
        <v>51</v>
      </c>
      <c r="P380">
        <v>104</v>
      </c>
      <c r="Q380">
        <v>0.49</v>
      </c>
      <c r="R380">
        <v>0.46400000000000002</v>
      </c>
      <c r="S380">
        <v>23</v>
      </c>
      <c r="T380">
        <v>26</v>
      </c>
      <c r="U380">
        <v>0.88500000000000001</v>
      </c>
      <c r="V380">
        <v>11</v>
      </c>
      <c r="W380">
        <v>18</v>
      </c>
      <c r="X380">
        <v>29</v>
      </c>
      <c r="Y380">
        <v>19</v>
      </c>
      <c r="Z380">
        <v>22</v>
      </c>
      <c r="AA380">
        <v>2</v>
      </c>
      <c r="AB380">
        <v>6</v>
      </c>
      <c r="AC380">
        <v>40</v>
      </c>
      <c r="AD380">
        <v>230</v>
      </c>
    </row>
    <row r="381" spans="1:30">
      <c r="A381" s="72">
        <v>312</v>
      </c>
      <c r="B381" t="s">
        <v>1115</v>
      </c>
      <c r="C381" t="s">
        <v>769</v>
      </c>
      <c r="D381">
        <v>31</v>
      </c>
      <c r="E381" t="s">
        <v>867</v>
      </c>
      <c r="F381">
        <v>9</v>
      </c>
      <c r="G381">
        <v>0</v>
      </c>
      <c r="H381">
        <v>87</v>
      </c>
      <c r="I381">
        <v>12</v>
      </c>
      <c r="J381">
        <v>29</v>
      </c>
      <c r="K381">
        <v>0.41399999999999998</v>
      </c>
      <c r="L381">
        <v>6</v>
      </c>
      <c r="M381">
        <v>14</v>
      </c>
      <c r="N381">
        <v>0.42899999999999999</v>
      </c>
      <c r="O381">
        <v>6</v>
      </c>
      <c r="P381">
        <v>15</v>
      </c>
      <c r="Q381">
        <v>0.4</v>
      </c>
      <c r="R381">
        <v>0.51700000000000002</v>
      </c>
      <c r="S381">
        <v>11</v>
      </c>
      <c r="T381">
        <v>11</v>
      </c>
      <c r="U381">
        <v>1</v>
      </c>
      <c r="V381">
        <v>1</v>
      </c>
      <c r="W381">
        <v>1</v>
      </c>
      <c r="X381">
        <v>2</v>
      </c>
      <c r="Y381">
        <v>6</v>
      </c>
      <c r="Z381">
        <v>2</v>
      </c>
      <c r="AA381">
        <v>0</v>
      </c>
      <c r="AB381">
        <v>0</v>
      </c>
      <c r="AC381">
        <v>4</v>
      </c>
      <c r="AD381">
        <v>41</v>
      </c>
    </row>
    <row r="382" spans="1:30">
      <c r="A382" s="72">
        <v>313</v>
      </c>
      <c r="B382" t="s">
        <v>1116</v>
      </c>
      <c r="C382" t="s">
        <v>766</v>
      </c>
      <c r="D382">
        <v>26</v>
      </c>
      <c r="E382" t="s">
        <v>780</v>
      </c>
      <c r="F382">
        <v>34</v>
      </c>
      <c r="G382">
        <v>0</v>
      </c>
      <c r="H382">
        <v>479</v>
      </c>
      <c r="I382">
        <v>57</v>
      </c>
      <c r="J382">
        <v>138</v>
      </c>
      <c r="K382">
        <v>0.41299999999999998</v>
      </c>
      <c r="L382">
        <v>11</v>
      </c>
      <c r="M382">
        <v>47</v>
      </c>
      <c r="N382">
        <v>0.23400000000000001</v>
      </c>
      <c r="O382">
        <v>46</v>
      </c>
      <c r="P382">
        <v>91</v>
      </c>
      <c r="Q382">
        <v>0.505</v>
      </c>
      <c r="R382">
        <v>0.45300000000000001</v>
      </c>
      <c r="S382">
        <v>25</v>
      </c>
      <c r="T382">
        <v>49</v>
      </c>
      <c r="U382">
        <v>0.51</v>
      </c>
      <c r="V382">
        <v>26</v>
      </c>
      <c r="W382">
        <v>75</v>
      </c>
      <c r="X382">
        <v>101</v>
      </c>
      <c r="Y382">
        <v>32</v>
      </c>
      <c r="Z382">
        <v>18</v>
      </c>
      <c r="AA382">
        <v>11</v>
      </c>
      <c r="AB382">
        <v>31</v>
      </c>
      <c r="AC382">
        <v>55</v>
      </c>
      <c r="AD382">
        <v>150</v>
      </c>
    </row>
    <row r="383" spans="1:30">
      <c r="A383" s="72">
        <v>314</v>
      </c>
      <c r="B383" t="s">
        <v>1117</v>
      </c>
      <c r="C383" t="s">
        <v>776</v>
      </c>
      <c r="D383">
        <v>30</v>
      </c>
      <c r="E383" t="s">
        <v>846</v>
      </c>
      <c r="F383">
        <v>54</v>
      </c>
      <c r="G383">
        <v>52</v>
      </c>
      <c r="H383">
        <v>1104</v>
      </c>
      <c r="I383">
        <v>169</v>
      </c>
      <c r="J383">
        <v>328</v>
      </c>
      <c r="K383">
        <v>0.51500000000000001</v>
      </c>
      <c r="L383">
        <v>0</v>
      </c>
      <c r="M383">
        <v>1</v>
      </c>
      <c r="N383">
        <v>0</v>
      </c>
      <c r="O383">
        <v>169</v>
      </c>
      <c r="P383">
        <v>327</v>
      </c>
      <c r="Q383">
        <v>0.51700000000000002</v>
      </c>
      <c r="R383">
        <v>0.51500000000000001</v>
      </c>
      <c r="S383">
        <v>63</v>
      </c>
      <c r="T383">
        <v>78</v>
      </c>
      <c r="U383">
        <v>0.80800000000000005</v>
      </c>
      <c r="V383">
        <v>104</v>
      </c>
      <c r="W383">
        <v>160</v>
      </c>
      <c r="X383">
        <v>264</v>
      </c>
      <c r="Y383">
        <v>43</v>
      </c>
      <c r="Z383">
        <v>16</v>
      </c>
      <c r="AA383">
        <v>31</v>
      </c>
      <c r="AB383">
        <v>72</v>
      </c>
      <c r="AC383">
        <v>133</v>
      </c>
      <c r="AD383">
        <v>401</v>
      </c>
    </row>
    <row r="384" spans="1:30">
      <c r="A384" s="72">
        <v>315</v>
      </c>
      <c r="B384" t="s">
        <v>1118</v>
      </c>
      <c r="C384" t="s">
        <v>811</v>
      </c>
      <c r="D384">
        <v>20</v>
      </c>
      <c r="E384" t="s">
        <v>808</v>
      </c>
      <c r="F384">
        <v>55</v>
      </c>
      <c r="G384">
        <v>41</v>
      </c>
      <c r="H384">
        <v>1406</v>
      </c>
      <c r="I384">
        <v>208</v>
      </c>
      <c r="J384">
        <v>551</v>
      </c>
      <c r="K384">
        <v>0.377</v>
      </c>
      <c r="L384">
        <v>56</v>
      </c>
      <c r="M384">
        <v>178</v>
      </c>
      <c r="N384">
        <v>0.315</v>
      </c>
      <c r="O384">
        <v>152</v>
      </c>
      <c r="P384">
        <v>373</v>
      </c>
      <c r="Q384">
        <v>0.40799999999999997</v>
      </c>
      <c r="R384">
        <v>0.42799999999999999</v>
      </c>
      <c r="S384">
        <v>131</v>
      </c>
      <c r="T384">
        <v>167</v>
      </c>
      <c r="U384">
        <v>0.78400000000000003</v>
      </c>
      <c r="V384">
        <v>29</v>
      </c>
      <c r="W384">
        <v>149</v>
      </c>
      <c r="X384">
        <v>178</v>
      </c>
      <c r="Y384">
        <v>217</v>
      </c>
      <c r="Z384">
        <v>41</v>
      </c>
      <c r="AA384">
        <v>13</v>
      </c>
      <c r="AB384">
        <v>123</v>
      </c>
      <c r="AC384">
        <v>95</v>
      </c>
      <c r="AD384">
        <v>603</v>
      </c>
    </row>
    <row r="385" spans="1:30">
      <c r="A385" s="72">
        <v>316</v>
      </c>
      <c r="B385" t="s">
        <v>1119</v>
      </c>
      <c r="C385" t="s">
        <v>794</v>
      </c>
      <c r="D385">
        <v>24</v>
      </c>
      <c r="E385" t="s">
        <v>782</v>
      </c>
      <c r="F385">
        <v>78</v>
      </c>
      <c r="G385">
        <v>1</v>
      </c>
      <c r="H385">
        <v>1516</v>
      </c>
      <c r="I385">
        <v>288</v>
      </c>
      <c r="J385">
        <v>598</v>
      </c>
      <c r="K385">
        <v>0.48199999999999998</v>
      </c>
      <c r="L385">
        <v>49</v>
      </c>
      <c r="M385">
        <v>145</v>
      </c>
      <c r="N385">
        <v>0.33800000000000002</v>
      </c>
      <c r="O385">
        <v>239</v>
      </c>
      <c r="P385">
        <v>453</v>
      </c>
      <c r="Q385">
        <v>0.52800000000000002</v>
      </c>
      <c r="R385">
        <v>0.52300000000000002</v>
      </c>
      <c r="S385">
        <v>147</v>
      </c>
      <c r="T385">
        <v>190</v>
      </c>
      <c r="U385">
        <v>0.77400000000000002</v>
      </c>
      <c r="V385">
        <v>84</v>
      </c>
      <c r="W385">
        <v>136</v>
      </c>
      <c r="X385">
        <v>220</v>
      </c>
      <c r="Y385">
        <v>35</v>
      </c>
      <c r="Z385">
        <v>22</v>
      </c>
      <c r="AA385">
        <v>6</v>
      </c>
      <c r="AB385">
        <v>56</v>
      </c>
      <c r="AC385">
        <v>86</v>
      </c>
      <c r="AD385">
        <v>772</v>
      </c>
    </row>
    <row r="386" spans="1:30">
      <c r="A386" s="72">
        <v>317</v>
      </c>
      <c r="B386" t="s">
        <v>1120</v>
      </c>
      <c r="C386" t="s">
        <v>811</v>
      </c>
      <c r="D386">
        <v>20</v>
      </c>
      <c r="E386" t="s">
        <v>784</v>
      </c>
      <c r="F386">
        <v>38</v>
      </c>
      <c r="G386">
        <v>8</v>
      </c>
      <c r="H386">
        <v>322</v>
      </c>
      <c r="I386">
        <v>50</v>
      </c>
      <c r="J386">
        <v>116</v>
      </c>
      <c r="K386">
        <v>0.43099999999999999</v>
      </c>
      <c r="L386">
        <v>9</v>
      </c>
      <c r="M386">
        <v>23</v>
      </c>
      <c r="N386">
        <v>0.39100000000000001</v>
      </c>
      <c r="O386">
        <v>41</v>
      </c>
      <c r="P386">
        <v>93</v>
      </c>
      <c r="Q386">
        <v>0.441</v>
      </c>
      <c r="R386">
        <v>0.47</v>
      </c>
      <c r="S386">
        <v>21</v>
      </c>
      <c r="T386">
        <v>30</v>
      </c>
      <c r="U386">
        <v>0.7</v>
      </c>
      <c r="V386">
        <v>6</v>
      </c>
      <c r="W386">
        <v>36</v>
      </c>
      <c r="X386">
        <v>42</v>
      </c>
      <c r="Y386">
        <v>48</v>
      </c>
      <c r="Z386">
        <v>8</v>
      </c>
      <c r="AA386">
        <v>6</v>
      </c>
      <c r="AB386">
        <v>38</v>
      </c>
      <c r="AC386">
        <v>29</v>
      </c>
      <c r="AD386">
        <v>130</v>
      </c>
    </row>
    <row r="387" spans="1:30">
      <c r="A387" s="72">
        <v>318</v>
      </c>
      <c r="B387" t="s">
        <v>1121</v>
      </c>
      <c r="C387" t="s">
        <v>769</v>
      </c>
      <c r="D387">
        <v>19</v>
      </c>
      <c r="E387" t="s">
        <v>808</v>
      </c>
      <c r="F387">
        <v>82</v>
      </c>
      <c r="G387">
        <v>10</v>
      </c>
      <c r="H387">
        <v>1764</v>
      </c>
      <c r="I387">
        <v>295</v>
      </c>
      <c r="J387">
        <v>730</v>
      </c>
      <c r="K387">
        <v>0.40400000000000003</v>
      </c>
      <c r="L387">
        <v>115</v>
      </c>
      <c r="M387">
        <v>344</v>
      </c>
      <c r="N387">
        <v>0.33400000000000002</v>
      </c>
      <c r="O387">
        <v>180</v>
      </c>
      <c r="P387">
        <v>386</v>
      </c>
      <c r="Q387">
        <v>0.46600000000000003</v>
      </c>
      <c r="R387">
        <v>0.48299999999999998</v>
      </c>
      <c r="S387">
        <v>106</v>
      </c>
      <c r="T387">
        <v>120</v>
      </c>
      <c r="U387">
        <v>0.88300000000000001</v>
      </c>
      <c r="V387">
        <v>41</v>
      </c>
      <c r="W387">
        <v>173</v>
      </c>
      <c r="X387">
        <v>214</v>
      </c>
      <c r="Y387">
        <v>170</v>
      </c>
      <c r="Z387">
        <v>51</v>
      </c>
      <c r="AA387">
        <v>24</v>
      </c>
      <c r="AB387">
        <v>113</v>
      </c>
      <c r="AC387">
        <v>124</v>
      </c>
      <c r="AD387">
        <v>811</v>
      </c>
    </row>
    <row r="388" spans="1:30">
      <c r="A388" s="72">
        <v>319</v>
      </c>
      <c r="B388" t="s">
        <v>1122</v>
      </c>
      <c r="C388" t="s">
        <v>776</v>
      </c>
      <c r="D388">
        <v>25</v>
      </c>
      <c r="E388" t="s">
        <v>831</v>
      </c>
      <c r="F388">
        <v>70</v>
      </c>
      <c r="G388">
        <v>3</v>
      </c>
      <c r="H388">
        <v>1237</v>
      </c>
      <c r="I388">
        <v>170</v>
      </c>
      <c r="J388">
        <v>337</v>
      </c>
      <c r="K388">
        <v>0.504</v>
      </c>
      <c r="L388">
        <v>46</v>
      </c>
      <c r="M388">
        <v>110</v>
      </c>
      <c r="N388">
        <v>0.41799999999999998</v>
      </c>
      <c r="O388">
        <v>124</v>
      </c>
      <c r="P388">
        <v>227</v>
      </c>
      <c r="Q388">
        <v>0.54600000000000004</v>
      </c>
      <c r="R388">
        <v>0.57299999999999995</v>
      </c>
      <c r="S388">
        <v>49</v>
      </c>
      <c r="T388">
        <v>64</v>
      </c>
      <c r="U388">
        <v>0.76600000000000001</v>
      </c>
      <c r="V388">
        <v>76</v>
      </c>
      <c r="W388">
        <v>164</v>
      </c>
      <c r="X388">
        <v>240</v>
      </c>
      <c r="Y388">
        <v>95</v>
      </c>
      <c r="Z388">
        <v>30</v>
      </c>
      <c r="AA388">
        <v>41</v>
      </c>
      <c r="AB388">
        <v>55</v>
      </c>
      <c r="AC388">
        <v>97</v>
      </c>
      <c r="AD388">
        <v>435</v>
      </c>
    </row>
    <row r="389" spans="1:30">
      <c r="A389" s="72">
        <v>320</v>
      </c>
      <c r="B389" t="s">
        <v>1123</v>
      </c>
      <c r="C389" t="s">
        <v>766</v>
      </c>
      <c r="D389">
        <v>24</v>
      </c>
      <c r="E389" t="s">
        <v>846</v>
      </c>
      <c r="F389">
        <v>63</v>
      </c>
      <c r="G389">
        <v>7</v>
      </c>
      <c r="H389">
        <v>1442</v>
      </c>
      <c r="I389">
        <v>190</v>
      </c>
      <c r="J389">
        <v>361</v>
      </c>
      <c r="K389">
        <v>0.52600000000000002</v>
      </c>
      <c r="L389">
        <v>10</v>
      </c>
      <c r="M389">
        <v>36</v>
      </c>
      <c r="N389">
        <v>0.27800000000000002</v>
      </c>
      <c r="O389">
        <v>180</v>
      </c>
      <c r="P389">
        <v>325</v>
      </c>
      <c r="Q389">
        <v>0.55400000000000005</v>
      </c>
      <c r="R389">
        <v>0.54</v>
      </c>
      <c r="S389">
        <v>59</v>
      </c>
      <c r="T389">
        <v>80</v>
      </c>
      <c r="U389">
        <v>0.73799999999999999</v>
      </c>
      <c r="V389">
        <v>120</v>
      </c>
      <c r="W389">
        <v>249</v>
      </c>
      <c r="X389">
        <v>369</v>
      </c>
      <c r="Y389">
        <v>96</v>
      </c>
      <c r="Z389">
        <v>82</v>
      </c>
      <c r="AA389">
        <v>39</v>
      </c>
      <c r="AB389">
        <v>56</v>
      </c>
      <c r="AC389">
        <v>149</v>
      </c>
      <c r="AD389">
        <v>449</v>
      </c>
    </row>
    <row r="390" spans="1:30">
      <c r="A390" s="72">
        <v>321</v>
      </c>
      <c r="B390" t="s">
        <v>1124</v>
      </c>
      <c r="C390" t="s">
        <v>811</v>
      </c>
      <c r="D390">
        <v>25</v>
      </c>
      <c r="E390" t="s">
        <v>790</v>
      </c>
      <c r="F390">
        <v>53</v>
      </c>
      <c r="G390">
        <v>2</v>
      </c>
      <c r="H390">
        <v>512</v>
      </c>
      <c r="I390">
        <v>73</v>
      </c>
      <c r="J390">
        <v>183</v>
      </c>
      <c r="K390">
        <v>0.39900000000000002</v>
      </c>
      <c r="L390">
        <v>34</v>
      </c>
      <c r="M390">
        <v>92</v>
      </c>
      <c r="N390">
        <v>0.37</v>
      </c>
      <c r="O390">
        <v>39</v>
      </c>
      <c r="P390">
        <v>91</v>
      </c>
      <c r="Q390">
        <v>0.42899999999999999</v>
      </c>
      <c r="R390">
        <v>0.49199999999999999</v>
      </c>
      <c r="S390">
        <v>38</v>
      </c>
      <c r="T390">
        <v>49</v>
      </c>
      <c r="U390">
        <v>0.77600000000000002</v>
      </c>
      <c r="V390">
        <v>8</v>
      </c>
      <c r="W390">
        <v>53</v>
      </c>
      <c r="X390">
        <v>61</v>
      </c>
      <c r="Y390">
        <v>67</v>
      </c>
      <c r="Z390">
        <v>32</v>
      </c>
      <c r="AA390">
        <v>2</v>
      </c>
      <c r="AB390">
        <v>41</v>
      </c>
      <c r="AC390">
        <v>38</v>
      </c>
      <c r="AD390">
        <v>218</v>
      </c>
    </row>
    <row r="391" spans="1:30">
      <c r="A391" s="72">
        <v>322</v>
      </c>
      <c r="B391" t="s">
        <v>1125</v>
      </c>
      <c r="C391" t="s">
        <v>766</v>
      </c>
      <c r="D391">
        <v>24</v>
      </c>
      <c r="E391" t="s">
        <v>804</v>
      </c>
      <c r="F391">
        <v>32</v>
      </c>
      <c r="G391">
        <v>4</v>
      </c>
      <c r="H391">
        <v>331</v>
      </c>
      <c r="I391">
        <v>39</v>
      </c>
      <c r="J391">
        <v>86</v>
      </c>
      <c r="K391">
        <v>0.45300000000000001</v>
      </c>
      <c r="L391">
        <v>1</v>
      </c>
      <c r="M391">
        <v>7</v>
      </c>
      <c r="N391">
        <v>0.14299999999999999</v>
      </c>
      <c r="O391">
        <v>38</v>
      </c>
      <c r="P391">
        <v>79</v>
      </c>
      <c r="Q391">
        <v>0.48099999999999998</v>
      </c>
      <c r="R391">
        <v>0.45900000000000002</v>
      </c>
      <c r="S391">
        <v>19</v>
      </c>
      <c r="T391">
        <v>26</v>
      </c>
      <c r="U391">
        <v>0.73099999999999998</v>
      </c>
      <c r="V391">
        <v>22</v>
      </c>
      <c r="W391">
        <v>42</v>
      </c>
      <c r="X391">
        <v>64</v>
      </c>
      <c r="Y391">
        <v>8</v>
      </c>
      <c r="Z391">
        <v>15</v>
      </c>
      <c r="AA391">
        <v>8</v>
      </c>
      <c r="AB391">
        <v>12</v>
      </c>
      <c r="AC391">
        <v>30</v>
      </c>
      <c r="AD391">
        <v>98</v>
      </c>
    </row>
    <row r="392" spans="1:30">
      <c r="A392" s="72">
        <v>323</v>
      </c>
      <c r="B392" t="s">
        <v>1126</v>
      </c>
      <c r="C392" t="s">
        <v>769</v>
      </c>
      <c r="D392">
        <v>32</v>
      </c>
      <c r="E392" t="s">
        <v>831</v>
      </c>
      <c r="F392">
        <v>2</v>
      </c>
      <c r="G392">
        <v>0</v>
      </c>
      <c r="H392">
        <v>18</v>
      </c>
      <c r="I392">
        <v>0</v>
      </c>
      <c r="J392">
        <v>7</v>
      </c>
      <c r="K392">
        <v>0</v>
      </c>
      <c r="L392">
        <v>0</v>
      </c>
      <c r="M392">
        <v>2</v>
      </c>
      <c r="N392">
        <v>0</v>
      </c>
      <c r="O392">
        <v>0</v>
      </c>
      <c r="P392">
        <v>5</v>
      </c>
      <c r="Q392">
        <v>0</v>
      </c>
      <c r="R392">
        <v>0</v>
      </c>
      <c r="S392">
        <v>4</v>
      </c>
      <c r="T392">
        <v>4</v>
      </c>
      <c r="U392">
        <v>1</v>
      </c>
      <c r="V392">
        <v>0</v>
      </c>
      <c r="W392">
        <v>1</v>
      </c>
      <c r="X392">
        <v>1</v>
      </c>
      <c r="Y392">
        <v>1</v>
      </c>
      <c r="Z392">
        <v>0</v>
      </c>
      <c r="AA392">
        <v>0</v>
      </c>
      <c r="AB392">
        <v>0</v>
      </c>
      <c r="AC392">
        <v>1</v>
      </c>
      <c r="AD392">
        <v>4</v>
      </c>
    </row>
    <row r="393" spans="1:30">
      <c r="A393" s="72">
        <v>324</v>
      </c>
      <c r="B393" t="s">
        <v>1127</v>
      </c>
      <c r="C393" t="s">
        <v>811</v>
      </c>
      <c r="D393">
        <v>34</v>
      </c>
      <c r="E393" t="s">
        <v>808</v>
      </c>
      <c r="F393">
        <v>75</v>
      </c>
      <c r="G393">
        <v>39</v>
      </c>
      <c r="H393">
        <v>2045</v>
      </c>
      <c r="I393">
        <v>268</v>
      </c>
      <c r="J393">
        <v>604</v>
      </c>
      <c r="K393">
        <v>0.44400000000000001</v>
      </c>
      <c r="L393">
        <v>106</v>
      </c>
      <c r="M393">
        <v>273</v>
      </c>
      <c r="N393">
        <v>0.38800000000000001</v>
      </c>
      <c r="O393">
        <v>162</v>
      </c>
      <c r="P393">
        <v>331</v>
      </c>
      <c r="Q393">
        <v>0.48899999999999999</v>
      </c>
      <c r="R393">
        <v>0.53100000000000003</v>
      </c>
      <c r="S393">
        <v>45</v>
      </c>
      <c r="T393">
        <v>63</v>
      </c>
      <c r="U393">
        <v>0.71399999999999997</v>
      </c>
      <c r="V393">
        <v>28</v>
      </c>
      <c r="W393">
        <v>164</v>
      </c>
      <c r="X393">
        <v>192</v>
      </c>
      <c r="Y393">
        <v>385</v>
      </c>
      <c r="Z393">
        <v>54</v>
      </c>
      <c r="AA393">
        <v>8</v>
      </c>
      <c r="AB393">
        <v>128</v>
      </c>
      <c r="AC393">
        <v>197</v>
      </c>
      <c r="AD393">
        <v>687</v>
      </c>
    </row>
    <row r="394" spans="1:30">
      <c r="A394" s="72">
        <v>325</v>
      </c>
      <c r="B394" t="s">
        <v>1128</v>
      </c>
      <c r="C394" t="s">
        <v>811</v>
      </c>
      <c r="D394">
        <v>24</v>
      </c>
      <c r="E394" t="s">
        <v>851</v>
      </c>
      <c r="F394">
        <v>40</v>
      </c>
      <c r="G394">
        <v>0</v>
      </c>
      <c r="H394">
        <v>346</v>
      </c>
      <c r="I394">
        <v>41</v>
      </c>
      <c r="J394">
        <v>91</v>
      </c>
      <c r="K394">
        <v>0.45100000000000001</v>
      </c>
      <c r="L394">
        <v>10</v>
      </c>
      <c r="M394">
        <v>31</v>
      </c>
      <c r="N394">
        <v>0.32300000000000001</v>
      </c>
      <c r="O394">
        <v>31</v>
      </c>
      <c r="P394">
        <v>60</v>
      </c>
      <c r="Q394">
        <v>0.51700000000000002</v>
      </c>
      <c r="R394">
        <v>0.505</v>
      </c>
      <c r="S394">
        <v>8</v>
      </c>
      <c r="T394">
        <v>9</v>
      </c>
      <c r="U394">
        <v>0.88900000000000001</v>
      </c>
      <c r="V394">
        <v>4</v>
      </c>
      <c r="W394">
        <v>26</v>
      </c>
      <c r="X394">
        <v>30</v>
      </c>
      <c r="Y394">
        <v>34</v>
      </c>
      <c r="Z394">
        <v>21</v>
      </c>
      <c r="AA394">
        <v>5</v>
      </c>
      <c r="AB394">
        <v>15</v>
      </c>
      <c r="AC394">
        <v>48</v>
      </c>
      <c r="AD394">
        <v>100</v>
      </c>
    </row>
    <row r="395" spans="1:30">
      <c r="A395" s="72">
        <v>326</v>
      </c>
      <c r="B395" t="s">
        <v>1129</v>
      </c>
      <c r="C395" t="s">
        <v>766</v>
      </c>
      <c r="D395">
        <v>23</v>
      </c>
      <c r="E395" t="s">
        <v>786</v>
      </c>
      <c r="F395">
        <v>23</v>
      </c>
      <c r="G395">
        <v>0</v>
      </c>
      <c r="H395">
        <v>93</v>
      </c>
      <c r="I395">
        <v>9</v>
      </c>
      <c r="J395">
        <v>36</v>
      </c>
      <c r="K395">
        <v>0.25</v>
      </c>
      <c r="L395">
        <v>1</v>
      </c>
      <c r="M395">
        <v>12</v>
      </c>
      <c r="N395">
        <v>8.3000000000000004E-2</v>
      </c>
      <c r="O395">
        <v>8</v>
      </c>
      <c r="P395">
        <v>24</v>
      </c>
      <c r="Q395">
        <v>0.33300000000000002</v>
      </c>
      <c r="R395">
        <v>0.26400000000000001</v>
      </c>
      <c r="S395">
        <v>2</v>
      </c>
      <c r="T395">
        <v>2</v>
      </c>
      <c r="U395">
        <v>1</v>
      </c>
      <c r="V395">
        <v>2</v>
      </c>
      <c r="W395">
        <v>15</v>
      </c>
      <c r="X395">
        <v>17</v>
      </c>
      <c r="Y395">
        <v>5</v>
      </c>
      <c r="Z395">
        <v>3</v>
      </c>
      <c r="AA395">
        <v>0</v>
      </c>
      <c r="AB395">
        <v>5</v>
      </c>
      <c r="AC395">
        <v>6</v>
      </c>
      <c r="AD395">
        <v>21</v>
      </c>
    </row>
    <row r="396" spans="1:30">
      <c r="A396" s="72">
        <v>327</v>
      </c>
      <c r="B396" t="s">
        <v>1130</v>
      </c>
      <c r="C396" t="s">
        <v>766</v>
      </c>
      <c r="D396">
        <v>27</v>
      </c>
      <c r="E396" t="s">
        <v>772</v>
      </c>
      <c r="F396">
        <v>38</v>
      </c>
      <c r="G396">
        <v>0</v>
      </c>
      <c r="H396">
        <v>342</v>
      </c>
      <c r="I396">
        <v>43</v>
      </c>
      <c r="J396">
        <v>111</v>
      </c>
      <c r="K396">
        <v>0.38700000000000001</v>
      </c>
      <c r="L396">
        <v>5</v>
      </c>
      <c r="M396">
        <v>27</v>
      </c>
      <c r="N396">
        <v>0.185</v>
      </c>
      <c r="O396">
        <v>38</v>
      </c>
      <c r="P396">
        <v>84</v>
      </c>
      <c r="Q396">
        <v>0.45200000000000001</v>
      </c>
      <c r="R396">
        <v>0.41</v>
      </c>
      <c r="S396">
        <v>9</v>
      </c>
      <c r="T396">
        <v>14</v>
      </c>
      <c r="U396">
        <v>0.64300000000000002</v>
      </c>
      <c r="V396">
        <v>15</v>
      </c>
      <c r="W396">
        <v>46</v>
      </c>
      <c r="X396">
        <v>61</v>
      </c>
      <c r="Y396">
        <v>10</v>
      </c>
      <c r="Z396">
        <v>16</v>
      </c>
      <c r="AA396">
        <v>6</v>
      </c>
      <c r="AB396">
        <v>17</v>
      </c>
      <c r="AC396">
        <v>55</v>
      </c>
      <c r="AD396">
        <v>100</v>
      </c>
    </row>
    <row r="397" spans="1:30">
      <c r="A397" s="72">
        <v>327</v>
      </c>
      <c r="B397" t="s">
        <v>1130</v>
      </c>
      <c r="C397" t="s">
        <v>766</v>
      </c>
      <c r="D397">
        <v>27</v>
      </c>
      <c r="E397" t="s">
        <v>833</v>
      </c>
      <c r="F397">
        <v>28</v>
      </c>
      <c r="G397">
        <v>0</v>
      </c>
      <c r="H397">
        <v>231</v>
      </c>
      <c r="I397">
        <v>30</v>
      </c>
      <c r="J397">
        <v>77</v>
      </c>
      <c r="K397">
        <v>0.39</v>
      </c>
      <c r="L397">
        <v>3</v>
      </c>
      <c r="M397">
        <v>16</v>
      </c>
      <c r="N397">
        <v>0.188</v>
      </c>
      <c r="O397">
        <v>27</v>
      </c>
      <c r="P397">
        <v>61</v>
      </c>
      <c r="Q397">
        <v>0.443</v>
      </c>
      <c r="R397">
        <v>0.40899999999999997</v>
      </c>
      <c r="S397">
        <v>7</v>
      </c>
      <c r="T397">
        <v>12</v>
      </c>
      <c r="U397">
        <v>0.58299999999999996</v>
      </c>
      <c r="V397">
        <v>11</v>
      </c>
      <c r="W397">
        <v>23</v>
      </c>
      <c r="X397">
        <v>34</v>
      </c>
      <c r="Y397">
        <v>7</v>
      </c>
      <c r="Z397">
        <v>11</v>
      </c>
      <c r="AA397">
        <v>6</v>
      </c>
      <c r="AB397">
        <v>11</v>
      </c>
      <c r="AC397">
        <v>37</v>
      </c>
      <c r="AD397">
        <v>70</v>
      </c>
    </row>
    <row r="398" spans="1:30">
      <c r="A398" s="72">
        <v>327</v>
      </c>
      <c r="B398" t="s">
        <v>1130</v>
      </c>
      <c r="C398" t="s">
        <v>766</v>
      </c>
      <c r="D398">
        <v>27</v>
      </c>
      <c r="E398" t="s">
        <v>774</v>
      </c>
      <c r="F398">
        <v>10</v>
      </c>
      <c r="G398">
        <v>0</v>
      </c>
      <c r="H398">
        <v>111</v>
      </c>
      <c r="I398">
        <v>13</v>
      </c>
      <c r="J398">
        <v>34</v>
      </c>
      <c r="K398">
        <v>0.38200000000000001</v>
      </c>
      <c r="L398">
        <v>2</v>
      </c>
      <c r="M398">
        <v>11</v>
      </c>
      <c r="N398">
        <v>0.182</v>
      </c>
      <c r="O398">
        <v>11</v>
      </c>
      <c r="P398">
        <v>23</v>
      </c>
      <c r="Q398">
        <v>0.47799999999999998</v>
      </c>
      <c r="R398">
        <v>0.41199999999999998</v>
      </c>
      <c r="S398">
        <v>2</v>
      </c>
      <c r="T398">
        <v>2</v>
      </c>
      <c r="U398">
        <v>1</v>
      </c>
      <c r="V398">
        <v>4</v>
      </c>
      <c r="W398">
        <v>23</v>
      </c>
      <c r="X398">
        <v>27</v>
      </c>
      <c r="Y398">
        <v>3</v>
      </c>
      <c r="Z398">
        <v>5</v>
      </c>
      <c r="AA398">
        <v>0</v>
      </c>
      <c r="AB398">
        <v>6</v>
      </c>
      <c r="AC398">
        <v>18</v>
      </c>
      <c r="AD398">
        <v>30</v>
      </c>
    </row>
    <row r="399" spans="1:30">
      <c r="A399" s="72">
        <v>328</v>
      </c>
      <c r="B399" t="s">
        <v>1131</v>
      </c>
      <c r="C399" t="s">
        <v>776</v>
      </c>
      <c r="D399">
        <v>31</v>
      </c>
      <c r="E399" t="s">
        <v>804</v>
      </c>
      <c r="F399">
        <v>46</v>
      </c>
      <c r="G399">
        <v>46</v>
      </c>
      <c r="H399">
        <v>1015</v>
      </c>
      <c r="I399">
        <v>99</v>
      </c>
      <c r="J399">
        <v>202</v>
      </c>
      <c r="K399">
        <v>0.49</v>
      </c>
      <c r="L399">
        <v>0</v>
      </c>
      <c r="M399">
        <v>1</v>
      </c>
      <c r="N399">
        <v>0</v>
      </c>
      <c r="O399">
        <v>99</v>
      </c>
      <c r="P399">
        <v>201</v>
      </c>
      <c r="Q399">
        <v>0.49299999999999999</v>
      </c>
      <c r="R399">
        <v>0.49</v>
      </c>
      <c r="S399">
        <v>34</v>
      </c>
      <c r="T399">
        <v>78</v>
      </c>
      <c r="U399">
        <v>0.436</v>
      </c>
      <c r="V399">
        <v>162</v>
      </c>
      <c r="W399">
        <v>241</v>
      </c>
      <c r="X399">
        <v>403</v>
      </c>
      <c r="Y399">
        <v>103</v>
      </c>
      <c r="Z399">
        <v>30</v>
      </c>
      <c r="AA399">
        <v>37</v>
      </c>
      <c r="AB399">
        <v>58</v>
      </c>
      <c r="AC399">
        <v>127</v>
      </c>
      <c r="AD399">
        <v>232</v>
      </c>
    </row>
    <row r="400" spans="1:30">
      <c r="A400" s="72">
        <v>329</v>
      </c>
      <c r="B400" t="s">
        <v>1132</v>
      </c>
      <c r="C400" t="s">
        <v>776</v>
      </c>
      <c r="D400">
        <v>22</v>
      </c>
      <c r="E400" t="s">
        <v>772</v>
      </c>
      <c r="F400">
        <v>51</v>
      </c>
      <c r="G400">
        <v>19</v>
      </c>
      <c r="H400">
        <v>1047</v>
      </c>
      <c r="I400">
        <v>184</v>
      </c>
      <c r="J400">
        <v>309</v>
      </c>
      <c r="K400">
        <v>0.59499999999999997</v>
      </c>
      <c r="L400">
        <v>0</v>
      </c>
      <c r="M400">
        <v>1</v>
      </c>
      <c r="N400">
        <v>0</v>
      </c>
      <c r="O400">
        <v>184</v>
      </c>
      <c r="P400">
        <v>308</v>
      </c>
      <c r="Q400">
        <v>0.59699999999999998</v>
      </c>
      <c r="R400">
        <v>0.59499999999999997</v>
      </c>
      <c r="S400">
        <v>77</v>
      </c>
      <c r="T400">
        <v>111</v>
      </c>
      <c r="U400">
        <v>0.69399999999999995</v>
      </c>
      <c r="V400">
        <v>93</v>
      </c>
      <c r="W400">
        <v>201</v>
      </c>
      <c r="X400">
        <v>294</v>
      </c>
      <c r="Y400">
        <v>50</v>
      </c>
      <c r="Z400">
        <v>65</v>
      </c>
      <c r="AA400">
        <v>50</v>
      </c>
      <c r="AB400">
        <v>51</v>
      </c>
      <c r="AC400">
        <v>126</v>
      </c>
      <c r="AD400">
        <v>445</v>
      </c>
    </row>
    <row r="401" spans="1:30">
      <c r="A401" s="72">
        <v>329</v>
      </c>
      <c r="B401" t="s">
        <v>1132</v>
      </c>
      <c r="C401" t="s">
        <v>776</v>
      </c>
      <c r="D401">
        <v>22</v>
      </c>
      <c r="E401" t="s">
        <v>797</v>
      </c>
      <c r="F401">
        <v>29</v>
      </c>
      <c r="G401">
        <v>7</v>
      </c>
      <c r="H401">
        <v>564</v>
      </c>
      <c r="I401">
        <v>107</v>
      </c>
      <c r="J401">
        <v>175</v>
      </c>
      <c r="K401">
        <v>0.61099999999999999</v>
      </c>
      <c r="L401">
        <v>0</v>
      </c>
      <c r="M401">
        <v>1</v>
      </c>
      <c r="N401">
        <v>0</v>
      </c>
      <c r="O401">
        <v>107</v>
      </c>
      <c r="P401">
        <v>174</v>
      </c>
      <c r="Q401">
        <v>0.61499999999999999</v>
      </c>
      <c r="R401">
        <v>0.61099999999999999</v>
      </c>
      <c r="S401">
        <v>43</v>
      </c>
      <c r="T401">
        <v>63</v>
      </c>
      <c r="U401">
        <v>0.68300000000000005</v>
      </c>
      <c r="V401">
        <v>46</v>
      </c>
      <c r="W401">
        <v>98</v>
      </c>
      <c r="X401">
        <v>144</v>
      </c>
      <c r="Y401">
        <v>30</v>
      </c>
      <c r="Z401">
        <v>43</v>
      </c>
      <c r="AA401">
        <v>26</v>
      </c>
      <c r="AB401">
        <v>29</v>
      </c>
      <c r="AC401">
        <v>71</v>
      </c>
      <c r="AD401">
        <v>257</v>
      </c>
    </row>
    <row r="402" spans="1:30">
      <c r="A402" s="72">
        <v>329</v>
      </c>
      <c r="B402" t="s">
        <v>1132</v>
      </c>
      <c r="C402" t="s">
        <v>776</v>
      </c>
      <c r="D402">
        <v>22</v>
      </c>
      <c r="E402" t="s">
        <v>773</v>
      </c>
      <c r="F402">
        <v>22</v>
      </c>
      <c r="G402">
        <v>12</v>
      </c>
      <c r="H402">
        <v>483</v>
      </c>
      <c r="I402">
        <v>77</v>
      </c>
      <c r="J402">
        <v>134</v>
      </c>
      <c r="K402">
        <v>0.57499999999999996</v>
      </c>
      <c r="L402">
        <v>0</v>
      </c>
      <c r="M402">
        <v>0</v>
      </c>
      <c r="O402">
        <v>77</v>
      </c>
      <c r="P402">
        <v>134</v>
      </c>
      <c r="Q402">
        <v>0.57499999999999996</v>
      </c>
      <c r="R402">
        <v>0.57499999999999996</v>
      </c>
      <c r="S402">
        <v>34</v>
      </c>
      <c r="T402">
        <v>48</v>
      </c>
      <c r="U402">
        <v>0.70799999999999996</v>
      </c>
      <c r="V402">
        <v>47</v>
      </c>
      <c r="W402">
        <v>103</v>
      </c>
      <c r="X402">
        <v>150</v>
      </c>
      <c r="Y402">
        <v>20</v>
      </c>
      <c r="Z402">
        <v>22</v>
      </c>
      <c r="AA402">
        <v>24</v>
      </c>
      <c r="AB402">
        <v>22</v>
      </c>
      <c r="AC402">
        <v>55</v>
      </c>
      <c r="AD402">
        <v>188</v>
      </c>
    </row>
    <row r="403" spans="1:30">
      <c r="A403" s="72">
        <v>330</v>
      </c>
      <c r="B403" t="s">
        <v>1133</v>
      </c>
      <c r="C403" t="s">
        <v>776</v>
      </c>
      <c r="D403">
        <v>24</v>
      </c>
      <c r="E403" t="s">
        <v>869</v>
      </c>
      <c r="F403">
        <v>57</v>
      </c>
      <c r="G403">
        <v>6</v>
      </c>
      <c r="H403">
        <v>1088</v>
      </c>
      <c r="I403">
        <v>103</v>
      </c>
      <c r="J403">
        <v>156</v>
      </c>
      <c r="K403">
        <v>0.66</v>
      </c>
      <c r="L403">
        <v>3</v>
      </c>
      <c r="M403">
        <v>12</v>
      </c>
      <c r="N403">
        <v>0.25</v>
      </c>
      <c r="O403">
        <v>100</v>
      </c>
      <c r="P403">
        <v>144</v>
      </c>
      <c r="Q403">
        <v>0.69399999999999995</v>
      </c>
      <c r="R403">
        <v>0.67</v>
      </c>
      <c r="S403">
        <v>44</v>
      </c>
      <c r="T403">
        <v>67</v>
      </c>
      <c r="U403">
        <v>0.65700000000000003</v>
      </c>
      <c r="V403">
        <v>82</v>
      </c>
      <c r="W403">
        <v>162</v>
      </c>
      <c r="X403">
        <v>244</v>
      </c>
      <c r="Y403">
        <v>42</v>
      </c>
      <c r="Z403">
        <v>52</v>
      </c>
      <c r="AA403">
        <v>89</v>
      </c>
      <c r="AB403">
        <v>46</v>
      </c>
      <c r="AC403">
        <v>137</v>
      </c>
      <c r="AD403">
        <v>253</v>
      </c>
    </row>
    <row r="404" spans="1:30">
      <c r="A404" s="72">
        <v>331</v>
      </c>
      <c r="B404" t="s">
        <v>1134</v>
      </c>
      <c r="C404" t="s">
        <v>766</v>
      </c>
      <c r="D404">
        <v>33</v>
      </c>
      <c r="E404" t="s">
        <v>802</v>
      </c>
      <c r="F404">
        <v>8</v>
      </c>
      <c r="G404">
        <v>0</v>
      </c>
      <c r="H404">
        <v>22</v>
      </c>
      <c r="I404">
        <v>2</v>
      </c>
      <c r="J404">
        <v>7</v>
      </c>
      <c r="K404">
        <v>0.28599999999999998</v>
      </c>
      <c r="L404">
        <v>1</v>
      </c>
      <c r="M404">
        <v>6</v>
      </c>
      <c r="N404">
        <v>0.16700000000000001</v>
      </c>
      <c r="O404">
        <v>1</v>
      </c>
      <c r="P404">
        <v>1</v>
      </c>
      <c r="Q404">
        <v>1</v>
      </c>
      <c r="R404">
        <v>0.35699999999999998</v>
      </c>
      <c r="S404">
        <v>0</v>
      </c>
      <c r="T404">
        <v>0</v>
      </c>
      <c r="V404">
        <v>0</v>
      </c>
      <c r="W404">
        <v>3</v>
      </c>
      <c r="X404">
        <v>3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5</v>
      </c>
    </row>
    <row r="405" spans="1:30">
      <c r="A405" s="72">
        <v>332</v>
      </c>
      <c r="B405" t="s">
        <v>1135</v>
      </c>
      <c r="C405" t="s">
        <v>766</v>
      </c>
      <c r="D405">
        <v>38</v>
      </c>
      <c r="E405" t="s">
        <v>773</v>
      </c>
      <c r="F405">
        <v>54</v>
      </c>
      <c r="G405">
        <v>54</v>
      </c>
      <c r="H405">
        <v>1424</v>
      </c>
      <c r="I405">
        <v>296</v>
      </c>
      <c r="J405">
        <v>678</v>
      </c>
      <c r="K405">
        <v>0.437</v>
      </c>
      <c r="L405">
        <v>79</v>
      </c>
      <c r="M405">
        <v>209</v>
      </c>
      <c r="N405">
        <v>0.378</v>
      </c>
      <c r="O405">
        <v>217</v>
      </c>
      <c r="P405">
        <v>469</v>
      </c>
      <c r="Q405">
        <v>0.46300000000000002</v>
      </c>
      <c r="R405">
        <v>0.495</v>
      </c>
      <c r="S405">
        <v>98</v>
      </c>
      <c r="T405">
        <v>112</v>
      </c>
      <c r="U405">
        <v>0.875</v>
      </c>
      <c r="V405">
        <v>23</v>
      </c>
      <c r="W405">
        <v>330</v>
      </c>
      <c r="X405">
        <v>353</v>
      </c>
      <c r="Y405">
        <v>82</v>
      </c>
      <c r="Z405">
        <v>30</v>
      </c>
      <c r="AA405">
        <v>38</v>
      </c>
      <c r="AB405">
        <v>51</v>
      </c>
      <c r="AC405">
        <v>113</v>
      </c>
      <c r="AD405">
        <v>769</v>
      </c>
    </row>
    <row r="406" spans="1:30">
      <c r="A406" s="72">
        <v>333</v>
      </c>
      <c r="B406" t="s">
        <v>1136</v>
      </c>
      <c r="C406" t="s">
        <v>776</v>
      </c>
      <c r="D406">
        <v>22</v>
      </c>
      <c r="E406" t="s">
        <v>772</v>
      </c>
      <c r="F406">
        <v>65</v>
      </c>
      <c r="G406">
        <v>48</v>
      </c>
      <c r="H406">
        <v>1391</v>
      </c>
      <c r="I406">
        <v>271</v>
      </c>
      <c r="J406">
        <v>534</v>
      </c>
      <c r="K406">
        <v>0.50700000000000001</v>
      </c>
      <c r="L406">
        <v>0</v>
      </c>
      <c r="M406">
        <v>1</v>
      </c>
      <c r="N406">
        <v>0</v>
      </c>
      <c r="O406">
        <v>271</v>
      </c>
      <c r="P406">
        <v>533</v>
      </c>
      <c r="Q406">
        <v>0.50800000000000001</v>
      </c>
      <c r="R406">
        <v>0.50700000000000001</v>
      </c>
      <c r="S406">
        <v>120</v>
      </c>
      <c r="T406">
        <v>210</v>
      </c>
      <c r="U406">
        <v>0.57099999999999995</v>
      </c>
      <c r="V406">
        <v>154</v>
      </c>
      <c r="W406">
        <v>313</v>
      </c>
      <c r="X406">
        <v>467</v>
      </c>
      <c r="Y406">
        <v>123</v>
      </c>
      <c r="Z406">
        <v>50</v>
      </c>
      <c r="AA406">
        <v>74</v>
      </c>
      <c r="AB406">
        <v>143</v>
      </c>
      <c r="AC406">
        <v>161</v>
      </c>
      <c r="AD406">
        <v>662</v>
      </c>
    </row>
    <row r="407" spans="1:30">
      <c r="A407" s="72">
        <v>333</v>
      </c>
      <c r="B407" t="s">
        <v>1136</v>
      </c>
      <c r="C407" t="s">
        <v>776</v>
      </c>
      <c r="D407">
        <v>22</v>
      </c>
      <c r="E407" t="s">
        <v>808</v>
      </c>
      <c r="F407">
        <v>45</v>
      </c>
      <c r="G407">
        <v>29</v>
      </c>
      <c r="H407">
        <v>807</v>
      </c>
      <c r="I407">
        <v>151</v>
      </c>
      <c r="J407">
        <v>298</v>
      </c>
      <c r="K407">
        <v>0.50700000000000001</v>
      </c>
      <c r="L407">
        <v>0</v>
      </c>
      <c r="M407">
        <v>0</v>
      </c>
      <c r="O407">
        <v>151</v>
      </c>
      <c r="P407">
        <v>298</v>
      </c>
      <c r="Q407">
        <v>0.50700000000000001</v>
      </c>
      <c r="R407">
        <v>0.50700000000000001</v>
      </c>
      <c r="S407">
        <v>56</v>
      </c>
      <c r="T407">
        <v>113</v>
      </c>
      <c r="U407">
        <v>0.496</v>
      </c>
      <c r="V407">
        <v>89</v>
      </c>
      <c r="W407">
        <v>171</v>
      </c>
      <c r="X407">
        <v>260</v>
      </c>
      <c r="Y407">
        <v>60</v>
      </c>
      <c r="Z407">
        <v>25</v>
      </c>
      <c r="AA407">
        <v>36</v>
      </c>
      <c r="AB407">
        <v>81</v>
      </c>
      <c r="AC407">
        <v>88</v>
      </c>
      <c r="AD407">
        <v>358</v>
      </c>
    </row>
    <row r="408" spans="1:30">
      <c r="A408" s="72">
        <v>333</v>
      </c>
      <c r="B408" t="s">
        <v>1136</v>
      </c>
      <c r="C408" t="s">
        <v>776</v>
      </c>
      <c r="D408">
        <v>22</v>
      </c>
      <c r="E408" t="s">
        <v>790</v>
      </c>
      <c r="F408">
        <v>20</v>
      </c>
      <c r="G408">
        <v>19</v>
      </c>
      <c r="H408">
        <v>584</v>
      </c>
      <c r="I408">
        <v>120</v>
      </c>
      <c r="J408">
        <v>236</v>
      </c>
      <c r="K408">
        <v>0.50800000000000001</v>
      </c>
      <c r="L408">
        <v>0</v>
      </c>
      <c r="M408">
        <v>1</v>
      </c>
      <c r="N408">
        <v>0</v>
      </c>
      <c r="O408">
        <v>120</v>
      </c>
      <c r="P408">
        <v>235</v>
      </c>
      <c r="Q408">
        <v>0.51100000000000001</v>
      </c>
      <c r="R408">
        <v>0.50800000000000001</v>
      </c>
      <c r="S408">
        <v>64</v>
      </c>
      <c r="T408">
        <v>97</v>
      </c>
      <c r="U408">
        <v>0.66</v>
      </c>
      <c r="V408">
        <v>65</v>
      </c>
      <c r="W408">
        <v>142</v>
      </c>
      <c r="X408">
        <v>207</v>
      </c>
      <c r="Y408">
        <v>63</v>
      </c>
      <c r="Z408">
        <v>25</v>
      </c>
      <c r="AA408">
        <v>38</v>
      </c>
      <c r="AB408">
        <v>62</v>
      </c>
      <c r="AC408">
        <v>73</v>
      </c>
      <c r="AD408">
        <v>304</v>
      </c>
    </row>
    <row r="409" spans="1:30">
      <c r="A409" s="72">
        <v>334</v>
      </c>
      <c r="B409" t="s">
        <v>1137</v>
      </c>
      <c r="C409" t="s">
        <v>769</v>
      </c>
      <c r="D409">
        <v>24</v>
      </c>
      <c r="E409" t="s">
        <v>846</v>
      </c>
      <c r="F409">
        <v>20</v>
      </c>
      <c r="G409">
        <v>2</v>
      </c>
      <c r="H409">
        <v>397</v>
      </c>
      <c r="I409">
        <v>47</v>
      </c>
      <c r="J409">
        <v>81</v>
      </c>
      <c r="K409">
        <v>0.57999999999999996</v>
      </c>
      <c r="L409">
        <v>1</v>
      </c>
      <c r="M409">
        <v>5</v>
      </c>
      <c r="N409">
        <v>0.2</v>
      </c>
      <c r="O409">
        <v>46</v>
      </c>
      <c r="P409">
        <v>76</v>
      </c>
      <c r="Q409">
        <v>0.60499999999999998</v>
      </c>
      <c r="R409">
        <v>0.58599999999999997</v>
      </c>
      <c r="S409">
        <v>25</v>
      </c>
      <c r="T409">
        <v>39</v>
      </c>
      <c r="U409">
        <v>0.64100000000000001</v>
      </c>
      <c r="V409">
        <v>17</v>
      </c>
      <c r="W409">
        <v>46</v>
      </c>
      <c r="X409">
        <v>63</v>
      </c>
      <c r="Y409">
        <v>14</v>
      </c>
      <c r="Z409">
        <v>13</v>
      </c>
      <c r="AA409">
        <v>7</v>
      </c>
      <c r="AB409">
        <v>11</v>
      </c>
      <c r="AC409">
        <v>36</v>
      </c>
      <c r="AD409">
        <v>120</v>
      </c>
    </row>
    <row r="410" spans="1:30">
      <c r="A410" s="72">
        <v>335</v>
      </c>
      <c r="B410" t="s">
        <v>1138</v>
      </c>
      <c r="C410" t="s">
        <v>766</v>
      </c>
      <c r="D410">
        <v>23</v>
      </c>
      <c r="E410" t="s">
        <v>772</v>
      </c>
      <c r="F410">
        <v>11</v>
      </c>
      <c r="G410">
        <v>0</v>
      </c>
      <c r="H410">
        <v>80</v>
      </c>
      <c r="I410">
        <v>15</v>
      </c>
      <c r="J410">
        <v>30</v>
      </c>
      <c r="K410">
        <v>0.5</v>
      </c>
      <c r="L410">
        <v>3</v>
      </c>
      <c r="M410">
        <v>6</v>
      </c>
      <c r="N410">
        <v>0.5</v>
      </c>
      <c r="O410">
        <v>12</v>
      </c>
      <c r="P410">
        <v>24</v>
      </c>
      <c r="Q410">
        <v>0.5</v>
      </c>
      <c r="R410">
        <v>0.55000000000000004</v>
      </c>
      <c r="S410">
        <v>5</v>
      </c>
      <c r="T410">
        <v>6</v>
      </c>
      <c r="U410">
        <v>0.83299999999999996</v>
      </c>
      <c r="V410">
        <v>9</v>
      </c>
      <c r="W410">
        <v>10</v>
      </c>
      <c r="X410">
        <v>19</v>
      </c>
      <c r="Y410">
        <v>6</v>
      </c>
      <c r="Z410">
        <v>0</v>
      </c>
      <c r="AA410">
        <v>1</v>
      </c>
      <c r="AB410">
        <v>6</v>
      </c>
      <c r="AC410">
        <v>10</v>
      </c>
      <c r="AD410">
        <v>38</v>
      </c>
    </row>
    <row r="411" spans="1:30">
      <c r="A411" s="72">
        <v>335</v>
      </c>
      <c r="B411" t="s">
        <v>1138</v>
      </c>
      <c r="C411" t="s">
        <v>766</v>
      </c>
      <c r="D411">
        <v>23</v>
      </c>
      <c r="E411" t="s">
        <v>808</v>
      </c>
      <c r="F411">
        <v>7</v>
      </c>
      <c r="G411">
        <v>0</v>
      </c>
      <c r="H411">
        <v>46</v>
      </c>
      <c r="I411">
        <v>7</v>
      </c>
      <c r="J411">
        <v>15</v>
      </c>
      <c r="K411">
        <v>0.46700000000000003</v>
      </c>
      <c r="L411">
        <v>2</v>
      </c>
      <c r="M411">
        <v>3</v>
      </c>
      <c r="N411">
        <v>0.66700000000000004</v>
      </c>
      <c r="O411">
        <v>5</v>
      </c>
      <c r="P411">
        <v>12</v>
      </c>
      <c r="Q411">
        <v>0.41699999999999998</v>
      </c>
      <c r="R411">
        <v>0.53300000000000003</v>
      </c>
      <c r="S411">
        <v>4</v>
      </c>
      <c r="T411">
        <v>4</v>
      </c>
      <c r="U411">
        <v>1</v>
      </c>
      <c r="V411">
        <v>5</v>
      </c>
      <c r="W411">
        <v>6</v>
      </c>
      <c r="X411">
        <v>11</v>
      </c>
      <c r="Y411">
        <v>2</v>
      </c>
      <c r="Z411">
        <v>0</v>
      </c>
      <c r="AA411">
        <v>1</v>
      </c>
      <c r="AB411">
        <v>3</v>
      </c>
      <c r="AC411">
        <v>4</v>
      </c>
      <c r="AD411">
        <v>20</v>
      </c>
    </row>
    <row r="412" spans="1:30">
      <c r="A412" s="72">
        <v>335</v>
      </c>
      <c r="B412" t="s">
        <v>1138</v>
      </c>
      <c r="C412" t="s">
        <v>766</v>
      </c>
      <c r="D412">
        <v>23</v>
      </c>
      <c r="E412" t="s">
        <v>826</v>
      </c>
      <c r="F412">
        <v>4</v>
      </c>
      <c r="G412">
        <v>0</v>
      </c>
      <c r="H412">
        <v>34</v>
      </c>
      <c r="I412">
        <v>8</v>
      </c>
      <c r="J412">
        <v>15</v>
      </c>
      <c r="K412">
        <v>0.53300000000000003</v>
      </c>
      <c r="L412">
        <v>1</v>
      </c>
      <c r="M412">
        <v>3</v>
      </c>
      <c r="N412">
        <v>0.33300000000000002</v>
      </c>
      <c r="O412">
        <v>7</v>
      </c>
      <c r="P412">
        <v>12</v>
      </c>
      <c r="Q412">
        <v>0.58299999999999996</v>
      </c>
      <c r="R412">
        <v>0.56699999999999995</v>
      </c>
      <c r="S412">
        <v>1</v>
      </c>
      <c r="T412">
        <v>2</v>
      </c>
      <c r="U412">
        <v>0.5</v>
      </c>
      <c r="V412">
        <v>4</v>
      </c>
      <c r="W412">
        <v>4</v>
      </c>
      <c r="X412">
        <v>8</v>
      </c>
      <c r="Y412">
        <v>4</v>
      </c>
      <c r="Z412">
        <v>0</v>
      </c>
      <c r="AA412">
        <v>0</v>
      </c>
      <c r="AB412">
        <v>3</v>
      </c>
      <c r="AC412">
        <v>6</v>
      </c>
      <c r="AD412">
        <v>18</v>
      </c>
    </row>
    <row r="413" spans="1:30">
      <c r="A413" s="72">
        <v>336</v>
      </c>
      <c r="B413" t="s">
        <v>1139</v>
      </c>
      <c r="C413" t="s">
        <v>776</v>
      </c>
      <c r="D413">
        <v>26</v>
      </c>
      <c r="E413" t="s">
        <v>804</v>
      </c>
      <c r="F413">
        <v>79</v>
      </c>
      <c r="G413">
        <v>8</v>
      </c>
      <c r="H413">
        <v>1229</v>
      </c>
      <c r="I413">
        <v>215</v>
      </c>
      <c r="J413">
        <v>413</v>
      </c>
      <c r="K413">
        <v>0.52100000000000002</v>
      </c>
      <c r="L413">
        <v>2</v>
      </c>
      <c r="M413">
        <v>17</v>
      </c>
      <c r="N413">
        <v>0.11799999999999999</v>
      </c>
      <c r="O413">
        <v>213</v>
      </c>
      <c r="P413">
        <v>396</v>
      </c>
      <c r="Q413">
        <v>0.53800000000000003</v>
      </c>
      <c r="R413">
        <v>0.52300000000000002</v>
      </c>
      <c r="S413">
        <v>64</v>
      </c>
      <c r="T413">
        <v>83</v>
      </c>
      <c r="U413">
        <v>0.77100000000000002</v>
      </c>
      <c r="V413">
        <v>157</v>
      </c>
      <c r="W413">
        <v>282</v>
      </c>
      <c r="X413">
        <v>439</v>
      </c>
      <c r="Y413">
        <v>117</v>
      </c>
      <c r="Z413">
        <v>36</v>
      </c>
      <c r="AA413">
        <v>104</v>
      </c>
      <c r="AB413">
        <v>76</v>
      </c>
      <c r="AC413">
        <v>174</v>
      </c>
      <c r="AD413">
        <v>496</v>
      </c>
    </row>
    <row r="414" spans="1:30">
      <c r="A414" s="72">
        <v>337</v>
      </c>
      <c r="B414" t="s">
        <v>1140</v>
      </c>
      <c r="C414" t="s">
        <v>776</v>
      </c>
      <c r="D414">
        <v>23</v>
      </c>
      <c r="E414" t="s">
        <v>833</v>
      </c>
      <c r="F414">
        <v>19</v>
      </c>
      <c r="G414">
        <v>0</v>
      </c>
      <c r="H414">
        <v>75</v>
      </c>
      <c r="I414">
        <v>12</v>
      </c>
      <c r="J414">
        <v>27</v>
      </c>
      <c r="K414">
        <v>0.44400000000000001</v>
      </c>
      <c r="L414">
        <v>0</v>
      </c>
      <c r="M414">
        <v>0</v>
      </c>
      <c r="O414">
        <v>12</v>
      </c>
      <c r="P414">
        <v>27</v>
      </c>
      <c r="Q414">
        <v>0.44400000000000001</v>
      </c>
      <c r="R414">
        <v>0.44400000000000001</v>
      </c>
      <c r="S414">
        <v>0</v>
      </c>
      <c r="T414">
        <v>2</v>
      </c>
      <c r="U414">
        <v>0</v>
      </c>
      <c r="V414">
        <v>5</v>
      </c>
      <c r="W414">
        <v>17</v>
      </c>
      <c r="X414">
        <v>22</v>
      </c>
      <c r="Y414">
        <v>3</v>
      </c>
      <c r="Z414">
        <v>2</v>
      </c>
      <c r="AA414">
        <v>0</v>
      </c>
      <c r="AB414">
        <v>3</v>
      </c>
      <c r="AC414">
        <v>17</v>
      </c>
      <c r="AD414">
        <v>24</v>
      </c>
    </row>
    <row r="415" spans="1:30">
      <c r="A415" s="72">
        <v>338</v>
      </c>
      <c r="B415" t="s">
        <v>1141</v>
      </c>
      <c r="C415" t="s">
        <v>776</v>
      </c>
      <c r="D415">
        <v>21</v>
      </c>
      <c r="E415" t="s">
        <v>797</v>
      </c>
      <c r="F415">
        <v>50</v>
      </c>
      <c r="G415">
        <v>33</v>
      </c>
      <c r="H415">
        <v>1134</v>
      </c>
      <c r="I415">
        <v>242</v>
      </c>
      <c r="J415">
        <v>471</v>
      </c>
      <c r="K415">
        <v>0.51400000000000001</v>
      </c>
      <c r="L415">
        <v>0</v>
      </c>
      <c r="M415">
        <v>0</v>
      </c>
      <c r="O415">
        <v>242</v>
      </c>
      <c r="P415">
        <v>471</v>
      </c>
      <c r="Q415">
        <v>0.51400000000000001</v>
      </c>
      <c r="R415">
        <v>0.51400000000000001</v>
      </c>
      <c r="S415">
        <v>106</v>
      </c>
      <c r="T415">
        <v>158</v>
      </c>
      <c r="U415">
        <v>0.67100000000000004</v>
      </c>
      <c r="V415">
        <v>81</v>
      </c>
      <c r="W415">
        <v>159</v>
      </c>
      <c r="X415">
        <v>240</v>
      </c>
      <c r="Y415">
        <v>58</v>
      </c>
      <c r="Z415">
        <v>20</v>
      </c>
      <c r="AA415">
        <v>49</v>
      </c>
      <c r="AB415">
        <v>91</v>
      </c>
      <c r="AC415">
        <v>122</v>
      </c>
      <c r="AD415">
        <v>590</v>
      </c>
    </row>
    <row r="416" spans="1:30">
      <c r="A416" s="72">
        <v>339</v>
      </c>
      <c r="B416" t="s">
        <v>1142</v>
      </c>
      <c r="C416" t="s">
        <v>769</v>
      </c>
      <c r="D416">
        <v>24</v>
      </c>
      <c r="E416" t="s">
        <v>770</v>
      </c>
      <c r="F416">
        <v>67</v>
      </c>
      <c r="G416">
        <v>67</v>
      </c>
      <c r="H416">
        <v>2222</v>
      </c>
      <c r="I416">
        <v>412</v>
      </c>
      <c r="J416">
        <v>932</v>
      </c>
      <c r="K416">
        <v>0.442</v>
      </c>
      <c r="L416">
        <v>127</v>
      </c>
      <c r="M416">
        <v>352</v>
      </c>
      <c r="N416">
        <v>0.36099999999999999</v>
      </c>
      <c r="O416">
        <v>285</v>
      </c>
      <c r="P416">
        <v>580</v>
      </c>
      <c r="Q416">
        <v>0.49099999999999999</v>
      </c>
      <c r="R416">
        <v>0.51</v>
      </c>
      <c r="S416">
        <v>116</v>
      </c>
      <c r="T416">
        <v>154</v>
      </c>
      <c r="U416">
        <v>0.753</v>
      </c>
      <c r="V416">
        <v>39</v>
      </c>
      <c r="W416">
        <v>252</v>
      </c>
      <c r="X416">
        <v>291</v>
      </c>
      <c r="Y416">
        <v>176</v>
      </c>
      <c r="Z416">
        <v>78</v>
      </c>
      <c r="AA416">
        <v>21</v>
      </c>
      <c r="AB416">
        <v>119</v>
      </c>
      <c r="AC416">
        <v>155</v>
      </c>
      <c r="AD416">
        <v>1067</v>
      </c>
    </row>
    <row r="417" spans="1:30">
      <c r="A417" s="72">
        <v>340</v>
      </c>
      <c r="B417" t="s">
        <v>1143</v>
      </c>
      <c r="C417" t="s">
        <v>776</v>
      </c>
      <c r="D417">
        <v>25</v>
      </c>
      <c r="E417" t="s">
        <v>855</v>
      </c>
      <c r="F417">
        <v>75</v>
      </c>
      <c r="G417">
        <v>6</v>
      </c>
      <c r="H417">
        <v>1538</v>
      </c>
      <c r="I417">
        <v>260</v>
      </c>
      <c r="J417">
        <v>508</v>
      </c>
      <c r="K417">
        <v>0.51200000000000001</v>
      </c>
      <c r="L417">
        <v>68</v>
      </c>
      <c r="M417">
        <v>192</v>
      </c>
      <c r="N417">
        <v>0.35399999999999998</v>
      </c>
      <c r="O417">
        <v>192</v>
      </c>
      <c r="P417">
        <v>316</v>
      </c>
      <c r="Q417">
        <v>0.60799999999999998</v>
      </c>
      <c r="R417">
        <v>0.57899999999999996</v>
      </c>
      <c r="S417">
        <v>90</v>
      </c>
      <c r="T417">
        <v>123</v>
      </c>
      <c r="U417">
        <v>0.73199999999999998</v>
      </c>
      <c r="V417">
        <v>73</v>
      </c>
      <c r="W417">
        <v>288</v>
      </c>
      <c r="X417">
        <v>361</v>
      </c>
      <c r="Y417">
        <v>148</v>
      </c>
      <c r="Z417">
        <v>43</v>
      </c>
      <c r="AA417">
        <v>29</v>
      </c>
      <c r="AB417">
        <v>96</v>
      </c>
      <c r="AC417">
        <v>207</v>
      </c>
      <c r="AD417">
        <v>678</v>
      </c>
    </row>
    <row r="418" spans="1:30">
      <c r="A418" s="72">
        <v>341</v>
      </c>
      <c r="B418" t="s">
        <v>1144</v>
      </c>
      <c r="C418" t="s">
        <v>776</v>
      </c>
      <c r="D418">
        <v>29</v>
      </c>
      <c r="E418" t="s">
        <v>812</v>
      </c>
      <c r="F418">
        <v>8</v>
      </c>
      <c r="G418">
        <v>0</v>
      </c>
      <c r="H418">
        <v>28</v>
      </c>
      <c r="I418">
        <v>2</v>
      </c>
      <c r="J418">
        <v>4</v>
      </c>
      <c r="K418">
        <v>0.5</v>
      </c>
      <c r="L418">
        <v>0</v>
      </c>
      <c r="M418">
        <v>0</v>
      </c>
      <c r="O418">
        <v>2</v>
      </c>
      <c r="P418">
        <v>4</v>
      </c>
      <c r="Q418">
        <v>0.5</v>
      </c>
      <c r="R418">
        <v>0.5</v>
      </c>
      <c r="S418">
        <v>0</v>
      </c>
      <c r="T418">
        <v>0</v>
      </c>
      <c r="V418">
        <v>2</v>
      </c>
      <c r="W418">
        <v>4</v>
      </c>
      <c r="X418">
        <v>6</v>
      </c>
      <c r="Y418">
        <v>2</v>
      </c>
      <c r="Z418">
        <v>0</v>
      </c>
      <c r="AA418">
        <v>1</v>
      </c>
      <c r="AB418">
        <v>2</v>
      </c>
      <c r="AC418">
        <v>3</v>
      </c>
      <c r="AD418">
        <v>4</v>
      </c>
    </row>
    <row r="419" spans="1:30">
      <c r="A419" s="72">
        <v>342</v>
      </c>
      <c r="B419" t="s">
        <v>1145</v>
      </c>
      <c r="C419" t="s">
        <v>776</v>
      </c>
      <c r="D419">
        <v>20</v>
      </c>
      <c r="E419" t="s">
        <v>800</v>
      </c>
      <c r="F419">
        <v>5</v>
      </c>
      <c r="G419">
        <v>1</v>
      </c>
      <c r="H419">
        <v>52</v>
      </c>
      <c r="I419">
        <v>5</v>
      </c>
      <c r="J419">
        <v>7</v>
      </c>
      <c r="K419">
        <v>0.71399999999999997</v>
      </c>
      <c r="L419">
        <v>0</v>
      </c>
      <c r="M419">
        <v>0</v>
      </c>
      <c r="O419">
        <v>5</v>
      </c>
      <c r="P419">
        <v>7</v>
      </c>
      <c r="Q419">
        <v>0.71399999999999997</v>
      </c>
      <c r="R419">
        <v>0.71399999999999997</v>
      </c>
      <c r="S419">
        <v>4</v>
      </c>
      <c r="T419">
        <v>4</v>
      </c>
      <c r="U419">
        <v>1</v>
      </c>
      <c r="V419">
        <v>2</v>
      </c>
      <c r="W419">
        <v>8</v>
      </c>
      <c r="X419">
        <v>10</v>
      </c>
      <c r="Y419">
        <v>3</v>
      </c>
      <c r="Z419">
        <v>3</v>
      </c>
      <c r="AA419">
        <v>1</v>
      </c>
      <c r="AB419">
        <v>4</v>
      </c>
      <c r="AC419">
        <v>6</v>
      </c>
      <c r="AD419">
        <v>14</v>
      </c>
    </row>
    <row r="420" spans="1:30">
      <c r="A420" s="72">
        <v>343</v>
      </c>
      <c r="B420" t="s">
        <v>1146</v>
      </c>
      <c r="C420" t="s">
        <v>794</v>
      </c>
      <c r="D420">
        <v>21</v>
      </c>
      <c r="E420" t="s">
        <v>833</v>
      </c>
      <c r="F420">
        <v>79</v>
      </c>
      <c r="G420">
        <v>5</v>
      </c>
      <c r="H420">
        <v>1605</v>
      </c>
      <c r="I420">
        <v>186</v>
      </c>
      <c r="J420">
        <v>442</v>
      </c>
      <c r="K420">
        <v>0.42099999999999999</v>
      </c>
      <c r="L420">
        <v>54</v>
      </c>
      <c r="M420">
        <v>188</v>
      </c>
      <c r="N420">
        <v>0.28699999999999998</v>
      </c>
      <c r="O420">
        <v>132</v>
      </c>
      <c r="P420">
        <v>254</v>
      </c>
      <c r="Q420">
        <v>0.52</v>
      </c>
      <c r="R420">
        <v>0.48199999999999998</v>
      </c>
      <c r="S420">
        <v>75</v>
      </c>
      <c r="T420">
        <v>99</v>
      </c>
      <c r="U420">
        <v>0.75800000000000001</v>
      </c>
      <c r="V420">
        <v>61</v>
      </c>
      <c r="W420">
        <v>200</v>
      </c>
      <c r="X420">
        <v>261</v>
      </c>
      <c r="Y420">
        <v>47</v>
      </c>
      <c r="Z420">
        <v>58</v>
      </c>
      <c r="AA420">
        <v>17</v>
      </c>
      <c r="AB420">
        <v>50</v>
      </c>
      <c r="AC420">
        <v>195</v>
      </c>
      <c r="AD420">
        <v>501</v>
      </c>
    </row>
    <row r="421" spans="1:30">
      <c r="A421" s="72">
        <v>344</v>
      </c>
      <c r="B421" t="s">
        <v>1147</v>
      </c>
      <c r="C421" t="s">
        <v>776</v>
      </c>
      <c r="D421">
        <v>32</v>
      </c>
      <c r="E421" t="s">
        <v>822</v>
      </c>
      <c r="F421">
        <v>70</v>
      </c>
      <c r="G421">
        <v>70</v>
      </c>
      <c r="H421">
        <v>1268</v>
      </c>
      <c r="I421">
        <v>164</v>
      </c>
      <c r="J421">
        <v>307</v>
      </c>
      <c r="K421">
        <v>0.53400000000000003</v>
      </c>
      <c r="L421">
        <v>0</v>
      </c>
      <c r="M421">
        <v>2</v>
      </c>
      <c r="N421">
        <v>0</v>
      </c>
      <c r="O421">
        <v>164</v>
      </c>
      <c r="P421">
        <v>305</v>
      </c>
      <c r="Q421">
        <v>0.53800000000000003</v>
      </c>
      <c r="R421">
        <v>0.53400000000000003</v>
      </c>
      <c r="S421">
        <v>98</v>
      </c>
      <c r="T421">
        <v>126</v>
      </c>
      <c r="U421">
        <v>0.77800000000000002</v>
      </c>
      <c r="V421">
        <v>140</v>
      </c>
      <c r="W421">
        <v>270</v>
      </c>
      <c r="X421">
        <v>410</v>
      </c>
      <c r="Y421">
        <v>132</v>
      </c>
      <c r="Z421">
        <v>59</v>
      </c>
      <c r="AA421">
        <v>33</v>
      </c>
      <c r="AB421">
        <v>87</v>
      </c>
      <c r="AC421">
        <v>166</v>
      </c>
      <c r="AD421">
        <v>426</v>
      </c>
    </row>
    <row r="422" spans="1:30">
      <c r="A422" s="72">
        <v>345</v>
      </c>
      <c r="B422" t="s">
        <v>1148</v>
      </c>
      <c r="C422" t="s">
        <v>776</v>
      </c>
      <c r="D422">
        <v>19</v>
      </c>
      <c r="E422" t="s">
        <v>778</v>
      </c>
      <c r="F422">
        <v>22</v>
      </c>
      <c r="G422">
        <v>0</v>
      </c>
      <c r="H422">
        <v>355</v>
      </c>
      <c r="I422">
        <v>56</v>
      </c>
      <c r="J422">
        <v>102</v>
      </c>
      <c r="K422">
        <v>0.54900000000000004</v>
      </c>
      <c r="L422">
        <v>0</v>
      </c>
      <c r="M422">
        <v>2</v>
      </c>
      <c r="N422">
        <v>0</v>
      </c>
      <c r="O422">
        <v>56</v>
      </c>
      <c r="P422">
        <v>100</v>
      </c>
      <c r="Q422">
        <v>0.56000000000000005</v>
      </c>
      <c r="R422">
        <v>0.54900000000000004</v>
      </c>
      <c r="S422">
        <v>12</v>
      </c>
      <c r="T422">
        <v>14</v>
      </c>
      <c r="U422">
        <v>0.85699999999999998</v>
      </c>
      <c r="V422">
        <v>24</v>
      </c>
      <c r="W422">
        <v>62</v>
      </c>
      <c r="X422">
        <v>86</v>
      </c>
      <c r="Y422">
        <v>20</v>
      </c>
      <c r="Z422">
        <v>3</v>
      </c>
      <c r="AA422">
        <v>17</v>
      </c>
      <c r="AB422">
        <v>24</v>
      </c>
      <c r="AC422">
        <v>44</v>
      </c>
      <c r="AD422">
        <v>124</v>
      </c>
    </row>
    <row r="423" spans="1:30">
      <c r="A423" s="72">
        <v>346</v>
      </c>
      <c r="B423" t="s">
        <v>1149</v>
      </c>
      <c r="C423" t="s">
        <v>766</v>
      </c>
      <c r="D423">
        <v>21</v>
      </c>
      <c r="E423" t="s">
        <v>802</v>
      </c>
      <c r="F423">
        <v>51</v>
      </c>
      <c r="G423">
        <v>50</v>
      </c>
      <c r="H423">
        <v>1728</v>
      </c>
      <c r="I423">
        <v>399</v>
      </c>
      <c r="J423">
        <v>814</v>
      </c>
      <c r="K423">
        <v>0.49</v>
      </c>
      <c r="L423">
        <v>65</v>
      </c>
      <c r="M423">
        <v>178</v>
      </c>
      <c r="N423">
        <v>0.36499999999999999</v>
      </c>
      <c r="O423">
        <v>334</v>
      </c>
      <c r="P423">
        <v>636</v>
      </c>
      <c r="Q423">
        <v>0.52500000000000002</v>
      </c>
      <c r="R423">
        <v>0.53</v>
      </c>
      <c r="S423">
        <v>162</v>
      </c>
      <c r="T423">
        <v>218</v>
      </c>
      <c r="U423">
        <v>0.74299999999999999</v>
      </c>
      <c r="V423">
        <v>79</v>
      </c>
      <c r="W423">
        <v>235</v>
      </c>
      <c r="X423">
        <v>314</v>
      </c>
      <c r="Y423">
        <v>142</v>
      </c>
      <c r="Z423">
        <v>50</v>
      </c>
      <c r="AA423">
        <v>22</v>
      </c>
      <c r="AB423">
        <v>93</v>
      </c>
      <c r="AC423">
        <v>111</v>
      </c>
      <c r="AD423">
        <v>1025</v>
      </c>
    </row>
    <row r="424" spans="1:30">
      <c r="A424" s="72">
        <v>347</v>
      </c>
      <c r="B424" t="s">
        <v>1150</v>
      </c>
      <c r="C424" t="s">
        <v>811</v>
      </c>
      <c r="D424">
        <v>34</v>
      </c>
      <c r="E424" t="s">
        <v>784</v>
      </c>
      <c r="F424">
        <v>63</v>
      </c>
      <c r="G424">
        <v>63</v>
      </c>
      <c r="H424">
        <v>1587</v>
      </c>
      <c r="I424">
        <v>265</v>
      </c>
      <c r="J424">
        <v>569</v>
      </c>
      <c r="K424">
        <v>0.46600000000000003</v>
      </c>
      <c r="L424">
        <v>23</v>
      </c>
      <c r="M424">
        <v>69</v>
      </c>
      <c r="N424">
        <v>0.33300000000000002</v>
      </c>
      <c r="O424">
        <v>242</v>
      </c>
      <c r="P424">
        <v>500</v>
      </c>
      <c r="Q424">
        <v>0.48399999999999999</v>
      </c>
      <c r="R424">
        <v>0.48599999999999999</v>
      </c>
      <c r="S424">
        <v>85</v>
      </c>
      <c r="T424">
        <v>117</v>
      </c>
      <c r="U424">
        <v>0.72599999999999998</v>
      </c>
      <c r="V424">
        <v>9</v>
      </c>
      <c r="W424">
        <v>104</v>
      </c>
      <c r="X424">
        <v>113</v>
      </c>
      <c r="Y424">
        <v>285</v>
      </c>
      <c r="Z424">
        <v>34</v>
      </c>
      <c r="AA424">
        <v>2</v>
      </c>
      <c r="AB424">
        <v>89</v>
      </c>
      <c r="AC424">
        <v>92</v>
      </c>
      <c r="AD424">
        <v>638</v>
      </c>
    </row>
    <row r="425" spans="1:30">
      <c r="A425" s="72">
        <v>348</v>
      </c>
      <c r="B425" t="s">
        <v>1151</v>
      </c>
      <c r="C425" t="s">
        <v>794</v>
      </c>
      <c r="D425">
        <v>28</v>
      </c>
      <c r="E425" t="s">
        <v>788</v>
      </c>
      <c r="F425">
        <v>34</v>
      </c>
      <c r="G425">
        <v>34</v>
      </c>
      <c r="H425">
        <v>675</v>
      </c>
      <c r="I425">
        <v>75</v>
      </c>
      <c r="J425">
        <v>222</v>
      </c>
      <c r="K425">
        <v>0.33800000000000002</v>
      </c>
      <c r="L425">
        <v>25</v>
      </c>
      <c r="M425">
        <v>93</v>
      </c>
      <c r="N425">
        <v>0.26900000000000002</v>
      </c>
      <c r="O425">
        <v>50</v>
      </c>
      <c r="P425">
        <v>129</v>
      </c>
      <c r="Q425">
        <v>0.38800000000000001</v>
      </c>
      <c r="R425">
        <v>0.39400000000000002</v>
      </c>
      <c r="S425">
        <v>35</v>
      </c>
      <c r="T425">
        <v>43</v>
      </c>
      <c r="U425">
        <v>0.81399999999999995</v>
      </c>
      <c r="V425">
        <v>6</v>
      </c>
      <c r="W425">
        <v>78</v>
      </c>
      <c r="X425">
        <v>84</v>
      </c>
      <c r="Y425">
        <v>55</v>
      </c>
      <c r="Z425">
        <v>20</v>
      </c>
      <c r="AA425">
        <v>5</v>
      </c>
      <c r="AB425">
        <v>24</v>
      </c>
      <c r="AC425">
        <v>52</v>
      </c>
      <c r="AD425">
        <v>210</v>
      </c>
    </row>
    <row r="426" spans="1:30">
      <c r="A426" s="72">
        <v>349</v>
      </c>
      <c r="B426" t="s">
        <v>1152</v>
      </c>
      <c r="C426" t="s">
        <v>769</v>
      </c>
      <c r="D426">
        <v>25</v>
      </c>
      <c r="E426" t="s">
        <v>831</v>
      </c>
      <c r="F426">
        <v>5</v>
      </c>
      <c r="G426">
        <v>0</v>
      </c>
      <c r="H426">
        <v>40</v>
      </c>
      <c r="I426">
        <v>3</v>
      </c>
      <c r="J426">
        <v>15</v>
      </c>
      <c r="K426">
        <v>0.2</v>
      </c>
      <c r="L426">
        <v>1</v>
      </c>
      <c r="M426">
        <v>6</v>
      </c>
      <c r="N426">
        <v>0.16700000000000001</v>
      </c>
      <c r="O426">
        <v>2</v>
      </c>
      <c r="P426">
        <v>9</v>
      </c>
      <c r="Q426">
        <v>0.222</v>
      </c>
      <c r="R426">
        <v>0.23300000000000001</v>
      </c>
      <c r="S426">
        <v>2</v>
      </c>
      <c r="T426">
        <v>3</v>
      </c>
      <c r="U426">
        <v>0.66700000000000004</v>
      </c>
      <c r="V426">
        <v>1</v>
      </c>
      <c r="W426">
        <v>6</v>
      </c>
      <c r="X426">
        <v>7</v>
      </c>
      <c r="Y426">
        <v>6</v>
      </c>
      <c r="Z426">
        <v>1</v>
      </c>
      <c r="AA426">
        <v>0</v>
      </c>
      <c r="AB426">
        <v>4</v>
      </c>
      <c r="AC426">
        <v>6</v>
      </c>
      <c r="AD426">
        <v>9</v>
      </c>
    </row>
    <row r="427" spans="1:30">
      <c r="A427" s="72">
        <v>350</v>
      </c>
      <c r="B427" t="s">
        <v>1153</v>
      </c>
      <c r="C427" t="s">
        <v>766</v>
      </c>
      <c r="D427">
        <v>27</v>
      </c>
      <c r="E427" t="s">
        <v>869</v>
      </c>
      <c r="F427">
        <v>65</v>
      </c>
      <c r="G427">
        <v>8</v>
      </c>
      <c r="H427">
        <v>1599</v>
      </c>
      <c r="I427">
        <v>154</v>
      </c>
      <c r="J427">
        <v>384</v>
      </c>
      <c r="K427">
        <v>0.40100000000000002</v>
      </c>
      <c r="L427">
        <v>94</v>
      </c>
      <c r="M427">
        <v>253</v>
      </c>
      <c r="N427">
        <v>0.372</v>
      </c>
      <c r="O427">
        <v>60</v>
      </c>
      <c r="P427">
        <v>131</v>
      </c>
      <c r="Q427">
        <v>0.45800000000000002</v>
      </c>
      <c r="R427">
        <v>0.52300000000000002</v>
      </c>
      <c r="S427">
        <v>43</v>
      </c>
      <c r="T427">
        <v>60</v>
      </c>
      <c r="U427">
        <v>0.71699999999999997</v>
      </c>
      <c r="V427">
        <v>62</v>
      </c>
      <c r="W427">
        <v>231</v>
      </c>
      <c r="X427">
        <v>293</v>
      </c>
      <c r="Y427">
        <v>76</v>
      </c>
      <c r="Z427">
        <v>40</v>
      </c>
      <c r="AA427">
        <v>23</v>
      </c>
      <c r="AB427">
        <v>38</v>
      </c>
      <c r="AC427">
        <v>120</v>
      </c>
      <c r="AD427">
        <v>445</v>
      </c>
    </row>
    <row r="428" spans="1:30">
      <c r="A428" s="72">
        <v>351</v>
      </c>
      <c r="B428" t="s">
        <v>1154</v>
      </c>
      <c r="C428" t="s">
        <v>811</v>
      </c>
      <c r="D428">
        <v>31</v>
      </c>
      <c r="E428" t="s">
        <v>795</v>
      </c>
      <c r="F428">
        <v>61</v>
      </c>
      <c r="G428">
        <v>61</v>
      </c>
      <c r="H428">
        <v>1921</v>
      </c>
      <c r="I428">
        <v>374</v>
      </c>
      <c r="J428">
        <v>785</v>
      </c>
      <c r="K428">
        <v>0.47599999999999998</v>
      </c>
      <c r="L428">
        <v>124</v>
      </c>
      <c r="M428">
        <v>302</v>
      </c>
      <c r="N428">
        <v>0.41099999999999998</v>
      </c>
      <c r="O428">
        <v>250</v>
      </c>
      <c r="P428">
        <v>483</v>
      </c>
      <c r="Q428">
        <v>0.51800000000000002</v>
      </c>
      <c r="R428">
        <v>0.55500000000000005</v>
      </c>
      <c r="S428">
        <v>232</v>
      </c>
      <c r="T428">
        <v>260</v>
      </c>
      <c r="U428">
        <v>0.89200000000000002</v>
      </c>
      <c r="V428">
        <v>40</v>
      </c>
      <c r="W428">
        <v>264</v>
      </c>
      <c r="X428">
        <v>304</v>
      </c>
      <c r="Y428">
        <v>563</v>
      </c>
      <c r="Z428">
        <v>119</v>
      </c>
      <c r="AA428">
        <v>8</v>
      </c>
      <c r="AB428">
        <v>147</v>
      </c>
      <c r="AC428">
        <v>146</v>
      </c>
      <c r="AD428">
        <v>1104</v>
      </c>
    </row>
    <row r="429" spans="1:30">
      <c r="A429" s="72">
        <v>352</v>
      </c>
      <c r="B429" t="s">
        <v>1155</v>
      </c>
      <c r="C429" t="s">
        <v>766</v>
      </c>
      <c r="D429">
        <v>25</v>
      </c>
      <c r="E429" t="s">
        <v>782</v>
      </c>
      <c r="F429">
        <v>18</v>
      </c>
      <c r="G429">
        <v>0</v>
      </c>
      <c r="H429">
        <v>135</v>
      </c>
      <c r="I429">
        <v>23</v>
      </c>
      <c r="J429">
        <v>54</v>
      </c>
      <c r="K429">
        <v>0.42599999999999999</v>
      </c>
      <c r="L429">
        <v>3</v>
      </c>
      <c r="M429">
        <v>15</v>
      </c>
      <c r="N429">
        <v>0.2</v>
      </c>
      <c r="O429">
        <v>20</v>
      </c>
      <c r="P429">
        <v>39</v>
      </c>
      <c r="Q429">
        <v>0.51300000000000001</v>
      </c>
      <c r="R429">
        <v>0.45400000000000001</v>
      </c>
      <c r="S429">
        <v>14</v>
      </c>
      <c r="T429">
        <v>19</v>
      </c>
      <c r="U429">
        <v>0.73699999999999999</v>
      </c>
      <c r="V429">
        <v>9</v>
      </c>
      <c r="W429">
        <v>24</v>
      </c>
      <c r="X429">
        <v>33</v>
      </c>
      <c r="Y429">
        <v>7</v>
      </c>
      <c r="Z429">
        <v>8</v>
      </c>
      <c r="AA429">
        <v>7</v>
      </c>
      <c r="AB429">
        <v>8</v>
      </c>
      <c r="AC429">
        <v>32</v>
      </c>
      <c r="AD429">
        <v>63</v>
      </c>
    </row>
    <row r="430" spans="1:30">
      <c r="A430" s="72">
        <v>353</v>
      </c>
      <c r="B430" t="s">
        <v>1156</v>
      </c>
      <c r="C430" t="s">
        <v>811</v>
      </c>
      <c r="D430">
        <v>22</v>
      </c>
      <c r="E430" t="s">
        <v>772</v>
      </c>
      <c r="F430">
        <v>31</v>
      </c>
      <c r="G430">
        <v>0</v>
      </c>
      <c r="H430">
        <v>462</v>
      </c>
      <c r="I430">
        <v>64</v>
      </c>
      <c r="J430">
        <v>193</v>
      </c>
      <c r="K430">
        <v>0.33200000000000002</v>
      </c>
      <c r="L430">
        <v>27</v>
      </c>
      <c r="M430">
        <v>86</v>
      </c>
      <c r="N430">
        <v>0.314</v>
      </c>
      <c r="O430">
        <v>37</v>
      </c>
      <c r="P430">
        <v>107</v>
      </c>
      <c r="Q430">
        <v>0.34599999999999997</v>
      </c>
      <c r="R430">
        <v>0.40200000000000002</v>
      </c>
      <c r="S430">
        <v>5</v>
      </c>
      <c r="T430">
        <v>8</v>
      </c>
      <c r="U430">
        <v>0.625</v>
      </c>
      <c r="V430">
        <v>3</v>
      </c>
      <c r="W430">
        <v>45</v>
      </c>
      <c r="X430">
        <v>48</v>
      </c>
      <c r="Y430">
        <v>55</v>
      </c>
      <c r="Z430">
        <v>14</v>
      </c>
      <c r="AA430">
        <v>4</v>
      </c>
      <c r="AB430">
        <v>29</v>
      </c>
      <c r="AC430">
        <v>52</v>
      </c>
      <c r="AD430">
        <v>160</v>
      </c>
    </row>
    <row r="431" spans="1:30">
      <c r="A431" s="72">
        <v>353</v>
      </c>
      <c r="B431" t="s">
        <v>1156</v>
      </c>
      <c r="C431" t="s">
        <v>811</v>
      </c>
      <c r="D431">
        <v>22</v>
      </c>
      <c r="E431" t="s">
        <v>770</v>
      </c>
      <c r="F431">
        <v>20</v>
      </c>
      <c r="G431">
        <v>0</v>
      </c>
      <c r="H431">
        <v>320</v>
      </c>
      <c r="I431">
        <v>43</v>
      </c>
      <c r="J431">
        <v>130</v>
      </c>
      <c r="K431">
        <v>0.33100000000000002</v>
      </c>
      <c r="L431">
        <v>16</v>
      </c>
      <c r="M431">
        <v>52</v>
      </c>
      <c r="N431">
        <v>0.308</v>
      </c>
      <c r="O431">
        <v>27</v>
      </c>
      <c r="P431">
        <v>78</v>
      </c>
      <c r="Q431">
        <v>0.34599999999999997</v>
      </c>
      <c r="R431">
        <v>0.39200000000000002</v>
      </c>
      <c r="S431">
        <v>4</v>
      </c>
      <c r="T431">
        <v>4</v>
      </c>
      <c r="U431">
        <v>1</v>
      </c>
      <c r="V431">
        <v>2</v>
      </c>
      <c r="W431">
        <v>29</v>
      </c>
      <c r="X431">
        <v>31</v>
      </c>
      <c r="Y431">
        <v>40</v>
      </c>
      <c r="Z431">
        <v>10</v>
      </c>
      <c r="AA431">
        <v>4</v>
      </c>
      <c r="AB431">
        <v>16</v>
      </c>
      <c r="AC431">
        <v>38</v>
      </c>
      <c r="AD431">
        <v>106</v>
      </c>
    </row>
    <row r="432" spans="1:30">
      <c r="A432" s="72">
        <v>353</v>
      </c>
      <c r="B432" t="s">
        <v>1156</v>
      </c>
      <c r="C432" t="s">
        <v>811</v>
      </c>
      <c r="D432">
        <v>22</v>
      </c>
      <c r="E432" t="s">
        <v>867</v>
      </c>
      <c r="F432">
        <v>11</v>
      </c>
      <c r="G432">
        <v>0</v>
      </c>
      <c r="H432">
        <v>142</v>
      </c>
      <c r="I432">
        <v>21</v>
      </c>
      <c r="J432">
        <v>63</v>
      </c>
      <c r="K432">
        <v>0.33300000000000002</v>
      </c>
      <c r="L432">
        <v>11</v>
      </c>
      <c r="M432">
        <v>34</v>
      </c>
      <c r="N432">
        <v>0.32400000000000001</v>
      </c>
      <c r="O432">
        <v>10</v>
      </c>
      <c r="P432">
        <v>29</v>
      </c>
      <c r="Q432">
        <v>0.34499999999999997</v>
      </c>
      <c r="R432">
        <v>0.42099999999999999</v>
      </c>
      <c r="S432">
        <v>1</v>
      </c>
      <c r="T432">
        <v>4</v>
      </c>
      <c r="U432">
        <v>0.25</v>
      </c>
      <c r="V432">
        <v>1</v>
      </c>
      <c r="W432">
        <v>16</v>
      </c>
      <c r="X432">
        <v>17</v>
      </c>
      <c r="Y432">
        <v>15</v>
      </c>
      <c r="Z432">
        <v>4</v>
      </c>
      <c r="AA432">
        <v>0</v>
      </c>
      <c r="AB432">
        <v>13</v>
      </c>
      <c r="AC432">
        <v>14</v>
      </c>
      <c r="AD432">
        <v>54</v>
      </c>
    </row>
    <row r="433" spans="1:30">
      <c r="A433" s="72">
        <v>354</v>
      </c>
      <c r="B433" t="s">
        <v>1157</v>
      </c>
      <c r="C433" t="s">
        <v>811</v>
      </c>
      <c r="D433">
        <v>22</v>
      </c>
      <c r="E433" t="s">
        <v>812</v>
      </c>
      <c r="F433">
        <v>82</v>
      </c>
      <c r="G433">
        <v>58</v>
      </c>
      <c r="H433">
        <v>2412</v>
      </c>
      <c r="I433">
        <v>430</v>
      </c>
      <c r="J433">
        <v>912</v>
      </c>
      <c r="K433">
        <v>0.47099999999999997</v>
      </c>
      <c r="L433">
        <v>40</v>
      </c>
      <c r="M433">
        <v>146</v>
      </c>
      <c r="N433">
        <v>0.27400000000000002</v>
      </c>
      <c r="O433">
        <v>390</v>
      </c>
      <c r="P433">
        <v>766</v>
      </c>
      <c r="Q433">
        <v>0.50900000000000001</v>
      </c>
      <c r="R433">
        <v>0.49299999999999999</v>
      </c>
      <c r="S433">
        <v>146</v>
      </c>
      <c r="T433">
        <v>211</v>
      </c>
      <c r="U433">
        <v>0.69199999999999995</v>
      </c>
      <c r="V433">
        <v>89</v>
      </c>
      <c r="W433">
        <v>298</v>
      </c>
      <c r="X433">
        <v>387</v>
      </c>
      <c r="Y433">
        <v>529</v>
      </c>
      <c r="Z433">
        <v>88</v>
      </c>
      <c r="AA433">
        <v>40</v>
      </c>
      <c r="AB433">
        <v>178</v>
      </c>
      <c r="AC433">
        <v>177</v>
      </c>
      <c r="AD433">
        <v>1046</v>
      </c>
    </row>
    <row r="434" spans="1:30">
      <c r="A434" s="72">
        <v>355</v>
      </c>
      <c r="B434" t="s">
        <v>1158</v>
      </c>
      <c r="C434" t="s">
        <v>811</v>
      </c>
      <c r="D434">
        <v>24</v>
      </c>
      <c r="E434" t="s">
        <v>802</v>
      </c>
      <c r="F434">
        <v>6</v>
      </c>
      <c r="G434">
        <v>0</v>
      </c>
      <c r="H434">
        <v>99</v>
      </c>
      <c r="I434">
        <v>8</v>
      </c>
      <c r="J434">
        <v>22</v>
      </c>
      <c r="K434">
        <v>0.36399999999999999</v>
      </c>
      <c r="L434">
        <v>1</v>
      </c>
      <c r="M434">
        <v>9</v>
      </c>
      <c r="N434">
        <v>0.111</v>
      </c>
      <c r="O434">
        <v>7</v>
      </c>
      <c r="P434">
        <v>13</v>
      </c>
      <c r="Q434">
        <v>0.53800000000000003</v>
      </c>
      <c r="R434">
        <v>0.38600000000000001</v>
      </c>
      <c r="S434">
        <v>3</v>
      </c>
      <c r="T434">
        <v>5</v>
      </c>
      <c r="U434">
        <v>0.6</v>
      </c>
      <c r="V434">
        <v>0</v>
      </c>
      <c r="W434">
        <v>12</v>
      </c>
      <c r="X434">
        <v>12</v>
      </c>
      <c r="Y434">
        <v>13</v>
      </c>
      <c r="Z434">
        <v>3</v>
      </c>
      <c r="AA434">
        <v>4</v>
      </c>
      <c r="AB434">
        <v>10</v>
      </c>
      <c r="AC434">
        <v>9</v>
      </c>
      <c r="AD434">
        <v>20</v>
      </c>
    </row>
    <row r="435" spans="1:30">
      <c r="A435" s="72">
        <v>356</v>
      </c>
      <c r="B435" t="s">
        <v>1159</v>
      </c>
      <c r="C435" t="s">
        <v>794</v>
      </c>
      <c r="D435">
        <v>39</v>
      </c>
      <c r="E435" t="s">
        <v>795</v>
      </c>
      <c r="F435">
        <v>25</v>
      </c>
      <c r="G435">
        <v>7</v>
      </c>
      <c r="H435">
        <v>277</v>
      </c>
      <c r="I435">
        <v>28</v>
      </c>
      <c r="J435">
        <v>70</v>
      </c>
      <c r="K435">
        <v>0.4</v>
      </c>
      <c r="L435">
        <v>15</v>
      </c>
      <c r="M435">
        <v>43</v>
      </c>
      <c r="N435">
        <v>0.34899999999999998</v>
      </c>
      <c r="O435">
        <v>13</v>
      </c>
      <c r="P435">
        <v>27</v>
      </c>
      <c r="Q435">
        <v>0.48099999999999998</v>
      </c>
      <c r="R435">
        <v>0.50700000000000001</v>
      </c>
      <c r="S435">
        <v>10</v>
      </c>
      <c r="T435">
        <v>13</v>
      </c>
      <c r="U435">
        <v>0.76900000000000002</v>
      </c>
      <c r="V435">
        <v>1</v>
      </c>
      <c r="W435">
        <v>47</v>
      </c>
      <c r="X435">
        <v>48</v>
      </c>
      <c r="Y435">
        <v>10</v>
      </c>
      <c r="Z435">
        <v>4</v>
      </c>
      <c r="AA435">
        <v>5</v>
      </c>
      <c r="AB435">
        <v>16</v>
      </c>
      <c r="AC435">
        <v>40</v>
      </c>
      <c r="AD435">
        <v>81</v>
      </c>
    </row>
    <row r="436" spans="1:30">
      <c r="A436" s="72">
        <v>357</v>
      </c>
      <c r="B436" t="s">
        <v>1160</v>
      </c>
      <c r="C436" t="s">
        <v>776</v>
      </c>
      <c r="D436">
        <v>24</v>
      </c>
      <c r="E436" t="s">
        <v>804</v>
      </c>
      <c r="F436">
        <v>21</v>
      </c>
      <c r="G436">
        <v>1</v>
      </c>
      <c r="H436">
        <v>170</v>
      </c>
      <c r="I436">
        <v>16</v>
      </c>
      <c r="J436">
        <v>30</v>
      </c>
      <c r="K436">
        <v>0.53300000000000003</v>
      </c>
      <c r="L436">
        <v>0</v>
      </c>
      <c r="M436">
        <v>0</v>
      </c>
      <c r="O436">
        <v>16</v>
      </c>
      <c r="P436">
        <v>30</v>
      </c>
      <c r="Q436">
        <v>0.53300000000000003</v>
      </c>
      <c r="R436">
        <v>0.53300000000000003</v>
      </c>
      <c r="S436">
        <v>8</v>
      </c>
      <c r="T436">
        <v>19</v>
      </c>
      <c r="U436">
        <v>0.42099999999999999</v>
      </c>
      <c r="V436">
        <v>23</v>
      </c>
      <c r="W436">
        <v>28</v>
      </c>
      <c r="X436">
        <v>51</v>
      </c>
      <c r="Y436">
        <v>10</v>
      </c>
      <c r="Z436">
        <v>4</v>
      </c>
      <c r="AA436">
        <v>4</v>
      </c>
      <c r="AB436">
        <v>12</v>
      </c>
      <c r="AC436">
        <v>23</v>
      </c>
      <c r="AD436">
        <v>40</v>
      </c>
    </row>
    <row r="437" spans="1:30">
      <c r="A437" s="72">
        <v>358</v>
      </c>
      <c r="B437" t="s">
        <v>1161</v>
      </c>
      <c r="C437" t="s">
        <v>776</v>
      </c>
      <c r="D437">
        <v>26</v>
      </c>
      <c r="E437" t="s">
        <v>772</v>
      </c>
      <c r="F437">
        <v>81</v>
      </c>
      <c r="G437">
        <v>64</v>
      </c>
      <c r="H437">
        <v>2148</v>
      </c>
      <c r="I437">
        <v>334</v>
      </c>
      <c r="J437">
        <v>623</v>
      </c>
      <c r="K437">
        <v>0.53600000000000003</v>
      </c>
      <c r="L437">
        <v>0</v>
      </c>
      <c r="M437">
        <v>6</v>
      </c>
      <c r="N437">
        <v>0</v>
      </c>
      <c r="O437">
        <v>334</v>
      </c>
      <c r="P437">
        <v>617</v>
      </c>
      <c r="Q437">
        <v>0.54100000000000004</v>
      </c>
      <c r="R437">
        <v>0.53600000000000003</v>
      </c>
      <c r="S437">
        <v>174</v>
      </c>
      <c r="T437">
        <v>300</v>
      </c>
      <c r="U437">
        <v>0.57999999999999996</v>
      </c>
      <c r="V437">
        <v>170</v>
      </c>
      <c r="W437">
        <v>435</v>
      </c>
      <c r="X437">
        <v>605</v>
      </c>
      <c r="Y437">
        <v>284</v>
      </c>
      <c r="Z437">
        <v>69</v>
      </c>
      <c r="AA437">
        <v>92</v>
      </c>
      <c r="AB437">
        <v>134</v>
      </c>
      <c r="AC437">
        <v>226</v>
      </c>
      <c r="AD437">
        <v>842</v>
      </c>
    </row>
    <row r="438" spans="1:30">
      <c r="A438" s="72">
        <v>358</v>
      </c>
      <c r="B438" t="s">
        <v>1161</v>
      </c>
      <c r="C438" t="s">
        <v>776</v>
      </c>
      <c r="D438">
        <v>26</v>
      </c>
      <c r="E438" t="s">
        <v>790</v>
      </c>
      <c r="F438">
        <v>54</v>
      </c>
      <c r="G438">
        <v>54</v>
      </c>
      <c r="H438">
        <v>1516</v>
      </c>
      <c r="I438">
        <v>235</v>
      </c>
      <c r="J438">
        <v>442</v>
      </c>
      <c r="K438">
        <v>0.53200000000000003</v>
      </c>
      <c r="L438">
        <v>0</v>
      </c>
      <c r="M438">
        <v>5</v>
      </c>
      <c r="N438">
        <v>0</v>
      </c>
      <c r="O438">
        <v>235</v>
      </c>
      <c r="P438">
        <v>437</v>
      </c>
      <c r="Q438">
        <v>0.53800000000000003</v>
      </c>
      <c r="R438">
        <v>0.53200000000000003</v>
      </c>
      <c r="S438">
        <v>127</v>
      </c>
      <c r="T438">
        <v>224</v>
      </c>
      <c r="U438">
        <v>0.56699999999999995</v>
      </c>
      <c r="V438">
        <v>120</v>
      </c>
      <c r="W438">
        <v>312</v>
      </c>
      <c r="X438">
        <v>432</v>
      </c>
      <c r="Y438">
        <v>214</v>
      </c>
      <c r="Z438">
        <v>50</v>
      </c>
      <c r="AA438">
        <v>63</v>
      </c>
      <c r="AB438">
        <v>88</v>
      </c>
      <c r="AC438">
        <v>149</v>
      </c>
      <c r="AD438">
        <v>597</v>
      </c>
    </row>
    <row r="439" spans="1:30">
      <c r="A439" s="72">
        <v>358</v>
      </c>
      <c r="B439" t="s">
        <v>1161</v>
      </c>
      <c r="C439" t="s">
        <v>776</v>
      </c>
      <c r="D439">
        <v>26</v>
      </c>
      <c r="E439" t="s">
        <v>808</v>
      </c>
      <c r="F439">
        <v>27</v>
      </c>
      <c r="G439">
        <v>10</v>
      </c>
      <c r="H439">
        <v>632</v>
      </c>
      <c r="I439">
        <v>99</v>
      </c>
      <c r="J439">
        <v>181</v>
      </c>
      <c r="K439">
        <v>0.54700000000000004</v>
      </c>
      <c r="L439">
        <v>0</v>
      </c>
      <c r="M439">
        <v>1</v>
      </c>
      <c r="N439">
        <v>0</v>
      </c>
      <c r="O439">
        <v>99</v>
      </c>
      <c r="P439">
        <v>180</v>
      </c>
      <c r="Q439">
        <v>0.55000000000000004</v>
      </c>
      <c r="R439">
        <v>0.54700000000000004</v>
      </c>
      <c r="S439">
        <v>47</v>
      </c>
      <c r="T439">
        <v>76</v>
      </c>
      <c r="U439">
        <v>0.61799999999999999</v>
      </c>
      <c r="V439">
        <v>50</v>
      </c>
      <c r="W439">
        <v>123</v>
      </c>
      <c r="X439">
        <v>173</v>
      </c>
      <c r="Y439">
        <v>70</v>
      </c>
      <c r="Z439">
        <v>19</v>
      </c>
      <c r="AA439">
        <v>29</v>
      </c>
      <c r="AB439">
        <v>46</v>
      </c>
      <c r="AC439">
        <v>77</v>
      </c>
      <c r="AD439">
        <v>245</v>
      </c>
    </row>
    <row r="440" spans="1:30">
      <c r="A440" s="72">
        <v>359</v>
      </c>
      <c r="B440" t="s">
        <v>1162</v>
      </c>
      <c r="C440" t="s">
        <v>776</v>
      </c>
      <c r="D440">
        <v>28</v>
      </c>
      <c r="E440" t="s">
        <v>772</v>
      </c>
      <c r="F440">
        <v>45</v>
      </c>
      <c r="G440">
        <v>12</v>
      </c>
      <c r="H440">
        <v>484</v>
      </c>
      <c r="I440">
        <v>44</v>
      </c>
      <c r="J440">
        <v>92</v>
      </c>
      <c r="K440">
        <v>0.47799999999999998</v>
      </c>
      <c r="L440">
        <v>0</v>
      </c>
      <c r="M440">
        <v>0</v>
      </c>
      <c r="O440">
        <v>44</v>
      </c>
      <c r="P440">
        <v>92</v>
      </c>
      <c r="Q440">
        <v>0.47799999999999998</v>
      </c>
      <c r="R440">
        <v>0.47799999999999998</v>
      </c>
      <c r="S440">
        <v>25</v>
      </c>
      <c r="T440">
        <v>39</v>
      </c>
      <c r="U440">
        <v>0.64100000000000001</v>
      </c>
      <c r="V440">
        <v>38</v>
      </c>
      <c r="W440">
        <v>57</v>
      </c>
      <c r="X440">
        <v>95</v>
      </c>
      <c r="Y440">
        <v>21</v>
      </c>
      <c r="Z440">
        <v>18</v>
      </c>
      <c r="AA440">
        <v>13</v>
      </c>
      <c r="AB440">
        <v>30</v>
      </c>
      <c r="AC440">
        <v>73</v>
      </c>
      <c r="AD440">
        <v>113</v>
      </c>
    </row>
    <row r="441" spans="1:30">
      <c r="A441" s="72">
        <v>359</v>
      </c>
      <c r="B441" t="s">
        <v>1162</v>
      </c>
      <c r="C441" t="s">
        <v>776</v>
      </c>
      <c r="D441">
        <v>28</v>
      </c>
      <c r="E441" t="s">
        <v>802</v>
      </c>
      <c r="F441">
        <v>32</v>
      </c>
      <c r="G441">
        <v>12</v>
      </c>
      <c r="H441">
        <v>310</v>
      </c>
      <c r="I441">
        <v>30</v>
      </c>
      <c r="J441">
        <v>68</v>
      </c>
      <c r="K441">
        <v>0.441</v>
      </c>
      <c r="L441">
        <v>0</v>
      </c>
      <c r="M441">
        <v>0</v>
      </c>
      <c r="O441">
        <v>30</v>
      </c>
      <c r="P441">
        <v>68</v>
      </c>
      <c r="Q441">
        <v>0.441</v>
      </c>
      <c r="R441">
        <v>0.441</v>
      </c>
      <c r="S441">
        <v>22</v>
      </c>
      <c r="T441">
        <v>35</v>
      </c>
      <c r="U441">
        <v>0.629</v>
      </c>
      <c r="V441">
        <v>23</v>
      </c>
      <c r="W441">
        <v>30</v>
      </c>
      <c r="X441">
        <v>53</v>
      </c>
      <c r="Y441">
        <v>18</v>
      </c>
      <c r="Z441">
        <v>11</v>
      </c>
      <c r="AA441">
        <v>9</v>
      </c>
      <c r="AB441">
        <v>22</v>
      </c>
      <c r="AC441">
        <v>48</v>
      </c>
      <c r="AD441">
        <v>82</v>
      </c>
    </row>
    <row r="442" spans="1:30">
      <c r="A442" s="72">
        <v>359</v>
      </c>
      <c r="B442" t="s">
        <v>1162</v>
      </c>
      <c r="C442" t="s">
        <v>776</v>
      </c>
      <c r="D442">
        <v>28</v>
      </c>
      <c r="E442" t="s">
        <v>826</v>
      </c>
      <c r="F442">
        <v>13</v>
      </c>
      <c r="G442">
        <v>0</v>
      </c>
      <c r="H442">
        <v>174</v>
      </c>
      <c r="I442">
        <v>14</v>
      </c>
      <c r="J442">
        <v>24</v>
      </c>
      <c r="K442">
        <v>0.58299999999999996</v>
      </c>
      <c r="L442">
        <v>0</v>
      </c>
      <c r="M442">
        <v>0</v>
      </c>
      <c r="O442">
        <v>14</v>
      </c>
      <c r="P442">
        <v>24</v>
      </c>
      <c r="Q442">
        <v>0.58299999999999996</v>
      </c>
      <c r="R442">
        <v>0.58299999999999996</v>
      </c>
      <c r="S442">
        <v>3</v>
      </c>
      <c r="T442">
        <v>4</v>
      </c>
      <c r="U442">
        <v>0.75</v>
      </c>
      <c r="V442">
        <v>15</v>
      </c>
      <c r="W442">
        <v>27</v>
      </c>
      <c r="X442">
        <v>42</v>
      </c>
      <c r="Y442">
        <v>3</v>
      </c>
      <c r="Z442">
        <v>7</v>
      </c>
      <c r="AA442">
        <v>4</v>
      </c>
      <c r="AB442">
        <v>8</v>
      </c>
      <c r="AC442">
        <v>25</v>
      </c>
      <c r="AD442">
        <v>31</v>
      </c>
    </row>
    <row r="443" spans="1:30">
      <c r="A443" s="72">
        <v>360</v>
      </c>
      <c r="B443" t="s">
        <v>1163</v>
      </c>
      <c r="C443" t="s">
        <v>776</v>
      </c>
      <c r="D443">
        <v>21</v>
      </c>
      <c r="E443" t="s">
        <v>869</v>
      </c>
      <c r="F443">
        <v>54</v>
      </c>
      <c r="G443">
        <v>4</v>
      </c>
      <c r="H443">
        <v>626</v>
      </c>
      <c r="I443">
        <v>67</v>
      </c>
      <c r="J443">
        <v>115</v>
      </c>
      <c r="K443">
        <v>0.58299999999999996</v>
      </c>
      <c r="L443">
        <v>0</v>
      </c>
      <c r="M443">
        <v>0</v>
      </c>
      <c r="O443">
        <v>67</v>
      </c>
      <c r="P443">
        <v>115</v>
      </c>
      <c r="Q443">
        <v>0.58299999999999996</v>
      </c>
      <c r="R443">
        <v>0.58299999999999996</v>
      </c>
      <c r="S443">
        <v>31</v>
      </c>
      <c r="T443">
        <v>57</v>
      </c>
      <c r="U443">
        <v>0.54400000000000004</v>
      </c>
      <c r="V443">
        <v>78</v>
      </c>
      <c r="W443">
        <v>87</v>
      </c>
      <c r="X443">
        <v>165</v>
      </c>
      <c r="Y443">
        <v>12</v>
      </c>
      <c r="Z443">
        <v>17</v>
      </c>
      <c r="AA443">
        <v>20</v>
      </c>
      <c r="AB443">
        <v>29</v>
      </c>
      <c r="AC443">
        <v>113</v>
      </c>
      <c r="AD443">
        <v>165</v>
      </c>
    </row>
    <row r="444" spans="1:30">
      <c r="A444" s="72">
        <v>361</v>
      </c>
      <c r="B444" t="s">
        <v>1164</v>
      </c>
      <c r="C444" t="s">
        <v>794</v>
      </c>
      <c r="D444">
        <v>23</v>
      </c>
      <c r="E444" t="s">
        <v>833</v>
      </c>
      <c r="F444">
        <v>80</v>
      </c>
      <c r="G444">
        <v>80</v>
      </c>
      <c r="H444">
        <v>2605</v>
      </c>
      <c r="I444">
        <v>414</v>
      </c>
      <c r="J444">
        <v>803</v>
      </c>
      <c r="K444">
        <v>0.51600000000000001</v>
      </c>
      <c r="L444">
        <v>148</v>
      </c>
      <c r="M444">
        <v>341</v>
      </c>
      <c r="N444">
        <v>0.434</v>
      </c>
      <c r="O444">
        <v>266</v>
      </c>
      <c r="P444">
        <v>462</v>
      </c>
      <c r="Q444">
        <v>0.57599999999999996</v>
      </c>
      <c r="R444">
        <v>0.60799999999999998</v>
      </c>
      <c r="S444">
        <v>99</v>
      </c>
      <c r="T444">
        <v>119</v>
      </c>
      <c r="U444">
        <v>0.83199999999999996</v>
      </c>
      <c r="V444">
        <v>118</v>
      </c>
      <c r="W444">
        <v>396</v>
      </c>
      <c r="X444">
        <v>514</v>
      </c>
      <c r="Y444">
        <v>121</v>
      </c>
      <c r="Z444">
        <v>116</v>
      </c>
      <c r="AA444">
        <v>42</v>
      </c>
      <c r="AB444">
        <v>44</v>
      </c>
      <c r="AC444">
        <v>193</v>
      </c>
      <c r="AD444">
        <v>1075</v>
      </c>
    </row>
    <row r="445" spans="1:30">
      <c r="A445" s="72">
        <v>362</v>
      </c>
      <c r="B445" t="s">
        <v>1165</v>
      </c>
      <c r="C445" t="s">
        <v>766</v>
      </c>
      <c r="D445">
        <v>21</v>
      </c>
      <c r="E445" t="s">
        <v>867</v>
      </c>
      <c r="F445">
        <v>64</v>
      </c>
      <c r="G445">
        <v>13</v>
      </c>
      <c r="H445">
        <v>1000</v>
      </c>
      <c r="I445">
        <v>183</v>
      </c>
      <c r="J445">
        <v>375</v>
      </c>
      <c r="K445">
        <v>0.48799999999999999</v>
      </c>
      <c r="L445">
        <v>32</v>
      </c>
      <c r="M445">
        <v>96</v>
      </c>
      <c r="N445">
        <v>0.33300000000000002</v>
      </c>
      <c r="O445">
        <v>151</v>
      </c>
      <c r="P445">
        <v>279</v>
      </c>
      <c r="Q445">
        <v>0.54100000000000004</v>
      </c>
      <c r="R445">
        <v>0.53100000000000003</v>
      </c>
      <c r="S445">
        <v>39</v>
      </c>
      <c r="T445">
        <v>59</v>
      </c>
      <c r="U445">
        <v>0.66100000000000003</v>
      </c>
      <c r="V445">
        <v>75</v>
      </c>
      <c r="W445">
        <v>221</v>
      </c>
      <c r="X445">
        <v>296</v>
      </c>
      <c r="Y445">
        <v>35</v>
      </c>
      <c r="Z445">
        <v>16</v>
      </c>
      <c r="AA445">
        <v>11</v>
      </c>
      <c r="AB445">
        <v>37</v>
      </c>
      <c r="AC445">
        <v>94</v>
      </c>
      <c r="AD445">
        <v>437</v>
      </c>
    </row>
    <row r="446" spans="1:30">
      <c r="A446" s="72">
        <v>363</v>
      </c>
      <c r="B446" t="s">
        <v>1166</v>
      </c>
      <c r="C446" t="s">
        <v>766</v>
      </c>
      <c r="D446">
        <v>21</v>
      </c>
      <c r="E446" t="s">
        <v>804</v>
      </c>
      <c r="F446">
        <v>66</v>
      </c>
      <c r="G446">
        <v>65</v>
      </c>
      <c r="H446">
        <v>2164</v>
      </c>
      <c r="I446">
        <v>443</v>
      </c>
      <c r="J446">
        <v>985</v>
      </c>
      <c r="K446">
        <v>0.45</v>
      </c>
      <c r="L446">
        <v>112</v>
      </c>
      <c r="M446">
        <v>314</v>
      </c>
      <c r="N446">
        <v>0.35699999999999998</v>
      </c>
      <c r="O446">
        <v>331</v>
      </c>
      <c r="P446">
        <v>671</v>
      </c>
      <c r="Q446">
        <v>0.49299999999999999</v>
      </c>
      <c r="R446">
        <v>0.50700000000000001</v>
      </c>
      <c r="S446">
        <v>198</v>
      </c>
      <c r="T446">
        <v>252</v>
      </c>
      <c r="U446">
        <v>0.78600000000000003</v>
      </c>
      <c r="V446">
        <v>111</v>
      </c>
      <c r="W446">
        <v>364</v>
      </c>
      <c r="X446">
        <v>475</v>
      </c>
      <c r="Y446">
        <v>97</v>
      </c>
      <c r="Z446">
        <v>47</v>
      </c>
      <c r="AA446">
        <v>129</v>
      </c>
      <c r="AB446">
        <v>118</v>
      </c>
      <c r="AC446">
        <v>244</v>
      </c>
      <c r="AD446">
        <v>1196</v>
      </c>
    </row>
    <row r="447" spans="1:30">
      <c r="A447" s="72">
        <v>364</v>
      </c>
      <c r="B447" t="s">
        <v>1167</v>
      </c>
      <c r="C447" t="s">
        <v>776</v>
      </c>
      <c r="D447">
        <v>25</v>
      </c>
      <c r="E447" t="s">
        <v>773</v>
      </c>
      <c r="F447">
        <v>77</v>
      </c>
      <c r="G447">
        <v>3</v>
      </c>
      <c r="H447">
        <v>1333</v>
      </c>
      <c r="I447">
        <v>194</v>
      </c>
      <c r="J447">
        <v>377</v>
      </c>
      <c r="K447">
        <v>0.51500000000000001</v>
      </c>
      <c r="L447">
        <v>21</v>
      </c>
      <c r="M447">
        <v>74</v>
      </c>
      <c r="N447">
        <v>0.28399999999999997</v>
      </c>
      <c r="O447">
        <v>173</v>
      </c>
      <c r="P447">
        <v>303</v>
      </c>
      <c r="Q447">
        <v>0.57099999999999995</v>
      </c>
      <c r="R447">
        <v>0.54200000000000004</v>
      </c>
      <c r="S447">
        <v>107</v>
      </c>
      <c r="T447">
        <v>141</v>
      </c>
      <c r="U447">
        <v>0.75900000000000001</v>
      </c>
      <c r="V447">
        <v>93</v>
      </c>
      <c r="W447">
        <v>213</v>
      </c>
      <c r="X447">
        <v>306</v>
      </c>
      <c r="Y447">
        <v>49</v>
      </c>
      <c r="Z447">
        <v>61</v>
      </c>
      <c r="AA447">
        <v>39</v>
      </c>
      <c r="AB447">
        <v>34</v>
      </c>
      <c r="AC447">
        <v>135</v>
      </c>
      <c r="AD447">
        <v>516</v>
      </c>
    </row>
    <row r="448" spans="1:30">
      <c r="A448" s="72">
        <v>365</v>
      </c>
      <c r="B448" t="s">
        <v>1168</v>
      </c>
      <c r="C448" t="s">
        <v>769</v>
      </c>
      <c r="D448">
        <v>23</v>
      </c>
      <c r="E448" t="s">
        <v>869</v>
      </c>
      <c r="F448">
        <v>76</v>
      </c>
      <c r="G448">
        <v>18</v>
      </c>
      <c r="H448">
        <v>1368</v>
      </c>
      <c r="I448">
        <v>227</v>
      </c>
      <c r="J448">
        <v>506</v>
      </c>
      <c r="K448">
        <v>0.44900000000000001</v>
      </c>
      <c r="L448">
        <v>56</v>
      </c>
      <c r="M448">
        <v>173</v>
      </c>
      <c r="N448">
        <v>0.32400000000000001</v>
      </c>
      <c r="O448">
        <v>171</v>
      </c>
      <c r="P448">
        <v>333</v>
      </c>
      <c r="Q448">
        <v>0.51400000000000001</v>
      </c>
      <c r="R448">
        <v>0.504</v>
      </c>
      <c r="S448">
        <v>126</v>
      </c>
      <c r="T448">
        <v>159</v>
      </c>
      <c r="U448">
        <v>0.79200000000000004</v>
      </c>
      <c r="V448">
        <v>26</v>
      </c>
      <c r="W448">
        <v>143</v>
      </c>
      <c r="X448">
        <v>169</v>
      </c>
      <c r="Y448">
        <v>82</v>
      </c>
      <c r="Z448">
        <v>52</v>
      </c>
      <c r="AA448">
        <v>14</v>
      </c>
      <c r="AB448">
        <v>70</v>
      </c>
      <c r="AC448">
        <v>127</v>
      </c>
      <c r="AD448">
        <v>636</v>
      </c>
    </row>
    <row r="449" spans="1:30">
      <c r="A449" s="72">
        <v>366</v>
      </c>
      <c r="B449" t="s">
        <v>1169</v>
      </c>
      <c r="C449" t="s">
        <v>766</v>
      </c>
      <c r="D449">
        <v>23</v>
      </c>
      <c r="E449" t="s">
        <v>797</v>
      </c>
      <c r="F449">
        <v>6</v>
      </c>
      <c r="G449">
        <v>1</v>
      </c>
      <c r="H449">
        <v>157</v>
      </c>
      <c r="I449">
        <v>25</v>
      </c>
      <c r="J449">
        <v>54</v>
      </c>
      <c r="K449">
        <v>0.46300000000000002</v>
      </c>
      <c r="L449">
        <v>6</v>
      </c>
      <c r="M449">
        <v>19</v>
      </c>
      <c r="N449">
        <v>0.316</v>
      </c>
      <c r="O449">
        <v>19</v>
      </c>
      <c r="P449">
        <v>35</v>
      </c>
      <c r="Q449">
        <v>0.54300000000000004</v>
      </c>
      <c r="R449">
        <v>0.51900000000000002</v>
      </c>
      <c r="S449">
        <v>8</v>
      </c>
      <c r="T449">
        <v>10</v>
      </c>
      <c r="U449">
        <v>0.8</v>
      </c>
      <c r="V449">
        <v>11</v>
      </c>
      <c r="W449">
        <v>18</v>
      </c>
      <c r="X449">
        <v>29</v>
      </c>
      <c r="Y449">
        <v>5</v>
      </c>
      <c r="Z449">
        <v>3</v>
      </c>
      <c r="AA449">
        <v>2</v>
      </c>
      <c r="AB449">
        <v>3</v>
      </c>
      <c r="AC449">
        <v>14</v>
      </c>
      <c r="AD449">
        <v>64</v>
      </c>
    </row>
    <row r="450" spans="1:30">
      <c r="A450" s="72">
        <v>367</v>
      </c>
      <c r="B450" t="s">
        <v>1170</v>
      </c>
      <c r="C450" t="s">
        <v>811</v>
      </c>
      <c r="D450">
        <v>33</v>
      </c>
      <c r="E450" t="s">
        <v>818</v>
      </c>
      <c r="F450">
        <v>14</v>
      </c>
      <c r="G450">
        <v>0</v>
      </c>
      <c r="H450">
        <v>134</v>
      </c>
      <c r="I450">
        <v>4</v>
      </c>
      <c r="J450">
        <v>24</v>
      </c>
      <c r="K450">
        <v>0.16700000000000001</v>
      </c>
      <c r="L450">
        <v>3</v>
      </c>
      <c r="M450">
        <v>17</v>
      </c>
      <c r="N450">
        <v>0.17599999999999999</v>
      </c>
      <c r="O450">
        <v>1</v>
      </c>
      <c r="P450">
        <v>7</v>
      </c>
      <c r="Q450">
        <v>0.14299999999999999</v>
      </c>
      <c r="R450">
        <v>0.22900000000000001</v>
      </c>
      <c r="S450">
        <v>3</v>
      </c>
      <c r="T450">
        <v>4</v>
      </c>
      <c r="U450">
        <v>0.75</v>
      </c>
      <c r="V450">
        <v>3</v>
      </c>
      <c r="W450">
        <v>8</v>
      </c>
      <c r="X450">
        <v>11</v>
      </c>
      <c r="Y450">
        <v>18</v>
      </c>
      <c r="Z450">
        <v>11</v>
      </c>
      <c r="AA450">
        <v>1</v>
      </c>
      <c r="AB450">
        <v>3</v>
      </c>
      <c r="AC450">
        <v>14</v>
      </c>
      <c r="AD450">
        <v>14</v>
      </c>
    </row>
    <row r="451" spans="1:30">
      <c r="A451" s="72">
        <v>368</v>
      </c>
      <c r="B451" t="s">
        <v>1171</v>
      </c>
      <c r="C451" t="s">
        <v>794</v>
      </c>
      <c r="D451">
        <v>22</v>
      </c>
      <c r="E451" t="s">
        <v>831</v>
      </c>
      <c r="F451">
        <v>59</v>
      </c>
      <c r="G451">
        <v>10</v>
      </c>
      <c r="H451">
        <v>981</v>
      </c>
      <c r="I451">
        <v>114</v>
      </c>
      <c r="J451">
        <v>285</v>
      </c>
      <c r="K451">
        <v>0.4</v>
      </c>
      <c r="L451">
        <v>33</v>
      </c>
      <c r="M451">
        <v>102</v>
      </c>
      <c r="N451">
        <v>0.32400000000000001</v>
      </c>
      <c r="O451">
        <v>81</v>
      </c>
      <c r="P451">
        <v>183</v>
      </c>
      <c r="Q451">
        <v>0.443</v>
      </c>
      <c r="R451">
        <v>0.45800000000000002</v>
      </c>
      <c r="S451">
        <v>74</v>
      </c>
      <c r="T451">
        <v>94</v>
      </c>
      <c r="U451">
        <v>0.78700000000000003</v>
      </c>
      <c r="V451">
        <v>25</v>
      </c>
      <c r="W451">
        <v>132</v>
      </c>
      <c r="X451">
        <v>157</v>
      </c>
      <c r="Y451">
        <v>55</v>
      </c>
      <c r="Z451">
        <v>43</v>
      </c>
      <c r="AA451">
        <v>27</v>
      </c>
      <c r="AB451">
        <v>61</v>
      </c>
      <c r="AC451">
        <v>96</v>
      </c>
      <c r="AD451">
        <v>335</v>
      </c>
    </row>
    <row r="452" spans="1:30">
      <c r="A452" s="72">
        <v>369</v>
      </c>
      <c r="B452" t="s">
        <v>1172</v>
      </c>
      <c r="C452" t="s">
        <v>769</v>
      </c>
      <c r="D452">
        <v>22</v>
      </c>
      <c r="E452" t="s">
        <v>790</v>
      </c>
      <c r="F452">
        <v>16</v>
      </c>
      <c r="G452">
        <v>0</v>
      </c>
      <c r="H452">
        <v>80</v>
      </c>
      <c r="I452">
        <v>13</v>
      </c>
      <c r="J452">
        <v>29</v>
      </c>
      <c r="K452">
        <v>0.44800000000000001</v>
      </c>
      <c r="L452">
        <v>5</v>
      </c>
      <c r="M452">
        <v>13</v>
      </c>
      <c r="N452">
        <v>0.38500000000000001</v>
      </c>
      <c r="O452">
        <v>8</v>
      </c>
      <c r="P452">
        <v>16</v>
      </c>
      <c r="Q452">
        <v>0.5</v>
      </c>
      <c r="R452">
        <v>0.53400000000000003</v>
      </c>
      <c r="S452">
        <v>0</v>
      </c>
      <c r="T452">
        <v>3</v>
      </c>
      <c r="U452">
        <v>0</v>
      </c>
      <c r="V452">
        <v>4</v>
      </c>
      <c r="W452">
        <v>10</v>
      </c>
      <c r="X452">
        <v>14</v>
      </c>
      <c r="Y452">
        <v>11</v>
      </c>
      <c r="Z452">
        <v>2</v>
      </c>
      <c r="AA452">
        <v>3</v>
      </c>
      <c r="AB452">
        <v>11</v>
      </c>
      <c r="AC452">
        <v>6</v>
      </c>
      <c r="AD452">
        <v>31</v>
      </c>
    </row>
    <row r="453" spans="1:30">
      <c r="A453" s="72">
        <v>370</v>
      </c>
      <c r="B453" t="s">
        <v>1173</v>
      </c>
      <c r="C453" t="s">
        <v>811</v>
      </c>
      <c r="D453">
        <v>23</v>
      </c>
      <c r="E453" t="s">
        <v>772</v>
      </c>
      <c r="F453">
        <v>26</v>
      </c>
      <c r="G453">
        <v>0</v>
      </c>
      <c r="H453">
        <v>299</v>
      </c>
      <c r="I453">
        <v>40</v>
      </c>
      <c r="J453">
        <v>98</v>
      </c>
      <c r="K453">
        <v>0.40799999999999997</v>
      </c>
      <c r="L453">
        <v>16</v>
      </c>
      <c r="M453">
        <v>47</v>
      </c>
      <c r="N453">
        <v>0.34</v>
      </c>
      <c r="O453">
        <v>24</v>
      </c>
      <c r="P453">
        <v>51</v>
      </c>
      <c r="Q453">
        <v>0.47099999999999997</v>
      </c>
      <c r="R453">
        <v>0.49</v>
      </c>
      <c r="S453">
        <v>41</v>
      </c>
      <c r="T453">
        <v>43</v>
      </c>
      <c r="U453">
        <v>0.95299999999999996</v>
      </c>
      <c r="V453">
        <v>6</v>
      </c>
      <c r="W453">
        <v>26</v>
      </c>
      <c r="X453">
        <v>32</v>
      </c>
      <c r="Y453">
        <v>34</v>
      </c>
      <c r="Z453">
        <v>9</v>
      </c>
      <c r="AA453">
        <v>2</v>
      </c>
      <c r="AB453">
        <v>19</v>
      </c>
      <c r="AC453">
        <v>39</v>
      </c>
      <c r="AD453">
        <v>137</v>
      </c>
    </row>
    <row r="454" spans="1:30">
      <c r="A454" s="72">
        <v>370</v>
      </c>
      <c r="B454" t="s">
        <v>1173</v>
      </c>
      <c r="C454" t="s">
        <v>811</v>
      </c>
      <c r="D454">
        <v>23</v>
      </c>
      <c r="E454" t="s">
        <v>797</v>
      </c>
      <c r="F454">
        <v>8</v>
      </c>
      <c r="G454">
        <v>0</v>
      </c>
      <c r="H454">
        <v>74</v>
      </c>
      <c r="I454">
        <v>12</v>
      </c>
      <c r="J454">
        <v>26</v>
      </c>
      <c r="K454">
        <v>0.46200000000000002</v>
      </c>
      <c r="L454">
        <v>6</v>
      </c>
      <c r="M454">
        <v>15</v>
      </c>
      <c r="N454">
        <v>0.4</v>
      </c>
      <c r="O454">
        <v>6</v>
      </c>
      <c r="P454">
        <v>11</v>
      </c>
      <c r="Q454">
        <v>0.54500000000000004</v>
      </c>
      <c r="R454">
        <v>0.57699999999999996</v>
      </c>
      <c r="S454">
        <v>12</v>
      </c>
      <c r="T454">
        <v>12</v>
      </c>
      <c r="U454">
        <v>1</v>
      </c>
      <c r="V454">
        <v>0</v>
      </c>
      <c r="W454">
        <v>5</v>
      </c>
      <c r="X454">
        <v>5</v>
      </c>
      <c r="Y454">
        <v>6</v>
      </c>
      <c r="Z454">
        <v>3</v>
      </c>
      <c r="AA454">
        <v>1</v>
      </c>
      <c r="AB454">
        <v>3</v>
      </c>
      <c r="AC454">
        <v>11</v>
      </c>
      <c r="AD454">
        <v>42</v>
      </c>
    </row>
    <row r="455" spans="1:30">
      <c r="A455" s="72">
        <v>370</v>
      </c>
      <c r="B455" t="s">
        <v>1173</v>
      </c>
      <c r="C455" t="s">
        <v>811</v>
      </c>
      <c r="D455">
        <v>23</v>
      </c>
      <c r="E455" t="s">
        <v>804</v>
      </c>
      <c r="F455">
        <v>18</v>
      </c>
      <c r="G455">
        <v>0</v>
      </c>
      <c r="H455">
        <v>225</v>
      </c>
      <c r="I455">
        <v>28</v>
      </c>
      <c r="J455">
        <v>72</v>
      </c>
      <c r="K455">
        <v>0.38900000000000001</v>
      </c>
      <c r="L455">
        <v>10</v>
      </c>
      <c r="M455">
        <v>32</v>
      </c>
      <c r="N455">
        <v>0.313</v>
      </c>
      <c r="O455">
        <v>18</v>
      </c>
      <c r="P455">
        <v>40</v>
      </c>
      <c r="Q455">
        <v>0.45</v>
      </c>
      <c r="R455">
        <v>0.45800000000000002</v>
      </c>
      <c r="S455">
        <v>29</v>
      </c>
      <c r="T455">
        <v>31</v>
      </c>
      <c r="U455">
        <v>0.93500000000000005</v>
      </c>
      <c r="V455">
        <v>6</v>
      </c>
      <c r="W455">
        <v>21</v>
      </c>
      <c r="X455">
        <v>27</v>
      </c>
      <c r="Y455">
        <v>28</v>
      </c>
      <c r="Z455">
        <v>6</v>
      </c>
      <c r="AA455">
        <v>1</v>
      </c>
      <c r="AB455">
        <v>16</v>
      </c>
      <c r="AC455">
        <v>28</v>
      </c>
      <c r="AD455">
        <v>95</v>
      </c>
    </row>
    <row r="456" spans="1:30">
      <c r="A456" s="72">
        <v>371</v>
      </c>
      <c r="B456" t="s">
        <v>1174</v>
      </c>
      <c r="C456" t="s">
        <v>766</v>
      </c>
      <c r="D456">
        <v>22</v>
      </c>
      <c r="E456" t="s">
        <v>846</v>
      </c>
      <c r="F456">
        <v>74</v>
      </c>
      <c r="G456">
        <v>73</v>
      </c>
      <c r="H456">
        <v>2132</v>
      </c>
      <c r="I456">
        <v>377</v>
      </c>
      <c r="J456">
        <v>773</v>
      </c>
      <c r="K456">
        <v>0.48799999999999999</v>
      </c>
      <c r="L456">
        <v>17</v>
      </c>
      <c r="M456">
        <v>63</v>
      </c>
      <c r="N456">
        <v>0.27</v>
      </c>
      <c r="O456">
        <v>360</v>
      </c>
      <c r="P456">
        <v>710</v>
      </c>
      <c r="Q456">
        <v>0.50700000000000001</v>
      </c>
      <c r="R456">
        <v>0.499</v>
      </c>
      <c r="S456">
        <v>204</v>
      </c>
      <c r="T456">
        <v>282</v>
      </c>
      <c r="U456">
        <v>0.72299999999999998</v>
      </c>
      <c r="V456">
        <v>150</v>
      </c>
      <c r="W456">
        <v>486</v>
      </c>
      <c r="X456">
        <v>636</v>
      </c>
      <c r="Y456">
        <v>264</v>
      </c>
      <c r="Z456">
        <v>49</v>
      </c>
      <c r="AA456">
        <v>37</v>
      </c>
      <c r="AB456">
        <v>173</v>
      </c>
      <c r="AC456">
        <v>248</v>
      </c>
      <c r="AD456">
        <v>975</v>
      </c>
    </row>
    <row r="457" spans="1:30">
      <c r="A457" s="72">
        <v>372</v>
      </c>
      <c r="B457" t="s">
        <v>1175</v>
      </c>
      <c r="C457" t="s">
        <v>766</v>
      </c>
      <c r="D457">
        <v>35</v>
      </c>
      <c r="E457" t="s">
        <v>788</v>
      </c>
      <c r="F457">
        <v>73</v>
      </c>
      <c r="G457">
        <v>5</v>
      </c>
      <c r="H457">
        <v>1786</v>
      </c>
      <c r="I457">
        <v>433</v>
      </c>
      <c r="J457">
        <v>964</v>
      </c>
      <c r="K457">
        <v>0.44900000000000001</v>
      </c>
      <c r="L457">
        <v>21</v>
      </c>
      <c r="M457">
        <v>94</v>
      </c>
      <c r="N457">
        <v>0.223</v>
      </c>
      <c r="O457">
        <v>412</v>
      </c>
      <c r="P457">
        <v>870</v>
      </c>
      <c r="Q457">
        <v>0.47399999999999998</v>
      </c>
      <c r="R457">
        <v>0.46</v>
      </c>
      <c r="S457">
        <v>141</v>
      </c>
      <c r="T457">
        <v>193</v>
      </c>
      <c r="U457">
        <v>0.73099999999999998</v>
      </c>
      <c r="V457">
        <v>182</v>
      </c>
      <c r="W457">
        <v>416</v>
      </c>
      <c r="X457">
        <v>598</v>
      </c>
      <c r="Y457">
        <v>122</v>
      </c>
      <c r="Z457">
        <v>38</v>
      </c>
      <c r="AA457">
        <v>10</v>
      </c>
      <c r="AB457">
        <v>99</v>
      </c>
      <c r="AC457">
        <v>136</v>
      </c>
      <c r="AD457">
        <v>1028</v>
      </c>
    </row>
    <row r="458" spans="1:30">
      <c r="A458" s="72">
        <v>373</v>
      </c>
      <c r="B458" t="s">
        <v>1176</v>
      </c>
      <c r="C458" t="s">
        <v>769</v>
      </c>
      <c r="D458">
        <v>32</v>
      </c>
      <c r="E458" t="s">
        <v>795</v>
      </c>
      <c r="F458">
        <v>78</v>
      </c>
      <c r="G458">
        <v>78</v>
      </c>
      <c r="H458">
        <v>2198</v>
      </c>
      <c r="I458">
        <v>396</v>
      </c>
      <c r="J458">
        <v>890</v>
      </c>
      <c r="K458">
        <v>0.44500000000000001</v>
      </c>
      <c r="L458">
        <v>201</v>
      </c>
      <c r="M458">
        <v>468</v>
      </c>
      <c r="N458">
        <v>0.42899999999999999</v>
      </c>
      <c r="O458">
        <v>195</v>
      </c>
      <c r="P458">
        <v>422</v>
      </c>
      <c r="Q458">
        <v>0.46200000000000002</v>
      </c>
      <c r="R458">
        <v>0.55800000000000005</v>
      </c>
      <c r="S458">
        <v>180</v>
      </c>
      <c r="T458">
        <v>202</v>
      </c>
      <c r="U458">
        <v>0.89100000000000001</v>
      </c>
      <c r="V458">
        <v>11</v>
      </c>
      <c r="W458">
        <v>160</v>
      </c>
      <c r="X458">
        <v>171</v>
      </c>
      <c r="Y458">
        <v>110</v>
      </c>
      <c r="Z458">
        <v>54</v>
      </c>
      <c r="AA458">
        <v>13</v>
      </c>
      <c r="AB458">
        <v>98</v>
      </c>
      <c r="AC458">
        <v>125</v>
      </c>
      <c r="AD458">
        <v>1173</v>
      </c>
    </row>
    <row r="459" spans="1:30">
      <c r="A459" s="72">
        <v>374</v>
      </c>
      <c r="B459" t="s">
        <v>1177</v>
      </c>
      <c r="C459" t="s">
        <v>776</v>
      </c>
      <c r="D459">
        <v>26</v>
      </c>
      <c r="E459" t="s">
        <v>814</v>
      </c>
      <c r="F459">
        <v>71</v>
      </c>
      <c r="G459">
        <v>5</v>
      </c>
      <c r="H459">
        <v>1031</v>
      </c>
      <c r="I459">
        <v>162</v>
      </c>
      <c r="J459">
        <v>285</v>
      </c>
      <c r="K459">
        <v>0.56799999999999995</v>
      </c>
      <c r="L459">
        <v>1</v>
      </c>
      <c r="M459">
        <v>4</v>
      </c>
      <c r="N459">
        <v>0.25</v>
      </c>
      <c r="O459">
        <v>161</v>
      </c>
      <c r="P459">
        <v>281</v>
      </c>
      <c r="Q459">
        <v>0.57299999999999995</v>
      </c>
      <c r="R459">
        <v>0.56999999999999995</v>
      </c>
      <c r="S459">
        <v>49</v>
      </c>
      <c r="T459">
        <v>88</v>
      </c>
      <c r="U459">
        <v>0.55700000000000005</v>
      </c>
      <c r="V459">
        <v>129</v>
      </c>
      <c r="W459">
        <v>203</v>
      </c>
      <c r="X459">
        <v>332</v>
      </c>
      <c r="Y459">
        <v>26</v>
      </c>
      <c r="Z459">
        <v>18</v>
      </c>
      <c r="AA459">
        <v>47</v>
      </c>
      <c r="AB459">
        <v>31</v>
      </c>
      <c r="AC459">
        <v>137</v>
      </c>
      <c r="AD459">
        <v>374</v>
      </c>
    </row>
    <row r="460" spans="1:30">
      <c r="A460" s="72">
        <v>375</v>
      </c>
      <c r="B460" t="s">
        <v>1178</v>
      </c>
      <c r="C460" t="s">
        <v>769</v>
      </c>
      <c r="D460">
        <v>23</v>
      </c>
      <c r="E460" t="s">
        <v>814</v>
      </c>
      <c r="F460">
        <v>53</v>
      </c>
      <c r="G460">
        <v>34</v>
      </c>
      <c r="H460">
        <v>1614</v>
      </c>
      <c r="I460">
        <v>202</v>
      </c>
      <c r="J460">
        <v>513</v>
      </c>
      <c r="K460">
        <v>0.39400000000000002</v>
      </c>
      <c r="L460">
        <v>75</v>
      </c>
      <c r="M460">
        <v>227</v>
      </c>
      <c r="N460">
        <v>0.33</v>
      </c>
      <c r="O460">
        <v>127</v>
      </c>
      <c r="P460">
        <v>286</v>
      </c>
      <c r="Q460">
        <v>0.44400000000000001</v>
      </c>
      <c r="R460">
        <v>0.46700000000000003</v>
      </c>
      <c r="S460">
        <v>60</v>
      </c>
      <c r="T460">
        <v>77</v>
      </c>
      <c r="U460">
        <v>0.77900000000000003</v>
      </c>
      <c r="V460">
        <v>35</v>
      </c>
      <c r="W460">
        <v>133</v>
      </c>
      <c r="X460">
        <v>168</v>
      </c>
      <c r="Y460">
        <v>140</v>
      </c>
      <c r="Z460">
        <v>60</v>
      </c>
      <c r="AA460">
        <v>39</v>
      </c>
      <c r="AB460">
        <v>65</v>
      </c>
      <c r="AC460">
        <v>132</v>
      </c>
      <c r="AD460">
        <v>539</v>
      </c>
    </row>
    <row r="461" spans="1:30">
      <c r="A461" s="72">
        <v>376</v>
      </c>
      <c r="B461" t="s">
        <v>1179</v>
      </c>
      <c r="C461" t="s">
        <v>769</v>
      </c>
      <c r="D461">
        <v>21</v>
      </c>
      <c r="E461" t="s">
        <v>778</v>
      </c>
      <c r="F461">
        <v>22</v>
      </c>
      <c r="G461">
        <v>0</v>
      </c>
      <c r="H461">
        <v>198</v>
      </c>
      <c r="I461">
        <v>28</v>
      </c>
      <c r="J461">
        <v>68</v>
      </c>
      <c r="K461">
        <v>0.41199999999999998</v>
      </c>
      <c r="L461">
        <v>8</v>
      </c>
      <c r="M461">
        <v>28</v>
      </c>
      <c r="N461">
        <v>0.28599999999999998</v>
      </c>
      <c r="O461">
        <v>20</v>
      </c>
      <c r="P461">
        <v>40</v>
      </c>
      <c r="Q461">
        <v>0.5</v>
      </c>
      <c r="R461">
        <v>0.47099999999999997</v>
      </c>
      <c r="S461">
        <v>15</v>
      </c>
      <c r="T461">
        <v>19</v>
      </c>
      <c r="U461">
        <v>0.78900000000000003</v>
      </c>
      <c r="V461">
        <v>3</v>
      </c>
      <c r="W461">
        <v>20</v>
      </c>
      <c r="X461">
        <v>23</v>
      </c>
      <c r="Y461">
        <v>11</v>
      </c>
      <c r="Z461">
        <v>5</v>
      </c>
      <c r="AA461">
        <v>1</v>
      </c>
      <c r="AB461">
        <v>8</v>
      </c>
      <c r="AC461">
        <v>23</v>
      </c>
      <c r="AD461">
        <v>79</v>
      </c>
    </row>
    <row r="462" spans="1:30">
      <c r="A462" s="72">
        <v>377</v>
      </c>
      <c r="B462" t="s">
        <v>1180</v>
      </c>
      <c r="C462" t="s">
        <v>769</v>
      </c>
      <c r="D462">
        <v>24</v>
      </c>
      <c r="E462" t="s">
        <v>795</v>
      </c>
      <c r="F462">
        <v>74</v>
      </c>
      <c r="G462">
        <v>29</v>
      </c>
      <c r="H462">
        <v>2054</v>
      </c>
      <c r="I462">
        <v>323</v>
      </c>
      <c r="J462">
        <v>731</v>
      </c>
      <c r="K462">
        <v>0.442</v>
      </c>
      <c r="L462">
        <v>111</v>
      </c>
      <c r="M462">
        <v>299</v>
      </c>
      <c r="N462">
        <v>0.371</v>
      </c>
      <c r="O462">
        <v>212</v>
      </c>
      <c r="P462">
        <v>432</v>
      </c>
      <c r="Q462">
        <v>0.49099999999999999</v>
      </c>
      <c r="R462">
        <v>0.51800000000000002</v>
      </c>
      <c r="S462">
        <v>132</v>
      </c>
      <c r="T462">
        <v>191</v>
      </c>
      <c r="U462">
        <v>0.69099999999999995</v>
      </c>
      <c r="V462">
        <v>20</v>
      </c>
      <c r="W462">
        <v>141</v>
      </c>
      <c r="X462">
        <v>161</v>
      </c>
      <c r="Y462">
        <v>204</v>
      </c>
      <c r="Z462">
        <v>48</v>
      </c>
      <c r="AA462">
        <v>10</v>
      </c>
      <c r="AB462">
        <v>115</v>
      </c>
      <c r="AC462">
        <v>187</v>
      </c>
      <c r="AD462">
        <v>889</v>
      </c>
    </row>
    <row r="463" spans="1:30">
      <c r="A463" s="72">
        <v>378</v>
      </c>
      <c r="B463" t="s">
        <v>1181</v>
      </c>
      <c r="C463" t="s">
        <v>794</v>
      </c>
      <c r="D463">
        <v>25</v>
      </c>
      <c r="E463" t="s">
        <v>770</v>
      </c>
      <c r="F463">
        <v>79</v>
      </c>
      <c r="G463">
        <v>79</v>
      </c>
      <c r="H463">
        <v>2376</v>
      </c>
      <c r="I463">
        <v>215</v>
      </c>
      <c r="J463">
        <v>463</v>
      </c>
      <c r="K463">
        <v>0.46400000000000002</v>
      </c>
      <c r="L463">
        <v>45</v>
      </c>
      <c r="M463">
        <v>184</v>
      </c>
      <c r="N463">
        <v>0.245</v>
      </c>
      <c r="O463">
        <v>170</v>
      </c>
      <c r="P463">
        <v>279</v>
      </c>
      <c r="Q463">
        <v>0.60899999999999999</v>
      </c>
      <c r="R463">
        <v>0.51300000000000001</v>
      </c>
      <c r="S463">
        <v>47</v>
      </c>
      <c r="T463">
        <v>111</v>
      </c>
      <c r="U463">
        <v>0.42299999999999999</v>
      </c>
      <c r="V463">
        <v>98</v>
      </c>
      <c r="W463">
        <v>305</v>
      </c>
      <c r="X463">
        <v>403</v>
      </c>
      <c r="Y463">
        <v>79</v>
      </c>
      <c r="Z463">
        <v>94</v>
      </c>
      <c r="AA463">
        <v>79</v>
      </c>
      <c r="AB463">
        <v>51</v>
      </c>
      <c r="AC463">
        <v>204</v>
      </c>
      <c r="AD463">
        <v>522</v>
      </c>
    </row>
    <row r="464" spans="1:30">
      <c r="A464" s="72">
        <v>379</v>
      </c>
      <c r="B464" t="s">
        <v>1182</v>
      </c>
      <c r="C464" t="s">
        <v>811</v>
      </c>
      <c r="D464">
        <v>31</v>
      </c>
      <c r="E464" t="s">
        <v>826</v>
      </c>
      <c r="F464">
        <v>41</v>
      </c>
      <c r="G464">
        <v>2</v>
      </c>
      <c r="H464">
        <v>416</v>
      </c>
      <c r="I464">
        <v>46</v>
      </c>
      <c r="J464">
        <v>122</v>
      </c>
      <c r="K464">
        <v>0.377</v>
      </c>
      <c r="L464">
        <v>17</v>
      </c>
      <c r="M464">
        <v>44</v>
      </c>
      <c r="N464">
        <v>0.38600000000000001</v>
      </c>
      <c r="O464">
        <v>29</v>
      </c>
      <c r="P464">
        <v>78</v>
      </c>
      <c r="Q464">
        <v>0.372</v>
      </c>
      <c r="R464">
        <v>0.44700000000000001</v>
      </c>
      <c r="S464">
        <v>33</v>
      </c>
      <c r="T464">
        <v>39</v>
      </c>
      <c r="U464">
        <v>0.84599999999999997</v>
      </c>
      <c r="V464">
        <v>5</v>
      </c>
      <c r="W464">
        <v>34</v>
      </c>
      <c r="X464">
        <v>39</v>
      </c>
      <c r="Y464">
        <v>52</v>
      </c>
      <c r="Z464">
        <v>9</v>
      </c>
      <c r="AA464">
        <v>1</v>
      </c>
      <c r="AB464">
        <v>26</v>
      </c>
      <c r="AC464">
        <v>18</v>
      </c>
      <c r="AD464">
        <v>142</v>
      </c>
    </row>
    <row r="465" spans="1:30">
      <c r="A465" s="72">
        <v>380</v>
      </c>
      <c r="B465" t="s">
        <v>1183</v>
      </c>
      <c r="C465" t="s">
        <v>794</v>
      </c>
      <c r="D465">
        <v>23</v>
      </c>
      <c r="E465" t="s">
        <v>786</v>
      </c>
      <c r="F465">
        <v>69</v>
      </c>
      <c r="G465">
        <v>27</v>
      </c>
      <c r="H465">
        <v>1427</v>
      </c>
      <c r="I465">
        <v>158</v>
      </c>
      <c r="J465">
        <v>338</v>
      </c>
      <c r="K465">
        <v>0.46700000000000003</v>
      </c>
      <c r="L465">
        <v>49</v>
      </c>
      <c r="M465">
        <v>125</v>
      </c>
      <c r="N465">
        <v>0.39200000000000002</v>
      </c>
      <c r="O465">
        <v>109</v>
      </c>
      <c r="P465">
        <v>213</v>
      </c>
      <c r="Q465">
        <v>0.51200000000000001</v>
      </c>
      <c r="R465">
        <v>0.54</v>
      </c>
      <c r="S465">
        <v>54</v>
      </c>
      <c r="T465">
        <v>76</v>
      </c>
      <c r="U465">
        <v>0.71099999999999997</v>
      </c>
      <c r="V465">
        <v>57</v>
      </c>
      <c r="W465">
        <v>189</v>
      </c>
      <c r="X465">
        <v>246</v>
      </c>
      <c r="Y465">
        <v>47</v>
      </c>
      <c r="Z465">
        <v>41</v>
      </c>
      <c r="AA465">
        <v>20</v>
      </c>
      <c r="AB465">
        <v>37</v>
      </c>
      <c r="AC465">
        <v>63</v>
      </c>
      <c r="AD465">
        <v>419</v>
      </c>
    </row>
    <row r="466" spans="1:30">
      <c r="A466" s="72">
        <v>381</v>
      </c>
      <c r="B466" t="s">
        <v>1184</v>
      </c>
      <c r="C466" t="s">
        <v>766</v>
      </c>
      <c r="D466">
        <v>25</v>
      </c>
      <c r="E466" t="s">
        <v>846</v>
      </c>
      <c r="F466">
        <v>48</v>
      </c>
      <c r="G466">
        <v>1</v>
      </c>
      <c r="H466">
        <v>560</v>
      </c>
      <c r="I466">
        <v>105</v>
      </c>
      <c r="J466">
        <v>196</v>
      </c>
      <c r="K466">
        <v>0.53600000000000003</v>
      </c>
      <c r="L466">
        <v>0</v>
      </c>
      <c r="M466">
        <v>1</v>
      </c>
      <c r="N466">
        <v>0</v>
      </c>
      <c r="O466">
        <v>105</v>
      </c>
      <c r="P466">
        <v>195</v>
      </c>
      <c r="Q466">
        <v>0.53800000000000003</v>
      </c>
      <c r="R466">
        <v>0.53600000000000003</v>
      </c>
      <c r="S466">
        <v>31</v>
      </c>
      <c r="T466">
        <v>66</v>
      </c>
      <c r="U466">
        <v>0.47</v>
      </c>
      <c r="V466">
        <v>84</v>
      </c>
      <c r="W466">
        <v>139</v>
      </c>
      <c r="X466">
        <v>223</v>
      </c>
      <c r="Y466">
        <v>31</v>
      </c>
      <c r="Z466">
        <v>26</v>
      </c>
      <c r="AA466">
        <v>9</v>
      </c>
      <c r="AB466">
        <v>46</v>
      </c>
      <c r="AC466">
        <v>76</v>
      </c>
      <c r="AD466">
        <v>241</v>
      </c>
    </row>
    <row r="467" spans="1:30">
      <c r="A467" s="72">
        <v>382</v>
      </c>
      <c r="B467" t="s">
        <v>1185</v>
      </c>
      <c r="C467" t="s">
        <v>811</v>
      </c>
      <c r="D467">
        <v>30</v>
      </c>
      <c r="E467" t="s">
        <v>797</v>
      </c>
      <c r="F467">
        <v>68</v>
      </c>
      <c r="G467">
        <v>30</v>
      </c>
      <c r="H467">
        <v>1518</v>
      </c>
      <c r="I467">
        <v>210</v>
      </c>
      <c r="J467">
        <v>536</v>
      </c>
      <c r="K467">
        <v>0.39200000000000002</v>
      </c>
      <c r="L467">
        <v>92</v>
      </c>
      <c r="M467">
        <v>252</v>
      </c>
      <c r="N467">
        <v>0.36499999999999999</v>
      </c>
      <c r="O467">
        <v>118</v>
      </c>
      <c r="P467">
        <v>284</v>
      </c>
      <c r="Q467">
        <v>0.41499999999999998</v>
      </c>
      <c r="R467">
        <v>0.47799999999999998</v>
      </c>
      <c r="S467">
        <v>18</v>
      </c>
      <c r="T467">
        <v>27</v>
      </c>
      <c r="U467">
        <v>0.66700000000000004</v>
      </c>
      <c r="V467">
        <v>21</v>
      </c>
      <c r="W467">
        <v>136</v>
      </c>
      <c r="X467">
        <v>157</v>
      </c>
      <c r="Y467">
        <v>344</v>
      </c>
      <c r="Z467">
        <v>49</v>
      </c>
      <c r="AA467">
        <v>4</v>
      </c>
      <c r="AB467">
        <v>128</v>
      </c>
      <c r="AC467">
        <v>95</v>
      </c>
      <c r="AD467">
        <v>530</v>
      </c>
    </row>
    <row r="468" spans="1:30">
      <c r="A468" s="72">
        <v>383</v>
      </c>
      <c r="B468" t="s">
        <v>1186</v>
      </c>
      <c r="C468" t="s">
        <v>811</v>
      </c>
      <c r="D468">
        <v>30</v>
      </c>
      <c r="E468" t="s">
        <v>867</v>
      </c>
      <c r="F468">
        <v>69</v>
      </c>
      <c r="G468">
        <v>42</v>
      </c>
      <c r="H468">
        <v>1843</v>
      </c>
      <c r="I468">
        <v>229</v>
      </c>
      <c r="J468">
        <v>561</v>
      </c>
      <c r="K468">
        <v>0.40799999999999997</v>
      </c>
      <c r="L468">
        <v>50</v>
      </c>
      <c r="M468">
        <v>133</v>
      </c>
      <c r="N468">
        <v>0.376</v>
      </c>
      <c r="O468">
        <v>179</v>
      </c>
      <c r="P468">
        <v>428</v>
      </c>
      <c r="Q468">
        <v>0.41799999999999998</v>
      </c>
      <c r="R468">
        <v>0.45300000000000001</v>
      </c>
      <c r="S468">
        <v>30</v>
      </c>
      <c r="T468">
        <v>50</v>
      </c>
      <c r="U468">
        <v>0.6</v>
      </c>
      <c r="V468">
        <v>73</v>
      </c>
      <c r="W468">
        <v>282</v>
      </c>
      <c r="X468">
        <v>355</v>
      </c>
      <c r="Y468">
        <v>461</v>
      </c>
      <c r="Z468">
        <v>99</v>
      </c>
      <c r="AA468">
        <v>11</v>
      </c>
      <c r="AB468">
        <v>169</v>
      </c>
      <c r="AC468">
        <v>144</v>
      </c>
      <c r="AD468">
        <v>538</v>
      </c>
    </row>
    <row r="469" spans="1:30">
      <c r="A469" s="72">
        <v>384</v>
      </c>
      <c r="B469" t="s">
        <v>1187</v>
      </c>
      <c r="C469" t="s">
        <v>811</v>
      </c>
      <c r="D469">
        <v>28</v>
      </c>
      <c r="E469" t="s">
        <v>804</v>
      </c>
      <c r="F469">
        <v>64</v>
      </c>
      <c r="G469">
        <v>64</v>
      </c>
      <c r="H469">
        <v>2082</v>
      </c>
      <c r="I469">
        <v>460</v>
      </c>
      <c r="J469">
        <v>977</v>
      </c>
      <c r="K469">
        <v>0.47099999999999997</v>
      </c>
      <c r="L469">
        <v>13</v>
      </c>
      <c r="M469">
        <v>60</v>
      </c>
      <c r="N469">
        <v>0.217</v>
      </c>
      <c r="O469">
        <v>447</v>
      </c>
      <c r="P469">
        <v>917</v>
      </c>
      <c r="Q469">
        <v>0.48699999999999999</v>
      </c>
      <c r="R469">
        <v>0.47699999999999998</v>
      </c>
      <c r="S469">
        <v>221</v>
      </c>
      <c r="T469">
        <v>253</v>
      </c>
      <c r="U469">
        <v>0.874</v>
      </c>
      <c r="V469">
        <v>66</v>
      </c>
      <c r="W469">
        <v>180</v>
      </c>
      <c r="X469">
        <v>246</v>
      </c>
      <c r="Y469">
        <v>283</v>
      </c>
      <c r="Z469">
        <v>44</v>
      </c>
      <c r="AA469">
        <v>17</v>
      </c>
      <c r="AB469">
        <v>147</v>
      </c>
      <c r="AC469">
        <v>84</v>
      </c>
      <c r="AD469">
        <v>1154</v>
      </c>
    </row>
    <row r="470" spans="1:30">
      <c r="A470" s="72">
        <v>385</v>
      </c>
      <c r="B470" t="s">
        <v>1188</v>
      </c>
      <c r="C470" t="s">
        <v>794</v>
      </c>
      <c r="D470">
        <v>25</v>
      </c>
      <c r="E470" t="s">
        <v>772</v>
      </c>
      <c r="F470">
        <v>78</v>
      </c>
      <c r="G470">
        <v>24</v>
      </c>
      <c r="H470">
        <v>1955</v>
      </c>
      <c r="I470">
        <v>326</v>
      </c>
      <c r="J470">
        <v>746</v>
      </c>
      <c r="K470">
        <v>0.437</v>
      </c>
      <c r="L470">
        <v>142</v>
      </c>
      <c r="M470">
        <v>391</v>
      </c>
      <c r="N470">
        <v>0.36299999999999999</v>
      </c>
      <c r="O470">
        <v>184</v>
      </c>
      <c r="P470">
        <v>355</v>
      </c>
      <c r="Q470">
        <v>0.51800000000000002</v>
      </c>
      <c r="R470">
        <v>0.53200000000000003</v>
      </c>
      <c r="S470">
        <v>64</v>
      </c>
      <c r="T470">
        <v>77</v>
      </c>
      <c r="U470">
        <v>0.83099999999999996</v>
      </c>
      <c r="V470">
        <v>18</v>
      </c>
      <c r="W470">
        <v>188</v>
      </c>
      <c r="X470">
        <v>206</v>
      </c>
      <c r="Y470">
        <v>88</v>
      </c>
      <c r="Z470">
        <v>87</v>
      </c>
      <c r="AA470">
        <v>33</v>
      </c>
      <c r="AB470">
        <v>68</v>
      </c>
      <c r="AC470">
        <v>143</v>
      </c>
      <c r="AD470">
        <v>858</v>
      </c>
    </row>
    <row r="471" spans="1:30">
      <c r="A471" s="72">
        <v>385</v>
      </c>
      <c r="B471" t="s">
        <v>1188</v>
      </c>
      <c r="C471" t="s">
        <v>794</v>
      </c>
      <c r="D471">
        <v>25</v>
      </c>
      <c r="E471" t="s">
        <v>869</v>
      </c>
      <c r="F471">
        <v>54</v>
      </c>
      <c r="G471">
        <v>0</v>
      </c>
      <c r="H471">
        <v>1207</v>
      </c>
      <c r="I471">
        <v>211</v>
      </c>
      <c r="J471">
        <v>479</v>
      </c>
      <c r="K471">
        <v>0.441</v>
      </c>
      <c r="L471">
        <v>96</v>
      </c>
      <c r="M471">
        <v>256</v>
      </c>
      <c r="N471">
        <v>0.375</v>
      </c>
      <c r="O471">
        <v>115</v>
      </c>
      <c r="P471">
        <v>223</v>
      </c>
      <c r="Q471">
        <v>0.51600000000000001</v>
      </c>
      <c r="R471">
        <v>0.54100000000000004</v>
      </c>
      <c r="S471">
        <v>41</v>
      </c>
      <c r="T471">
        <v>50</v>
      </c>
      <c r="U471">
        <v>0.82</v>
      </c>
      <c r="V471">
        <v>14</v>
      </c>
      <c r="W471">
        <v>124</v>
      </c>
      <c r="X471">
        <v>138</v>
      </c>
      <c r="Y471">
        <v>45</v>
      </c>
      <c r="Z471">
        <v>53</v>
      </c>
      <c r="AA471">
        <v>20</v>
      </c>
      <c r="AB471">
        <v>33</v>
      </c>
      <c r="AC471">
        <v>82</v>
      </c>
      <c r="AD471">
        <v>559</v>
      </c>
    </row>
    <row r="472" spans="1:30">
      <c r="A472" s="72">
        <v>385</v>
      </c>
      <c r="B472" t="s">
        <v>1188</v>
      </c>
      <c r="C472" t="s">
        <v>794</v>
      </c>
      <c r="D472">
        <v>25</v>
      </c>
      <c r="E472" t="s">
        <v>812</v>
      </c>
      <c r="F472">
        <v>24</v>
      </c>
      <c r="G472">
        <v>24</v>
      </c>
      <c r="H472">
        <v>748</v>
      </c>
      <c r="I472">
        <v>115</v>
      </c>
      <c r="J472">
        <v>267</v>
      </c>
      <c r="K472">
        <v>0.43099999999999999</v>
      </c>
      <c r="L472">
        <v>46</v>
      </c>
      <c r="M472">
        <v>135</v>
      </c>
      <c r="N472">
        <v>0.34100000000000003</v>
      </c>
      <c r="O472">
        <v>69</v>
      </c>
      <c r="P472">
        <v>132</v>
      </c>
      <c r="Q472">
        <v>0.52300000000000002</v>
      </c>
      <c r="R472">
        <v>0.51700000000000002</v>
      </c>
      <c r="S472">
        <v>23</v>
      </c>
      <c r="T472">
        <v>27</v>
      </c>
      <c r="U472">
        <v>0.85199999999999998</v>
      </c>
      <c r="V472">
        <v>4</v>
      </c>
      <c r="W472">
        <v>64</v>
      </c>
      <c r="X472">
        <v>68</v>
      </c>
      <c r="Y472">
        <v>43</v>
      </c>
      <c r="Z472">
        <v>34</v>
      </c>
      <c r="AA472">
        <v>13</v>
      </c>
      <c r="AB472">
        <v>35</v>
      </c>
      <c r="AC472">
        <v>61</v>
      </c>
      <c r="AD472">
        <v>299</v>
      </c>
    </row>
    <row r="473" spans="1:30">
      <c r="A473" s="72">
        <v>386</v>
      </c>
      <c r="B473" t="s">
        <v>1189</v>
      </c>
      <c r="C473" t="s">
        <v>811</v>
      </c>
      <c r="D473">
        <v>22</v>
      </c>
      <c r="E473" t="s">
        <v>855</v>
      </c>
      <c r="F473">
        <v>74</v>
      </c>
      <c r="G473">
        <v>0</v>
      </c>
      <c r="H473">
        <v>1263</v>
      </c>
      <c r="I473">
        <v>151</v>
      </c>
      <c r="J473">
        <v>411</v>
      </c>
      <c r="K473">
        <v>0.36699999999999999</v>
      </c>
      <c r="L473">
        <v>57</v>
      </c>
      <c r="M473">
        <v>179</v>
      </c>
      <c r="N473">
        <v>0.318</v>
      </c>
      <c r="O473">
        <v>94</v>
      </c>
      <c r="P473">
        <v>232</v>
      </c>
      <c r="Q473">
        <v>0.40500000000000003</v>
      </c>
      <c r="R473">
        <v>0.437</v>
      </c>
      <c r="S473">
        <v>51</v>
      </c>
      <c r="T473">
        <v>66</v>
      </c>
      <c r="U473">
        <v>0.77300000000000002</v>
      </c>
      <c r="V473">
        <v>40</v>
      </c>
      <c r="W473">
        <v>187</v>
      </c>
      <c r="X473">
        <v>227</v>
      </c>
      <c r="Y473">
        <v>131</v>
      </c>
      <c r="Z473">
        <v>46</v>
      </c>
      <c r="AA473">
        <v>11</v>
      </c>
      <c r="AB473">
        <v>47</v>
      </c>
      <c r="AC473">
        <v>69</v>
      </c>
      <c r="AD473">
        <v>410</v>
      </c>
    </row>
    <row r="474" spans="1:30">
      <c r="A474" s="72">
        <v>387</v>
      </c>
      <c r="B474" t="s">
        <v>1190</v>
      </c>
      <c r="C474" t="s">
        <v>811</v>
      </c>
      <c r="D474">
        <v>26</v>
      </c>
      <c r="E474" t="s">
        <v>782</v>
      </c>
      <c r="F474">
        <v>75</v>
      </c>
      <c r="G474">
        <v>75</v>
      </c>
      <c r="H474">
        <v>2469</v>
      </c>
      <c r="I474">
        <v>261</v>
      </c>
      <c r="J474">
        <v>650</v>
      </c>
      <c r="K474">
        <v>0.40200000000000002</v>
      </c>
      <c r="L474">
        <v>60</v>
      </c>
      <c r="M474">
        <v>196</v>
      </c>
      <c r="N474">
        <v>0.30599999999999999</v>
      </c>
      <c r="O474">
        <v>201</v>
      </c>
      <c r="P474">
        <v>454</v>
      </c>
      <c r="Q474">
        <v>0.443</v>
      </c>
      <c r="R474">
        <v>0.44800000000000001</v>
      </c>
      <c r="S474">
        <v>254</v>
      </c>
      <c r="T474">
        <v>285</v>
      </c>
      <c r="U474">
        <v>0.89100000000000001</v>
      </c>
      <c r="V474">
        <v>68</v>
      </c>
      <c r="W474">
        <v>237</v>
      </c>
      <c r="X474">
        <v>305</v>
      </c>
      <c r="Y474">
        <v>682</v>
      </c>
      <c r="Z474">
        <v>128</v>
      </c>
      <c r="AA474">
        <v>10</v>
      </c>
      <c r="AB474">
        <v>195</v>
      </c>
      <c r="AC474">
        <v>202</v>
      </c>
      <c r="AD474">
        <v>836</v>
      </c>
    </row>
    <row r="475" spans="1:30">
      <c r="A475" s="72">
        <v>388</v>
      </c>
      <c r="B475" t="s">
        <v>1191</v>
      </c>
      <c r="C475" t="s">
        <v>794</v>
      </c>
      <c r="D475">
        <v>30</v>
      </c>
      <c r="E475" t="s">
        <v>812</v>
      </c>
      <c r="F475">
        <v>45</v>
      </c>
      <c r="G475">
        <v>0</v>
      </c>
      <c r="H475">
        <v>314</v>
      </c>
      <c r="I475">
        <v>31</v>
      </c>
      <c r="J475">
        <v>88</v>
      </c>
      <c r="K475">
        <v>0.35199999999999998</v>
      </c>
      <c r="L475">
        <v>20</v>
      </c>
      <c r="M475">
        <v>64</v>
      </c>
      <c r="N475">
        <v>0.313</v>
      </c>
      <c r="O475">
        <v>11</v>
      </c>
      <c r="P475">
        <v>24</v>
      </c>
      <c r="Q475">
        <v>0.45800000000000002</v>
      </c>
      <c r="R475">
        <v>0.46600000000000003</v>
      </c>
      <c r="S475">
        <v>0</v>
      </c>
      <c r="T475">
        <v>0</v>
      </c>
      <c r="V475">
        <v>5</v>
      </c>
      <c r="W475">
        <v>20</v>
      </c>
      <c r="X475">
        <v>25</v>
      </c>
      <c r="Y475">
        <v>20</v>
      </c>
      <c r="Z475">
        <v>12</v>
      </c>
      <c r="AA475">
        <v>1</v>
      </c>
      <c r="AB475">
        <v>9</v>
      </c>
      <c r="AC475">
        <v>31</v>
      </c>
      <c r="AD475">
        <v>82</v>
      </c>
    </row>
    <row r="476" spans="1:30">
      <c r="A476" s="72">
        <v>389</v>
      </c>
      <c r="B476" t="s">
        <v>1192</v>
      </c>
      <c r="C476" t="s">
        <v>769</v>
      </c>
      <c r="D476">
        <v>31</v>
      </c>
      <c r="E476" t="s">
        <v>782</v>
      </c>
      <c r="F476">
        <v>47</v>
      </c>
      <c r="G476">
        <v>33</v>
      </c>
      <c r="H476">
        <v>1030</v>
      </c>
      <c r="I476">
        <v>70</v>
      </c>
      <c r="J476">
        <v>187</v>
      </c>
      <c r="K476">
        <v>0.374</v>
      </c>
      <c r="L476">
        <v>44</v>
      </c>
      <c r="M476">
        <v>114</v>
      </c>
      <c r="N476">
        <v>0.38600000000000001</v>
      </c>
      <c r="O476">
        <v>26</v>
      </c>
      <c r="P476">
        <v>73</v>
      </c>
      <c r="Q476">
        <v>0.35599999999999998</v>
      </c>
      <c r="R476">
        <v>0.49199999999999999</v>
      </c>
      <c r="S476">
        <v>13</v>
      </c>
      <c r="T476">
        <v>18</v>
      </c>
      <c r="U476">
        <v>0.72199999999999998</v>
      </c>
      <c r="V476">
        <v>16</v>
      </c>
      <c r="W476">
        <v>83</v>
      </c>
      <c r="X476">
        <v>99</v>
      </c>
      <c r="Y476">
        <v>45</v>
      </c>
      <c r="Z476">
        <v>22</v>
      </c>
      <c r="AA476">
        <v>23</v>
      </c>
      <c r="AB476">
        <v>28</v>
      </c>
      <c r="AC476">
        <v>42</v>
      </c>
      <c r="AD476">
        <v>197</v>
      </c>
    </row>
    <row r="477" spans="1:30">
      <c r="A477" s="72">
        <v>390</v>
      </c>
      <c r="B477" t="s">
        <v>1193</v>
      </c>
      <c r="C477" t="s">
        <v>811</v>
      </c>
      <c r="D477">
        <v>20</v>
      </c>
      <c r="E477" t="s">
        <v>846</v>
      </c>
      <c r="F477">
        <v>63</v>
      </c>
      <c r="G477">
        <v>60</v>
      </c>
      <c r="H477">
        <v>1811</v>
      </c>
      <c r="I477">
        <v>351</v>
      </c>
      <c r="J477">
        <v>867</v>
      </c>
      <c r="K477">
        <v>0.40500000000000003</v>
      </c>
      <c r="L477">
        <v>135</v>
      </c>
      <c r="M477">
        <v>384</v>
      </c>
      <c r="N477">
        <v>0.35199999999999998</v>
      </c>
      <c r="O477">
        <v>216</v>
      </c>
      <c r="P477">
        <v>483</v>
      </c>
      <c r="Q477">
        <v>0.44700000000000001</v>
      </c>
      <c r="R477">
        <v>0.48299999999999998</v>
      </c>
      <c r="S477">
        <v>147</v>
      </c>
      <c r="T477">
        <v>188</v>
      </c>
      <c r="U477">
        <v>0.78200000000000003</v>
      </c>
      <c r="V477">
        <v>31</v>
      </c>
      <c r="W477">
        <v>190</v>
      </c>
      <c r="X477">
        <v>221</v>
      </c>
      <c r="Y477">
        <v>303</v>
      </c>
      <c r="Z477">
        <v>87</v>
      </c>
      <c r="AA477">
        <v>16</v>
      </c>
      <c r="AB477">
        <v>176</v>
      </c>
      <c r="AC477">
        <v>130</v>
      </c>
      <c r="AD477">
        <v>984</v>
      </c>
    </row>
    <row r="478" spans="1:30">
      <c r="A478" s="72">
        <v>391</v>
      </c>
      <c r="B478" t="s">
        <v>1194</v>
      </c>
      <c r="C478" t="s">
        <v>766</v>
      </c>
      <c r="D478">
        <v>20</v>
      </c>
      <c r="E478" t="s">
        <v>770</v>
      </c>
      <c r="F478">
        <v>81</v>
      </c>
      <c r="G478">
        <v>66</v>
      </c>
      <c r="H478">
        <v>1632</v>
      </c>
      <c r="I478">
        <v>192</v>
      </c>
      <c r="J478">
        <v>481</v>
      </c>
      <c r="K478">
        <v>0.39900000000000002</v>
      </c>
      <c r="L478">
        <v>51</v>
      </c>
      <c r="M478">
        <v>159</v>
      </c>
      <c r="N478">
        <v>0.32100000000000001</v>
      </c>
      <c r="O478">
        <v>141</v>
      </c>
      <c r="P478">
        <v>322</v>
      </c>
      <c r="Q478">
        <v>0.438</v>
      </c>
      <c r="R478">
        <v>0.45200000000000001</v>
      </c>
      <c r="S478">
        <v>44</v>
      </c>
      <c r="T478">
        <v>67</v>
      </c>
      <c r="U478">
        <v>0.65700000000000003</v>
      </c>
      <c r="V478">
        <v>46</v>
      </c>
      <c r="W478">
        <v>242</v>
      </c>
      <c r="X478">
        <v>288</v>
      </c>
      <c r="Y478">
        <v>82</v>
      </c>
      <c r="Z478">
        <v>39</v>
      </c>
      <c r="AA478">
        <v>32</v>
      </c>
      <c r="AB478">
        <v>83</v>
      </c>
      <c r="AC478">
        <v>200</v>
      </c>
      <c r="AD478">
        <v>479</v>
      </c>
    </row>
    <row r="479" spans="1:30">
      <c r="A479" s="72">
        <v>392</v>
      </c>
      <c r="B479" t="s">
        <v>1195</v>
      </c>
      <c r="C479" t="s">
        <v>776</v>
      </c>
      <c r="D479">
        <v>28</v>
      </c>
      <c r="E479" t="s">
        <v>792</v>
      </c>
      <c r="F479">
        <v>5</v>
      </c>
      <c r="G479">
        <v>0</v>
      </c>
      <c r="H479">
        <v>13</v>
      </c>
      <c r="I479">
        <v>1</v>
      </c>
      <c r="J479">
        <v>4</v>
      </c>
      <c r="K479">
        <v>0.25</v>
      </c>
      <c r="L479">
        <v>0</v>
      </c>
      <c r="M479">
        <v>0</v>
      </c>
      <c r="O479">
        <v>1</v>
      </c>
      <c r="P479">
        <v>4</v>
      </c>
      <c r="Q479">
        <v>0.25</v>
      </c>
      <c r="R479">
        <v>0.25</v>
      </c>
      <c r="S479">
        <v>2</v>
      </c>
      <c r="T479">
        <v>2</v>
      </c>
      <c r="U479">
        <v>1</v>
      </c>
      <c r="V479">
        <v>3</v>
      </c>
      <c r="W479">
        <v>1</v>
      </c>
      <c r="X479">
        <v>4</v>
      </c>
      <c r="Y479">
        <v>0</v>
      </c>
      <c r="Z479">
        <v>1</v>
      </c>
      <c r="AA479">
        <v>1</v>
      </c>
      <c r="AB479">
        <v>2</v>
      </c>
      <c r="AC479">
        <v>5</v>
      </c>
      <c r="AD479">
        <v>4</v>
      </c>
    </row>
    <row r="480" spans="1:30">
      <c r="A480" s="72">
        <v>393</v>
      </c>
      <c r="B480" t="s">
        <v>1196</v>
      </c>
      <c r="C480" t="s">
        <v>766</v>
      </c>
      <c r="D480">
        <v>22</v>
      </c>
      <c r="E480" t="s">
        <v>797</v>
      </c>
      <c r="F480">
        <v>81</v>
      </c>
      <c r="G480">
        <v>36</v>
      </c>
      <c r="H480">
        <v>2129</v>
      </c>
      <c r="I480">
        <v>381</v>
      </c>
      <c r="J480">
        <v>927</v>
      </c>
      <c r="K480">
        <v>0.41099999999999998</v>
      </c>
      <c r="L480">
        <v>106</v>
      </c>
      <c r="M480">
        <v>341</v>
      </c>
      <c r="N480">
        <v>0.311</v>
      </c>
      <c r="O480">
        <v>275</v>
      </c>
      <c r="P480">
        <v>586</v>
      </c>
      <c r="Q480">
        <v>0.46899999999999997</v>
      </c>
      <c r="R480">
        <v>0.46800000000000003</v>
      </c>
      <c r="S480">
        <v>172</v>
      </c>
      <c r="T480">
        <v>220</v>
      </c>
      <c r="U480">
        <v>0.78200000000000003</v>
      </c>
      <c r="V480">
        <v>112</v>
      </c>
      <c r="W480">
        <v>401</v>
      </c>
      <c r="X480">
        <v>513</v>
      </c>
      <c r="Y480">
        <v>182</v>
      </c>
      <c r="Z480">
        <v>57</v>
      </c>
      <c r="AA480">
        <v>30</v>
      </c>
      <c r="AB480">
        <v>183</v>
      </c>
      <c r="AC480">
        <v>162</v>
      </c>
      <c r="AD480">
        <v>1040</v>
      </c>
    </row>
    <row r="481" spans="1:30">
      <c r="A481" s="72">
        <v>394</v>
      </c>
      <c r="B481" t="s">
        <v>1197</v>
      </c>
      <c r="C481" t="s">
        <v>769</v>
      </c>
      <c r="D481">
        <v>25</v>
      </c>
      <c r="E481" t="s">
        <v>833</v>
      </c>
      <c r="F481">
        <v>57</v>
      </c>
      <c r="G481">
        <v>3</v>
      </c>
      <c r="H481">
        <v>719</v>
      </c>
      <c r="I481">
        <v>61</v>
      </c>
      <c r="J481">
        <v>147</v>
      </c>
      <c r="K481">
        <v>0.41499999999999998</v>
      </c>
      <c r="L481">
        <v>9</v>
      </c>
      <c r="M481">
        <v>37</v>
      </c>
      <c r="N481">
        <v>0.24299999999999999</v>
      </c>
      <c r="O481">
        <v>52</v>
      </c>
      <c r="P481">
        <v>110</v>
      </c>
      <c r="Q481">
        <v>0.47299999999999998</v>
      </c>
      <c r="R481">
        <v>0.44600000000000001</v>
      </c>
      <c r="S481">
        <v>23</v>
      </c>
      <c r="T481">
        <v>33</v>
      </c>
      <c r="U481">
        <v>0.69699999999999995</v>
      </c>
      <c r="V481">
        <v>25</v>
      </c>
      <c r="W481">
        <v>58</v>
      </c>
      <c r="X481">
        <v>83</v>
      </c>
      <c r="Y481">
        <v>92</v>
      </c>
      <c r="Z481">
        <v>26</v>
      </c>
      <c r="AA481">
        <v>6</v>
      </c>
      <c r="AB481">
        <v>38</v>
      </c>
      <c r="AC481">
        <v>60</v>
      </c>
      <c r="AD481">
        <v>154</v>
      </c>
    </row>
    <row r="482" spans="1:30">
      <c r="A482" s="72">
        <v>395</v>
      </c>
      <c r="B482" t="s">
        <v>1198</v>
      </c>
      <c r="C482" t="s">
        <v>811</v>
      </c>
      <c r="D482">
        <v>23</v>
      </c>
      <c r="E482" t="s">
        <v>831</v>
      </c>
      <c r="F482">
        <v>79</v>
      </c>
      <c r="G482">
        <v>78</v>
      </c>
      <c r="H482">
        <v>2485</v>
      </c>
      <c r="I482">
        <v>548</v>
      </c>
      <c r="J482">
        <v>1214</v>
      </c>
      <c r="K482">
        <v>0.45100000000000001</v>
      </c>
      <c r="L482">
        <v>100</v>
      </c>
      <c r="M482">
        <v>294</v>
      </c>
      <c r="N482">
        <v>0.34</v>
      </c>
      <c r="O482">
        <v>448</v>
      </c>
      <c r="P482">
        <v>920</v>
      </c>
      <c r="Q482">
        <v>0.48699999999999999</v>
      </c>
      <c r="R482">
        <v>0.49299999999999999</v>
      </c>
      <c r="S482">
        <v>218</v>
      </c>
      <c r="T482">
        <v>255</v>
      </c>
      <c r="U482">
        <v>0.85499999999999998</v>
      </c>
      <c r="V482">
        <v>42</v>
      </c>
      <c r="W482">
        <v>206</v>
      </c>
      <c r="X482">
        <v>248</v>
      </c>
      <c r="Y482">
        <v>499</v>
      </c>
      <c r="Z482">
        <v>74</v>
      </c>
      <c r="AA482">
        <v>16</v>
      </c>
      <c r="AB482">
        <v>258</v>
      </c>
      <c r="AC482">
        <v>149</v>
      </c>
      <c r="AD482">
        <v>1414</v>
      </c>
    </row>
    <row r="483" spans="1:30">
      <c r="A483" s="72">
        <v>396</v>
      </c>
      <c r="B483" t="s">
        <v>1199</v>
      </c>
      <c r="C483" t="s">
        <v>766</v>
      </c>
      <c r="D483">
        <v>36</v>
      </c>
      <c r="E483" t="s">
        <v>774</v>
      </c>
      <c r="F483">
        <v>36</v>
      </c>
      <c r="G483">
        <v>1</v>
      </c>
      <c r="H483">
        <v>461</v>
      </c>
      <c r="I483">
        <v>71</v>
      </c>
      <c r="J483">
        <v>151</v>
      </c>
      <c r="K483">
        <v>0.47</v>
      </c>
      <c r="L483">
        <v>17</v>
      </c>
      <c r="M483">
        <v>50</v>
      </c>
      <c r="N483">
        <v>0.34</v>
      </c>
      <c r="O483">
        <v>54</v>
      </c>
      <c r="P483">
        <v>101</v>
      </c>
      <c r="Q483">
        <v>0.53500000000000003</v>
      </c>
      <c r="R483">
        <v>0.52600000000000002</v>
      </c>
      <c r="S483">
        <v>25</v>
      </c>
      <c r="T483">
        <v>37</v>
      </c>
      <c r="U483">
        <v>0.67600000000000005</v>
      </c>
      <c r="V483">
        <v>51</v>
      </c>
      <c r="W483">
        <v>88</v>
      </c>
      <c r="X483">
        <v>139</v>
      </c>
      <c r="Y483">
        <v>37</v>
      </c>
      <c r="Z483">
        <v>14</v>
      </c>
      <c r="AA483">
        <v>4</v>
      </c>
      <c r="AB483">
        <v>34</v>
      </c>
      <c r="AC483">
        <v>63</v>
      </c>
      <c r="AD483">
        <v>184</v>
      </c>
    </row>
    <row r="484" spans="1:30">
      <c r="A484" s="72">
        <v>397</v>
      </c>
      <c r="B484" t="s">
        <v>1200</v>
      </c>
      <c r="C484" t="s">
        <v>766</v>
      </c>
      <c r="D484">
        <v>28</v>
      </c>
      <c r="E484" t="s">
        <v>831</v>
      </c>
      <c r="F484">
        <v>18</v>
      </c>
      <c r="G484">
        <v>0</v>
      </c>
      <c r="H484">
        <v>195</v>
      </c>
      <c r="I484">
        <v>17</v>
      </c>
      <c r="J484">
        <v>59</v>
      </c>
      <c r="K484">
        <v>0.28799999999999998</v>
      </c>
      <c r="L484">
        <v>4</v>
      </c>
      <c r="M484">
        <v>27</v>
      </c>
      <c r="N484">
        <v>0.14799999999999999</v>
      </c>
      <c r="O484">
        <v>13</v>
      </c>
      <c r="P484">
        <v>32</v>
      </c>
      <c r="Q484">
        <v>0.40600000000000003</v>
      </c>
      <c r="R484">
        <v>0.32200000000000001</v>
      </c>
      <c r="S484">
        <v>7</v>
      </c>
      <c r="T484">
        <v>8</v>
      </c>
      <c r="U484">
        <v>0.875</v>
      </c>
      <c r="V484">
        <v>10</v>
      </c>
      <c r="W484">
        <v>27</v>
      </c>
      <c r="X484">
        <v>37</v>
      </c>
      <c r="Y484">
        <v>17</v>
      </c>
      <c r="Z484">
        <v>4</v>
      </c>
      <c r="AA484">
        <v>3</v>
      </c>
      <c r="AB484">
        <v>8</v>
      </c>
      <c r="AC484">
        <v>12</v>
      </c>
      <c r="AD484">
        <v>45</v>
      </c>
    </row>
    <row r="485" spans="1:30">
      <c r="A485" s="72">
        <v>398</v>
      </c>
      <c r="B485" t="s">
        <v>1201</v>
      </c>
      <c r="C485" t="s">
        <v>794</v>
      </c>
      <c r="D485">
        <v>32</v>
      </c>
      <c r="E485" t="s">
        <v>831</v>
      </c>
      <c r="F485">
        <v>62</v>
      </c>
      <c r="G485">
        <v>42</v>
      </c>
      <c r="H485">
        <v>1596</v>
      </c>
      <c r="I485">
        <v>174</v>
      </c>
      <c r="J485">
        <v>395</v>
      </c>
      <c r="K485">
        <v>0.441</v>
      </c>
      <c r="L485">
        <v>41</v>
      </c>
      <c r="M485">
        <v>120</v>
      </c>
      <c r="N485">
        <v>0.34200000000000003</v>
      </c>
      <c r="O485">
        <v>133</v>
      </c>
      <c r="P485">
        <v>275</v>
      </c>
      <c r="Q485">
        <v>0.48399999999999999</v>
      </c>
      <c r="R485">
        <v>0.49199999999999999</v>
      </c>
      <c r="S485">
        <v>55</v>
      </c>
      <c r="T485">
        <v>75</v>
      </c>
      <c r="U485">
        <v>0.73299999999999998</v>
      </c>
      <c r="V485">
        <v>54</v>
      </c>
      <c r="W485">
        <v>216</v>
      </c>
      <c r="X485">
        <v>270</v>
      </c>
      <c r="Y485">
        <v>107</v>
      </c>
      <c r="Z485">
        <v>96</v>
      </c>
      <c r="AA485">
        <v>31</v>
      </c>
      <c r="AB485">
        <v>58</v>
      </c>
      <c r="AC485">
        <v>97</v>
      </c>
      <c r="AD485">
        <v>444</v>
      </c>
    </row>
    <row r="486" spans="1:30">
      <c r="A486" s="72">
        <v>399</v>
      </c>
      <c r="B486" t="s">
        <v>1202</v>
      </c>
      <c r="C486" t="s">
        <v>769</v>
      </c>
      <c r="D486">
        <v>22</v>
      </c>
      <c r="E486" t="s">
        <v>772</v>
      </c>
      <c r="F486">
        <v>14</v>
      </c>
      <c r="G486">
        <v>5</v>
      </c>
      <c r="H486">
        <v>236</v>
      </c>
      <c r="I486">
        <v>25</v>
      </c>
      <c r="J486">
        <v>58</v>
      </c>
      <c r="K486">
        <v>0.43099999999999999</v>
      </c>
      <c r="L486">
        <v>7</v>
      </c>
      <c r="M486">
        <v>28</v>
      </c>
      <c r="N486">
        <v>0.25</v>
      </c>
      <c r="O486">
        <v>18</v>
      </c>
      <c r="P486">
        <v>30</v>
      </c>
      <c r="Q486">
        <v>0.6</v>
      </c>
      <c r="R486">
        <v>0.49099999999999999</v>
      </c>
      <c r="S486">
        <v>14</v>
      </c>
      <c r="T486">
        <v>22</v>
      </c>
      <c r="U486">
        <v>0.63600000000000001</v>
      </c>
      <c r="V486">
        <v>1</v>
      </c>
      <c r="W486">
        <v>15</v>
      </c>
      <c r="X486">
        <v>16</v>
      </c>
      <c r="Y486">
        <v>13</v>
      </c>
      <c r="Z486">
        <v>6</v>
      </c>
      <c r="AA486">
        <v>1</v>
      </c>
      <c r="AB486">
        <v>12</v>
      </c>
      <c r="AC486">
        <v>18</v>
      </c>
      <c r="AD486">
        <v>71</v>
      </c>
    </row>
    <row r="487" spans="1:30">
      <c r="A487" s="72">
        <v>399</v>
      </c>
      <c r="B487" t="s">
        <v>1202</v>
      </c>
      <c r="C487" t="s">
        <v>769</v>
      </c>
      <c r="D487">
        <v>22</v>
      </c>
      <c r="E487" t="s">
        <v>780</v>
      </c>
      <c r="F487">
        <v>3</v>
      </c>
      <c r="G487">
        <v>3</v>
      </c>
      <c r="H487">
        <v>47</v>
      </c>
      <c r="I487">
        <v>5</v>
      </c>
      <c r="J487">
        <v>8</v>
      </c>
      <c r="K487">
        <v>0.625</v>
      </c>
      <c r="L487">
        <v>4</v>
      </c>
      <c r="M487">
        <v>7</v>
      </c>
      <c r="N487">
        <v>0.57099999999999995</v>
      </c>
      <c r="O487">
        <v>1</v>
      </c>
      <c r="P487">
        <v>1</v>
      </c>
      <c r="Q487">
        <v>1</v>
      </c>
      <c r="R487">
        <v>0.875</v>
      </c>
      <c r="S487">
        <v>2</v>
      </c>
      <c r="T487">
        <v>4</v>
      </c>
      <c r="U487">
        <v>0.5</v>
      </c>
      <c r="V487">
        <v>0</v>
      </c>
      <c r="W487">
        <v>5</v>
      </c>
      <c r="X487">
        <v>5</v>
      </c>
      <c r="Y487">
        <v>1</v>
      </c>
      <c r="Z487">
        <v>2</v>
      </c>
      <c r="AA487">
        <v>0</v>
      </c>
      <c r="AB487">
        <v>3</v>
      </c>
      <c r="AC487">
        <v>6</v>
      </c>
      <c r="AD487">
        <v>16</v>
      </c>
    </row>
    <row r="488" spans="1:30">
      <c r="A488" s="72">
        <v>399</v>
      </c>
      <c r="B488" t="s">
        <v>1202</v>
      </c>
      <c r="C488" t="s">
        <v>769</v>
      </c>
      <c r="D488">
        <v>22</v>
      </c>
      <c r="E488" t="s">
        <v>788</v>
      </c>
      <c r="F488">
        <v>11</v>
      </c>
      <c r="G488">
        <v>2</v>
      </c>
      <c r="H488">
        <v>189</v>
      </c>
      <c r="I488">
        <v>20</v>
      </c>
      <c r="J488">
        <v>50</v>
      </c>
      <c r="K488">
        <v>0.4</v>
      </c>
      <c r="L488">
        <v>3</v>
      </c>
      <c r="M488">
        <v>21</v>
      </c>
      <c r="N488">
        <v>0.14299999999999999</v>
      </c>
      <c r="O488">
        <v>17</v>
      </c>
      <c r="P488">
        <v>29</v>
      </c>
      <c r="Q488">
        <v>0.58599999999999997</v>
      </c>
      <c r="R488">
        <v>0.43</v>
      </c>
      <c r="S488">
        <v>12</v>
      </c>
      <c r="T488">
        <v>18</v>
      </c>
      <c r="U488">
        <v>0.66700000000000004</v>
      </c>
      <c r="V488">
        <v>1</v>
      </c>
      <c r="W488">
        <v>10</v>
      </c>
      <c r="X488">
        <v>11</v>
      </c>
      <c r="Y488">
        <v>12</v>
      </c>
      <c r="Z488">
        <v>4</v>
      </c>
      <c r="AA488">
        <v>1</v>
      </c>
      <c r="AB488">
        <v>9</v>
      </c>
      <c r="AC488">
        <v>12</v>
      </c>
      <c r="AD488">
        <v>55</v>
      </c>
    </row>
    <row r="489" spans="1:30">
      <c r="A489" s="72">
        <v>400</v>
      </c>
      <c r="B489" t="s">
        <v>1203</v>
      </c>
      <c r="C489" t="s">
        <v>766</v>
      </c>
      <c r="D489">
        <v>27</v>
      </c>
      <c r="E489" t="s">
        <v>786</v>
      </c>
      <c r="F489">
        <v>49</v>
      </c>
      <c r="G489">
        <v>3</v>
      </c>
      <c r="H489">
        <v>559</v>
      </c>
      <c r="I489">
        <v>109</v>
      </c>
      <c r="J489">
        <v>198</v>
      </c>
      <c r="K489">
        <v>0.55100000000000005</v>
      </c>
      <c r="L489">
        <v>0</v>
      </c>
      <c r="M489">
        <v>2</v>
      </c>
      <c r="N489">
        <v>0</v>
      </c>
      <c r="O489">
        <v>109</v>
      </c>
      <c r="P489">
        <v>196</v>
      </c>
      <c r="Q489">
        <v>0.55600000000000005</v>
      </c>
      <c r="R489">
        <v>0.55100000000000005</v>
      </c>
      <c r="S489">
        <v>14</v>
      </c>
      <c r="T489">
        <v>22</v>
      </c>
      <c r="U489">
        <v>0.63600000000000001</v>
      </c>
      <c r="V489">
        <v>41</v>
      </c>
      <c r="W489">
        <v>101</v>
      </c>
      <c r="X489">
        <v>142</v>
      </c>
      <c r="Y489">
        <v>23</v>
      </c>
      <c r="Z489">
        <v>7</v>
      </c>
      <c r="AA489">
        <v>20</v>
      </c>
      <c r="AB489">
        <v>29</v>
      </c>
      <c r="AC489">
        <v>66</v>
      </c>
      <c r="AD489">
        <v>232</v>
      </c>
    </row>
    <row r="490" spans="1:30">
      <c r="A490" s="72">
        <v>401</v>
      </c>
      <c r="B490" t="s">
        <v>1204</v>
      </c>
      <c r="C490" t="s">
        <v>811</v>
      </c>
      <c r="D490">
        <v>30</v>
      </c>
      <c r="E490" t="s">
        <v>826</v>
      </c>
      <c r="F490">
        <v>50</v>
      </c>
      <c r="G490">
        <v>1</v>
      </c>
      <c r="H490">
        <v>811</v>
      </c>
      <c r="I490">
        <v>100</v>
      </c>
      <c r="J490">
        <v>263</v>
      </c>
      <c r="K490">
        <v>0.38</v>
      </c>
      <c r="L490">
        <v>21</v>
      </c>
      <c r="M490">
        <v>62</v>
      </c>
      <c r="N490">
        <v>0.33900000000000002</v>
      </c>
      <c r="O490">
        <v>79</v>
      </c>
      <c r="P490">
        <v>201</v>
      </c>
      <c r="Q490">
        <v>0.39300000000000002</v>
      </c>
      <c r="R490">
        <v>0.42</v>
      </c>
      <c r="S490">
        <v>91</v>
      </c>
      <c r="T490">
        <v>118</v>
      </c>
      <c r="U490">
        <v>0.77100000000000002</v>
      </c>
      <c r="V490">
        <v>11</v>
      </c>
      <c r="W490">
        <v>62</v>
      </c>
      <c r="X490">
        <v>73</v>
      </c>
      <c r="Y490">
        <v>129</v>
      </c>
      <c r="Z490">
        <v>27</v>
      </c>
      <c r="AA490">
        <v>3</v>
      </c>
      <c r="AB490">
        <v>46</v>
      </c>
      <c r="AC490">
        <v>43</v>
      </c>
      <c r="AD490">
        <v>312</v>
      </c>
    </row>
    <row r="491" spans="1:30">
      <c r="A491" s="72">
        <v>402</v>
      </c>
      <c r="B491" t="s">
        <v>1205</v>
      </c>
      <c r="C491" t="s">
        <v>769</v>
      </c>
      <c r="D491">
        <v>26</v>
      </c>
      <c r="E491" t="s">
        <v>792</v>
      </c>
      <c r="F491">
        <v>76</v>
      </c>
      <c r="G491">
        <v>31</v>
      </c>
      <c r="H491">
        <v>1937</v>
      </c>
      <c r="I491">
        <v>201</v>
      </c>
      <c r="J491">
        <v>489</v>
      </c>
      <c r="K491">
        <v>0.41099999999999998</v>
      </c>
      <c r="L491">
        <v>94</v>
      </c>
      <c r="M491">
        <v>261</v>
      </c>
      <c r="N491">
        <v>0.36</v>
      </c>
      <c r="O491">
        <v>107</v>
      </c>
      <c r="P491">
        <v>228</v>
      </c>
      <c r="Q491">
        <v>0.46899999999999997</v>
      </c>
      <c r="R491">
        <v>0.50700000000000001</v>
      </c>
      <c r="S491">
        <v>71</v>
      </c>
      <c r="T491">
        <v>90</v>
      </c>
      <c r="U491">
        <v>0.78900000000000003</v>
      </c>
      <c r="V491">
        <v>39</v>
      </c>
      <c r="W491">
        <v>179</v>
      </c>
      <c r="X491">
        <v>218</v>
      </c>
      <c r="Y491">
        <v>109</v>
      </c>
      <c r="Z491">
        <v>62</v>
      </c>
      <c r="AA491">
        <v>27</v>
      </c>
      <c r="AB491">
        <v>78</v>
      </c>
      <c r="AC491">
        <v>150</v>
      </c>
      <c r="AD491">
        <v>567</v>
      </c>
    </row>
    <row r="492" spans="1:30">
      <c r="A492" s="72">
        <v>403</v>
      </c>
      <c r="B492" t="s">
        <v>1206</v>
      </c>
      <c r="C492" t="s">
        <v>766</v>
      </c>
      <c r="D492">
        <v>22</v>
      </c>
      <c r="E492" t="s">
        <v>869</v>
      </c>
      <c r="F492">
        <v>55</v>
      </c>
      <c r="G492">
        <v>38</v>
      </c>
      <c r="H492">
        <v>859</v>
      </c>
      <c r="I492">
        <v>103</v>
      </c>
      <c r="J492">
        <v>205</v>
      </c>
      <c r="K492">
        <v>0.502</v>
      </c>
      <c r="L492">
        <v>1</v>
      </c>
      <c r="M492">
        <v>7</v>
      </c>
      <c r="N492">
        <v>0.14299999999999999</v>
      </c>
      <c r="O492">
        <v>102</v>
      </c>
      <c r="P492">
        <v>198</v>
      </c>
      <c r="Q492">
        <v>0.51500000000000001</v>
      </c>
      <c r="R492">
        <v>0.505</v>
      </c>
      <c r="S492">
        <v>22</v>
      </c>
      <c r="T492">
        <v>32</v>
      </c>
      <c r="U492">
        <v>0.68799999999999994</v>
      </c>
      <c r="V492">
        <v>64</v>
      </c>
      <c r="W492">
        <v>121</v>
      </c>
      <c r="X492">
        <v>185</v>
      </c>
      <c r="Y492">
        <v>17</v>
      </c>
      <c r="Z492">
        <v>26</v>
      </c>
      <c r="AA492">
        <v>45</v>
      </c>
      <c r="AB492">
        <v>33</v>
      </c>
      <c r="AC492">
        <v>109</v>
      </c>
      <c r="AD492">
        <v>229</v>
      </c>
    </row>
    <row r="493" spans="1:30">
      <c r="A493" s="72">
        <v>404</v>
      </c>
      <c r="B493" t="s">
        <v>1207</v>
      </c>
      <c r="C493" t="s">
        <v>769</v>
      </c>
      <c r="D493">
        <v>27</v>
      </c>
      <c r="E493" t="s">
        <v>784</v>
      </c>
      <c r="F493">
        <v>78</v>
      </c>
      <c r="G493">
        <v>8</v>
      </c>
      <c r="H493">
        <v>1392</v>
      </c>
      <c r="I493">
        <v>177</v>
      </c>
      <c r="J493">
        <v>421</v>
      </c>
      <c r="K493">
        <v>0.42</v>
      </c>
      <c r="L493">
        <v>30</v>
      </c>
      <c r="M493">
        <v>102</v>
      </c>
      <c r="N493">
        <v>0.29399999999999998</v>
      </c>
      <c r="O493">
        <v>147</v>
      </c>
      <c r="P493">
        <v>319</v>
      </c>
      <c r="Q493">
        <v>0.46100000000000002</v>
      </c>
      <c r="R493">
        <v>0.45600000000000002</v>
      </c>
      <c r="S493">
        <v>99</v>
      </c>
      <c r="T493">
        <v>132</v>
      </c>
      <c r="U493">
        <v>0.75</v>
      </c>
      <c r="V493">
        <v>20</v>
      </c>
      <c r="W493">
        <v>140</v>
      </c>
      <c r="X493">
        <v>160</v>
      </c>
      <c r="Y493">
        <v>126</v>
      </c>
      <c r="Z493">
        <v>47</v>
      </c>
      <c r="AA493">
        <v>25</v>
      </c>
      <c r="AB493">
        <v>76</v>
      </c>
      <c r="AC493">
        <v>146</v>
      </c>
      <c r="AD493">
        <v>483</v>
      </c>
    </row>
    <row r="494" spans="1:30">
      <c r="A494" s="72">
        <v>405</v>
      </c>
      <c r="B494" t="s">
        <v>1208</v>
      </c>
      <c r="C494" t="s">
        <v>794</v>
      </c>
      <c r="D494">
        <v>28</v>
      </c>
      <c r="E494" t="s">
        <v>770</v>
      </c>
      <c r="F494">
        <v>32</v>
      </c>
      <c r="G494">
        <v>2</v>
      </c>
      <c r="H494">
        <v>385</v>
      </c>
      <c r="I494">
        <v>34</v>
      </c>
      <c r="J494">
        <v>83</v>
      </c>
      <c r="K494">
        <v>0.41</v>
      </c>
      <c r="L494">
        <v>7</v>
      </c>
      <c r="M494">
        <v>37</v>
      </c>
      <c r="N494">
        <v>0.189</v>
      </c>
      <c r="O494">
        <v>27</v>
      </c>
      <c r="P494">
        <v>46</v>
      </c>
      <c r="Q494">
        <v>0.58699999999999997</v>
      </c>
      <c r="R494">
        <v>0.45200000000000001</v>
      </c>
      <c r="S494">
        <v>13</v>
      </c>
      <c r="T494">
        <v>17</v>
      </c>
      <c r="U494">
        <v>0.76500000000000001</v>
      </c>
      <c r="V494">
        <v>8</v>
      </c>
      <c r="W494">
        <v>40</v>
      </c>
      <c r="X494">
        <v>48</v>
      </c>
      <c r="Y494">
        <v>9</v>
      </c>
      <c r="Z494">
        <v>7</v>
      </c>
      <c r="AA494">
        <v>5</v>
      </c>
      <c r="AB494">
        <v>11</v>
      </c>
      <c r="AC494">
        <v>29</v>
      </c>
      <c r="AD494">
        <v>88</v>
      </c>
    </row>
    <row r="495" spans="1:30">
      <c r="A495" s="72">
        <v>406</v>
      </c>
      <c r="B495" t="s">
        <v>1209</v>
      </c>
      <c r="C495" t="s">
        <v>769</v>
      </c>
      <c r="D495">
        <v>22</v>
      </c>
      <c r="E495" t="s">
        <v>855</v>
      </c>
      <c r="F495">
        <v>79</v>
      </c>
      <c r="G495">
        <v>24</v>
      </c>
      <c r="H495">
        <v>2399</v>
      </c>
      <c r="I495">
        <v>269</v>
      </c>
      <c r="J495">
        <v>749</v>
      </c>
      <c r="K495">
        <v>0.35899999999999999</v>
      </c>
      <c r="L495">
        <v>94</v>
      </c>
      <c r="M495">
        <v>332</v>
      </c>
      <c r="N495">
        <v>0.28299999999999997</v>
      </c>
      <c r="O495">
        <v>175</v>
      </c>
      <c r="P495">
        <v>417</v>
      </c>
      <c r="Q495">
        <v>0.42</v>
      </c>
      <c r="R495">
        <v>0.42199999999999999</v>
      </c>
      <c r="S495">
        <v>203</v>
      </c>
      <c r="T495">
        <v>250</v>
      </c>
      <c r="U495">
        <v>0.81200000000000006</v>
      </c>
      <c r="V495">
        <v>78</v>
      </c>
      <c r="W495">
        <v>227</v>
      </c>
      <c r="X495">
        <v>305</v>
      </c>
      <c r="Y495">
        <v>364</v>
      </c>
      <c r="Z495">
        <v>125</v>
      </c>
      <c r="AA495">
        <v>34</v>
      </c>
      <c r="AB495">
        <v>159</v>
      </c>
      <c r="AC495">
        <v>192</v>
      </c>
      <c r="AD495">
        <v>835</v>
      </c>
    </row>
    <row r="496" spans="1:30">
      <c r="A496" s="72">
        <v>407</v>
      </c>
      <c r="B496" t="s">
        <v>1210</v>
      </c>
      <c r="C496" t="s">
        <v>811</v>
      </c>
      <c r="D496">
        <v>28</v>
      </c>
      <c r="E496" t="s">
        <v>829</v>
      </c>
      <c r="F496">
        <v>81</v>
      </c>
      <c r="G496">
        <v>32</v>
      </c>
      <c r="H496">
        <v>1955</v>
      </c>
      <c r="I496">
        <v>329</v>
      </c>
      <c r="J496">
        <v>749</v>
      </c>
      <c r="K496">
        <v>0.439</v>
      </c>
      <c r="L496">
        <v>28</v>
      </c>
      <c r="M496">
        <v>105</v>
      </c>
      <c r="N496">
        <v>0.26700000000000002</v>
      </c>
      <c r="O496">
        <v>301</v>
      </c>
      <c r="P496">
        <v>644</v>
      </c>
      <c r="Q496">
        <v>0.46700000000000003</v>
      </c>
      <c r="R496">
        <v>0.45800000000000002</v>
      </c>
      <c r="S496">
        <v>72</v>
      </c>
      <c r="T496">
        <v>102</v>
      </c>
      <c r="U496">
        <v>0.70599999999999996</v>
      </c>
      <c r="V496">
        <v>21</v>
      </c>
      <c r="W496">
        <v>214</v>
      </c>
      <c r="X496">
        <v>235</v>
      </c>
      <c r="Y496">
        <v>418</v>
      </c>
      <c r="Z496">
        <v>61</v>
      </c>
      <c r="AA496">
        <v>33</v>
      </c>
      <c r="AB496">
        <v>112</v>
      </c>
      <c r="AC496">
        <v>127</v>
      </c>
      <c r="AD496">
        <v>758</v>
      </c>
    </row>
    <row r="497" spans="1:30">
      <c r="A497" s="72">
        <v>408</v>
      </c>
      <c r="B497" t="s">
        <v>1211</v>
      </c>
      <c r="C497" t="s">
        <v>769</v>
      </c>
      <c r="D497">
        <v>31</v>
      </c>
      <c r="E497" t="s">
        <v>792</v>
      </c>
      <c r="F497">
        <v>41</v>
      </c>
      <c r="G497">
        <v>35</v>
      </c>
      <c r="H497">
        <v>1187</v>
      </c>
      <c r="I497">
        <v>123</v>
      </c>
      <c r="J497">
        <v>356</v>
      </c>
      <c r="K497">
        <v>0.34599999999999997</v>
      </c>
      <c r="L497">
        <v>95</v>
      </c>
      <c r="M497">
        <v>271</v>
      </c>
      <c r="N497">
        <v>0.35099999999999998</v>
      </c>
      <c r="O497">
        <v>28</v>
      </c>
      <c r="P497">
        <v>85</v>
      </c>
      <c r="Q497">
        <v>0.32900000000000001</v>
      </c>
      <c r="R497">
        <v>0.47899999999999998</v>
      </c>
      <c r="S497">
        <v>10</v>
      </c>
      <c r="T497">
        <v>15</v>
      </c>
      <c r="U497">
        <v>0.66700000000000004</v>
      </c>
      <c r="V497">
        <v>17</v>
      </c>
      <c r="W497">
        <v>96</v>
      </c>
      <c r="X497">
        <v>113</v>
      </c>
      <c r="Y497">
        <v>62</v>
      </c>
      <c r="Z497">
        <v>40</v>
      </c>
      <c r="AA497">
        <v>11</v>
      </c>
      <c r="AB497">
        <v>26</v>
      </c>
      <c r="AC497">
        <v>77</v>
      </c>
      <c r="AD497">
        <v>351</v>
      </c>
    </row>
    <row r="498" spans="1:30">
      <c r="A498" s="72">
        <v>409</v>
      </c>
      <c r="B498" t="s">
        <v>1212</v>
      </c>
      <c r="C498" t="s">
        <v>776</v>
      </c>
      <c r="D498">
        <v>30</v>
      </c>
      <c r="E498" t="s">
        <v>833</v>
      </c>
      <c r="F498">
        <v>74</v>
      </c>
      <c r="G498">
        <v>3</v>
      </c>
      <c r="H498">
        <v>1068</v>
      </c>
      <c r="I498">
        <v>174</v>
      </c>
      <c r="J498">
        <v>329</v>
      </c>
      <c r="K498">
        <v>0.52900000000000003</v>
      </c>
      <c r="L498">
        <v>37</v>
      </c>
      <c r="M498">
        <v>78</v>
      </c>
      <c r="N498">
        <v>0.47399999999999998</v>
      </c>
      <c r="O498">
        <v>137</v>
      </c>
      <c r="P498">
        <v>251</v>
      </c>
      <c r="Q498">
        <v>0.54600000000000004</v>
      </c>
      <c r="R498">
        <v>0.58499999999999996</v>
      </c>
      <c r="S498">
        <v>35</v>
      </c>
      <c r="T498">
        <v>51</v>
      </c>
      <c r="U498">
        <v>0.68600000000000005</v>
      </c>
      <c r="V498">
        <v>64</v>
      </c>
      <c r="W498">
        <v>194</v>
      </c>
      <c r="X498">
        <v>258</v>
      </c>
      <c r="Y498">
        <v>37</v>
      </c>
      <c r="Z498">
        <v>21</v>
      </c>
      <c r="AA498">
        <v>54</v>
      </c>
      <c r="AB498">
        <v>58</v>
      </c>
      <c r="AC498">
        <v>168</v>
      </c>
      <c r="AD498">
        <v>420</v>
      </c>
    </row>
    <row r="499" spans="1:30">
      <c r="A499" s="72">
        <v>410</v>
      </c>
      <c r="B499" t="s">
        <v>1213</v>
      </c>
      <c r="C499" t="s">
        <v>769</v>
      </c>
      <c r="D499">
        <v>25</v>
      </c>
      <c r="E499" t="s">
        <v>802</v>
      </c>
      <c r="F499">
        <v>80</v>
      </c>
      <c r="G499">
        <v>80</v>
      </c>
      <c r="H499">
        <v>2336</v>
      </c>
      <c r="I499">
        <v>246</v>
      </c>
      <c r="J499">
        <v>541</v>
      </c>
      <c r="K499">
        <v>0.45500000000000002</v>
      </c>
      <c r="L499">
        <v>144</v>
      </c>
      <c r="M499">
        <v>355</v>
      </c>
      <c r="N499">
        <v>0.40600000000000003</v>
      </c>
      <c r="O499">
        <v>102</v>
      </c>
      <c r="P499">
        <v>186</v>
      </c>
      <c r="Q499">
        <v>0.54800000000000004</v>
      </c>
      <c r="R499">
        <v>0.58799999999999997</v>
      </c>
      <c r="S499">
        <v>47</v>
      </c>
      <c r="T499">
        <v>58</v>
      </c>
      <c r="U499">
        <v>0.81</v>
      </c>
      <c r="V499">
        <v>22</v>
      </c>
      <c r="W499">
        <v>226</v>
      </c>
      <c r="X499">
        <v>248</v>
      </c>
      <c r="Y499">
        <v>96</v>
      </c>
      <c r="Z499">
        <v>55</v>
      </c>
      <c r="AA499">
        <v>14</v>
      </c>
      <c r="AB499">
        <v>55</v>
      </c>
      <c r="AC499">
        <v>125</v>
      </c>
      <c r="AD499">
        <v>683</v>
      </c>
    </row>
    <row r="500" spans="1:30">
      <c r="A500" s="72">
        <v>411</v>
      </c>
      <c r="B500" t="s">
        <v>1214</v>
      </c>
      <c r="C500" t="s">
        <v>776</v>
      </c>
      <c r="D500">
        <v>29</v>
      </c>
      <c r="E500" t="s">
        <v>795</v>
      </c>
      <c r="F500">
        <v>82</v>
      </c>
      <c r="G500">
        <v>2</v>
      </c>
      <c r="H500">
        <v>1286</v>
      </c>
      <c r="I500">
        <v>244</v>
      </c>
      <c r="J500">
        <v>548</v>
      </c>
      <c r="K500">
        <v>0.44500000000000001</v>
      </c>
      <c r="L500">
        <v>103</v>
      </c>
      <c r="M500">
        <v>277</v>
      </c>
      <c r="N500">
        <v>0.372</v>
      </c>
      <c r="O500">
        <v>141</v>
      </c>
      <c r="P500">
        <v>271</v>
      </c>
      <c r="Q500">
        <v>0.52</v>
      </c>
      <c r="R500">
        <v>0.53900000000000003</v>
      </c>
      <c r="S500">
        <v>120</v>
      </c>
      <c r="T500">
        <v>137</v>
      </c>
      <c r="U500">
        <v>0.876</v>
      </c>
      <c r="V500">
        <v>88</v>
      </c>
      <c r="W500">
        <v>285</v>
      </c>
      <c r="X500">
        <v>373</v>
      </c>
      <c r="Y500">
        <v>65</v>
      </c>
      <c r="Z500">
        <v>23</v>
      </c>
      <c r="AA500">
        <v>41</v>
      </c>
      <c r="AB500">
        <v>69</v>
      </c>
      <c r="AC500">
        <v>229</v>
      </c>
      <c r="AD500">
        <v>711</v>
      </c>
    </row>
    <row r="501" spans="1:30">
      <c r="A501" s="72">
        <v>412</v>
      </c>
      <c r="B501" t="s">
        <v>1215</v>
      </c>
      <c r="C501" t="s">
        <v>776</v>
      </c>
      <c r="D501">
        <v>32</v>
      </c>
      <c r="E501" t="s">
        <v>797</v>
      </c>
      <c r="F501">
        <v>8</v>
      </c>
      <c r="G501">
        <v>0</v>
      </c>
      <c r="H501">
        <v>76</v>
      </c>
      <c r="I501">
        <v>14</v>
      </c>
      <c r="J501">
        <v>31</v>
      </c>
      <c r="K501">
        <v>0.45200000000000001</v>
      </c>
      <c r="L501">
        <v>2</v>
      </c>
      <c r="M501">
        <v>6</v>
      </c>
      <c r="N501">
        <v>0.33300000000000002</v>
      </c>
      <c r="O501">
        <v>12</v>
      </c>
      <c r="P501">
        <v>25</v>
      </c>
      <c r="Q501">
        <v>0.48</v>
      </c>
      <c r="R501">
        <v>0.48399999999999999</v>
      </c>
      <c r="S501">
        <v>9</v>
      </c>
      <c r="T501">
        <v>11</v>
      </c>
      <c r="U501">
        <v>0.81799999999999995</v>
      </c>
      <c r="V501">
        <v>8</v>
      </c>
      <c r="W501">
        <v>14</v>
      </c>
      <c r="X501">
        <v>22</v>
      </c>
      <c r="Y501">
        <v>4</v>
      </c>
      <c r="Z501">
        <v>1</v>
      </c>
      <c r="AA501">
        <v>1</v>
      </c>
      <c r="AB501">
        <v>6</v>
      </c>
      <c r="AC501">
        <v>8</v>
      </c>
      <c r="AD501">
        <v>39</v>
      </c>
    </row>
    <row r="502" spans="1:30">
      <c r="A502" s="72">
        <v>413</v>
      </c>
      <c r="B502" t="s">
        <v>1216</v>
      </c>
      <c r="C502" t="s">
        <v>769</v>
      </c>
      <c r="D502">
        <v>23</v>
      </c>
      <c r="E502" t="s">
        <v>797</v>
      </c>
      <c r="F502">
        <v>80</v>
      </c>
      <c r="G502">
        <v>27</v>
      </c>
      <c r="H502">
        <v>2188</v>
      </c>
      <c r="I502">
        <v>251</v>
      </c>
      <c r="J502">
        <v>634</v>
      </c>
      <c r="K502">
        <v>0.39600000000000002</v>
      </c>
      <c r="L502">
        <v>132</v>
      </c>
      <c r="M502">
        <v>359</v>
      </c>
      <c r="N502">
        <v>0.36799999999999999</v>
      </c>
      <c r="O502">
        <v>119</v>
      </c>
      <c r="P502">
        <v>275</v>
      </c>
      <c r="Q502">
        <v>0.433</v>
      </c>
      <c r="R502">
        <v>0.5</v>
      </c>
      <c r="S502">
        <v>122</v>
      </c>
      <c r="T502">
        <v>150</v>
      </c>
      <c r="U502">
        <v>0.81299999999999994</v>
      </c>
      <c r="V502">
        <v>21</v>
      </c>
      <c r="W502">
        <v>205</v>
      </c>
      <c r="X502">
        <v>226</v>
      </c>
      <c r="Y502">
        <v>188</v>
      </c>
      <c r="Z502">
        <v>45</v>
      </c>
      <c r="AA502">
        <v>32</v>
      </c>
      <c r="AB502">
        <v>128</v>
      </c>
      <c r="AC502">
        <v>144</v>
      </c>
      <c r="AD502">
        <v>756</v>
      </c>
    </row>
    <row r="503" spans="1:30">
      <c r="A503" s="72">
        <v>414</v>
      </c>
      <c r="B503" t="s">
        <v>1217</v>
      </c>
      <c r="C503" t="s">
        <v>769</v>
      </c>
      <c r="D503">
        <v>26</v>
      </c>
      <c r="E503" t="s">
        <v>772</v>
      </c>
      <c r="F503">
        <v>18</v>
      </c>
      <c r="G503">
        <v>0</v>
      </c>
      <c r="H503">
        <v>361</v>
      </c>
      <c r="I503">
        <v>54</v>
      </c>
      <c r="J503">
        <v>120</v>
      </c>
      <c r="K503">
        <v>0.45</v>
      </c>
      <c r="L503">
        <v>6</v>
      </c>
      <c r="M503">
        <v>20</v>
      </c>
      <c r="N503">
        <v>0.3</v>
      </c>
      <c r="O503">
        <v>48</v>
      </c>
      <c r="P503">
        <v>100</v>
      </c>
      <c r="Q503">
        <v>0.48</v>
      </c>
      <c r="R503">
        <v>0.47499999999999998</v>
      </c>
      <c r="S503">
        <v>8</v>
      </c>
      <c r="T503">
        <v>13</v>
      </c>
      <c r="U503">
        <v>0.61499999999999999</v>
      </c>
      <c r="V503">
        <v>4</v>
      </c>
      <c r="W503">
        <v>48</v>
      </c>
      <c r="X503">
        <v>52</v>
      </c>
      <c r="Y503">
        <v>59</v>
      </c>
      <c r="Z503">
        <v>5</v>
      </c>
      <c r="AA503">
        <v>3</v>
      </c>
      <c r="AB503">
        <v>26</v>
      </c>
      <c r="AC503">
        <v>32</v>
      </c>
      <c r="AD503">
        <v>122</v>
      </c>
    </row>
    <row r="504" spans="1:30">
      <c r="A504" s="72">
        <v>414</v>
      </c>
      <c r="B504" t="s">
        <v>1217</v>
      </c>
      <c r="C504" t="s">
        <v>769</v>
      </c>
      <c r="D504">
        <v>26</v>
      </c>
      <c r="E504" t="s">
        <v>780</v>
      </c>
      <c r="F504">
        <v>6</v>
      </c>
      <c r="G504">
        <v>0</v>
      </c>
      <c r="H504">
        <v>162</v>
      </c>
      <c r="I504">
        <v>26</v>
      </c>
      <c r="J504">
        <v>55</v>
      </c>
      <c r="K504">
        <v>0.47299999999999998</v>
      </c>
      <c r="L504">
        <v>1</v>
      </c>
      <c r="M504">
        <v>10</v>
      </c>
      <c r="N504">
        <v>0.1</v>
      </c>
      <c r="O504">
        <v>25</v>
      </c>
      <c r="P504">
        <v>45</v>
      </c>
      <c r="Q504">
        <v>0.55600000000000005</v>
      </c>
      <c r="R504">
        <v>0.48199999999999998</v>
      </c>
      <c r="S504">
        <v>5</v>
      </c>
      <c r="T504">
        <v>8</v>
      </c>
      <c r="U504">
        <v>0.625</v>
      </c>
      <c r="V504">
        <v>3</v>
      </c>
      <c r="W504">
        <v>15</v>
      </c>
      <c r="X504">
        <v>18</v>
      </c>
      <c r="Y504">
        <v>29</v>
      </c>
      <c r="Z504">
        <v>2</v>
      </c>
      <c r="AA504">
        <v>1</v>
      </c>
      <c r="AB504">
        <v>11</v>
      </c>
      <c r="AC504">
        <v>18</v>
      </c>
      <c r="AD504">
        <v>58</v>
      </c>
    </row>
    <row r="505" spans="1:30">
      <c r="A505" s="72">
        <v>414</v>
      </c>
      <c r="B505" t="s">
        <v>1217</v>
      </c>
      <c r="C505" t="s">
        <v>769</v>
      </c>
      <c r="D505">
        <v>26</v>
      </c>
      <c r="E505" t="s">
        <v>782</v>
      </c>
      <c r="F505">
        <v>6</v>
      </c>
      <c r="G505">
        <v>0</v>
      </c>
      <c r="H505">
        <v>67</v>
      </c>
      <c r="I505">
        <v>10</v>
      </c>
      <c r="J505">
        <v>21</v>
      </c>
      <c r="K505">
        <v>0.47599999999999998</v>
      </c>
      <c r="L505">
        <v>0</v>
      </c>
      <c r="M505">
        <v>2</v>
      </c>
      <c r="N505">
        <v>0</v>
      </c>
      <c r="O505">
        <v>10</v>
      </c>
      <c r="P505">
        <v>19</v>
      </c>
      <c r="Q505">
        <v>0.52600000000000002</v>
      </c>
      <c r="R505">
        <v>0.47599999999999998</v>
      </c>
      <c r="S505">
        <v>1</v>
      </c>
      <c r="T505">
        <v>2</v>
      </c>
      <c r="U505">
        <v>0.5</v>
      </c>
      <c r="V505">
        <v>0</v>
      </c>
      <c r="W505">
        <v>10</v>
      </c>
      <c r="X505">
        <v>10</v>
      </c>
      <c r="Y505">
        <v>5</v>
      </c>
      <c r="Z505">
        <v>0</v>
      </c>
      <c r="AA505">
        <v>0</v>
      </c>
      <c r="AB505">
        <v>4</v>
      </c>
      <c r="AC505">
        <v>2</v>
      </c>
      <c r="AD505">
        <v>21</v>
      </c>
    </row>
    <row r="506" spans="1:30">
      <c r="A506" s="72">
        <v>414</v>
      </c>
      <c r="B506" t="s">
        <v>1217</v>
      </c>
      <c r="C506" t="s">
        <v>769</v>
      </c>
      <c r="D506">
        <v>26</v>
      </c>
      <c r="E506" t="s">
        <v>786</v>
      </c>
      <c r="F506">
        <v>6</v>
      </c>
      <c r="G506">
        <v>0</v>
      </c>
      <c r="H506">
        <v>132</v>
      </c>
      <c r="I506">
        <v>18</v>
      </c>
      <c r="J506">
        <v>44</v>
      </c>
      <c r="K506">
        <v>0.40899999999999997</v>
      </c>
      <c r="L506">
        <v>5</v>
      </c>
      <c r="M506">
        <v>8</v>
      </c>
      <c r="N506">
        <v>0.625</v>
      </c>
      <c r="O506">
        <v>13</v>
      </c>
      <c r="P506">
        <v>36</v>
      </c>
      <c r="Q506">
        <v>0.36099999999999999</v>
      </c>
      <c r="R506">
        <v>0.46600000000000003</v>
      </c>
      <c r="S506">
        <v>2</v>
      </c>
      <c r="T506">
        <v>3</v>
      </c>
      <c r="U506">
        <v>0.66700000000000004</v>
      </c>
      <c r="V506">
        <v>1</v>
      </c>
      <c r="W506">
        <v>23</v>
      </c>
      <c r="X506">
        <v>24</v>
      </c>
      <c r="Y506">
        <v>25</v>
      </c>
      <c r="Z506">
        <v>3</v>
      </c>
      <c r="AA506">
        <v>2</v>
      </c>
      <c r="AB506">
        <v>11</v>
      </c>
      <c r="AC506">
        <v>12</v>
      </c>
      <c r="AD506">
        <v>43</v>
      </c>
    </row>
    <row r="507" spans="1:30">
      <c r="A507" s="72">
        <v>415</v>
      </c>
      <c r="B507" t="s">
        <v>1218</v>
      </c>
      <c r="C507" t="s">
        <v>776</v>
      </c>
      <c r="D507">
        <v>23</v>
      </c>
      <c r="E507" t="s">
        <v>808</v>
      </c>
      <c r="F507">
        <v>2</v>
      </c>
      <c r="G507">
        <v>0</v>
      </c>
      <c r="H507">
        <v>7</v>
      </c>
      <c r="I507">
        <v>1</v>
      </c>
      <c r="J507">
        <v>1</v>
      </c>
      <c r="K507">
        <v>1</v>
      </c>
      <c r="L507">
        <v>0</v>
      </c>
      <c r="M507">
        <v>0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2</v>
      </c>
      <c r="U507">
        <v>0.5</v>
      </c>
      <c r="V507">
        <v>1</v>
      </c>
      <c r="W507">
        <v>1</v>
      </c>
      <c r="X507">
        <v>2</v>
      </c>
      <c r="Y507">
        <v>2</v>
      </c>
      <c r="Z507">
        <v>1</v>
      </c>
      <c r="AA507">
        <v>0</v>
      </c>
      <c r="AB507">
        <v>0</v>
      </c>
      <c r="AC507">
        <v>3</v>
      </c>
      <c r="AD507">
        <v>3</v>
      </c>
    </row>
    <row r="508" spans="1:30">
      <c r="A508" s="72">
        <v>416</v>
      </c>
      <c r="B508" t="s">
        <v>1219</v>
      </c>
      <c r="C508" t="s">
        <v>776</v>
      </c>
      <c r="D508">
        <v>19</v>
      </c>
      <c r="E508" t="s">
        <v>795</v>
      </c>
      <c r="F508">
        <v>7</v>
      </c>
      <c r="G508">
        <v>0</v>
      </c>
      <c r="H508">
        <v>24</v>
      </c>
      <c r="I508">
        <v>3</v>
      </c>
      <c r="J508">
        <v>13</v>
      </c>
      <c r="K508">
        <v>0.23100000000000001</v>
      </c>
      <c r="L508">
        <v>0</v>
      </c>
      <c r="M508">
        <v>0</v>
      </c>
      <c r="O508">
        <v>3</v>
      </c>
      <c r="P508">
        <v>13</v>
      </c>
      <c r="Q508">
        <v>0.23100000000000001</v>
      </c>
      <c r="R508">
        <v>0.23100000000000001</v>
      </c>
      <c r="S508">
        <v>4</v>
      </c>
      <c r="T508">
        <v>4</v>
      </c>
      <c r="U508">
        <v>1</v>
      </c>
      <c r="V508">
        <v>1</v>
      </c>
      <c r="W508">
        <v>5</v>
      </c>
      <c r="X508">
        <v>6</v>
      </c>
      <c r="Y508">
        <v>0</v>
      </c>
      <c r="Z508">
        <v>0</v>
      </c>
      <c r="AA508">
        <v>1</v>
      </c>
      <c r="AB508">
        <v>2</v>
      </c>
      <c r="AC508">
        <v>5</v>
      </c>
      <c r="AD508">
        <v>10</v>
      </c>
    </row>
    <row r="509" spans="1:30">
      <c r="A509" s="72">
        <v>417</v>
      </c>
      <c r="B509" t="s">
        <v>1220</v>
      </c>
      <c r="C509" t="s">
        <v>811</v>
      </c>
      <c r="D509">
        <v>30</v>
      </c>
      <c r="E509" t="s">
        <v>786</v>
      </c>
      <c r="F509">
        <v>39</v>
      </c>
      <c r="G509">
        <v>0</v>
      </c>
      <c r="H509">
        <v>696</v>
      </c>
      <c r="I509">
        <v>91</v>
      </c>
      <c r="J509">
        <v>244</v>
      </c>
      <c r="K509">
        <v>0.373</v>
      </c>
      <c r="L509">
        <v>19</v>
      </c>
      <c r="M509">
        <v>60</v>
      </c>
      <c r="N509">
        <v>0.317</v>
      </c>
      <c r="O509">
        <v>72</v>
      </c>
      <c r="P509">
        <v>184</v>
      </c>
      <c r="Q509">
        <v>0.39100000000000001</v>
      </c>
      <c r="R509">
        <v>0.41199999999999998</v>
      </c>
      <c r="S509">
        <v>80</v>
      </c>
      <c r="T509">
        <v>107</v>
      </c>
      <c r="U509">
        <v>0.748</v>
      </c>
      <c r="V509">
        <v>6</v>
      </c>
      <c r="W509">
        <v>78</v>
      </c>
      <c r="X509">
        <v>84</v>
      </c>
      <c r="Y509">
        <v>84</v>
      </c>
      <c r="Z509">
        <v>16</v>
      </c>
      <c r="AA509">
        <v>0</v>
      </c>
      <c r="AB509">
        <v>53</v>
      </c>
      <c r="AC509">
        <v>44</v>
      </c>
      <c r="AD509">
        <v>281</v>
      </c>
    </row>
    <row r="510" spans="1:30">
      <c r="A510" s="72">
        <v>418</v>
      </c>
      <c r="B510" t="s">
        <v>1221</v>
      </c>
      <c r="C510" t="s">
        <v>766</v>
      </c>
      <c r="D510">
        <v>24</v>
      </c>
      <c r="E510" t="s">
        <v>869</v>
      </c>
      <c r="F510">
        <v>11</v>
      </c>
      <c r="G510">
        <v>1</v>
      </c>
      <c r="H510">
        <v>118</v>
      </c>
      <c r="I510">
        <v>15</v>
      </c>
      <c r="J510">
        <v>47</v>
      </c>
      <c r="K510">
        <v>0.31900000000000001</v>
      </c>
      <c r="L510">
        <v>3</v>
      </c>
      <c r="M510">
        <v>18</v>
      </c>
      <c r="N510">
        <v>0.16700000000000001</v>
      </c>
      <c r="O510">
        <v>12</v>
      </c>
      <c r="P510">
        <v>29</v>
      </c>
      <c r="Q510">
        <v>0.41399999999999998</v>
      </c>
      <c r="R510">
        <v>0.35099999999999998</v>
      </c>
      <c r="S510">
        <v>4</v>
      </c>
      <c r="T510">
        <v>8</v>
      </c>
      <c r="U510">
        <v>0.5</v>
      </c>
      <c r="V510">
        <v>10</v>
      </c>
      <c r="W510">
        <v>17</v>
      </c>
      <c r="X510">
        <v>27</v>
      </c>
      <c r="Y510">
        <v>3</v>
      </c>
      <c r="Z510">
        <v>4</v>
      </c>
      <c r="AA510">
        <v>1</v>
      </c>
      <c r="AB510">
        <v>4</v>
      </c>
      <c r="AC510">
        <v>17</v>
      </c>
      <c r="AD510">
        <v>37</v>
      </c>
    </row>
    <row r="511" spans="1:30">
      <c r="A511" s="72">
        <v>419</v>
      </c>
      <c r="B511" t="s">
        <v>1222</v>
      </c>
      <c r="C511" t="s">
        <v>776</v>
      </c>
      <c r="D511">
        <v>24</v>
      </c>
      <c r="E511" t="s">
        <v>772</v>
      </c>
      <c r="F511">
        <v>2</v>
      </c>
      <c r="G511">
        <v>0</v>
      </c>
      <c r="H511">
        <v>28</v>
      </c>
      <c r="I511">
        <v>4</v>
      </c>
      <c r="J511">
        <v>5</v>
      </c>
      <c r="K511">
        <v>0.8</v>
      </c>
      <c r="L511">
        <v>0</v>
      </c>
      <c r="M511">
        <v>0</v>
      </c>
      <c r="O511">
        <v>4</v>
      </c>
      <c r="P511">
        <v>5</v>
      </c>
      <c r="Q511">
        <v>0.8</v>
      </c>
      <c r="R511">
        <v>0.8</v>
      </c>
      <c r="S511">
        <v>0</v>
      </c>
      <c r="T511">
        <v>3</v>
      </c>
      <c r="U511">
        <v>0</v>
      </c>
      <c r="V511">
        <v>4</v>
      </c>
      <c r="W511">
        <v>7</v>
      </c>
      <c r="X511">
        <v>11</v>
      </c>
      <c r="Y511">
        <v>1</v>
      </c>
      <c r="Z511">
        <v>0</v>
      </c>
      <c r="AA511">
        <v>6</v>
      </c>
      <c r="AB511">
        <v>2</v>
      </c>
      <c r="AC511">
        <v>3</v>
      </c>
      <c r="AD511">
        <v>8</v>
      </c>
    </row>
    <row r="512" spans="1:30">
      <c r="A512" s="72">
        <v>419</v>
      </c>
      <c r="B512" t="s">
        <v>1222</v>
      </c>
      <c r="C512" t="s">
        <v>776</v>
      </c>
      <c r="D512">
        <v>24</v>
      </c>
      <c r="E512" t="s">
        <v>831</v>
      </c>
      <c r="F512">
        <v>1</v>
      </c>
      <c r="G512">
        <v>0</v>
      </c>
      <c r="H512">
        <v>4</v>
      </c>
      <c r="I512">
        <v>1</v>
      </c>
      <c r="J512">
        <v>1</v>
      </c>
      <c r="K512">
        <v>1</v>
      </c>
      <c r="L512">
        <v>0</v>
      </c>
      <c r="M512">
        <v>0</v>
      </c>
      <c r="O512">
        <v>1</v>
      </c>
      <c r="P512">
        <v>1</v>
      </c>
      <c r="Q512">
        <v>1</v>
      </c>
      <c r="R512">
        <v>1</v>
      </c>
      <c r="S512">
        <v>0</v>
      </c>
      <c r="T512">
        <v>2</v>
      </c>
      <c r="U512">
        <v>0</v>
      </c>
      <c r="V512">
        <v>0</v>
      </c>
      <c r="W512">
        <v>1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2</v>
      </c>
    </row>
    <row r="513" spans="1:30">
      <c r="A513" s="72">
        <v>419</v>
      </c>
      <c r="B513" t="s">
        <v>1222</v>
      </c>
      <c r="C513" t="s">
        <v>776</v>
      </c>
      <c r="D513">
        <v>24</v>
      </c>
      <c r="E513" t="s">
        <v>792</v>
      </c>
      <c r="F513">
        <v>1</v>
      </c>
      <c r="G513">
        <v>0</v>
      </c>
      <c r="H513">
        <v>24</v>
      </c>
      <c r="I513">
        <v>3</v>
      </c>
      <c r="J513">
        <v>4</v>
      </c>
      <c r="K513">
        <v>0.75</v>
      </c>
      <c r="L513">
        <v>0</v>
      </c>
      <c r="M513">
        <v>0</v>
      </c>
      <c r="O513">
        <v>3</v>
      </c>
      <c r="P513">
        <v>4</v>
      </c>
      <c r="Q513">
        <v>0.75</v>
      </c>
      <c r="R513">
        <v>0.75</v>
      </c>
      <c r="S513">
        <v>0</v>
      </c>
      <c r="T513">
        <v>1</v>
      </c>
      <c r="U513">
        <v>0</v>
      </c>
      <c r="V513">
        <v>4</v>
      </c>
      <c r="W513">
        <v>6</v>
      </c>
      <c r="X513">
        <v>10</v>
      </c>
      <c r="Y513">
        <v>1</v>
      </c>
      <c r="Z513">
        <v>0</v>
      </c>
      <c r="AA513">
        <v>6</v>
      </c>
      <c r="AB513">
        <v>2</v>
      </c>
      <c r="AC513">
        <v>3</v>
      </c>
      <c r="AD513">
        <v>6</v>
      </c>
    </row>
    <row r="514" spans="1:30">
      <c r="A514" s="72">
        <v>420</v>
      </c>
      <c r="B514" t="s">
        <v>1223</v>
      </c>
      <c r="C514" t="s">
        <v>811</v>
      </c>
      <c r="D514">
        <v>22</v>
      </c>
      <c r="E514" t="s">
        <v>800</v>
      </c>
      <c r="F514">
        <v>4</v>
      </c>
      <c r="G514">
        <v>0</v>
      </c>
      <c r="H514">
        <v>52</v>
      </c>
      <c r="I514">
        <v>1</v>
      </c>
      <c r="J514">
        <v>7</v>
      </c>
      <c r="K514">
        <v>0.14299999999999999</v>
      </c>
      <c r="L514">
        <v>0</v>
      </c>
      <c r="M514">
        <v>2</v>
      </c>
      <c r="N514">
        <v>0</v>
      </c>
      <c r="O514">
        <v>1</v>
      </c>
      <c r="P514">
        <v>5</v>
      </c>
      <c r="Q514">
        <v>0.2</v>
      </c>
      <c r="R514">
        <v>0.14299999999999999</v>
      </c>
      <c r="S514">
        <v>1</v>
      </c>
      <c r="T514">
        <v>2</v>
      </c>
      <c r="U514">
        <v>0.5</v>
      </c>
      <c r="V514">
        <v>1</v>
      </c>
      <c r="W514">
        <v>2</v>
      </c>
      <c r="X514">
        <v>3</v>
      </c>
      <c r="Y514">
        <v>3</v>
      </c>
      <c r="Z514">
        <v>1</v>
      </c>
      <c r="AA514">
        <v>1</v>
      </c>
      <c r="AB514">
        <v>0</v>
      </c>
      <c r="AC514">
        <v>6</v>
      </c>
      <c r="AD514">
        <v>3</v>
      </c>
    </row>
    <row r="515" spans="1:30">
      <c r="A515" s="72">
        <v>421</v>
      </c>
      <c r="B515" t="s">
        <v>1224</v>
      </c>
      <c r="C515" t="s">
        <v>811</v>
      </c>
      <c r="D515">
        <v>28</v>
      </c>
      <c r="E515" t="s">
        <v>786</v>
      </c>
      <c r="F515">
        <v>82</v>
      </c>
      <c r="G515">
        <v>82</v>
      </c>
      <c r="H515">
        <v>2657</v>
      </c>
      <c r="I515">
        <v>402</v>
      </c>
      <c r="J515">
        <v>909</v>
      </c>
      <c r="K515">
        <v>0.442</v>
      </c>
      <c r="L515">
        <v>90</v>
      </c>
      <c r="M515">
        <v>252</v>
      </c>
      <c r="N515">
        <v>0.35699999999999998</v>
      </c>
      <c r="O515">
        <v>312</v>
      </c>
      <c r="P515">
        <v>657</v>
      </c>
      <c r="Q515">
        <v>0.47499999999999998</v>
      </c>
      <c r="R515">
        <v>0.49199999999999999</v>
      </c>
      <c r="S515">
        <v>360</v>
      </c>
      <c r="T515">
        <v>415</v>
      </c>
      <c r="U515">
        <v>0.86699999999999999</v>
      </c>
      <c r="V515">
        <v>33</v>
      </c>
      <c r="W515">
        <v>297</v>
      </c>
      <c r="X515">
        <v>330</v>
      </c>
      <c r="Y515">
        <v>639</v>
      </c>
      <c r="Z515">
        <v>100</v>
      </c>
      <c r="AA515">
        <v>32</v>
      </c>
      <c r="AB515">
        <v>216</v>
      </c>
      <c r="AC515">
        <v>165</v>
      </c>
      <c r="AD515">
        <v>1254</v>
      </c>
    </row>
    <row r="516" spans="1:30">
      <c r="A516" s="72">
        <v>422</v>
      </c>
      <c r="B516" t="s">
        <v>1225</v>
      </c>
      <c r="C516" t="s">
        <v>766</v>
      </c>
      <c r="D516">
        <v>31</v>
      </c>
      <c r="E516" t="s">
        <v>802</v>
      </c>
      <c r="F516">
        <v>70</v>
      </c>
      <c r="G516">
        <v>2</v>
      </c>
      <c r="H516">
        <v>1133</v>
      </c>
      <c r="I516">
        <v>156</v>
      </c>
      <c r="J516">
        <v>418</v>
      </c>
      <c r="K516">
        <v>0.373</v>
      </c>
      <c r="L516">
        <v>104</v>
      </c>
      <c r="M516">
        <v>305</v>
      </c>
      <c r="N516">
        <v>0.34100000000000003</v>
      </c>
      <c r="O516">
        <v>52</v>
      </c>
      <c r="P516">
        <v>113</v>
      </c>
      <c r="Q516">
        <v>0.46</v>
      </c>
      <c r="R516">
        <v>0.498</v>
      </c>
      <c r="S516">
        <v>35</v>
      </c>
      <c r="T516">
        <v>45</v>
      </c>
      <c r="U516">
        <v>0.77800000000000002</v>
      </c>
      <c r="V516">
        <v>11</v>
      </c>
      <c r="W516">
        <v>151</v>
      </c>
      <c r="X516">
        <v>162</v>
      </c>
      <c r="Y516">
        <v>48</v>
      </c>
      <c r="Z516">
        <v>12</v>
      </c>
      <c r="AA516">
        <v>13</v>
      </c>
      <c r="AB516">
        <v>37</v>
      </c>
      <c r="AC516">
        <v>109</v>
      </c>
      <c r="AD516">
        <v>451</v>
      </c>
    </row>
    <row r="517" spans="1:30">
      <c r="A517" s="72">
        <v>423</v>
      </c>
      <c r="B517" t="s">
        <v>1226</v>
      </c>
      <c r="C517" t="s">
        <v>769</v>
      </c>
      <c r="D517">
        <v>30</v>
      </c>
      <c r="E517" t="s">
        <v>778</v>
      </c>
      <c r="F517">
        <v>65</v>
      </c>
      <c r="G517">
        <v>21</v>
      </c>
      <c r="H517">
        <v>1728</v>
      </c>
      <c r="I517">
        <v>183</v>
      </c>
      <c r="J517">
        <v>432</v>
      </c>
      <c r="K517">
        <v>0.42399999999999999</v>
      </c>
      <c r="L517">
        <v>82</v>
      </c>
      <c r="M517">
        <v>220</v>
      </c>
      <c r="N517">
        <v>0.373</v>
      </c>
      <c r="O517">
        <v>101</v>
      </c>
      <c r="P517">
        <v>212</v>
      </c>
      <c r="Q517">
        <v>0.47599999999999998</v>
      </c>
      <c r="R517">
        <v>0.51900000000000002</v>
      </c>
      <c r="S517">
        <v>58</v>
      </c>
      <c r="T517">
        <v>74</v>
      </c>
      <c r="U517">
        <v>0.78400000000000003</v>
      </c>
      <c r="V517">
        <v>32</v>
      </c>
      <c r="W517">
        <v>152</v>
      </c>
      <c r="X517">
        <v>184</v>
      </c>
      <c r="Y517">
        <v>168</v>
      </c>
      <c r="Z517">
        <v>84</v>
      </c>
      <c r="AA517">
        <v>28</v>
      </c>
      <c r="AB517">
        <v>78</v>
      </c>
      <c r="AC517">
        <v>141</v>
      </c>
      <c r="AD517">
        <v>506</v>
      </c>
    </row>
    <row r="518" spans="1:30">
      <c r="A518" s="72">
        <v>424</v>
      </c>
      <c r="B518" t="s">
        <v>1227</v>
      </c>
      <c r="C518" t="s">
        <v>769</v>
      </c>
      <c r="D518">
        <v>39</v>
      </c>
      <c r="E518" t="s">
        <v>802</v>
      </c>
      <c r="F518">
        <v>74</v>
      </c>
      <c r="G518">
        <v>0</v>
      </c>
      <c r="H518">
        <v>1365</v>
      </c>
      <c r="I518">
        <v>105</v>
      </c>
      <c r="J518">
        <v>243</v>
      </c>
      <c r="K518">
        <v>0.432</v>
      </c>
      <c r="L518">
        <v>73</v>
      </c>
      <c r="M518">
        <v>171</v>
      </c>
      <c r="N518">
        <v>0.42699999999999999</v>
      </c>
      <c r="O518">
        <v>32</v>
      </c>
      <c r="P518">
        <v>72</v>
      </c>
      <c r="Q518">
        <v>0.44400000000000001</v>
      </c>
      <c r="R518">
        <v>0.58199999999999996</v>
      </c>
      <c r="S518">
        <v>24</v>
      </c>
      <c r="T518">
        <v>29</v>
      </c>
      <c r="U518">
        <v>0.82799999999999996</v>
      </c>
      <c r="V518">
        <v>15</v>
      </c>
      <c r="W518">
        <v>91</v>
      </c>
      <c r="X518">
        <v>106</v>
      </c>
      <c r="Y518">
        <v>98</v>
      </c>
      <c r="Z518">
        <v>46</v>
      </c>
      <c r="AA518">
        <v>20</v>
      </c>
      <c r="AB518">
        <v>36</v>
      </c>
      <c r="AC518">
        <v>95</v>
      </c>
      <c r="AD518">
        <v>307</v>
      </c>
    </row>
    <row r="519" spans="1:30">
      <c r="A519" s="72">
        <v>425</v>
      </c>
      <c r="B519" t="s">
        <v>1228</v>
      </c>
      <c r="C519" t="s">
        <v>811</v>
      </c>
      <c r="D519">
        <v>27</v>
      </c>
      <c r="E519" t="s">
        <v>855</v>
      </c>
      <c r="F519">
        <v>76</v>
      </c>
      <c r="G519">
        <v>76</v>
      </c>
      <c r="H519">
        <v>2569</v>
      </c>
      <c r="I519">
        <v>682</v>
      </c>
      <c r="J519">
        <v>1473</v>
      </c>
      <c r="K519">
        <v>0.46300000000000002</v>
      </c>
      <c r="L519">
        <v>245</v>
      </c>
      <c r="M519">
        <v>646</v>
      </c>
      <c r="N519">
        <v>0.379</v>
      </c>
      <c r="O519">
        <v>437</v>
      </c>
      <c r="P519">
        <v>827</v>
      </c>
      <c r="Q519">
        <v>0.52800000000000002</v>
      </c>
      <c r="R519">
        <v>0.54600000000000004</v>
      </c>
      <c r="S519">
        <v>590</v>
      </c>
      <c r="T519">
        <v>649</v>
      </c>
      <c r="U519">
        <v>0.90900000000000003</v>
      </c>
      <c r="V519">
        <v>43</v>
      </c>
      <c r="W519">
        <v>162</v>
      </c>
      <c r="X519">
        <v>205</v>
      </c>
      <c r="Y519">
        <v>448</v>
      </c>
      <c r="Z519">
        <v>70</v>
      </c>
      <c r="AA519">
        <v>13</v>
      </c>
      <c r="AB519">
        <v>210</v>
      </c>
      <c r="AC519">
        <v>167</v>
      </c>
      <c r="AD519">
        <v>2199</v>
      </c>
    </row>
    <row r="520" spans="1:30">
      <c r="A520" s="72">
        <v>426</v>
      </c>
      <c r="B520" t="s">
        <v>1229</v>
      </c>
      <c r="C520" t="s">
        <v>766</v>
      </c>
      <c r="D520">
        <v>28</v>
      </c>
      <c r="E520" t="s">
        <v>804</v>
      </c>
      <c r="F520">
        <v>46</v>
      </c>
      <c r="G520">
        <v>15</v>
      </c>
      <c r="H520">
        <v>968</v>
      </c>
      <c r="I520">
        <v>97</v>
      </c>
      <c r="J520">
        <v>244</v>
      </c>
      <c r="K520">
        <v>0.39800000000000002</v>
      </c>
      <c r="L520">
        <v>38</v>
      </c>
      <c r="M520">
        <v>85</v>
      </c>
      <c r="N520">
        <v>0.44700000000000001</v>
      </c>
      <c r="O520">
        <v>59</v>
      </c>
      <c r="P520">
        <v>159</v>
      </c>
      <c r="Q520">
        <v>0.371</v>
      </c>
      <c r="R520">
        <v>0.47499999999999998</v>
      </c>
      <c r="S520">
        <v>43</v>
      </c>
      <c r="T520">
        <v>51</v>
      </c>
      <c r="U520">
        <v>0.84299999999999997</v>
      </c>
      <c r="V520">
        <v>32</v>
      </c>
      <c r="W520">
        <v>110</v>
      </c>
      <c r="X520">
        <v>142</v>
      </c>
      <c r="Y520">
        <v>35</v>
      </c>
      <c r="Z520">
        <v>21</v>
      </c>
      <c r="AA520">
        <v>5</v>
      </c>
      <c r="AB520">
        <v>25</v>
      </c>
      <c r="AC520">
        <v>85</v>
      </c>
      <c r="AD520">
        <v>275</v>
      </c>
    </row>
    <row r="521" spans="1:30">
      <c r="A521" s="72">
        <v>427</v>
      </c>
      <c r="B521" t="s">
        <v>1230</v>
      </c>
      <c r="C521" t="s">
        <v>769</v>
      </c>
      <c r="D521">
        <v>25</v>
      </c>
      <c r="E521" t="s">
        <v>772</v>
      </c>
      <c r="F521">
        <v>40</v>
      </c>
      <c r="G521">
        <v>9</v>
      </c>
      <c r="H521">
        <v>752</v>
      </c>
      <c r="I521">
        <v>77</v>
      </c>
      <c r="J521">
        <v>200</v>
      </c>
      <c r="K521">
        <v>0.38500000000000001</v>
      </c>
      <c r="L521">
        <v>32</v>
      </c>
      <c r="M521">
        <v>95</v>
      </c>
      <c r="N521">
        <v>0.33700000000000002</v>
      </c>
      <c r="O521">
        <v>45</v>
      </c>
      <c r="P521">
        <v>105</v>
      </c>
      <c r="Q521">
        <v>0.42899999999999999</v>
      </c>
      <c r="R521">
        <v>0.46500000000000002</v>
      </c>
      <c r="S521">
        <v>19</v>
      </c>
      <c r="T521">
        <v>29</v>
      </c>
      <c r="U521">
        <v>0.65500000000000003</v>
      </c>
      <c r="V521">
        <v>19</v>
      </c>
      <c r="W521">
        <v>93</v>
      </c>
      <c r="X521">
        <v>112</v>
      </c>
      <c r="Y521">
        <v>35</v>
      </c>
      <c r="Z521">
        <v>20</v>
      </c>
      <c r="AA521">
        <v>6</v>
      </c>
      <c r="AB521">
        <v>11</v>
      </c>
      <c r="AC521">
        <v>69</v>
      </c>
      <c r="AD521">
        <v>205</v>
      </c>
    </row>
    <row r="522" spans="1:30">
      <c r="A522" s="72">
        <v>427</v>
      </c>
      <c r="B522" t="s">
        <v>1230</v>
      </c>
      <c r="C522" t="s">
        <v>769</v>
      </c>
      <c r="D522">
        <v>25</v>
      </c>
      <c r="E522" t="s">
        <v>797</v>
      </c>
      <c r="F522">
        <v>31</v>
      </c>
      <c r="G522">
        <v>1</v>
      </c>
      <c r="H522">
        <v>561</v>
      </c>
      <c r="I522">
        <v>66</v>
      </c>
      <c r="J522">
        <v>159</v>
      </c>
      <c r="K522">
        <v>0.41499999999999998</v>
      </c>
      <c r="L522">
        <v>26</v>
      </c>
      <c r="M522">
        <v>71</v>
      </c>
      <c r="N522">
        <v>0.36599999999999999</v>
      </c>
      <c r="O522">
        <v>40</v>
      </c>
      <c r="P522">
        <v>88</v>
      </c>
      <c r="Q522">
        <v>0.45500000000000002</v>
      </c>
      <c r="R522">
        <v>0.497</v>
      </c>
      <c r="S522">
        <v>13</v>
      </c>
      <c r="T522">
        <v>20</v>
      </c>
      <c r="U522">
        <v>0.65</v>
      </c>
      <c r="V522">
        <v>15</v>
      </c>
      <c r="W522">
        <v>69</v>
      </c>
      <c r="X522">
        <v>84</v>
      </c>
      <c r="Y522">
        <v>26</v>
      </c>
      <c r="Z522">
        <v>14</v>
      </c>
      <c r="AA522">
        <v>6</v>
      </c>
      <c r="AB522">
        <v>9</v>
      </c>
      <c r="AC522">
        <v>55</v>
      </c>
      <c r="AD522">
        <v>171</v>
      </c>
    </row>
    <row r="523" spans="1:30">
      <c r="A523" s="72">
        <v>427</v>
      </c>
      <c r="B523" t="s">
        <v>1230</v>
      </c>
      <c r="C523" t="s">
        <v>769</v>
      </c>
      <c r="D523">
        <v>25</v>
      </c>
      <c r="E523" t="s">
        <v>780</v>
      </c>
      <c r="F523">
        <v>9</v>
      </c>
      <c r="G523">
        <v>8</v>
      </c>
      <c r="H523">
        <v>191</v>
      </c>
      <c r="I523">
        <v>11</v>
      </c>
      <c r="J523">
        <v>41</v>
      </c>
      <c r="K523">
        <v>0.26800000000000002</v>
      </c>
      <c r="L523">
        <v>6</v>
      </c>
      <c r="M523">
        <v>24</v>
      </c>
      <c r="N523">
        <v>0.25</v>
      </c>
      <c r="O523">
        <v>5</v>
      </c>
      <c r="P523">
        <v>17</v>
      </c>
      <c r="Q523">
        <v>0.29399999999999998</v>
      </c>
      <c r="R523">
        <v>0.34100000000000003</v>
      </c>
      <c r="S523">
        <v>6</v>
      </c>
      <c r="T523">
        <v>9</v>
      </c>
      <c r="U523">
        <v>0.66700000000000004</v>
      </c>
      <c r="V523">
        <v>4</v>
      </c>
      <c r="W523">
        <v>24</v>
      </c>
      <c r="X523">
        <v>28</v>
      </c>
      <c r="Y523">
        <v>9</v>
      </c>
      <c r="Z523">
        <v>6</v>
      </c>
      <c r="AA523">
        <v>0</v>
      </c>
      <c r="AB523">
        <v>2</v>
      </c>
      <c r="AC523">
        <v>14</v>
      </c>
      <c r="AD523">
        <v>34</v>
      </c>
    </row>
    <row r="524" spans="1:30">
      <c r="A524" s="72">
        <v>428</v>
      </c>
      <c r="B524" t="s">
        <v>1231</v>
      </c>
      <c r="C524" t="s">
        <v>769</v>
      </c>
      <c r="D524">
        <v>26</v>
      </c>
      <c r="E524" t="s">
        <v>822</v>
      </c>
      <c r="F524">
        <v>78</v>
      </c>
      <c r="G524">
        <v>78</v>
      </c>
      <c r="H524">
        <v>2649</v>
      </c>
      <c r="I524">
        <v>644</v>
      </c>
      <c r="J524">
        <v>1376</v>
      </c>
      <c r="K524">
        <v>0.46800000000000003</v>
      </c>
      <c r="L524">
        <v>268</v>
      </c>
      <c r="M524">
        <v>647</v>
      </c>
      <c r="N524">
        <v>0.41399999999999998</v>
      </c>
      <c r="O524">
        <v>376</v>
      </c>
      <c r="P524">
        <v>729</v>
      </c>
      <c r="Q524">
        <v>0.51600000000000001</v>
      </c>
      <c r="R524">
        <v>0.56499999999999995</v>
      </c>
      <c r="S524">
        <v>186</v>
      </c>
      <c r="T524">
        <v>218</v>
      </c>
      <c r="U524">
        <v>0.85299999999999998</v>
      </c>
      <c r="V524">
        <v>49</v>
      </c>
      <c r="W524">
        <v>236</v>
      </c>
      <c r="X524">
        <v>285</v>
      </c>
      <c r="Y524">
        <v>160</v>
      </c>
      <c r="Z524">
        <v>66</v>
      </c>
      <c r="AA524">
        <v>40</v>
      </c>
      <c r="AB524">
        <v>128</v>
      </c>
      <c r="AC524">
        <v>139</v>
      </c>
      <c r="AD524">
        <v>1742</v>
      </c>
    </row>
    <row r="525" spans="1:30">
      <c r="A525" s="72">
        <v>429</v>
      </c>
      <c r="B525" t="s">
        <v>1232</v>
      </c>
      <c r="C525" t="s">
        <v>776</v>
      </c>
      <c r="D525">
        <v>25</v>
      </c>
      <c r="E525" t="s">
        <v>792</v>
      </c>
      <c r="F525">
        <v>78</v>
      </c>
      <c r="G525">
        <v>78</v>
      </c>
      <c r="H525">
        <v>2336</v>
      </c>
      <c r="I525">
        <v>262</v>
      </c>
      <c r="J525">
        <v>437</v>
      </c>
      <c r="K525">
        <v>0.6</v>
      </c>
      <c r="L525">
        <v>0</v>
      </c>
      <c r="M525">
        <v>3</v>
      </c>
      <c r="N525">
        <v>0</v>
      </c>
      <c r="O525">
        <v>262</v>
      </c>
      <c r="P525">
        <v>434</v>
      </c>
      <c r="Q525">
        <v>0.60399999999999998</v>
      </c>
      <c r="R525">
        <v>0.6</v>
      </c>
      <c r="S525">
        <v>106</v>
      </c>
      <c r="T525">
        <v>213</v>
      </c>
      <c r="U525">
        <v>0.498</v>
      </c>
      <c r="V525">
        <v>286</v>
      </c>
      <c r="W525">
        <v>429</v>
      </c>
      <c r="X525">
        <v>715</v>
      </c>
      <c r="Y525">
        <v>77</v>
      </c>
      <c r="Z525">
        <v>39</v>
      </c>
      <c r="AA525">
        <v>84</v>
      </c>
      <c r="AB525">
        <v>64</v>
      </c>
      <c r="AC525">
        <v>176</v>
      </c>
      <c r="AD525">
        <v>630</v>
      </c>
    </row>
    <row r="526" spans="1:30">
      <c r="A526" s="72">
        <v>430</v>
      </c>
      <c r="B526" t="s">
        <v>1233</v>
      </c>
      <c r="C526" t="s">
        <v>769</v>
      </c>
      <c r="D526">
        <v>29</v>
      </c>
      <c r="E526" t="s">
        <v>833</v>
      </c>
      <c r="F526">
        <v>33</v>
      </c>
      <c r="G526">
        <v>1</v>
      </c>
      <c r="H526">
        <v>575</v>
      </c>
      <c r="I526">
        <v>84</v>
      </c>
      <c r="J526">
        <v>210</v>
      </c>
      <c r="K526">
        <v>0.4</v>
      </c>
      <c r="L526">
        <v>28</v>
      </c>
      <c r="M526">
        <v>80</v>
      </c>
      <c r="N526">
        <v>0.35</v>
      </c>
      <c r="O526">
        <v>56</v>
      </c>
      <c r="P526">
        <v>130</v>
      </c>
      <c r="Q526">
        <v>0.43099999999999999</v>
      </c>
      <c r="R526">
        <v>0.46700000000000003</v>
      </c>
      <c r="S526">
        <v>23</v>
      </c>
      <c r="T526">
        <v>27</v>
      </c>
      <c r="U526">
        <v>0.85199999999999998</v>
      </c>
      <c r="V526">
        <v>22</v>
      </c>
      <c r="W526">
        <v>54</v>
      </c>
      <c r="X526">
        <v>76</v>
      </c>
      <c r="Y526">
        <v>41</v>
      </c>
      <c r="Z526">
        <v>19</v>
      </c>
      <c r="AA526">
        <v>3</v>
      </c>
      <c r="AB526">
        <v>25</v>
      </c>
      <c r="AC526">
        <v>48</v>
      </c>
      <c r="AD526">
        <v>219</v>
      </c>
    </row>
    <row r="527" spans="1:30">
      <c r="A527" s="72">
        <v>431</v>
      </c>
      <c r="B527" t="s">
        <v>1234</v>
      </c>
      <c r="C527" t="s">
        <v>776</v>
      </c>
      <c r="D527">
        <v>22</v>
      </c>
      <c r="E527" t="s">
        <v>826</v>
      </c>
      <c r="F527">
        <v>2</v>
      </c>
      <c r="G527">
        <v>0</v>
      </c>
      <c r="H527">
        <v>25</v>
      </c>
      <c r="I527">
        <v>1</v>
      </c>
      <c r="J527">
        <v>4</v>
      </c>
      <c r="K527">
        <v>0.25</v>
      </c>
      <c r="L527">
        <v>0</v>
      </c>
      <c r="M527">
        <v>0</v>
      </c>
      <c r="O527">
        <v>1</v>
      </c>
      <c r="P527">
        <v>4</v>
      </c>
      <c r="Q527">
        <v>0.25</v>
      </c>
      <c r="R527">
        <v>0.25</v>
      </c>
      <c r="S527">
        <v>0</v>
      </c>
      <c r="T527">
        <v>0</v>
      </c>
      <c r="V527">
        <v>2</v>
      </c>
      <c r="W527">
        <v>1</v>
      </c>
      <c r="X527">
        <v>3</v>
      </c>
      <c r="Y527">
        <v>1</v>
      </c>
      <c r="Z527">
        <v>0</v>
      </c>
      <c r="AA527">
        <v>0</v>
      </c>
      <c r="AB527">
        <v>1</v>
      </c>
      <c r="AC527">
        <v>2</v>
      </c>
      <c r="AD527">
        <v>2</v>
      </c>
    </row>
    <row r="528" spans="1:30">
      <c r="A528" s="72">
        <v>432</v>
      </c>
      <c r="B528" t="s">
        <v>1235</v>
      </c>
      <c r="C528" t="s">
        <v>766</v>
      </c>
      <c r="D528">
        <v>31</v>
      </c>
      <c r="E528" t="s">
        <v>778</v>
      </c>
      <c r="F528">
        <v>65</v>
      </c>
      <c r="G528">
        <v>9</v>
      </c>
      <c r="H528">
        <v>1477</v>
      </c>
      <c r="I528">
        <v>155</v>
      </c>
      <c r="J528">
        <v>351</v>
      </c>
      <c r="K528">
        <v>0.442</v>
      </c>
      <c r="L528">
        <v>90</v>
      </c>
      <c r="M528">
        <v>230</v>
      </c>
      <c r="N528">
        <v>0.39100000000000001</v>
      </c>
      <c r="O528">
        <v>65</v>
      </c>
      <c r="P528">
        <v>121</v>
      </c>
      <c r="Q528">
        <v>0.53700000000000003</v>
      </c>
      <c r="R528">
        <v>0.56999999999999995</v>
      </c>
      <c r="S528">
        <v>61</v>
      </c>
      <c r="T528">
        <v>82</v>
      </c>
      <c r="U528">
        <v>0.74399999999999999</v>
      </c>
      <c r="V528">
        <v>51</v>
      </c>
      <c r="W528">
        <v>186</v>
      </c>
      <c r="X528">
        <v>237</v>
      </c>
      <c r="Y528">
        <v>77</v>
      </c>
      <c r="Z528">
        <v>34</v>
      </c>
      <c r="AA528">
        <v>20</v>
      </c>
      <c r="AB528">
        <v>56</v>
      </c>
      <c r="AC528">
        <v>109</v>
      </c>
      <c r="AD528">
        <v>461</v>
      </c>
    </row>
    <row r="529" spans="1:30">
      <c r="A529" s="72">
        <v>433</v>
      </c>
      <c r="B529" t="s">
        <v>1236</v>
      </c>
      <c r="C529" t="s">
        <v>794</v>
      </c>
      <c r="D529">
        <v>24</v>
      </c>
      <c r="E529" t="s">
        <v>772</v>
      </c>
      <c r="F529">
        <v>4</v>
      </c>
      <c r="G529">
        <v>0</v>
      </c>
      <c r="H529">
        <v>47</v>
      </c>
      <c r="I529">
        <v>5</v>
      </c>
      <c r="J529">
        <v>9</v>
      </c>
      <c r="K529">
        <v>0.55600000000000005</v>
      </c>
      <c r="L529">
        <v>1</v>
      </c>
      <c r="M529">
        <v>4</v>
      </c>
      <c r="N529">
        <v>0.25</v>
      </c>
      <c r="O529">
        <v>4</v>
      </c>
      <c r="P529">
        <v>5</v>
      </c>
      <c r="Q529">
        <v>0.8</v>
      </c>
      <c r="R529">
        <v>0.61099999999999999</v>
      </c>
      <c r="S529">
        <v>0</v>
      </c>
      <c r="T529">
        <v>0</v>
      </c>
      <c r="V529">
        <v>0</v>
      </c>
      <c r="W529">
        <v>1</v>
      </c>
      <c r="X529">
        <v>1</v>
      </c>
      <c r="Y529">
        <v>0</v>
      </c>
      <c r="Z529">
        <v>1</v>
      </c>
      <c r="AA529">
        <v>1</v>
      </c>
      <c r="AB529">
        <v>0</v>
      </c>
      <c r="AC529">
        <v>6</v>
      </c>
      <c r="AD529">
        <v>11</v>
      </c>
    </row>
    <row r="530" spans="1:30">
      <c r="A530" s="72">
        <v>433</v>
      </c>
      <c r="B530" t="s">
        <v>1236</v>
      </c>
      <c r="C530" t="s">
        <v>794</v>
      </c>
      <c r="D530">
        <v>24</v>
      </c>
      <c r="E530" t="s">
        <v>802</v>
      </c>
      <c r="F530">
        <v>2</v>
      </c>
      <c r="G530">
        <v>0</v>
      </c>
      <c r="H530">
        <v>6</v>
      </c>
      <c r="I530">
        <v>0</v>
      </c>
      <c r="J530">
        <v>1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R530">
        <v>0</v>
      </c>
      <c r="S530">
        <v>0</v>
      </c>
      <c r="T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</row>
    <row r="531" spans="1:30">
      <c r="A531" s="72">
        <v>433</v>
      </c>
      <c r="B531" t="s">
        <v>1236</v>
      </c>
      <c r="C531" t="s">
        <v>794</v>
      </c>
      <c r="D531">
        <v>24</v>
      </c>
      <c r="E531" t="s">
        <v>780</v>
      </c>
      <c r="F531">
        <v>2</v>
      </c>
      <c r="G531">
        <v>0</v>
      </c>
      <c r="H531">
        <v>41</v>
      </c>
      <c r="I531">
        <v>5</v>
      </c>
      <c r="J531">
        <v>8</v>
      </c>
      <c r="K531">
        <v>0.625</v>
      </c>
      <c r="L531">
        <v>1</v>
      </c>
      <c r="M531">
        <v>3</v>
      </c>
      <c r="N531">
        <v>0.33300000000000002</v>
      </c>
      <c r="O531">
        <v>4</v>
      </c>
      <c r="P531">
        <v>5</v>
      </c>
      <c r="Q531">
        <v>0.8</v>
      </c>
      <c r="R531">
        <v>0.68799999999999994</v>
      </c>
      <c r="S531">
        <v>0</v>
      </c>
      <c r="T531">
        <v>0</v>
      </c>
      <c r="V531">
        <v>0</v>
      </c>
      <c r="W531">
        <v>1</v>
      </c>
      <c r="X531">
        <v>1</v>
      </c>
      <c r="Y531">
        <v>0</v>
      </c>
      <c r="Z531">
        <v>1</v>
      </c>
      <c r="AA531">
        <v>1</v>
      </c>
      <c r="AB531">
        <v>0</v>
      </c>
      <c r="AC531">
        <v>5</v>
      </c>
      <c r="AD531">
        <v>11</v>
      </c>
    </row>
    <row r="532" spans="1:30">
      <c r="A532" s="72">
        <v>434</v>
      </c>
      <c r="B532" t="s">
        <v>1237</v>
      </c>
      <c r="C532" t="s">
        <v>776</v>
      </c>
      <c r="D532">
        <v>21</v>
      </c>
      <c r="E532" t="s">
        <v>782</v>
      </c>
      <c r="F532">
        <v>82</v>
      </c>
      <c r="G532">
        <v>82</v>
      </c>
      <c r="H532">
        <v>3030</v>
      </c>
      <c r="I532">
        <v>802</v>
      </c>
      <c r="J532">
        <v>1480</v>
      </c>
      <c r="K532">
        <v>0.54200000000000004</v>
      </c>
      <c r="L532">
        <v>101</v>
      </c>
      <c r="M532">
        <v>275</v>
      </c>
      <c r="N532">
        <v>0.36699999999999999</v>
      </c>
      <c r="O532">
        <v>701</v>
      </c>
      <c r="P532">
        <v>1205</v>
      </c>
      <c r="Q532">
        <v>0.58199999999999996</v>
      </c>
      <c r="R532">
        <v>0.57599999999999996</v>
      </c>
      <c r="S532">
        <v>356</v>
      </c>
      <c r="T532">
        <v>428</v>
      </c>
      <c r="U532">
        <v>0.83199999999999996</v>
      </c>
      <c r="V532">
        <v>296</v>
      </c>
      <c r="W532">
        <v>711</v>
      </c>
      <c r="X532">
        <v>1007</v>
      </c>
      <c r="Y532">
        <v>220</v>
      </c>
      <c r="Z532">
        <v>56</v>
      </c>
      <c r="AA532">
        <v>103</v>
      </c>
      <c r="AB532">
        <v>212</v>
      </c>
      <c r="AC532">
        <v>241</v>
      </c>
      <c r="AD532">
        <v>2061</v>
      </c>
    </row>
    <row r="533" spans="1:30">
      <c r="A533" s="72">
        <v>435</v>
      </c>
      <c r="B533" t="s">
        <v>1238</v>
      </c>
      <c r="C533" t="s">
        <v>794</v>
      </c>
      <c r="D533">
        <v>31</v>
      </c>
      <c r="E533" t="s">
        <v>772</v>
      </c>
      <c r="F533">
        <v>81</v>
      </c>
      <c r="G533">
        <v>21</v>
      </c>
      <c r="H533">
        <v>2236</v>
      </c>
      <c r="I533">
        <v>199</v>
      </c>
      <c r="J533">
        <v>482</v>
      </c>
      <c r="K533">
        <v>0.41299999999999998</v>
      </c>
      <c r="L533">
        <v>70</v>
      </c>
      <c r="M533">
        <v>196</v>
      </c>
      <c r="N533">
        <v>0.35699999999999998</v>
      </c>
      <c r="O533">
        <v>129</v>
      </c>
      <c r="P533">
        <v>286</v>
      </c>
      <c r="Q533">
        <v>0.45100000000000001</v>
      </c>
      <c r="R533">
        <v>0.48499999999999999</v>
      </c>
      <c r="S533">
        <v>72</v>
      </c>
      <c r="T533">
        <v>93</v>
      </c>
      <c r="U533">
        <v>0.77400000000000002</v>
      </c>
      <c r="V533">
        <v>117</v>
      </c>
      <c r="W533">
        <v>354</v>
      </c>
      <c r="X533">
        <v>471</v>
      </c>
      <c r="Y533">
        <v>99</v>
      </c>
      <c r="Z533">
        <v>116</v>
      </c>
      <c r="AA533">
        <v>19</v>
      </c>
      <c r="AB533">
        <v>66</v>
      </c>
      <c r="AC533">
        <v>196</v>
      </c>
      <c r="AD533">
        <v>540</v>
      </c>
    </row>
    <row r="534" spans="1:30">
      <c r="A534" s="72">
        <v>435</v>
      </c>
      <c r="B534" t="s">
        <v>1238</v>
      </c>
      <c r="C534" t="s">
        <v>794</v>
      </c>
      <c r="D534">
        <v>31</v>
      </c>
      <c r="E534" t="s">
        <v>818</v>
      </c>
      <c r="F534">
        <v>57</v>
      </c>
      <c r="G534">
        <v>17</v>
      </c>
      <c r="H534">
        <v>1627</v>
      </c>
      <c r="I534">
        <v>147</v>
      </c>
      <c r="J534">
        <v>354</v>
      </c>
      <c r="K534">
        <v>0.41499999999999998</v>
      </c>
      <c r="L534">
        <v>46</v>
      </c>
      <c r="M534">
        <v>136</v>
      </c>
      <c r="N534">
        <v>0.33800000000000002</v>
      </c>
      <c r="O534">
        <v>101</v>
      </c>
      <c r="P534">
        <v>218</v>
      </c>
      <c r="Q534">
        <v>0.46300000000000002</v>
      </c>
      <c r="R534">
        <v>0.48</v>
      </c>
      <c r="S534">
        <v>61</v>
      </c>
      <c r="T534">
        <v>77</v>
      </c>
      <c r="U534">
        <v>0.79200000000000004</v>
      </c>
      <c r="V534">
        <v>94</v>
      </c>
      <c r="W534">
        <v>248</v>
      </c>
      <c r="X534">
        <v>342</v>
      </c>
      <c r="Y534">
        <v>73</v>
      </c>
      <c r="Z534">
        <v>85</v>
      </c>
      <c r="AA534">
        <v>14</v>
      </c>
      <c r="AB534">
        <v>52</v>
      </c>
      <c r="AC534">
        <v>143</v>
      </c>
      <c r="AD534">
        <v>401</v>
      </c>
    </row>
    <row r="535" spans="1:30">
      <c r="A535" s="72">
        <v>435</v>
      </c>
      <c r="B535" t="s">
        <v>1238</v>
      </c>
      <c r="C535" t="s">
        <v>794</v>
      </c>
      <c r="D535">
        <v>31</v>
      </c>
      <c r="E535" t="s">
        <v>869</v>
      </c>
      <c r="F535">
        <v>24</v>
      </c>
      <c r="G535">
        <v>4</v>
      </c>
      <c r="H535">
        <v>609</v>
      </c>
      <c r="I535">
        <v>52</v>
      </c>
      <c r="J535">
        <v>128</v>
      </c>
      <c r="K535">
        <v>0.40600000000000003</v>
      </c>
      <c r="L535">
        <v>24</v>
      </c>
      <c r="M535">
        <v>60</v>
      </c>
      <c r="N535">
        <v>0.4</v>
      </c>
      <c r="O535">
        <v>28</v>
      </c>
      <c r="P535">
        <v>68</v>
      </c>
      <c r="Q535">
        <v>0.41199999999999998</v>
      </c>
      <c r="R535">
        <v>0.5</v>
      </c>
      <c r="S535">
        <v>11</v>
      </c>
      <c r="T535">
        <v>16</v>
      </c>
      <c r="U535">
        <v>0.68799999999999994</v>
      </c>
      <c r="V535">
        <v>23</v>
      </c>
      <c r="W535">
        <v>106</v>
      </c>
      <c r="X535">
        <v>129</v>
      </c>
      <c r="Y535">
        <v>26</v>
      </c>
      <c r="Z535">
        <v>31</v>
      </c>
      <c r="AA535">
        <v>5</v>
      </c>
      <c r="AB535">
        <v>14</v>
      </c>
      <c r="AC535">
        <v>53</v>
      </c>
      <c r="AD535">
        <v>139</v>
      </c>
    </row>
    <row r="536" spans="1:30">
      <c r="A536" s="72">
        <v>436</v>
      </c>
      <c r="B536" t="s">
        <v>1239</v>
      </c>
      <c r="C536" t="s">
        <v>794</v>
      </c>
      <c r="D536">
        <v>28</v>
      </c>
      <c r="E536" t="s">
        <v>790</v>
      </c>
      <c r="F536">
        <v>65</v>
      </c>
      <c r="G536">
        <v>12</v>
      </c>
      <c r="H536">
        <v>1658</v>
      </c>
      <c r="I536">
        <v>235</v>
      </c>
      <c r="J536">
        <v>552</v>
      </c>
      <c r="K536">
        <v>0.42599999999999999</v>
      </c>
      <c r="L536">
        <v>31</v>
      </c>
      <c r="M536">
        <v>118</v>
      </c>
      <c r="N536">
        <v>0.26300000000000001</v>
      </c>
      <c r="O536">
        <v>204</v>
      </c>
      <c r="P536">
        <v>434</v>
      </c>
      <c r="Q536">
        <v>0.47</v>
      </c>
      <c r="R536">
        <v>0.45400000000000001</v>
      </c>
      <c r="S536">
        <v>85</v>
      </c>
      <c r="T536">
        <v>103</v>
      </c>
      <c r="U536">
        <v>0.82499999999999996</v>
      </c>
      <c r="V536">
        <v>36</v>
      </c>
      <c r="W536">
        <v>211</v>
      </c>
      <c r="X536">
        <v>247</v>
      </c>
      <c r="Y536">
        <v>205</v>
      </c>
      <c r="Z536">
        <v>53</v>
      </c>
      <c r="AA536">
        <v>24</v>
      </c>
      <c r="AB536">
        <v>100</v>
      </c>
      <c r="AC536">
        <v>121</v>
      </c>
      <c r="AD536">
        <v>586</v>
      </c>
    </row>
    <row r="537" spans="1:30">
      <c r="A537" s="72">
        <v>437</v>
      </c>
      <c r="B537" t="s">
        <v>1240</v>
      </c>
      <c r="C537" t="s">
        <v>776</v>
      </c>
      <c r="D537">
        <v>20</v>
      </c>
      <c r="E537" t="s">
        <v>786</v>
      </c>
      <c r="F537">
        <v>81</v>
      </c>
      <c r="G537">
        <v>81</v>
      </c>
      <c r="H537">
        <v>2541</v>
      </c>
      <c r="I537">
        <v>444</v>
      </c>
      <c r="J537">
        <v>869</v>
      </c>
      <c r="K537">
        <v>0.51100000000000001</v>
      </c>
      <c r="L537">
        <v>40</v>
      </c>
      <c r="M537">
        <v>115</v>
      </c>
      <c r="N537">
        <v>0.34799999999999998</v>
      </c>
      <c r="O537">
        <v>404</v>
      </c>
      <c r="P537">
        <v>754</v>
      </c>
      <c r="Q537">
        <v>0.53600000000000003</v>
      </c>
      <c r="R537">
        <v>0.53400000000000003</v>
      </c>
      <c r="S537">
        <v>245</v>
      </c>
      <c r="T537">
        <v>303</v>
      </c>
      <c r="U537">
        <v>0.80900000000000005</v>
      </c>
      <c r="V537">
        <v>139</v>
      </c>
      <c r="W537">
        <v>450</v>
      </c>
      <c r="X537">
        <v>589</v>
      </c>
      <c r="Y537">
        <v>106</v>
      </c>
      <c r="Z537">
        <v>74</v>
      </c>
      <c r="AA537">
        <v>172</v>
      </c>
      <c r="AB537">
        <v>105</v>
      </c>
      <c r="AC537">
        <v>262</v>
      </c>
      <c r="AD537">
        <v>1173</v>
      </c>
    </row>
    <row r="538" spans="1:30">
      <c r="A538" s="72">
        <v>438</v>
      </c>
      <c r="B538" t="s">
        <v>1241</v>
      </c>
      <c r="C538" t="s">
        <v>811</v>
      </c>
      <c r="D538">
        <v>34</v>
      </c>
      <c r="E538" t="s">
        <v>829</v>
      </c>
      <c r="F538">
        <v>39</v>
      </c>
      <c r="G538">
        <v>0</v>
      </c>
      <c r="H538">
        <v>560</v>
      </c>
      <c r="I538">
        <v>92</v>
      </c>
      <c r="J538">
        <v>197</v>
      </c>
      <c r="K538">
        <v>0.46700000000000003</v>
      </c>
      <c r="L538">
        <v>11</v>
      </c>
      <c r="M538">
        <v>32</v>
      </c>
      <c r="N538">
        <v>0.34399999999999997</v>
      </c>
      <c r="O538">
        <v>81</v>
      </c>
      <c r="P538">
        <v>165</v>
      </c>
      <c r="Q538">
        <v>0.49099999999999999</v>
      </c>
      <c r="R538">
        <v>0.495</v>
      </c>
      <c r="S538">
        <v>32</v>
      </c>
      <c r="T538">
        <v>34</v>
      </c>
      <c r="U538">
        <v>0.94099999999999995</v>
      </c>
      <c r="V538">
        <v>6</v>
      </c>
      <c r="W538">
        <v>51</v>
      </c>
      <c r="X538">
        <v>57</v>
      </c>
      <c r="Y538">
        <v>131</v>
      </c>
      <c r="Z538">
        <v>13</v>
      </c>
      <c r="AA538">
        <v>0</v>
      </c>
      <c r="AB538">
        <v>36</v>
      </c>
      <c r="AC538">
        <v>29</v>
      </c>
      <c r="AD538">
        <v>227</v>
      </c>
    </row>
    <row r="539" spans="1:30">
      <c r="A539" s="72">
        <v>439</v>
      </c>
      <c r="B539" t="s">
        <v>1242</v>
      </c>
      <c r="C539" t="s">
        <v>811</v>
      </c>
      <c r="D539">
        <v>21</v>
      </c>
      <c r="E539" t="s">
        <v>818</v>
      </c>
      <c r="F539">
        <v>61</v>
      </c>
      <c r="G539">
        <v>15</v>
      </c>
      <c r="H539">
        <v>1123</v>
      </c>
      <c r="I539">
        <v>184</v>
      </c>
      <c r="J539">
        <v>437</v>
      </c>
      <c r="K539">
        <v>0.42099999999999999</v>
      </c>
      <c r="L539">
        <v>21</v>
      </c>
      <c r="M539">
        <v>79</v>
      </c>
      <c r="N539">
        <v>0.26600000000000001</v>
      </c>
      <c r="O539">
        <v>163</v>
      </c>
      <c r="P539">
        <v>358</v>
      </c>
      <c r="Q539">
        <v>0.45500000000000002</v>
      </c>
      <c r="R539">
        <v>0.44500000000000001</v>
      </c>
      <c r="S539">
        <v>55</v>
      </c>
      <c r="T539">
        <v>71</v>
      </c>
      <c r="U539">
        <v>0.77500000000000002</v>
      </c>
      <c r="V539">
        <v>20</v>
      </c>
      <c r="W539">
        <v>75</v>
      </c>
      <c r="X539">
        <v>95</v>
      </c>
      <c r="Y539">
        <v>226</v>
      </c>
      <c r="Z539">
        <v>48</v>
      </c>
      <c r="AA539">
        <v>5</v>
      </c>
      <c r="AB539">
        <v>77</v>
      </c>
      <c r="AC539">
        <v>73</v>
      </c>
      <c r="AD539">
        <v>444</v>
      </c>
    </row>
    <row r="540" spans="1:30">
      <c r="A540" s="72">
        <v>440</v>
      </c>
      <c r="B540" t="s">
        <v>1243</v>
      </c>
      <c r="C540" t="s">
        <v>766</v>
      </c>
      <c r="D540">
        <v>23</v>
      </c>
      <c r="E540" t="s">
        <v>773</v>
      </c>
      <c r="F540">
        <v>9</v>
      </c>
      <c r="G540">
        <v>0</v>
      </c>
      <c r="H540">
        <v>115</v>
      </c>
      <c r="I540">
        <v>16</v>
      </c>
      <c r="J540">
        <v>38</v>
      </c>
      <c r="K540">
        <v>0.42099999999999999</v>
      </c>
      <c r="L540">
        <v>3</v>
      </c>
      <c r="M540">
        <v>9</v>
      </c>
      <c r="N540">
        <v>0.33300000000000002</v>
      </c>
      <c r="O540">
        <v>13</v>
      </c>
      <c r="P540">
        <v>29</v>
      </c>
      <c r="Q540">
        <v>0.44800000000000001</v>
      </c>
      <c r="R540">
        <v>0.46100000000000002</v>
      </c>
      <c r="S540">
        <v>5</v>
      </c>
      <c r="T540">
        <v>7</v>
      </c>
      <c r="U540">
        <v>0.71399999999999997</v>
      </c>
      <c r="V540">
        <v>8</v>
      </c>
      <c r="W540">
        <v>14</v>
      </c>
      <c r="X540">
        <v>22</v>
      </c>
      <c r="Y540">
        <v>9</v>
      </c>
      <c r="Z540">
        <v>2</v>
      </c>
      <c r="AA540">
        <v>4</v>
      </c>
      <c r="AB540">
        <v>3</v>
      </c>
      <c r="AC540">
        <v>8</v>
      </c>
      <c r="AD540">
        <v>40</v>
      </c>
    </row>
    <row r="541" spans="1:30">
      <c r="A541" s="72">
        <v>441</v>
      </c>
      <c r="B541" t="s">
        <v>1244</v>
      </c>
      <c r="C541" t="s">
        <v>776</v>
      </c>
      <c r="D541">
        <v>24</v>
      </c>
      <c r="E541" t="s">
        <v>869</v>
      </c>
      <c r="F541">
        <v>80</v>
      </c>
      <c r="G541">
        <v>80</v>
      </c>
      <c r="H541">
        <v>2066</v>
      </c>
      <c r="I541">
        <v>391</v>
      </c>
      <c r="J541">
        <v>702</v>
      </c>
      <c r="K541">
        <v>0.55700000000000005</v>
      </c>
      <c r="L541">
        <v>1</v>
      </c>
      <c r="M541">
        <v>2</v>
      </c>
      <c r="N541">
        <v>0.5</v>
      </c>
      <c r="O541">
        <v>390</v>
      </c>
      <c r="P541">
        <v>700</v>
      </c>
      <c r="Q541">
        <v>0.55700000000000005</v>
      </c>
      <c r="R541">
        <v>0.55800000000000005</v>
      </c>
      <c r="S541">
        <v>176</v>
      </c>
      <c r="T541">
        <v>217</v>
      </c>
      <c r="U541">
        <v>0.81100000000000005</v>
      </c>
      <c r="V541">
        <v>226</v>
      </c>
      <c r="W541">
        <v>533</v>
      </c>
      <c r="X541">
        <v>759</v>
      </c>
      <c r="Y541">
        <v>57</v>
      </c>
      <c r="Z541">
        <v>37</v>
      </c>
      <c r="AA541">
        <v>63</v>
      </c>
      <c r="AB541">
        <v>106</v>
      </c>
      <c r="AC541">
        <v>216</v>
      </c>
      <c r="AD541">
        <v>959</v>
      </c>
    </row>
    <row r="542" spans="1:30">
      <c r="A542" s="72">
        <v>442</v>
      </c>
      <c r="B542" t="s">
        <v>1245</v>
      </c>
      <c r="C542" t="s">
        <v>769</v>
      </c>
      <c r="D542">
        <v>23</v>
      </c>
      <c r="E542" t="s">
        <v>867</v>
      </c>
      <c r="F542">
        <v>57</v>
      </c>
      <c r="G542">
        <v>0</v>
      </c>
      <c r="H542">
        <v>976</v>
      </c>
      <c r="I542">
        <v>102</v>
      </c>
      <c r="J542">
        <v>288</v>
      </c>
      <c r="K542">
        <v>0.35399999999999998</v>
      </c>
      <c r="L542">
        <v>73</v>
      </c>
      <c r="M542">
        <v>208</v>
      </c>
      <c r="N542">
        <v>0.35099999999999998</v>
      </c>
      <c r="O542">
        <v>29</v>
      </c>
      <c r="P542">
        <v>80</v>
      </c>
      <c r="Q542">
        <v>0.36299999999999999</v>
      </c>
      <c r="R542">
        <v>0.48099999999999998</v>
      </c>
      <c r="S542">
        <v>14</v>
      </c>
      <c r="T542">
        <v>18</v>
      </c>
      <c r="U542">
        <v>0.77800000000000002</v>
      </c>
      <c r="V542">
        <v>11</v>
      </c>
      <c r="W542">
        <v>140</v>
      </c>
      <c r="X542">
        <v>151</v>
      </c>
      <c r="Y542">
        <v>63</v>
      </c>
      <c r="Z542">
        <v>30</v>
      </c>
      <c r="AA542">
        <v>7</v>
      </c>
      <c r="AB542">
        <v>49</v>
      </c>
      <c r="AC542">
        <v>86</v>
      </c>
      <c r="AD542">
        <v>291</v>
      </c>
    </row>
    <row r="543" spans="1:30">
      <c r="A543" s="72">
        <v>443</v>
      </c>
      <c r="B543" t="s">
        <v>1246</v>
      </c>
      <c r="C543" t="s">
        <v>811</v>
      </c>
      <c r="D543">
        <v>22</v>
      </c>
      <c r="E543" t="s">
        <v>869</v>
      </c>
      <c r="F543">
        <v>37</v>
      </c>
      <c r="G543">
        <v>0</v>
      </c>
      <c r="H543">
        <v>294</v>
      </c>
      <c r="I543">
        <v>39</v>
      </c>
      <c r="J543">
        <v>111</v>
      </c>
      <c r="K543">
        <v>0.35099999999999998</v>
      </c>
      <c r="L543">
        <v>11</v>
      </c>
      <c r="M543">
        <v>29</v>
      </c>
      <c r="N543">
        <v>0.379</v>
      </c>
      <c r="O543">
        <v>28</v>
      </c>
      <c r="P543">
        <v>82</v>
      </c>
      <c r="Q543">
        <v>0.34100000000000003</v>
      </c>
      <c r="R543">
        <v>0.40100000000000002</v>
      </c>
      <c r="S543">
        <v>18</v>
      </c>
      <c r="T543">
        <v>22</v>
      </c>
      <c r="U543">
        <v>0.81799999999999995</v>
      </c>
      <c r="V543">
        <v>4</v>
      </c>
      <c r="W543">
        <v>38</v>
      </c>
      <c r="X543">
        <v>42</v>
      </c>
      <c r="Y543">
        <v>35</v>
      </c>
      <c r="Z543">
        <v>16</v>
      </c>
      <c r="AA543">
        <v>3</v>
      </c>
      <c r="AB543">
        <v>15</v>
      </c>
      <c r="AC543">
        <v>36</v>
      </c>
      <c r="AD543">
        <v>107</v>
      </c>
    </row>
    <row r="544" spans="1:30">
      <c r="A544" s="72">
        <v>444</v>
      </c>
      <c r="B544" t="s">
        <v>1247</v>
      </c>
      <c r="C544" t="s">
        <v>776</v>
      </c>
      <c r="D544">
        <v>34</v>
      </c>
      <c r="E544" t="s">
        <v>822</v>
      </c>
      <c r="F544">
        <v>14</v>
      </c>
      <c r="G544">
        <v>1</v>
      </c>
      <c r="H544">
        <v>92</v>
      </c>
      <c r="I544">
        <v>5</v>
      </c>
      <c r="J544">
        <v>14</v>
      </c>
      <c r="K544">
        <v>0.35699999999999998</v>
      </c>
      <c r="L544">
        <v>0</v>
      </c>
      <c r="M544">
        <v>0</v>
      </c>
      <c r="O544">
        <v>5</v>
      </c>
      <c r="P544">
        <v>14</v>
      </c>
      <c r="Q544">
        <v>0.35699999999999998</v>
      </c>
      <c r="R544">
        <v>0.35699999999999998</v>
      </c>
      <c r="S544">
        <v>8</v>
      </c>
      <c r="T544">
        <v>11</v>
      </c>
      <c r="U544">
        <v>0.72699999999999998</v>
      </c>
      <c r="V544">
        <v>12</v>
      </c>
      <c r="W544">
        <v>15</v>
      </c>
      <c r="X544">
        <v>27</v>
      </c>
      <c r="Y544">
        <v>10</v>
      </c>
      <c r="Z544">
        <v>3</v>
      </c>
      <c r="AA544">
        <v>3</v>
      </c>
      <c r="AB544">
        <v>8</v>
      </c>
      <c r="AC544">
        <v>16</v>
      </c>
      <c r="AD544">
        <v>18</v>
      </c>
    </row>
    <row r="545" spans="1:30">
      <c r="A545" s="72">
        <v>445</v>
      </c>
      <c r="B545" t="s">
        <v>1248</v>
      </c>
      <c r="C545" t="s">
        <v>811</v>
      </c>
      <c r="D545">
        <v>30</v>
      </c>
      <c r="E545" t="s">
        <v>774</v>
      </c>
      <c r="F545">
        <v>3</v>
      </c>
      <c r="G545">
        <v>0</v>
      </c>
      <c r="H545">
        <v>39</v>
      </c>
      <c r="I545">
        <v>2</v>
      </c>
      <c r="J545">
        <v>8</v>
      </c>
      <c r="K545">
        <v>0.25</v>
      </c>
      <c r="L545">
        <v>1</v>
      </c>
      <c r="M545">
        <v>3</v>
      </c>
      <c r="N545">
        <v>0.33300000000000002</v>
      </c>
      <c r="O545">
        <v>1</v>
      </c>
      <c r="P545">
        <v>5</v>
      </c>
      <c r="Q545">
        <v>0.2</v>
      </c>
      <c r="R545">
        <v>0.313</v>
      </c>
      <c r="S545">
        <v>2</v>
      </c>
      <c r="T545">
        <v>3</v>
      </c>
      <c r="U545">
        <v>0.66700000000000004</v>
      </c>
      <c r="V545">
        <v>0</v>
      </c>
      <c r="W545">
        <v>2</v>
      </c>
      <c r="X545">
        <v>2</v>
      </c>
      <c r="Y545">
        <v>5</v>
      </c>
      <c r="Z545">
        <v>1</v>
      </c>
      <c r="AA545">
        <v>1</v>
      </c>
      <c r="AB545">
        <v>1</v>
      </c>
      <c r="AC545">
        <v>6</v>
      </c>
      <c r="AD545">
        <v>7</v>
      </c>
    </row>
    <row r="546" spans="1:30">
      <c r="A546" s="72">
        <v>446</v>
      </c>
      <c r="B546" t="s">
        <v>1249</v>
      </c>
      <c r="C546" t="s">
        <v>769</v>
      </c>
      <c r="D546">
        <v>20</v>
      </c>
      <c r="E546" t="s">
        <v>802</v>
      </c>
      <c r="F546">
        <v>41</v>
      </c>
      <c r="G546">
        <v>2</v>
      </c>
      <c r="H546">
        <v>458</v>
      </c>
      <c r="I546">
        <v>57</v>
      </c>
      <c r="J546">
        <v>156</v>
      </c>
      <c r="K546">
        <v>0.36499999999999999</v>
      </c>
      <c r="L546">
        <v>26</v>
      </c>
      <c r="M546">
        <v>81</v>
      </c>
      <c r="N546">
        <v>0.32100000000000001</v>
      </c>
      <c r="O546">
        <v>31</v>
      </c>
      <c r="P546">
        <v>75</v>
      </c>
      <c r="Q546">
        <v>0.41299999999999998</v>
      </c>
      <c r="R546">
        <v>0.44900000000000001</v>
      </c>
      <c r="S546">
        <v>2</v>
      </c>
      <c r="T546">
        <v>5</v>
      </c>
      <c r="U546">
        <v>0.4</v>
      </c>
      <c r="V546">
        <v>4</v>
      </c>
      <c r="W546">
        <v>45</v>
      </c>
      <c r="X546">
        <v>49</v>
      </c>
      <c r="Y546">
        <v>23</v>
      </c>
      <c r="Z546">
        <v>19</v>
      </c>
      <c r="AA546">
        <v>10</v>
      </c>
      <c r="AB546">
        <v>14</v>
      </c>
      <c r="AC546">
        <v>32</v>
      </c>
      <c r="AD546">
        <v>142</v>
      </c>
    </row>
    <row r="547" spans="1:30">
      <c r="A547" s="72">
        <v>447</v>
      </c>
      <c r="B547" t="s">
        <v>1250</v>
      </c>
      <c r="C547" t="s">
        <v>766</v>
      </c>
      <c r="D547">
        <v>21</v>
      </c>
      <c r="E547" t="s">
        <v>790</v>
      </c>
      <c r="F547">
        <v>74</v>
      </c>
      <c r="G547">
        <v>41</v>
      </c>
      <c r="H547">
        <v>1265</v>
      </c>
      <c r="I547">
        <v>130</v>
      </c>
      <c r="J547">
        <v>270</v>
      </c>
      <c r="K547">
        <v>0.48099999999999998</v>
      </c>
      <c r="L547">
        <v>7</v>
      </c>
      <c r="M547">
        <v>20</v>
      </c>
      <c r="N547">
        <v>0.35</v>
      </c>
      <c r="O547">
        <v>123</v>
      </c>
      <c r="P547">
        <v>250</v>
      </c>
      <c r="Q547">
        <v>0.49199999999999999</v>
      </c>
      <c r="R547">
        <v>0.49399999999999999</v>
      </c>
      <c r="S547">
        <v>60</v>
      </c>
      <c r="T547">
        <v>94</v>
      </c>
      <c r="U547">
        <v>0.63800000000000001</v>
      </c>
      <c r="V547">
        <v>131</v>
      </c>
      <c r="W547">
        <v>256</v>
      </c>
      <c r="X547">
        <v>387</v>
      </c>
      <c r="Y547">
        <v>31</v>
      </c>
      <c r="Z547">
        <v>30</v>
      </c>
      <c r="AA547">
        <v>27</v>
      </c>
      <c r="AB547">
        <v>64</v>
      </c>
      <c r="AC547">
        <v>154</v>
      </c>
      <c r="AD547">
        <v>327</v>
      </c>
    </row>
    <row r="548" spans="1:30">
      <c r="A548" s="72">
        <v>448</v>
      </c>
      <c r="B548" t="s">
        <v>1251</v>
      </c>
      <c r="C548" t="s">
        <v>776</v>
      </c>
      <c r="D548">
        <v>26</v>
      </c>
      <c r="E548" t="s">
        <v>812</v>
      </c>
      <c r="F548">
        <v>75</v>
      </c>
      <c r="G548">
        <v>55</v>
      </c>
      <c r="H548">
        <v>2163</v>
      </c>
      <c r="I548">
        <v>483</v>
      </c>
      <c r="J548">
        <v>1031</v>
      </c>
      <c r="K548">
        <v>0.46800000000000003</v>
      </c>
      <c r="L548">
        <v>23</v>
      </c>
      <c r="M548">
        <v>75</v>
      </c>
      <c r="N548">
        <v>0.307</v>
      </c>
      <c r="O548">
        <v>460</v>
      </c>
      <c r="P548">
        <v>956</v>
      </c>
      <c r="Q548">
        <v>0.48099999999999998</v>
      </c>
      <c r="R548">
        <v>0.48</v>
      </c>
      <c r="S548">
        <v>107</v>
      </c>
      <c r="T548">
        <v>160</v>
      </c>
      <c r="U548">
        <v>0.66900000000000004</v>
      </c>
      <c r="V548">
        <v>176</v>
      </c>
      <c r="W548">
        <v>603</v>
      </c>
      <c r="X548">
        <v>779</v>
      </c>
      <c r="Y548">
        <v>208</v>
      </c>
      <c r="Z548">
        <v>76</v>
      </c>
      <c r="AA548">
        <v>74</v>
      </c>
      <c r="AB548">
        <v>117</v>
      </c>
      <c r="AC548">
        <v>180</v>
      </c>
      <c r="AD548">
        <v>1096</v>
      </c>
    </row>
    <row r="549" spans="1:30">
      <c r="A549" s="72">
        <v>449</v>
      </c>
      <c r="B549" t="s">
        <v>1252</v>
      </c>
      <c r="C549" t="s">
        <v>769</v>
      </c>
      <c r="D549">
        <v>32</v>
      </c>
      <c r="E549" t="s">
        <v>804</v>
      </c>
      <c r="F549">
        <v>42</v>
      </c>
      <c r="G549">
        <v>4</v>
      </c>
      <c r="H549">
        <v>408</v>
      </c>
      <c r="I549">
        <v>42</v>
      </c>
      <c r="J549">
        <v>136</v>
      </c>
      <c r="K549">
        <v>0.309</v>
      </c>
      <c r="L549">
        <v>23</v>
      </c>
      <c r="M549">
        <v>74</v>
      </c>
      <c r="N549">
        <v>0.311</v>
      </c>
      <c r="O549">
        <v>19</v>
      </c>
      <c r="P549">
        <v>62</v>
      </c>
      <c r="Q549">
        <v>0.30599999999999999</v>
      </c>
      <c r="R549">
        <v>0.39300000000000002</v>
      </c>
      <c r="S549">
        <v>17</v>
      </c>
      <c r="T549">
        <v>24</v>
      </c>
      <c r="U549">
        <v>0.70799999999999996</v>
      </c>
      <c r="V549">
        <v>12</v>
      </c>
      <c r="W549">
        <v>47</v>
      </c>
      <c r="X549">
        <v>59</v>
      </c>
      <c r="Y549">
        <v>52</v>
      </c>
      <c r="Z549">
        <v>13</v>
      </c>
      <c r="AA549">
        <v>2</v>
      </c>
      <c r="AB549">
        <v>16</v>
      </c>
      <c r="AC549">
        <v>38</v>
      </c>
      <c r="AD549">
        <v>124</v>
      </c>
    </row>
    <row r="550" spans="1:30">
      <c r="A550" s="72">
        <v>450</v>
      </c>
      <c r="B550" t="s">
        <v>1253</v>
      </c>
      <c r="C550" t="s">
        <v>769</v>
      </c>
      <c r="D550">
        <v>35</v>
      </c>
      <c r="E550" t="s">
        <v>867</v>
      </c>
      <c r="F550">
        <v>60</v>
      </c>
      <c r="G550">
        <v>59</v>
      </c>
      <c r="H550">
        <v>1792</v>
      </c>
      <c r="I550">
        <v>414</v>
      </c>
      <c r="J550">
        <v>955</v>
      </c>
      <c r="K550">
        <v>0.434</v>
      </c>
      <c r="L550">
        <v>45</v>
      </c>
      <c r="M550">
        <v>145</v>
      </c>
      <c r="N550">
        <v>0.31</v>
      </c>
      <c r="O550">
        <v>369</v>
      </c>
      <c r="P550">
        <v>810</v>
      </c>
      <c r="Q550">
        <v>0.45600000000000002</v>
      </c>
      <c r="R550">
        <v>0.45700000000000002</v>
      </c>
      <c r="S550">
        <v>223</v>
      </c>
      <c r="T550">
        <v>281</v>
      </c>
      <c r="U550">
        <v>0.79400000000000004</v>
      </c>
      <c r="V550">
        <v>63</v>
      </c>
      <c r="W550">
        <v>207</v>
      </c>
      <c r="X550">
        <v>270</v>
      </c>
      <c r="Y550">
        <v>228</v>
      </c>
      <c r="Z550">
        <v>86</v>
      </c>
      <c r="AA550">
        <v>41</v>
      </c>
      <c r="AB550">
        <v>138</v>
      </c>
      <c r="AC550">
        <v>112</v>
      </c>
      <c r="AD550">
        <v>1096</v>
      </c>
    </row>
    <row r="551" spans="1:30">
      <c r="A551" s="72">
        <v>451</v>
      </c>
      <c r="B551" t="s">
        <v>1254</v>
      </c>
      <c r="C551" t="s">
        <v>769</v>
      </c>
      <c r="D551">
        <v>25</v>
      </c>
      <c r="E551" t="s">
        <v>814</v>
      </c>
      <c r="F551">
        <v>46</v>
      </c>
      <c r="G551">
        <v>43</v>
      </c>
      <c r="H551">
        <v>1384</v>
      </c>
      <c r="I551">
        <v>281</v>
      </c>
      <c r="J551">
        <v>663</v>
      </c>
      <c r="K551">
        <v>0.42399999999999999</v>
      </c>
      <c r="L551">
        <v>85</v>
      </c>
      <c r="M551">
        <v>215</v>
      </c>
      <c r="N551">
        <v>0.39500000000000002</v>
      </c>
      <c r="O551">
        <v>196</v>
      </c>
      <c r="P551">
        <v>448</v>
      </c>
      <c r="Q551">
        <v>0.438</v>
      </c>
      <c r="R551">
        <v>0.48799999999999999</v>
      </c>
      <c r="S551">
        <v>82</v>
      </c>
      <c r="T551">
        <v>127</v>
      </c>
      <c r="U551">
        <v>0.64600000000000002</v>
      </c>
      <c r="V551">
        <v>18</v>
      </c>
      <c r="W551">
        <v>135</v>
      </c>
      <c r="X551">
        <v>153</v>
      </c>
      <c r="Y551">
        <v>200</v>
      </c>
      <c r="Z551">
        <v>42</v>
      </c>
      <c r="AA551">
        <v>20</v>
      </c>
      <c r="AB551">
        <v>103</v>
      </c>
      <c r="AC551">
        <v>95</v>
      </c>
      <c r="AD551">
        <v>729</v>
      </c>
    </row>
    <row r="552" spans="1:30">
      <c r="A552" s="72">
        <v>452</v>
      </c>
      <c r="B552" t="s">
        <v>1255</v>
      </c>
      <c r="C552" t="s">
        <v>811</v>
      </c>
      <c r="D552">
        <v>26</v>
      </c>
      <c r="E552" t="s">
        <v>826</v>
      </c>
      <c r="F552">
        <v>79</v>
      </c>
      <c r="G552">
        <v>79</v>
      </c>
      <c r="H552">
        <v>2739</v>
      </c>
      <c r="I552">
        <v>643</v>
      </c>
      <c r="J552">
        <v>1449</v>
      </c>
      <c r="K552">
        <v>0.44400000000000001</v>
      </c>
      <c r="L552">
        <v>240</v>
      </c>
      <c r="M552">
        <v>602</v>
      </c>
      <c r="N552">
        <v>0.39900000000000002</v>
      </c>
      <c r="O552">
        <v>403</v>
      </c>
      <c r="P552">
        <v>847</v>
      </c>
      <c r="Q552">
        <v>0.47599999999999998</v>
      </c>
      <c r="R552">
        <v>0.52700000000000002</v>
      </c>
      <c r="S552">
        <v>304</v>
      </c>
      <c r="T552">
        <v>359</v>
      </c>
      <c r="U552">
        <v>0.84699999999999998</v>
      </c>
      <c r="V552">
        <v>45</v>
      </c>
      <c r="W552">
        <v>263</v>
      </c>
      <c r="X552">
        <v>308</v>
      </c>
      <c r="Y552">
        <v>434</v>
      </c>
      <c r="Z552">
        <v>85</v>
      </c>
      <c r="AA552">
        <v>22</v>
      </c>
      <c r="AB552">
        <v>168</v>
      </c>
      <c r="AC552">
        <v>119</v>
      </c>
      <c r="AD552">
        <v>1830</v>
      </c>
    </row>
    <row r="553" spans="1:30">
      <c r="A553" s="72">
        <v>453</v>
      </c>
      <c r="B553" t="s">
        <v>1256</v>
      </c>
      <c r="C553" t="s">
        <v>811</v>
      </c>
      <c r="D553">
        <v>26</v>
      </c>
      <c r="E553" t="s">
        <v>833</v>
      </c>
      <c r="F553">
        <v>78</v>
      </c>
      <c r="G553">
        <v>78</v>
      </c>
      <c r="H553">
        <v>2836</v>
      </c>
      <c r="I553">
        <v>647</v>
      </c>
      <c r="J553">
        <v>1435</v>
      </c>
      <c r="K553">
        <v>0.45100000000000001</v>
      </c>
      <c r="L553">
        <v>89</v>
      </c>
      <c r="M553">
        <v>272</v>
      </c>
      <c r="N553">
        <v>0.32700000000000001</v>
      </c>
      <c r="O553">
        <v>558</v>
      </c>
      <c r="P553">
        <v>1163</v>
      </c>
      <c r="Q553">
        <v>0.48</v>
      </c>
      <c r="R553">
        <v>0.48199999999999998</v>
      </c>
      <c r="S553">
        <v>422</v>
      </c>
      <c r="T553">
        <v>527</v>
      </c>
      <c r="U553">
        <v>0.80100000000000005</v>
      </c>
      <c r="V553">
        <v>59</v>
      </c>
      <c r="W553">
        <v>267</v>
      </c>
      <c r="X553">
        <v>326</v>
      </c>
      <c r="Y553">
        <v>831</v>
      </c>
      <c r="Z553">
        <v>157</v>
      </c>
      <c r="AA553">
        <v>49</v>
      </c>
      <c r="AB553">
        <v>322</v>
      </c>
      <c r="AC553">
        <v>151</v>
      </c>
      <c r="AD553">
        <v>1805</v>
      </c>
    </row>
    <row r="554" spans="1:30">
      <c r="A554" s="72">
        <v>454</v>
      </c>
      <c r="B554" t="s">
        <v>1257</v>
      </c>
      <c r="C554" t="s">
        <v>794</v>
      </c>
      <c r="D554">
        <v>23</v>
      </c>
      <c r="E554" t="s">
        <v>818</v>
      </c>
      <c r="F554">
        <v>66</v>
      </c>
      <c r="G554">
        <v>59</v>
      </c>
      <c r="H554">
        <v>2048</v>
      </c>
      <c r="I554">
        <v>403</v>
      </c>
      <c r="J554">
        <v>814</v>
      </c>
      <c r="K554">
        <v>0.495</v>
      </c>
      <c r="L554">
        <v>26</v>
      </c>
      <c r="M554">
        <v>98</v>
      </c>
      <c r="N554">
        <v>0.26500000000000001</v>
      </c>
      <c r="O554">
        <v>377</v>
      </c>
      <c r="P554">
        <v>716</v>
      </c>
      <c r="Q554">
        <v>0.52700000000000002</v>
      </c>
      <c r="R554">
        <v>0.51100000000000001</v>
      </c>
      <c r="S554">
        <v>119</v>
      </c>
      <c r="T554">
        <v>154</v>
      </c>
      <c r="U554">
        <v>0.77300000000000002</v>
      </c>
      <c r="V554">
        <v>125</v>
      </c>
      <c r="W554">
        <v>214</v>
      </c>
      <c r="X554">
        <v>339</v>
      </c>
      <c r="Y554">
        <v>75</v>
      </c>
      <c r="Z554">
        <v>76</v>
      </c>
      <c r="AA554">
        <v>39</v>
      </c>
      <c r="AB554">
        <v>57</v>
      </c>
      <c r="AC554">
        <v>175</v>
      </c>
      <c r="AD554">
        <v>951</v>
      </c>
    </row>
    <row r="555" spans="1:30">
      <c r="A555" s="72">
        <v>455</v>
      </c>
      <c r="B555" t="s">
        <v>1258</v>
      </c>
      <c r="C555" t="s">
        <v>811</v>
      </c>
      <c r="D555">
        <v>32</v>
      </c>
      <c r="E555" t="s">
        <v>812</v>
      </c>
      <c r="F555">
        <v>62</v>
      </c>
      <c r="G555">
        <v>9</v>
      </c>
      <c r="H555">
        <v>1012</v>
      </c>
      <c r="I555">
        <v>96</v>
      </c>
      <c r="J555">
        <v>248</v>
      </c>
      <c r="K555">
        <v>0.38700000000000001</v>
      </c>
      <c r="L555">
        <v>32</v>
      </c>
      <c r="M555">
        <v>105</v>
      </c>
      <c r="N555">
        <v>0.30499999999999999</v>
      </c>
      <c r="O555">
        <v>64</v>
      </c>
      <c r="P555">
        <v>143</v>
      </c>
      <c r="Q555">
        <v>0.44800000000000001</v>
      </c>
      <c r="R555">
        <v>0.45200000000000001</v>
      </c>
      <c r="S555">
        <v>57</v>
      </c>
      <c r="T555">
        <v>66</v>
      </c>
      <c r="U555">
        <v>0.86399999999999999</v>
      </c>
      <c r="V555">
        <v>16</v>
      </c>
      <c r="W555">
        <v>73</v>
      </c>
      <c r="X555">
        <v>89</v>
      </c>
      <c r="Y555">
        <v>114</v>
      </c>
      <c r="Z555">
        <v>43</v>
      </c>
      <c r="AA555">
        <v>2</v>
      </c>
      <c r="AB555">
        <v>47</v>
      </c>
      <c r="AC555">
        <v>84</v>
      </c>
      <c r="AD555">
        <v>281</v>
      </c>
    </row>
    <row r="556" spans="1:30">
      <c r="A556" s="72">
        <v>456</v>
      </c>
      <c r="B556" t="s">
        <v>1259</v>
      </c>
      <c r="C556" t="s">
        <v>811</v>
      </c>
      <c r="D556">
        <v>24</v>
      </c>
      <c r="E556" t="s">
        <v>772</v>
      </c>
      <c r="F556">
        <v>20</v>
      </c>
      <c r="G556">
        <v>0</v>
      </c>
      <c r="H556">
        <v>205</v>
      </c>
      <c r="I556">
        <v>25</v>
      </c>
      <c r="J556">
        <v>60</v>
      </c>
      <c r="K556">
        <v>0.41699999999999998</v>
      </c>
      <c r="L556">
        <v>1</v>
      </c>
      <c r="M556">
        <v>10</v>
      </c>
      <c r="N556">
        <v>0.1</v>
      </c>
      <c r="O556">
        <v>24</v>
      </c>
      <c r="P556">
        <v>50</v>
      </c>
      <c r="Q556">
        <v>0.48</v>
      </c>
      <c r="R556">
        <v>0.42499999999999999</v>
      </c>
      <c r="S556">
        <v>11</v>
      </c>
      <c r="T556">
        <v>16</v>
      </c>
      <c r="U556">
        <v>0.68799999999999994</v>
      </c>
      <c r="V556">
        <v>8</v>
      </c>
      <c r="W556">
        <v>18</v>
      </c>
      <c r="X556">
        <v>26</v>
      </c>
      <c r="Y556">
        <v>21</v>
      </c>
      <c r="Z556">
        <v>12</v>
      </c>
      <c r="AA556">
        <v>1</v>
      </c>
      <c r="AB556">
        <v>8</v>
      </c>
      <c r="AC556">
        <v>16</v>
      </c>
      <c r="AD556">
        <v>62</v>
      </c>
    </row>
    <row r="557" spans="1:30">
      <c r="A557" s="72">
        <v>456</v>
      </c>
      <c r="B557" t="s">
        <v>1259</v>
      </c>
      <c r="C557" t="s">
        <v>811</v>
      </c>
      <c r="D557">
        <v>24</v>
      </c>
      <c r="E557" t="s">
        <v>822</v>
      </c>
      <c r="F557">
        <v>7</v>
      </c>
      <c r="G557">
        <v>0</v>
      </c>
      <c r="H557">
        <v>46</v>
      </c>
      <c r="I557">
        <v>5</v>
      </c>
      <c r="J557">
        <v>14</v>
      </c>
      <c r="K557">
        <v>0.35699999999999998</v>
      </c>
      <c r="L557">
        <v>0</v>
      </c>
      <c r="M557">
        <v>3</v>
      </c>
      <c r="N557">
        <v>0</v>
      </c>
      <c r="O557">
        <v>5</v>
      </c>
      <c r="P557">
        <v>11</v>
      </c>
      <c r="Q557">
        <v>0.45500000000000002</v>
      </c>
      <c r="R557">
        <v>0.35699999999999998</v>
      </c>
      <c r="S557">
        <v>2</v>
      </c>
      <c r="T557">
        <v>3</v>
      </c>
      <c r="U557">
        <v>0.66700000000000004</v>
      </c>
      <c r="V557">
        <v>0</v>
      </c>
      <c r="W557">
        <v>4</v>
      </c>
      <c r="X557">
        <v>4</v>
      </c>
      <c r="Y557">
        <v>5</v>
      </c>
      <c r="Z557">
        <v>3</v>
      </c>
      <c r="AA557">
        <v>1</v>
      </c>
      <c r="AB557">
        <v>3</v>
      </c>
      <c r="AC557">
        <v>4</v>
      </c>
      <c r="AD557">
        <v>12</v>
      </c>
    </row>
    <row r="558" spans="1:30">
      <c r="A558" s="72">
        <v>456</v>
      </c>
      <c r="B558" t="s">
        <v>1259</v>
      </c>
      <c r="C558" t="s">
        <v>811</v>
      </c>
      <c r="D558">
        <v>24</v>
      </c>
      <c r="E558" t="s">
        <v>826</v>
      </c>
      <c r="F558">
        <v>13</v>
      </c>
      <c r="G558">
        <v>0</v>
      </c>
      <c r="H558">
        <v>159</v>
      </c>
      <c r="I558">
        <v>20</v>
      </c>
      <c r="J558">
        <v>46</v>
      </c>
      <c r="K558">
        <v>0.435</v>
      </c>
      <c r="L558">
        <v>1</v>
      </c>
      <c r="M558">
        <v>7</v>
      </c>
      <c r="N558">
        <v>0.14299999999999999</v>
      </c>
      <c r="O558">
        <v>19</v>
      </c>
      <c r="P558">
        <v>39</v>
      </c>
      <c r="Q558">
        <v>0.48699999999999999</v>
      </c>
      <c r="R558">
        <v>0.44600000000000001</v>
      </c>
      <c r="S558">
        <v>9</v>
      </c>
      <c r="T558">
        <v>13</v>
      </c>
      <c r="U558">
        <v>0.69199999999999995</v>
      </c>
      <c r="V558">
        <v>8</v>
      </c>
      <c r="W558">
        <v>14</v>
      </c>
      <c r="X558">
        <v>22</v>
      </c>
      <c r="Y558">
        <v>16</v>
      </c>
      <c r="Z558">
        <v>9</v>
      </c>
      <c r="AA558">
        <v>0</v>
      </c>
      <c r="AB558">
        <v>5</v>
      </c>
      <c r="AC558">
        <v>12</v>
      </c>
      <c r="AD558">
        <v>50</v>
      </c>
    </row>
    <row r="559" spans="1:30">
      <c r="A559" s="72">
        <v>457</v>
      </c>
      <c r="B559" t="s">
        <v>1260</v>
      </c>
      <c r="C559" t="s">
        <v>776</v>
      </c>
      <c r="D559">
        <v>36</v>
      </c>
      <c r="E559" t="s">
        <v>822</v>
      </c>
      <c r="F559">
        <v>68</v>
      </c>
      <c r="G559">
        <v>0</v>
      </c>
      <c r="H559">
        <v>854</v>
      </c>
      <c r="I559">
        <v>135</v>
      </c>
      <c r="J559">
        <v>252</v>
      </c>
      <c r="K559">
        <v>0.53600000000000003</v>
      </c>
      <c r="L559">
        <v>3</v>
      </c>
      <c r="M559">
        <v>8</v>
      </c>
      <c r="N559">
        <v>0.375</v>
      </c>
      <c r="O559">
        <v>132</v>
      </c>
      <c r="P559">
        <v>244</v>
      </c>
      <c r="Q559">
        <v>0.54100000000000004</v>
      </c>
      <c r="R559">
        <v>0.54200000000000004</v>
      </c>
      <c r="S559">
        <v>43</v>
      </c>
      <c r="T559">
        <v>56</v>
      </c>
      <c r="U559">
        <v>0.76800000000000002</v>
      </c>
      <c r="V559">
        <v>47</v>
      </c>
      <c r="W559">
        <v>156</v>
      </c>
      <c r="X559">
        <v>203</v>
      </c>
      <c r="Y559">
        <v>151</v>
      </c>
      <c r="Z559">
        <v>42</v>
      </c>
      <c r="AA559">
        <v>48</v>
      </c>
      <c r="AB559">
        <v>78</v>
      </c>
      <c r="AC559">
        <v>105</v>
      </c>
      <c r="AD559">
        <v>316</v>
      </c>
    </row>
    <row r="560" spans="1:30">
      <c r="A560" s="72">
        <v>458</v>
      </c>
      <c r="B560" t="s">
        <v>1261</v>
      </c>
      <c r="C560" t="s">
        <v>811</v>
      </c>
      <c r="D560">
        <v>28</v>
      </c>
      <c r="E560" t="s">
        <v>770</v>
      </c>
      <c r="F560">
        <v>81</v>
      </c>
      <c r="G560">
        <v>81</v>
      </c>
      <c r="H560">
        <v>2802</v>
      </c>
      <c r="I560">
        <v>824</v>
      </c>
      <c r="J560">
        <v>1941</v>
      </c>
      <c r="K560">
        <v>0.42499999999999999</v>
      </c>
      <c r="L560">
        <v>200</v>
      </c>
      <c r="M560">
        <v>583</v>
      </c>
      <c r="N560">
        <v>0.34300000000000003</v>
      </c>
      <c r="O560">
        <v>624</v>
      </c>
      <c r="P560">
        <v>1358</v>
      </c>
      <c r="Q560">
        <v>0.45900000000000002</v>
      </c>
      <c r="R560">
        <v>0.47599999999999998</v>
      </c>
      <c r="S560">
        <v>710</v>
      </c>
      <c r="T560">
        <v>840</v>
      </c>
      <c r="U560">
        <v>0.84499999999999997</v>
      </c>
      <c r="V560">
        <v>137</v>
      </c>
      <c r="W560">
        <v>727</v>
      </c>
      <c r="X560">
        <v>864</v>
      </c>
      <c r="Y560">
        <v>840</v>
      </c>
      <c r="Z560">
        <v>132</v>
      </c>
      <c r="AA560">
        <v>31</v>
      </c>
      <c r="AB560">
        <v>438</v>
      </c>
      <c r="AC560">
        <v>190</v>
      </c>
      <c r="AD560">
        <v>2558</v>
      </c>
    </row>
    <row r="561" spans="1:30">
      <c r="A561" s="72">
        <v>459</v>
      </c>
      <c r="B561" t="s">
        <v>1262</v>
      </c>
      <c r="C561" t="s">
        <v>766</v>
      </c>
      <c r="D561">
        <v>24</v>
      </c>
      <c r="E561" t="s">
        <v>814</v>
      </c>
      <c r="F561">
        <v>35</v>
      </c>
      <c r="G561">
        <v>0</v>
      </c>
      <c r="H561">
        <v>471</v>
      </c>
      <c r="I561">
        <v>33</v>
      </c>
      <c r="J561">
        <v>87</v>
      </c>
      <c r="K561">
        <v>0.379</v>
      </c>
      <c r="L561">
        <v>12</v>
      </c>
      <c r="M561">
        <v>34</v>
      </c>
      <c r="N561">
        <v>0.35299999999999998</v>
      </c>
      <c r="O561">
        <v>21</v>
      </c>
      <c r="P561">
        <v>53</v>
      </c>
      <c r="Q561">
        <v>0.39600000000000002</v>
      </c>
      <c r="R561">
        <v>0.44800000000000001</v>
      </c>
      <c r="S561">
        <v>20</v>
      </c>
      <c r="T561">
        <v>22</v>
      </c>
      <c r="U561">
        <v>0.90900000000000003</v>
      </c>
      <c r="V561">
        <v>25</v>
      </c>
      <c r="W561">
        <v>57</v>
      </c>
      <c r="X561">
        <v>82</v>
      </c>
      <c r="Y561">
        <v>21</v>
      </c>
      <c r="Z561">
        <v>10</v>
      </c>
      <c r="AA561">
        <v>10</v>
      </c>
      <c r="AB561">
        <v>18</v>
      </c>
      <c r="AC561">
        <v>52</v>
      </c>
      <c r="AD561">
        <v>98</v>
      </c>
    </row>
    <row r="562" spans="1:30">
      <c r="A562" s="72">
        <v>460</v>
      </c>
      <c r="B562" t="s">
        <v>1263</v>
      </c>
      <c r="C562" t="s">
        <v>811</v>
      </c>
      <c r="D562">
        <v>21</v>
      </c>
      <c r="E562" t="s">
        <v>774</v>
      </c>
      <c r="F562">
        <v>73</v>
      </c>
      <c r="G562">
        <v>26</v>
      </c>
      <c r="H562">
        <v>1643</v>
      </c>
      <c r="I562">
        <v>204</v>
      </c>
      <c r="J562">
        <v>508</v>
      </c>
      <c r="K562">
        <v>0.40200000000000002</v>
      </c>
      <c r="L562">
        <v>44</v>
      </c>
      <c r="M562">
        <v>149</v>
      </c>
      <c r="N562">
        <v>0.29499999999999998</v>
      </c>
      <c r="O562">
        <v>160</v>
      </c>
      <c r="P562">
        <v>359</v>
      </c>
      <c r="Q562">
        <v>0.44600000000000001</v>
      </c>
      <c r="R562">
        <v>0.44500000000000001</v>
      </c>
      <c r="S562">
        <v>91</v>
      </c>
      <c r="T562">
        <v>113</v>
      </c>
      <c r="U562">
        <v>0.80500000000000005</v>
      </c>
      <c r="V562">
        <v>32</v>
      </c>
      <c r="W562">
        <v>152</v>
      </c>
      <c r="X562">
        <v>184</v>
      </c>
      <c r="Y562">
        <v>192</v>
      </c>
      <c r="Z562">
        <v>42</v>
      </c>
      <c r="AA562">
        <v>36</v>
      </c>
      <c r="AB562">
        <v>142</v>
      </c>
      <c r="AC562">
        <v>175</v>
      </c>
      <c r="AD562">
        <v>543</v>
      </c>
    </row>
    <row r="563" spans="1:30">
      <c r="A563" s="72">
        <v>461</v>
      </c>
      <c r="B563" t="s">
        <v>1264</v>
      </c>
      <c r="C563" t="s">
        <v>776</v>
      </c>
      <c r="D563">
        <v>27</v>
      </c>
      <c r="E563" t="s">
        <v>814</v>
      </c>
      <c r="F563">
        <v>77</v>
      </c>
      <c r="G563">
        <v>77</v>
      </c>
      <c r="H563">
        <v>2513</v>
      </c>
      <c r="I563">
        <v>542</v>
      </c>
      <c r="J563">
        <v>973</v>
      </c>
      <c r="K563">
        <v>0.55700000000000005</v>
      </c>
      <c r="L563">
        <v>0</v>
      </c>
      <c r="M563">
        <v>0</v>
      </c>
      <c r="O563">
        <v>542</v>
      </c>
      <c r="P563">
        <v>973</v>
      </c>
      <c r="Q563">
        <v>0.55700000000000005</v>
      </c>
      <c r="R563">
        <v>0.55700000000000005</v>
      </c>
      <c r="S563">
        <v>225</v>
      </c>
      <c r="T563">
        <v>358</v>
      </c>
      <c r="U563">
        <v>0.628</v>
      </c>
      <c r="V563">
        <v>293</v>
      </c>
      <c r="W563">
        <v>795</v>
      </c>
      <c r="X563">
        <v>1088</v>
      </c>
      <c r="Y563">
        <v>57</v>
      </c>
      <c r="Z563">
        <v>57</v>
      </c>
      <c r="AA563">
        <v>161</v>
      </c>
      <c r="AB563">
        <v>154</v>
      </c>
      <c r="AC563">
        <v>226</v>
      </c>
      <c r="AD563">
        <v>1309</v>
      </c>
    </row>
    <row r="564" spans="1:30">
      <c r="A564" s="72">
        <v>462</v>
      </c>
      <c r="B564" t="s">
        <v>1265</v>
      </c>
      <c r="C564" t="s">
        <v>794</v>
      </c>
      <c r="D564">
        <v>21</v>
      </c>
      <c r="E564" t="s">
        <v>782</v>
      </c>
      <c r="F564">
        <v>82</v>
      </c>
      <c r="G564">
        <v>82</v>
      </c>
      <c r="H564">
        <v>3048</v>
      </c>
      <c r="I564">
        <v>709</v>
      </c>
      <c r="J564">
        <v>1570</v>
      </c>
      <c r="K564">
        <v>0.45200000000000001</v>
      </c>
      <c r="L564">
        <v>103</v>
      </c>
      <c r="M564">
        <v>289</v>
      </c>
      <c r="N564">
        <v>0.35599999999999998</v>
      </c>
      <c r="O564">
        <v>606</v>
      </c>
      <c r="P564">
        <v>1281</v>
      </c>
      <c r="Q564">
        <v>0.47299999999999998</v>
      </c>
      <c r="R564">
        <v>0.48399999999999999</v>
      </c>
      <c r="S564">
        <v>412</v>
      </c>
      <c r="T564">
        <v>542</v>
      </c>
      <c r="U564">
        <v>0.76</v>
      </c>
      <c r="V564">
        <v>102</v>
      </c>
      <c r="W564">
        <v>226</v>
      </c>
      <c r="X564">
        <v>328</v>
      </c>
      <c r="Y564">
        <v>189</v>
      </c>
      <c r="Z564">
        <v>82</v>
      </c>
      <c r="AA564">
        <v>30</v>
      </c>
      <c r="AB564">
        <v>187</v>
      </c>
      <c r="AC564">
        <v>183</v>
      </c>
      <c r="AD564">
        <v>1933</v>
      </c>
    </row>
    <row r="565" spans="1:30">
      <c r="A565" s="72">
        <v>463</v>
      </c>
      <c r="B565" t="s">
        <v>1266</v>
      </c>
      <c r="C565" t="s">
        <v>769</v>
      </c>
      <c r="D565">
        <v>26</v>
      </c>
      <c r="E565" t="s">
        <v>812</v>
      </c>
      <c r="F565">
        <v>22</v>
      </c>
      <c r="G565">
        <v>0</v>
      </c>
      <c r="H565">
        <v>108</v>
      </c>
      <c r="I565">
        <v>8</v>
      </c>
      <c r="J565">
        <v>31</v>
      </c>
      <c r="K565">
        <v>0.25800000000000001</v>
      </c>
      <c r="L565">
        <v>3</v>
      </c>
      <c r="M565">
        <v>15</v>
      </c>
      <c r="N565">
        <v>0.2</v>
      </c>
      <c r="O565">
        <v>5</v>
      </c>
      <c r="P565">
        <v>16</v>
      </c>
      <c r="Q565">
        <v>0.313</v>
      </c>
      <c r="R565">
        <v>0.30599999999999999</v>
      </c>
      <c r="S565">
        <v>2</v>
      </c>
      <c r="T565">
        <v>2</v>
      </c>
      <c r="U565">
        <v>1</v>
      </c>
      <c r="V565">
        <v>4</v>
      </c>
      <c r="W565">
        <v>8</v>
      </c>
      <c r="X565">
        <v>12</v>
      </c>
      <c r="Y565">
        <v>12</v>
      </c>
      <c r="Z565">
        <v>2</v>
      </c>
      <c r="AA565">
        <v>1</v>
      </c>
      <c r="AB565">
        <v>6</v>
      </c>
      <c r="AC565">
        <v>8</v>
      </c>
      <c r="AD565">
        <v>21</v>
      </c>
    </row>
    <row r="566" spans="1:30">
      <c r="A566" s="72">
        <v>464</v>
      </c>
      <c r="B566" t="s">
        <v>1267</v>
      </c>
      <c r="C566" t="s">
        <v>776</v>
      </c>
      <c r="D566">
        <v>24</v>
      </c>
      <c r="E566" t="s">
        <v>818</v>
      </c>
      <c r="F566">
        <v>47</v>
      </c>
      <c r="G566">
        <v>0</v>
      </c>
      <c r="H566">
        <v>708</v>
      </c>
      <c r="I566">
        <v>138</v>
      </c>
      <c r="J566">
        <v>267</v>
      </c>
      <c r="K566">
        <v>0.51700000000000002</v>
      </c>
      <c r="L566">
        <v>0</v>
      </c>
      <c r="M566">
        <v>1</v>
      </c>
      <c r="N566">
        <v>0</v>
      </c>
      <c r="O566">
        <v>138</v>
      </c>
      <c r="P566">
        <v>266</v>
      </c>
      <c r="Q566">
        <v>0.51900000000000002</v>
      </c>
      <c r="R566">
        <v>0.51700000000000002</v>
      </c>
      <c r="S566">
        <v>70</v>
      </c>
      <c r="T566">
        <v>112</v>
      </c>
      <c r="U566">
        <v>0.625</v>
      </c>
      <c r="V566">
        <v>94</v>
      </c>
      <c r="W566">
        <v>198</v>
      </c>
      <c r="X566">
        <v>292</v>
      </c>
      <c r="Y566">
        <v>23</v>
      </c>
      <c r="Z566">
        <v>27</v>
      </c>
      <c r="AA566">
        <v>32</v>
      </c>
      <c r="AB566">
        <v>37</v>
      </c>
      <c r="AC566">
        <v>125</v>
      </c>
      <c r="AD566">
        <v>346</v>
      </c>
    </row>
    <row r="567" spans="1:30">
      <c r="A567" s="72">
        <v>465</v>
      </c>
      <c r="B567" t="s">
        <v>1268</v>
      </c>
      <c r="C567" t="s">
        <v>811</v>
      </c>
      <c r="D567">
        <v>32</v>
      </c>
      <c r="E567" t="s">
        <v>772</v>
      </c>
      <c r="F567">
        <v>64</v>
      </c>
      <c r="G567">
        <v>44</v>
      </c>
      <c r="H567">
        <v>1657</v>
      </c>
      <c r="I567">
        <v>263</v>
      </c>
      <c r="J567">
        <v>600</v>
      </c>
      <c r="K567">
        <v>0.438</v>
      </c>
      <c r="L567">
        <v>85</v>
      </c>
      <c r="M567">
        <v>234</v>
      </c>
      <c r="N567">
        <v>0.36299999999999999</v>
      </c>
      <c r="O567">
        <v>178</v>
      </c>
      <c r="P567">
        <v>366</v>
      </c>
      <c r="Q567">
        <v>0.48599999999999999</v>
      </c>
      <c r="R567">
        <v>0.50900000000000001</v>
      </c>
      <c r="S567">
        <v>90</v>
      </c>
      <c r="T567">
        <v>109</v>
      </c>
      <c r="U567">
        <v>0.82599999999999996</v>
      </c>
      <c r="V567">
        <v>14</v>
      </c>
      <c r="W567">
        <v>133</v>
      </c>
      <c r="X567">
        <v>147</v>
      </c>
      <c r="Y567">
        <v>360</v>
      </c>
      <c r="Z567">
        <v>31</v>
      </c>
      <c r="AA567">
        <v>8</v>
      </c>
      <c r="AB567">
        <v>138</v>
      </c>
      <c r="AC567">
        <v>138</v>
      </c>
      <c r="AD567">
        <v>701</v>
      </c>
    </row>
    <row r="568" spans="1:30">
      <c r="A568" s="72">
        <v>465</v>
      </c>
      <c r="B568" t="s">
        <v>1268</v>
      </c>
      <c r="C568" t="s">
        <v>811</v>
      </c>
      <c r="D568">
        <v>32</v>
      </c>
      <c r="E568" t="s">
        <v>773</v>
      </c>
      <c r="F568">
        <v>40</v>
      </c>
      <c r="G568">
        <v>40</v>
      </c>
      <c r="H568">
        <v>1171</v>
      </c>
      <c r="I568">
        <v>195</v>
      </c>
      <c r="J568">
        <v>453</v>
      </c>
      <c r="K568">
        <v>0.43</v>
      </c>
      <c r="L568">
        <v>63</v>
      </c>
      <c r="M568">
        <v>181</v>
      </c>
      <c r="N568">
        <v>0.34799999999999998</v>
      </c>
      <c r="O568">
        <v>132</v>
      </c>
      <c r="P568">
        <v>272</v>
      </c>
      <c r="Q568">
        <v>0.48499999999999999</v>
      </c>
      <c r="R568">
        <v>0.5</v>
      </c>
      <c r="S568">
        <v>69</v>
      </c>
      <c r="T568">
        <v>84</v>
      </c>
      <c r="U568">
        <v>0.82099999999999995</v>
      </c>
      <c r="V568">
        <v>13</v>
      </c>
      <c r="W568">
        <v>89</v>
      </c>
      <c r="X568">
        <v>102</v>
      </c>
      <c r="Y568">
        <v>274</v>
      </c>
      <c r="Z568">
        <v>25</v>
      </c>
      <c r="AA568">
        <v>2</v>
      </c>
      <c r="AB568">
        <v>98</v>
      </c>
      <c r="AC568">
        <v>96</v>
      </c>
      <c r="AD568">
        <v>522</v>
      </c>
    </row>
    <row r="569" spans="1:30">
      <c r="A569" s="72">
        <v>465</v>
      </c>
      <c r="B569" t="s">
        <v>1268</v>
      </c>
      <c r="C569" t="s">
        <v>811</v>
      </c>
      <c r="D569">
        <v>32</v>
      </c>
      <c r="E569" t="s">
        <v>792</v>
      </c>
      <c r="F569">
        <v>24</v>
      </c>
      <c r="G569">
        <v>4</v>
      </c>
      <c r="H569">
        <v>486</v>
      </c>
      <c r="I569">
        <v>68</v>
      </c>
      <c r="J569">
        <v>147</v>
      </c>
      <c r="K569">
        <v>0.46300000000000002</v>
      </c>
      <c r="L569">
        <v>22</v>
      </c>
      <c r="M569">
        <v>53</v>
      </c>
      <c r="N569">
        <v>0.41499999999999998</v>
      </c>
      <c r="O569">
        <v>46</v>
      </c>
      <c r="P569">
        <v>94</v>
      </c>
      <c r="Q569">
        <v>0.48899999999999999</v>
      </c>
      <c r="R569">
        <v>0.53700000000000003</v>
      </c>
      <c r="S569">
        <v>21</v>
      </c>
      <c r="T569">
        <v>25</v>
      </c>
      <c r="U569">
        <v>0.84</v>
      </c>
      <c r="V569">
        <v>1</v>
      </c>
      <c r="W569">
        <v>44</v>
      </c>
      <c r="X569">
        <v>45</v>
      </c>
      <c r="Y569">
        <v>86</v>
      </c>
      <c r="Z569">
        <v>6</v>
      </c>
      <c r="AA569">
        <v>6</v>
      </c>
      <c r="AB569">
        <v>40</v>
      </c>
      <c r="AC569">
        <v>42</v>
      </c>
      <c r="AD569">
        <v>179</v>
      </c>
    </row>
    <row r="570" spans="1:30">
      <c r="A570" s="72">
        <v>466</v>
      </c>
      <c r="B570" t="s">
        <v>1269</v>
      </c>
      <c r="C570" t="s">
        <v>766</v>
      </c>
      <c r="D570">
        <v>25</v>
      </c>
      <c r="E570" t="s">
        <v>772</v>
      </c>
      <c r="F570">
        <v>50</v>
      </c>
      <c r="G570">
        <v>11</v>
      </c>
      <c r="H570">
        <v>804</v>
      </c>
      <c r="I570">
        <v>108</v>
      </c>
      <c r="J570">
        <v>244</v>
      </c>
      <c r="K570">
        <v>0.443</v>
      </c>
      <c r="L570">
        <v>30</v>
      </c>
      <c r="M570">
        <v>97</v>
      </c>
      <c r="N570">
        <v>0.309</v>
      </c>
      <c r="O570">
        <v>78</v>
      </c>
      <c r="P570">
        <v>147</v>
      </c>
      <c r="Q570">
        <v>0.53100000000000003</v>
      </c>
      <c r="R570">
        <v>0.504</v>
      </c>
      <c r="S570">
        <v>58</v>
      </c>
      <c r="T570">
        <v>89</v>
      </c>
      <c r="U570">
        <v>0.65200000000000002</v>
      </c>
      <c r="V570">
        <v>19</v>
      </c>
      <c r="W570">
        <v>111</v>
      </c>
      <c r="X570">
        <v>130</v>
      </c>
      <c r="Y570">
        <v>28</v>
      </c>
      <c r="Z570">
        <v>14</v>
      </c>
      <c r="AA570">
        <v>7</v>
      </c>
      <c r="AB570">
        <v>28</v>
      </c>
      <c r="AC570">
        <v>60</v>
      </c>
      <c r="AD570">
        <v>304</v>
      </c>
    </row>
    <row r="571" spans="1:30">
      <c r="A571" s="72">
        <v>466</v>
      </c>
      <c r="B571" t="s">
        <v>1269</v>
      </c>
      <c r="C571" t="s">
        <v>766</v>
      </c>
      <c r="D571">
        <v>25</v>
      </c>
      <c r="E571" t="s">
        <v>814</v>
      </c>
      <c r="F571">
        <v>25</v>
      </c>
      <c r="G571">
        <v>11</v>
      </c>
      <c r="H571">
        <v>377</v>
      </c>
      <c r="I571">
        <v>54</v>
      </c>
      <c r="J571">
        <v>137</v>
      </c>
      <c r="K571">
        <v>0.39400000000000002</v>
      </c>
      <c r="L571">
        <v>9</v>
      </c>
      <c r="M571">
        <v>45</v>
      </c>
      <c r="N571">
        <v>0.2</v>
      </c>
      <c r="O571">
        <v>45</v>
      </c>
      <c r="P571">
        <v>92</v>
      </c>
      <c r="Q571">
        <v>0.48899999999999999</v>
      </c>
      <c r="R571">
        <v>0.42699999999999999</v>
      </c>
      <c r="S571">
        <v>31</v>
      </c>
      <c r="T571">
        <v>50</v>
      </c>
      <c r="U571">
        <v>0.62</v>
      </c>
      <c r="V571">
        <v>16</v>
      </c>
      <c r="W571">
        <v>57</v>
      </c>
      <c r="X571">
        <v>73</v>
      </c>
      <c r="Y571">
        <v>14</v>
      </c>
      <c r="Z571">
        <v>9</v>
      </c>
      <c r="AA571">
        <v>5</v>
      </c>
      <c r="AB571">
        <v>14</v>
      </c>
      <c r="AC571">
        <v>33</v>
      </c>
      <c r="AD571">
        <v>148</v>
      </c>
    </row>
    <row r="572" spans="1:30">
      <c r="A572" s="72">
        <v>466</v>
      </c>
      <c r="B572" t="s">
        <v>1269</v>
      </c>
      <c r="C572" t="s">
        <v>766</v>
      </c>
      <c r="D572">
        <v>25</v>
      </c>
      <c r="E572" t="s">
        <v>792</v>
      </c>
      <c r="F572">
        <v>25</v>
      </c>
      <c r="G572">
        <v>0</v>
      </c>
      <c r="H572">
        <v>427</v>
      </c>
      <c r="I572">
        <v>54</v>
      </c>
      <c r="J572">
        <v>107</v>
      </c>
      <c r="K572">
        <v>0.505</v>
      </c>
      <c r="L572">
        <v>21</v>
      </c>
      <c r="M572">
        <v>52</v>
      </c>
      <c r="N572">
        <v>0.40400000000000003</v>
      </c>
      <c r="O572">
        <v>33</v>
      </c>
      <c r="P572">
        <v>55</v>
      </c>
      <c r="Q572">
        <v>0.6</v>
      </c>
      <c r="R572">
        <v>0.60299999999999998</v>
      </c>
      <c r="S572">
        <v>27</v>
      </c>
      <c r="T572">
        <v>39</v>
      </c>
      <c r="U572">
        <v>0.69199999999999995</v>
      </c>
      <c r="V572">
        <v>3</v>
      </c>
      <c r="W572">
        <v>54</v>
      </c>
      <c r="X572">
        <v>57</v>
      </c>
      <c r="Y572">
        <v>14</v>
      </c>
      <c r="Z572">
        <v>5</v>
      </c>
      <c r="AA572">
        <v>2</v>
      </c>
      <c r="AB572">
        <v>14</v>
      </c>
      <c r="AC572">
        <v>27</v>
      </c>
      <c r="AD572">
        <v>156</v>
      </c>
    </row>
    <row r="573" spans="1:30">
      <c r="A573" s="72">
        <v>467</v>
      </c>
      <c r="B573" t="s">
        <v>1270</v>
      </c>
      <c r="C573" t="s">
        <v>769</v>
      </c>
      <c r="D573">
        <v>30</v>
      </c>
      <c r="E573" t="s">
        <v>772</v>
      </c>
      <c r="F573">
        <v>81</v>
      </c>
      <c r="G573">
        <v>1</v>
      </c>
      <c r="H573">
        <v>1994</v>
      </c>
      <c r="I573">
        <v>428</v>
      </c>
      <c r="J573">
        <v>998</v>
      </c>
      <c r="K573">
        <v>0.42899999999999999</v>
      </c>
      <c r="L573">
        <v>163</v>
      </c>
      <c r="M573">
        <v>446</v>
      </c>
      <c r="N573">
        <v>0.36499999999999999</v>
      </c>
      <c r="O573">
        <v>265</v>
      </c>
      <c r="P573">
        <v>552</v>
      </c>
      <c r="Q573">
        <v>0.48</v>
      </c>
      <c r="R573">
        <v>0.51100000000000001</v>
      </c>
      <c r="S573">
        <v>402</v>
      </c>
      <c r="T573">
        <v>457</v>
      </c>
      <c r="U573">
        <v>0.88</v>
      </c>
      <c r="V573">
        <v>26</v>
      </c>
      <c r="W573">
        <v>176</v>
      </c>
      <c r="X573">
        <v>202</v>
      </c>
      <c r="Y573">
        <v>239</v>
      </c>
      <c r="Z573">
        <v>80</v>
      </c>
      <c r="AA573">
        <v>20</v>
      </c>
      <c r="AB573">
        <v>160</v>
      </c>
      <c r="AC573">
        <v>92</v>
      </c>
      <c r="AD573">
        <v>1421</v>
      </c>
    </row>
    <row r="574" spans="1:30">
      <c r="A574" s="72">
        <v>467</v>
      </c>
      <c r="B574" t="s">
        <v>1270</v>
      </c>
      <c r="C574" t="s">
        <v>769</v>
      </c>
      <c r="D574">
        <v>30</v>
      </c>
      <c r="E574" t="s">
        <v>846</v>
      </c>
      <c r="F574">
        <v>58</v>
      </c>
      <c r="G574">
        <v>1</v>
      </c>
      <c r="H574">
        <v>1403</v>
      </c>
      <c r="I574">
        <v>326</v>
      </c>
      <c r="J574">
        <v>734</v>
      </c>
      <c r="K574">
        <v>0.44400000000000001</v>
      </c>
      <c r="L574">
        <v>122</v>
      </c>
      <c r="M574">
        <v>317</v>
      </c>
      <c r="N574">
        <v>0.38500000000000001</v>
      </c>
      <c r="O574">
        <v>204</v>
      </c>
      <c r="P574">
        <v>417</v>
      </c>
      <c r="Q574">
        <v>0.48899999999999999</v>
      </c>
      <c r="R574">
        <v>0.52700000000000002</v>
      </c>
      <c r="S574">
        <v>304</v>
      </c>
      <c r="T574">
        <v>344</v>
      </c>
      <c r="U574">
        <v>0.88400000000000001</v>
      </c>
      <c r="V574">
        <v>14</v>
      </c>
      <c r="W574">
        <v>118</v>
      </c>
      <c r="X574">
        <v>132</v>
      </c>
      <c r="Y574">
        <v>183</v>
      </c>
      <c r="Z574">
        <v>65</v>
      </c>
      <c r="AA574">
        <v>11</v>
      </c>
      <c r="AB574">
        <v>120</v>
      </c>
      <c r="AC574">
        <v>67</v>
      </c>
      <c r="AD574">
        <v>1078</v>
      </c>
    </row>
    <row r="575" spans="1:30">
      <c r="A575" s="72">
        <v>467</v>
      </c>
      <c r="B575" t="s">
        <v>1270</v>
      </c>
      <c r="C575" t="s">
        <v>769</v>
      </c>
      <c r="D575">
        <v>30</v>
      </c>
      <c r="E575" t="s">
        <v>800</v>
      </c>
      <c r="F575">
        <v>23</v>
      </c>
      <c r="G575">
        <v>0</v>
      </c>
      <c r="H575">
        <v>591</v>
      </c>
      <c r="I575">
        <v>102</v>
      </c>
      <c r="J575">
        <v>264</v>
      </c>
      <c r="K575">
        <v>0.38600000000000001</v>
      </c>
      <c r="L575">
        <v>41</v>
      </c>
      <c r="M575">
        <v>129</v>
      </c>
      <c r="N575">
        <v>0.318</v>
      </c>
      <c r="O575">
        <v>61</v>
      </c>
      <c r="P575">
        <v>135</v>
      </c>
      <c r="Q575">
        <v>0.45200000000000001</v>
      </c>
      <c r="R575">
        <v>0.46400000000000002</v>
      </c>
      <c r="S575">
        <v>98</v>
      </c>
      <c r="T575">
        <v>113</v>
      </c>
      <c r="U575">
        <v>0.86699999999999999</v>
      </c>
      <c r="V575">
        <v>12</v>
      </c>
      <c r="W575">
        <v>58</v>
      </c>
      <c r="X575">
        <v>70</v>
      </c>
      <c r="Y575">
        <v>56</v>
      </c>
      <c r="Z575">
        <v>15</v>
      </c>
      <c r="AA575">
        <v>9</v>
      </c>
      <c r="AB575">
        <v>40</v>
      </c>
      <c r="AC575">
        <v>25</v>
      </c>
      <c r="AD575">
        <v>343</v>
      </c>
    </row>
    <row r="576" spans="1:30">
      <c r="A576" s="72">
        <v>468</v>
      </c>
      <c r="B576" t="s">
        <v>1271</v>
      </c>
      <c r="C576" t="s">
        <v>766</v>
      </c>
      <c r="D576">
        <v>30</v>
      </c>
      <c r="E576" t="s">
        <v>826</v>
      </c>
      <c r="F576">
        <v>76</v>
      </c>
      <c r="G576">
        <v>76</v>
      </c>
      <c r="H576">
        <v>2295</v>
      </c>
      <c r="I576">
        <v>297</v>
      </c>
      <c r="J576">
        <v>704</v>
      </c>
      <c r="K576">
        <v>0.42199999999999999</v>
      </c>
      <c r="L576">
        <v>124</v>
      </c>
      <c r="M576">
        <v>354</v>
      </c>
      <c r="N576">
        <v>0.35</v>
      </c>
      <c r="O576">
        <v>173</v>
      </c>
      <c r="P576">
        <v>350</v>
      </c>
      <c r="Q576">
        <v>0.49399999999999999</v>
      </c>
      <c r="R576">
        <v>0.51</v>
      </c>
      <c r="S576">
        <v>131</v>
      </c>
      <c r="T576">
        <v>150</v>
      </c>
      <c r="U576">
        <v>0.873</v>
      </c>
      <c r="V576">
        <v>89</v>
      </c>
      <c r="W576">
        <v>411</v>
      </c>
      <c r="X576">
        <v>500</v>
      </c>
      <c r="Y576">
        <v>106</v>
      </c>
      <c r="Z576">
        <v>58</v>
      </c>
      <c r="AA576">
        <v>53</v>
      </c>
      <c r="AB576">
        <v>60</v>
      </c>
      <c r="AC576">
        <v>134</v>
      </c>
      <c r="AD576">
        <v>849</v>
      </c>
    </row>
    <row r="577" spans="1:30">
      <c r="A577" s="72">
        <v>469</v>
      </c>
      <c r="B577" t="s">
        <v>1272</v>
      </c>
      <c r="C577" t="s">
        <v>794</v>
      </c>
      <c r="D577">
        <v>30</v>
      </c>
      <c r="E577" t="s">
        <v>780</v>
      </c>
      <c r="F577">
        <v>6</v>
      </c>
      <c r="G577">
        <v>0</v>
      </c>
      <c r="H577">
        <v>79</v>
      </c>
      <c r="I577">
        <v>8</v>
      </c>
      <c r="J577">
        <v>23</v>
      </c>
      <c r="K577">
        <v>0.34799999999999998</v>
      </c>
      <c r="L577">
        <v>5</v>
      </c>
      <c r="M577">
        <v>11</v>
      </c>
      <c r="N577">
        <v>0.45500000000000002</v>
      </c>
      <c r="O577">
        <v>3</v>
      </c>
      <c r="P577">
        <v>12</v>
      </c>
      <c r="Q577">
        <v>0.25</v>
      </c>
      <c r="R577">
        <v>0.45700000000000002</v>
      </c>
      <c r="S577">
        <v>6</v>
      </c>
      <c r="T577">
        <v>7</v>
      </c>
      <c r="U577">
        <v>0.85699999999999998</v>
      </c>
      <c r="V577">
        <v>2</v>
      </c>
      <c r="W577">
        <v>4</v>
      </c>
      <c r="X577">
        <v>6</v>
      </c>
      <c r="Y577">
        <v>4</v>
      </c>
      <c r="Z577">
        <v>3</v>
      </c>
      <c r="AA577">
        <v>0</v>
      </c>
      <c r="AB577">
        <v>0</v>
      </c>
      <c r="AC577">
        <v>2</v>
      </c>
      <c r="AD577">
        <v>27</v>
      </c>
    </row>
    <row r="578" spans="1:30">
      <c r="A578" s="72">
        <v>470</v>
      </c>
      <c r="B578" t="s">
        <v>1273</v>
      </c>
      <c r="C578" t="s">
        <v>794</v>
      </c>
      <c r="D578">
        <v>22</v>
      </c>
      <c r="E578" t="s">
        <v>772</v>
      </c>
      <c r="F578">
        <v>30</v>
      </c>
      <c r="G578">
        <v>16</v>
      </c>
      <c r="H578">
        <v>557</v>
      </c>
      <c r="I578">
        <v>73</v>
      </c>
      <c r="J578">
        <v>167</v>
      </c>
      <c r="K578">
        <v>0.437</v>
      </c>
      <c r="L578">
        <v>18</v>
      </c>
      <c r="M578">
        <v>62</v>
      </c>
      <c r="N578">
        <v>0.28999999999999998</v>
      </c>
      <c r="O578">
        <v>55</v>
      </c>
      <c r="P578">
        <v>105</v>
      </c>
      <c r="Q578">
        <v>0.52400000000000002</v>
      </c>
      <c r="R578">
        <v>0.49099999999999999</v>
      </c>
      <c r="S578">
        <v>21</v>
      </c>
      <c r="T578">
        <v>32</v>
      </c>
      <c r="U578">
        <v>0.65600000000000003</v>
      </c>
      <c r="V578">
        <v>15</v>
      </c>
      <c r="W578">
        <v>54</v>
      </c>
      <c r="X578">
        <v>69</v>
      </c>
      <c r="Y578">
        <v>25</v>
      </c>
      <c r="Z578">
        <v>27</v>
      </c>
      <c r="AA578">
        <v>10</v>
      </c>
      <c r="AB578">
        <v>32</v>
      </c>
      <c r="AC578">
        <v>60</v>
      </c>
      <c r="AD578">
        <v>185</v>
      </c>
    </row>
    <row r="579" spans="1:30">
      <c r="A579" s="72">
        <v>470</v>
      </c>
      <c r="B579" t="s">
        <v>1273</v>
      </c>
      <c r="C579" t="s">
        <v>794</v>
      </c>
      <c r="D579">
        <v>22</v>
      </c>
      <c r="E579" t="s">
        <v>788</v>
      </c>
      <c r="F579">
        <v>24</v>
      </c>
      <c r="G579">
        <v>13</v>
      </c>
      <c r="H579">
        <v>418</v>
      </c>
      <c r="I579">
        <v>51</v>
      </c>
      <c r="J579">
        <v>123</v>
      </c>
      <c r="K579">
        <v>0.41499999999999998</v>
      </c>
      <c r="L579">
        <v>10</v>
      </c>
      <c r="M579">
        <v>41</v>
      </c>
      <c r="N579">
        <v>0.24399999999999999</v>
      </c>
      <c r="O579">
        <v>41</v>
      </c>
      <c r="P579">
        <v>82</v>
      </c>
      <c r="Q579">
        <v>0.5</v>
      </c>
      <c r="R579">
        <v>0.45500000000000002</v>
      </c>
      <c r="S579">
        <v>15</v>
      </c>
      <c r="T579">
        <v>25</v>
      </c>
      <c r="U579">
        <v>0.6</v>
      </c>
      <c r="V579">
        <v>6</v>
      </c>
      <c r="W579">
        <v>39</v>
      </c>
      <c r="X579">
        <v>45</v>
      </c>
      <c r="Y579">
        <v>19</v>
      </c>
      <c r="Z579">
        <v>24</v>
      </c>
      <c r="AA579">
        <v>9</v>
      </c>
      <c r="AB579">
        <v>26</v>
      </c>
      <c r="AC579">
        <v>42</v>
      </c>
      <c r="AD579">
        <v>127</v>
      </c>
    </row>
    <row r="580" spans="1:30">
      <c r="A580" s="72">
        <v>470</v>
      </c>
      <c r="B580" t="s">
        <v>1273</v>
      </c>
      <c r="C580" t="s">
        <v>794</v>
      </c>
      <c r="D580">
        <v>22</v>
      </c>
      <c r="E580" t="s">
        <v>800</v>
      </c>
      <c r="F580">
        <v>6</v>
      </c>
      <c r="G580">
        <v>3</v>
      </c>
      <c r="H580">
        <v>139</v>
      </c>
      <c r="I580">
        <v>22</v>
      </c>
      <c r="J580">
        <v>44</v>
      </c>
      <c r="K580">
        <v>0.5</v>
      </c>
      <c r="L580">
        <v>8</v>
      </c>
      <c r="M580">
        <v>21</v>
      </c>
      <c r="N580">
        <v>0.38100000000000001</v>
      </c>
      <c r="O580">
        <v>14</v>
      </c>
      <c r="P580">
        <v>23</v>
      </c>
      <c r="Q580">
        <v>0.60899999999999999</v>
      </c>
      <c r="R580">
        <v>0.59099999999999997</v>
      </c>
      <c r="S580">
        <v>6</v>
      </c>
      <c r="T580">
        <v>7</v>
      </c>
      <c r="U580">
        <v>0.85699999999999998</v>
      </c>
      <c r="V580">
        <v>9</v>
      </c>
      <c r="W580">
        <v>15</v>
      </c>
      <c r="X580">
        <v>24</v>
      </c>
      <c r="Y580">
        <v>6</v>
      </c>
      <c r="Z580">
        <v>3</v>
      </c>
      <c r="AA580">
        <v>1</v>
      </c>
      <c r="AB580">
        <v>6</v>
      </c>
      <c r="AC580">
        <v>18</v>
      </c>
      <c r="AD580">
        <v>58</v>
      </c>
    </row>
    <row r="581" spans="1:30">
      <c r="A581" s="72">
        <v>471</v>
      </c>
      <c r="B581" t="s">
        <v>1274</v>
      </c>
      <c r="C581" t="s">
        <v>766</v>
      </c>
      <c r="D581">
        <v>24</v>
      </c>
      <c r="E581" t="s">
        <v>800</v>
      </c>
      <c r="F581">
        <v>14</v>
      </c>
      <c r="G581">
        <v>0</v>
      </c>
      <c r="H581">
        <v>44</v>
      </c>
      <c r="I581">
        <v>4</v>
      </c>
      <c r="J581">
        <v>14</v>
      </c>
      <c r="K581">
        <v>0.28599999999999998</v>
      </c>
      <c r="L581">
        <v>4</v>
      </c>
      <c r="M581">
        <v>13</v>
      </c>
      <c r="N581">
        <v>0.308</v>
      </c>
      <c r="O581">
        <v>0</v>
      </c>
      <c r="P581">
        <v>1</v>
      </c>
      <c r="Q581">
        <v>0</v>
      </c>
      <c r="R581">
        <v>0.42899999999999999</v>
      </c>
      <c r="S581">
        <v>1</v>
      </c>
      <c r="T581">
        <v>2</v>
      </c>
      <c r="U581">
        <v>0.5</v>
      </c>
      <c r="V581">
        <v>4</v>
      </c>
      <c r="W581">
        <v>6</v>
      </c>
      <c r="X581">
        <v>10</v>
      </c>
      <c r="Y581">
        <v>2</v>
      </c>
      <c r="Z581">
        <v>3</v>
      </c>
      <c r="AA581">
        <v>1</v>
      </c>
      <c r="AB581">
        <v>5</v>
      </c>
      <c r="AC581">
        <v>4</v>
      </c>
      <c r="AD581">
        <v>13</v>
      </c>
    </row>
    <row r="582" spans="1:30">
      <c r="A582" s="72">
        <v>472</v>
      </c>
      <c r="B582" t="s">
        <v>1275</v>
      </c>
      <c r="C582" t="s">
        <v>794</v>
      </c>
      <c r="D582">
        <v>20</v>
      </c>
      <c r="E582" t="s">
        <v>814</v>
      </c>
      <c r="F582">
        <v>18</v>
      </c>
      <c r="G582">
        <v>15</v>
      </c>
      <c r="H582">
        <v>625</v>
      </c>
      <c r="I582">
        <v>80</v>
      </c>
      <c r="J582">
        <v>225</v>
      </c>
      <c r="K582">
        <v>0.35599999999999998</v>
      </c>
      <c r="L582">
        <v>7</v>
      </c>
      <c r="M582">
        <v>35</v>
      </c>
      <c r="N582">
        <v>0.2</v>
      </c>
      <c r="O582">
        <v>73</v>
      </c>
      <c r="P582">
        <v>190</v>
      </c>
      <c r="Q582">
        <v>0.38400000000000001</v>
      </c>
      <c r="R582">
        <v>0.371</v>
      </c>
      <c r="S582">
        <v>29</v>
      </c>
      <c r="T582">
        <v>47</v>
      </c>
      <c r="U582">
        <v>0.61699999999999999</v>
      </c>
      <c r="V582">
        <v>23</v>
      </c>
      <c r="W582">
        <v>71</v>
      </c>
      <c r="X582">
        <v>94</v>
      </c>
      <c r="Y582">
        <v>66</v>
      </c>
      <c r="Z582">
        <v>26</v>
      </c>
      <c r="AA582">
        <v>6</v>
      </c>
      <c r="AB582">
        <v>33</v>
      </c>
      <c r="AC582">
        <v>52</v>
      </c>
      <c r="AD582">
        <v>196</v>
      </c>
    </row>
    <row r="583" spans="1:30">
      <c r="A583" s="72">
        <v>473</v>
      </c>
      <c r="B583" t="s">
        <v>1276</v>
      </c>
      <c r="C583" t="s">
        <v>776</v>
      </c>
      <c r="D583">
        <v>26</v>
      </c>
      <c r="E583" t="s">
        <v>851</v>
      </c>
      <c r="F583">
        <v>51</v>
      </c>
      <c r="G583">
        <v>1</v>
      </c>
      <c r="H583">
        <v>432</v>
      </c>
      <c r="I583">
        <v>55</v>
      </c>
      <c r="J583">
        <v>103</v>
      </c>
      <c r="K583">
        <v>0.53400000000000003</v>
      </c>
      <c r="L583">
        <v>0</v>
      </c>
      <c r="M583">
        <v>1</v>
      </c>
      <c r="N583">
        <v>0</v>
      </c>
      <c r="O583">
        <v>55</v>
      </c>
      <c r="P583">
        <v>102</v>
      </c>
      <c r="Q583">
        <v>0.53900000000000003</v>
      </c>
      <c r="R583">
        <v>0.53400000000000003</v>
      </c>
      <c r="S583">
        <v>36</v>
      </c>
      <c r="T583">
        <v>48</v>
      </c>
      <c r="U583">
        <v>0.75</v>
      </c>
      <c r="V583">
        <v>52</v>
      </c>
      <c r="W583">
        <v>69</v>
      </c>
      <c r="X583">
        <v>121</v>
      </c>
      <c r="Y583">
        <v>7</v>
      </c>
      <c r="Z583">
        <v>16</v>
      </c>
      <c r="AA583">
        <v>32</v>
      </c>
      <c r="AB583">
        <v>14</v>
      </c>
      <c r="AC583">
        <v>52</v>
      </c>
      <c r="AD583">
        <v>146</v>
      </c>
    </row>
    <row r="584" spans="1:30">
      <c r="A584" s="72">
        <v>474</v>
      </c>
      <c r="B584" t="s">
        <v>1277</v>
      </c>
      <c r="C584" t="s">
        <v>766</v>
      </c>
      <c r="D584">
        <v>21</v>
      </c>
      <c r="E584" t="s">
        <v>826</v>
      </c>
      <c r="F584">
        <v>13</v>
      </c>
      <c r="G584">
        <v>0</v>
      </c>
      <c r="H584">
        <v>107</v>
      </c>
      <c r="I584">
        <v>12</v>
      </c>
      <c r="J584">
        <v>23</v>
      </c>
      <c r="K584">
        <v>0.52200000000000002</v>
      </c>
      <c r="L584">
        <v>0</v>
      </c>
      <c r="M584">
        <v>5</v>
      </c>
      <c r="N584">
        <v>0</v>
      </c>
      <c r="O584">
        <v>12</v>
      </c>
      <c r="P584">
        <v>18</v>
      </c>
      <c r="Q584">
        <v>0.66700000000000004</v>
      </c>
      <c r="R584">
        <v>0.52200000000000002</v>
      </c>
      <c r="S584">
        <v>11</v>
      </c>
      <c r="T584">
        <v>15</v>
      </c>
      <c r="U584">
        <v>0.73299999999999998</v>
      </c>
      <c r="V584">
        <v>14</v>
      </c>
      <c r="W584">
        <v>15</v>
      </c>
      <c r="X584">
        <v>29</v>
      </c>
      <c r="Y584">
        <v>2</v>
      </c>
      <c r="Z584">
        <v>3</v>
      </c>
      <c r="AA584">
        <v>6</v>
      </c>
      <c r="AB584">
        <v>7</v>
      </c>
      <c r="AC584">
        <v>11</v>
      </c>
      <c r="AD584">
        <v>35</v>
      </c>
    </row>
    <row r="585" spans="1:30">
      <c r="A585" s="72">
        <v>475</v>
      </c>
      <c r="B585" t="s">
        <v>1278</v>
      </c>
      <c r="C585" t="s">
        <v>794</v>
      </c>
      <c r="D585">
        <v>37</v>
      </c>
      <c r="E585" t="s">
        <v>846</v>
      </c>
      <c r="F585">
        <v>25</v>
      </c>
      <c r="G585">
        <v>2</v>
      </c>
      <c r="H585">
        <v>160</v>
      </c>
      <c r="I585">
        <v>19</v>
      </c>
      <c r="J585">
        <v>68</v>
      </c>
      <c r="K585">
        <v>0.27900000000000003</v>
      </c>
      <c r="L585">
        <v>9</v>
      </c>
      <c r="M585">
        <v>38</v>
      </c>
      <c r="N585">
        <v>0.23699999999999999</v>
      </c>
      <c r="O585">
        <v>10</v>
      </c>
      <c r="P585">
        <v>30</v>
      </c>
      <c r="Q585">
        <v>0.33300000000000002</v>
      </c>
      <c r="R585">
        <v>0.34599999999999997</v>
      </c>
      <c r="S585">
        <v>10</v>
      </c>
      <c r="T585">
        <v>16</v>
      </c>
      <c r="U585">
        <v>0.625</v>
      </c>
      <c r="V585">
        <v>5</v>
      </c>
      <c r="W585">
        <v>15</v>
      </c>
      <c r="X585">
        <v>20</v>
      </c>
      <c r="Y585">
        <v>11</v>
      </c>
      <c r="Z585">
        <v>10</v>
      </c>
      <c r="AA585">
        <v>2</v>
      </c>
      <c r="AB585">
        <v>7</v>
      </c>
      <c r="AC585">
        <v>18</v>
      </c>
      <c r="AD585">
        <v>57</v>
      </c>
    </row>
    <row r="586" spans="1:30">
      <c r="A586" s="72">
        <v>476</v>
      </c>
      <c r="B586" t="s">
        <v>1279</v>
      </c>
      <c r="C586" t="s">
        <v>766</v>
      </c>
      <c r="D586">
        <v>29</v>
      </c>
      <c r="E586" t="s">
        <v>788</v>
      </c>
      <c r="F586">
        <v>28</v>
      </c>
      <c r="G586">
        <v>5</v>
      </c>
      <c r="H586">
        <v>447</v>
      </c>
      <c r="I586">
        <v>83</v>
      </c>
      <c r="J586">
        <v>135</v>
      </c>
      <c r="K586">
        <v>0.61499999999999999</v>
      </c>
      <c r="L586">
        <v>0</v>
      </c>
      <c r="M586">
        <v>1</v>
      </c>
      <c r="N586">
        <v>0</v>
      </c>
      <c r="O586">
        <v>83</v>
      </c>
      <c r="P586">
        <v>134</v>
      </c>
      <c r="Q586">
        <v>0.61899999999999999</v>
      </c>
      <c r="R586">
        <v>0.61499999999999999</v>
      </c>
      <c r="S586">
        <v>23</v>
      </c>
      <c r="T586">
        <v>35</v>
      </c>
      <c r="U586">
        <v>0.65700000000000003</v>
      </c>
      <c r="V586">
        <v>31</v>
      </c>
      <c r="W586">
        <v>47</v>
      </c>
      <c r="X586">
        <v>78</v>
      </c>
      <c r="Y586">
        <v>15</v>
      </c>
      <c r="Z586">
        <v>11</v>
      </c>
      <c r="AA586">
        <v>20</v>
      </c>
      <c r="AB586">
        <v>10</v>
      </c>
      <c r="AC586">
        <v>42</v>
      </c>
      <c r="AD586">
        <v>189</v>
      </c>
    </row>
    <row r="587" spans="1:30">
      <c r="A587" s="72">
        <v>477</v>
      </c>
      <c r="B587" t="s">
        <v>1280</v>
      </c>
      <c r="C587" t="s">
        <v>811</v>
      </c>
      <c r="D587">
        <v>24</v>
      </c>
      <c r="E587" t="s">
        <v>869</v>
      </c>
      <c r="F587">
        <v>27</v>
      </c>
      <c r="G587">
        <v>0</v>
      </c>
      <c r="H587">
        <v>446</v>
      </c>
      <c r="I587">
        <v>49</v>
      </c>
      <c r="J587">
        <v>116</v>
      </c>
      <c r="K587">
        <v>0.42199999999999999</v>
      </c>
      <c r="L587">
        <v>10</v>
      </c>
      <c r="M587">
        <v>30</v>
      </c>
      <c r="N587">
        <v>0.33300000000000002</v>
      </c>
      <c r="O587">
        <v>39</v>
      </c>
      <c r="P587">
        <v>86</v>
      </c>
      <c r="Q587">
        <v>0.45300000000000001</v>
      </c>
      <c r="R587">
        <v>0.46600000000000003</v>
      </c>
      <c r="S587">
        <v>42</v>
      </c>
      <c r="T587">
        <v>55</v>
      </c>
      <c r="U587">
        <v>0.76400000000000001</v>
      </c>
      <c r="V587">
        <v>16</v>
      </c>
      <c r="W587">
        <v>32</v>
      </c>
      <c r="X587">
        <v>48</v>
      </c>
      <c r="Y587">
        <v>57</v>
      </c>
      <c r="Z587">
        <v>27</v>
      </c>
      <c r="AA587">
        <v>11</v>
      </c>
      <c r="AB587">
        <v>25</v>
      </c>
      <c r="AC587">
        <v>31</v>
      </c>
      <c r="AD587">
        <v>150</v>
      </c>
    </row>
    <row r="588" spans="1:30">
      <c r="A588" s="72">
        <v>478</v>
      </c>
      <c r="B588" t="s">
        <v>1281</v>
      </c>
      <c r="C588" t="s">
        <v>769</v>
      </c>
      <c r="D588">
        <v>21</v>
      </c>
      <c r="E588" t="s">
        <v>855</v>
      </c>
      <c r="F588">
        <v>29</v>
      </c>
      <c r="G588">
        <v>0</v>
      </c>
      <c r="H588">
        <v>220</v>
      </c>
      <c r="I588">
        <v>25</v>
      </c>
      <c r="J588">
        <v>58</v>
      </c>
      <c r="K588">
        <v>0.43099999999999999</v>
      </c>
      <c r="L588">
        <v>12</v>
      </c>
      <c r="M588">
        <v>35</v>
      </c>
      <c r="N588">
        <v>0.34300000000000003</v>
      </c>
      <c r="O588">
        <v>13</v>
      </c>
      <c r="P588">
        <v>23</v>
      </c>
      <c r="Q588">
        <v>0.56499999999999995</v>
      </c>
      <c r="R588">
        <v>0.53400000000000003</v>
      </c>
      <c r="S588">
        <v>6</v>
      </c>
      <c r="T588">
        <v>9</v>
      </c>
      <c r="U588">
        <v>0.66700000000000004</v>
      </c>
      <c r="V588">
        <v>6</v>
      </c>
      <c r="W588">
        <v>20</v>
      </c>
      <c r="X588">
        <v>26</v>
      </c>
      <c r="Y588">
        <v>4</v>
      </c>
      <c r="Z588">
        <v>10</v>
      </c>
      <c r="AA588">
        <v>2</v>
      </c>
      <c r="AB588">
        <v>4</v>
      </c>
      <c r="AC588">
        <v>15</v>
      </c>
      <c r="AD588">
        <v>68</v>
      </c>
    </row>
    <row r="589" spans="1:30">
      <c r="A589" s="72">
        <v>479</v>
      </c>
      <c r="B589" t="s">
        <v>1282</v>
      </c>
      <c r="C589" t="s">
        <v>811</v>
      </c>
      <c r="D589">
        <v>24</v>
      </c>
      <c r="E589" t="s">
        <v>786</v>
      </c>
      <c r="F589">
        <v>33</v>
      </c>
      <c r="G589">
        <v>0</v>
      </c>
      <c r="H589">
        <v>135</v>
      </c>
      <c r="I589">
        <v>26</v>
      </c>
      <c r="J589">
        <v>72</v>
      </c>
      <c r="K589">
        <v>0.36099999999999999</v>
      </c>
      <c r="L589">
        <v>5</v>
      </c>
      <c r="M589">
        <v>23</v>
      </c>
      <c r="N589">
        <v>0.217</v>
      </c>
      <c r="O589">
        <v>21</v>
      </c>
      <c r="P589">
        <v>49</v>
      </c>
      <c r="Q589">
        <v>0.42899999999999999</v>
      </c>
      <c r="R589">
        <v>0.39600000000000002</v>
      </c>
      <c r="S589">
        <v>11</v>
      </c>
      <c r="T589">
        <v>15</v>
      </c>
      <c r="U589">
        <v>0.73299999999999998</v>
      </c>
      <c r="V589">
        <v>1</v>
      </c>
      <c r="W589">
        <v>16</v>
      </c>
      <c r="X589">
        <v>17</v>
      </c>
      <c r="Y589">
        <v>15</v>
      </c>
      <c r="Z589">
        <v>4</v>
      </c>
      <c r="AA589">
        <v>0</v>
      </c>
      <c r="AB589">
        <v>5</v>
      </c>
      <c r="AC589">
        <v>5</v>
      </c>
      <c r="AD589">
        <v>68</v>
      </c>
    </row>
    <row r="590" spans="1:30">
      <c r="A590" s="72">
        <v>480</v>
      </c>
      <c r="B590" t="s">
        <v>1283</v>
      </c>
      <c r="C590" t="s">
        <v>769</v>
      </c>
      <c r="D590">
        <v>31</v>
      </c>
      <c r="E590" t="s">
        <v>846</v>
      </c>
      <c r="F590">
        <v>60</v>
      </c>
      <c r="G590">
        <v>60</v>
      </c>
      <c r="H590">
        <v>1556</v>
      </c>
      <c r="I590">
        <v>272</v>
      </c>
      <c r="J590">
        <v>633</v>
      </c>
      <c r="K590">
        <v>0.43</v>
      </c>
      <c r="L590">
        <v>170</v>
      </c>
      <c r="M590">
        <v>421</v>
      </c>
      <c r="N590">
        <v>0.40400000000000003</v>
      </c>
      <c r="O590">
        <v>102</v>
      </c>
      <c r="P590">
        <v>212</v>
      </c>
      <c r="Q590">
        <v>0.48099999999999998</v>
      </c>
      <c r="R590">
        <v>0.56399999999999995</v>
      </c>
      <c r="S590">
        <v>77</v>
      </c>
      <c r="T590">
        <v>90</v>
      </c>
      <c r="U590">
        <v>0.85599999999999998</v>
      </c>
      <c r="V590">
        <v>25</v>
      </c>
      <c r="W590">
        <v>113</v>
      </c>
      <c r="X590">
        <v>138</v>
      </c>
      <c r="Y590">
        <v>58</v>
      </c>
      <c r="Z590">
        <v>37</v>
      </c>
      <c r="AA590">
        <v>14</v>
      </c>
      <c r="AB590">
        <v>36</v>
      </c>
      <c r="AC590">
        <v>137</v>
      </c>
      <c r="AD590">
        <v>791</v>
      </c>
    </row>
    <row r="591" spans="1:30">
      <c r="A591" s="72">
        <v>481</v>
      </c>
      <c r="B591" t="s">
        <v>1284</v>
      </c>
      <c r="C591" t="s">
        <v>766</v>
      </c>
      <c r="D591">
        <v>28</v>
      </c>
      <c r="E591" t="s">
        <v>786</v>
      </c>
      <c r="F591">
        <v>74</v>
      </c>
      <c r="G591">
        <v>74</v>
      </c>
      <c r="H591">
        <v>2237</v>
      </c>
      <c r="I591">
        <v>362</v>
      </c>
      <c r="J591">
        <v>687</v>
      </c>
      <c r="K591">
        <v>0.52700000000000002</v>
      </c>
      <c r="L591">
        <v>45</v>
      </c>
      <c r="M591">
        <v>118</v>
      </c>
      <c r="N591">
        <v>0.38100000000000001</v>
      </c>
      <c r="O591">
        <v>317</v>
      </c>
      <c r="P591">
        <v>569</v>
      </c>
      <c r="Q591">
        <v>0.55700000000000005</v>
      </c>
      <c r="R591">
        <v>0.56000000000000005</v>
      </c>
      <c r="S591">
        <v>45</v>
      </c>
      <c r="T591">
        <v>86</v>
      </c>
      <c r="U591">
        <v>0.52300000000000002</v>
      </c>
      <c r="V591">
        <v>131</v>
      </c>
      <c r="W591">
        <v>317</v>
      </c>
      <c r="X591">
        <v>448</v>
      </c>
      <c r="Y591">
        <v>122</v>
      </c>
      <c r="Z591">
        <v>113</v>
      </c>
      <c r="AA591">
        <v>29</v>
      </c>
      <c r="AB591">
        <v>95</v>
      </c>
      <c r="AC591">
        <v>135</v>
      </c>
      <c r="AD591">
        <v>814</v>
      </c>
    </row>
    <row r="592" spans="1:30">
      <c r="A592" s="72">
        <v>482</v>
      </c>
      <c r="B592" t="s">
        <v>1285</v>
      </c>
      <c r="C592" t="s">
        <v>776</v>
      </c>
      <c r="D592">
        <v>24</v>
      </c>
      <c r="E592" t="s">
        <v>826</v>
      </c>
      <c r="F592">
        <v>62</v>
      </c>
      <c r="G592">
        <v>58</v>
      </c>
      <c r="H592">
        <v>1725</v>
      </c>
      <c r="I592">
        <v>253</v>
      </c>
      <c r="J592">
        <v>443</v>
      </c>
      <c r="K592">
        <v>0.57099999999999995</v>
      </c>
      <c r="L592">
        <v>0</v>
      </c>
      <c r="M592">
        <v>1</v>
      </c>
      <c r="N592">
        <v>0</v>
      </c>
      <c r="O592">
        <v>253</v>
      </c>
      <c r="P592">
        <v>442</v>
      </c>
      <c r="Q592">
        <v>0.57199999999999995</v>
      </c>
      <c r="R592">
        <v>0.57099999999999995</v>
      </c>
      <c r="S592">
        <v>133</v>
      </c>
      <c r="T592">
        <v>196</v>
      </c>
      <c r="U592">
        <v>0.67900000000000005</v>
      </c>
      <c r="V592">
        <v>135</v>
      </c>
      <c r="W592">
        <v>270</v>
      </c>
      <c r="X592">
        <v>405</v>
      </c>
      <c r="Y592">
        <v>99</v>
      </c>
      <c r="Z592">
        <v>62</v>
      </c>
      <c r="AA592">
        <v>58</v>
      </c>
      <c r="AB592">
        <v>65</v>
      </c>
      <c r="AC592">
        <v>189</v>
      </c>
      <c r="AD592">
        <v>639</v>
      </c>
    </row>
    <row r="593" spans="1:30">
      <c r="A593" s="72">
        <v>483</v>
      </c>
      <c r="B593" t="s">
        <v>1286</v>
      </c>
      <c r="C593" t="s">
        <v>776</v>
      </c>
      <c r="D593">
        <v>27</v>
      </c>
      <c r="E593" t="s">
        <v>855</v>
      </c>
      <c r="F593">
        <v>51</v>
      </c>
      <c r="G593">
        <v>5</v>
      </c>
      <c r="H593">
        <v>525</v>
      </c>
      <c r="I593">
        <v>78</v>
      </c>
      <c r="J593">
        <v>158</v>
      </c>
      <c r="K593">
        <v>0.49399999999999999</v>
      </c>
      <c r="L593">
        <v>0</v>
      </c>
      <c r="M593">
        <v>1</v>
      </c>
      <c r="N593">
        <v>0</v>
      </c>
      <c r="O593">
        <v>78</v>
      </c>
      <c r="P593">
        <v>157</v>
      </c>
      <c r="Q593">
        <v>0.497</v>
      </c>
      <c r="R593">
        <v>0.49399999999999999</v>
      </c>
      <c r="S593">
        <v>22</v>
      </c>
      <c r="T593">
        <v>39</v>
      </c>
      <c r="U593">
        <v>0.56399999999999995</v>
      </c>
      <c r="V593">
        <v>43</v>
      </c>
      <c r="W593">
        <v>81</v>
      </c>
      <c r="X593">
        <v>124</v>
      </c>
      <c r="Y593">
        <v>42</v>
      </c>
      <c r="Z593">
        <v>7</v>
      </c>
      <c r="AA593">
        <v>21</v>
      </c>
      <c r="AB593">
        <v>20</v>
      </c>
      <c r="AC593">
        <v>61</v>
      </c>
      <c r="AD593">
        <v>178</v>
      </c>
    </row>
    <row r="594" spans="1:30">
      <c r="A594" s="72">
        <v>484</v>
      </c>
      <c r="B594" t="s">
        <v>1287</v>
      </c>
      <c r="C594" t="s">
        <v>776</v>
      </c>
      <c r="D594">
        <v>20</v>
      </c>
      <c r="E594" t="s">
        <v>812</v>
      </c>
      <c r="F594">
        <v>19</v>
      </c>
      <c r="G594">
        <v>0</v>
      </c>
      <c r="H594">
        <v>108</v>
      </c>
      <c r="I594">
        <v>10</v>
      </c>
      <c r="J594">
        <v>31</v>
      </c>
      <c r="K594">
        <v>0.32300000000000001</v>
      </c>
      <c r="L594">
        <v>0</v>
      </c>
      <c r="M594">
        <v>0</v>
      </c>
      <c r="O594">
        <v>10</v>
      </c>
      <c r="P594">
        <v>31</v>
      </c>
      <c r="Q594">
        <v>0.32300000000000001</v>
      </c>
      <c r="R594">
        <v>0.32300000000000001</v>
      </c>
      <c r="S594">
        <v>3</v>
      </c>
      <c r="T594">
        <v>5</v>
      </c>
      <c r="U594">
        <v>0.6</v>
      </c>
      <c r="V594">
        <v>11</v>
      </c>
      <c r="W594">
        <v>24</v>
      </c>
      <c r="X594">
        <v>35</v>
      </c>
      <c r="Y594">
        <v>4</v>
      </c>
      <c r="Z594">
        <v>2</v>
      </c>
      <c r="AA594">
        <v>5</v>
      </c>
      <c r="AB594">
        <v>3</v>
      </c>
      <c r="AC594">
        <v>17</v>
      </c>
      <c r="AD594">
        <v>23</v>
      </c>
    </row>
    <row r="595" spans="1:30">
      <c r="A595" s="72">
        <v>485</v>
      </c>
      <c r="B595" t="s">
        <v>1288</v>
      </c>
      <c r="C595" t="s">
        <v>794</v>
      </c>
      <c r="D595">
        <v>22</v>
      </c>
      <c r="E595" t="s">
        <v>867</v>
      </c>
      <c r="F595">
        <v>44</v>
      </c>
      <c r="G595">
        <v>18</v>
      </c>
      <c r="H595">
        <v>843</v>
      </c>
      <c r="I595">
        <v>88</v>
      </c>
      <c r="J595">
        <v>221</v>
      </c>
      <c r="K595">
        <v>0.39800000000000002</v>
      </c>
      <c r="L595">
        <v>33</v>
      </c>
      <c r="M595">
        <v>99</v>
      </c>
      <c r="N595">
        <v>0.33300000000000002</v>
      </c>
      <c r="O595">
        <v>55</v>
      </c>
      <c r="P595">
        <v>122</v>
      </c>
      <c r="Q595">
        <v>0.45100000000000001</v>
      </c>
      <c r="R595">
        <v>0.47299999999999998</v>
      </c>
      <c r="S595">
        <v>31</v>
      </c>
      <c r="T595">
        <v>40</v>
      </c>
      <c r="U595">
        <v>0.77500000000000002</v>
      </c>
      <c r="V595">
        <v>15</v>
      </c>
      <c r="W595">
        <v>110</v>
      </c>
      <c r="X595">
        <v>125</v>
      </c>
      <c r="Y595">
        <v>36</v>
      </c>
      <c r="Z595">
        <v>15</v>
      </c>
      <c r="AA595">
        <v>16</v>
      </c>
      <c r="AB595">
        <v>40</v>
      </c>
      <c r="AC595">
        <v>78</v>
      </c>
      <c r="AD595">
        <v>240</v>
      </c>
    </row>
    <row r="596" spans="1:30">
      <c r="A596" s="72">
        <v>486</v>
      </c>
      <c r="B596" t="s">
        <v>1289</v>
      </c>
      <c r="C596" t="s">
        <v>776</v>
      </c>
      <c r="D596">
        <v>19</v>
      </c>
      <c r="E596" t="s">
        <v>846</v>
      </c>
      <c r="F596">
        <v>38</v>
      </c>
      <c r="G596">
        <v>11</v>
      </c>
      <c r="H596">
        <v>609</v>
      </c>
      <c r="I596">
        <v>126</v>
      </c>
      <c r="J596">
        <v>238</v>
      </c>
      <c r="K596">
        <v>0.52900000000000003</v>
      </c>
      <c r="L596">
        <v>0</v>
      </c>
      <c r="M596">
        <v>3</v>
      </c>
      <c r="N596">
        <v>0</v>
      </c>
      <c r="O596">
        <v>126</v>
      </c>
      <c r="P596">
        <v>235</v>
      </c>
      <c r="Q596">
        <v>0.53600000000000003</v>
      </c>
      <c r="R596">
        <v>0.52900000000000003</v>
      </c>
      <c r="S596">
        <v>32</v>
      </c>
      <c r="T596">
        <v>49</v>
      </c>
      <c r="U596">
        <v>0.65300000000000002</v>
      </c>
      <c r="V596">
        <v>41</v>
      </c>
      <c r="W596">
        <v>118</v>
      </c>
      <c r="X596">
        <v>159</v>
      </c>
      <c r="Y596">
        <v>30</v>
      </c>
      <c r="Z596">
        <v>14</v>
      </c>
      <c r="AA596">
        <v>33</v>
      </c>
      <c r="AB596">
        <v>30</v>
      </c>
      <c r="AC596">
        <v>66</v>
      </c>
      <c r="AD596">
        <v>284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56819-9A4D-46BC-A68A-A600105C5A61}">
  <dimension ref="A1:AD665"/>
  <sheetViews>
    <sheetView workbookViewId="0">
      <selection activeCell="E3" sqref="E3"/>
    </sheetView>
  </sheetViews>
  <sheetFormatPr defaultRowHeight="15"/>
  <sheetData>
    <row r="1" spans="1:30">
      <c r="A1" s="72" t="s">
        <v>483</v>
      </c>
      <c r="B1" t="s">
        <v>739</v>
      </c>
      <c r="C1" t="s">
        <v>740</v>
      </c>
      <c r="D1" t="s">
        <v>741</v>
      </c>
      <c r="E1" t="s">
        <v>742</v>
      </c>
      <c r="F1" t="s">
        <v>743</v>
      </c>
      <c r="G1" t="s">
        <v>744</v>
      </c>
      <c r="H1" t="s">
        <v>745</v>
      </c>
      <c r="I1" t="s">
        <v>746</v>
      </c>
      <c r="J1" t="s">
        <v>747</v>
      </c>
      <c r="K1" t="s">
        <v>748</v>
      </c>
      <c r="L1" t="s">
        <v>749</v>
      </c>
      <c r="M1" t="s">
        <v>750</v>
      </c>
      <c r="N1" t="s">
        <v>751</v>
      </c>
      <c r="O1" t="s">
        <v>752</v>
      </c>
      <c r="P1" t="s">
        <v>753</v>
      </c>
      <c r="Q1" t="s">
        <v>754</v>
      </c>
      <c r="R1" t="s">
        <v>755</v>
      </c>
      <c r="S1" t="s">
        <v>756</v>
      </c>
      <c r="T1" t="s">
        <v>757</v>
      </c>
      <c r="U1" t="s">
        <v>758</v>
      </c>
      <c r="V1" t="s">
        <v>759</v>
      </c>
      <c r="W1" t="s">
        <v>760</v>
      </c>
      <c r="X1" t="s">
        <v>761</v>
      </c>
      <c r="Y1" t="s">
        <v>762</v>
      </c>
      <c r="Z1" t="s">
        <v>763</v>
      </c>
      <c r="AA1" t="s">
        <v>764</v>
      </c>
      <c r="AB1" t="s">
        <v>765</v>
      </c>
      <c r="AC1" t="s">
        <v>766</v>
      </c>
      <c r="AD1" t="s">
        <v>767</v>
      </c>
    </row>
    <row r="2" spans="1:30">
      <c r="A2" s="72">
        <v>1</v>
      </c>
      <c r="B2" t="s">
        <v>768</v>
      </c>
      <c r="C2" t="s">
        <v>769</v>
      </c>
      <c r="D2">
        <v>24</v>
      </c>
      <c r="E2" t="s">
        <v>770</v>
      </c>
      <c r="F2">
        <v>75</v>
      </c>
      <c r="G2">
        <v>8</v>
      </c>
      <c r="H2">
        <v>1134</v>
      </c>
      <c r="I2">
        <v>115</v>
      </c>
      <c r="J2">
        <v>291</v>
      </c>
      <c r="K2">
        <v>0.39500000000000002</v>
      </c>
      <c r="L2">
        <v>84</v>
      </c>
      <c r="M2">
        <v>221</v>
      </c>
      <c r="N2">
        <v>0.38</v>
      </c>
      <c r="O2">
        <v>31</v>
      </c>
      <c r="P2">
        <v>70</v>
      </c>
      <c r="Q2">
        <v>0.443</v>
      </c>
      <c r="R2">
        <v>0.54</v>
      </c>
      <c r="S2">
        <v>39</v>
      </c>
      <c r="T2">
        <v>46</v>
      </c>
      <c r="U2">
        <v>0.84799999999999998</v>
      </c>
      <c r="V2">
        <v>26</v>
      </c>
      <c r="W2">
        <v>88</v>
      </c>
      <c r="X2">
        <v>114</v>
      </c>
      <c r="Y2">
        <v>28</v>
      </c>
      <c r="Z2">
        <v>38</v>
      </c>
      <c r="AA2">
        <v>8</v>
      </c>
      <c r="AB2">
        <v>25</v>
      </c>
      <c r="AC2">
        <v>124</v>
      </c>
      <c r="AD2">
        <v>353</v>
      </c>
    </row>
    <row r="3" spans="1:30">
      <c r="A3" s="72">
        <v>2</v>
      </c>
      <c r="B3" t="s">
        <v>771</v>
      </c>
      <c r="C3" t="s">
        <v>766</v>
      </c>
      <c r="D3">
        <v>27</v>
      </c>
      <c r="E3" t="s">
        <v>774</v>
      </c>
      <c r="F3">
        <v>70</v>
      </c>
      <c r="G3">
        <v>8</v>
      </c>
      <c r="H3">
        <v>1359</v>
      </c>
      <c r="I3">
        <v>130</v>
      </c>
      <c r="J3">
        <v>365</v>
      </c>
      <c r="K3">
        <v>0.35599999999999998</v>
      </c>
      <c r="L3">
        <v>102</v>
      </c>
      <c r="M3">
        <v>292</v>
      </c>
      <c r="N3">
        <v>0.34899999999999998</v>
      </c>
      <c r="O3">
        <v>28</v>
      </c>
      <c r="P3">
        <v>73</v>
      </c>
      <c r="Q3">
        <v>0.38400000000000001</v>
      </c>
      <c r="R3">
        <v>0.496</v>
      </c>
      <c r="S3">
        <v>49</v>
      </c>
      <c r="T3">
        <v>60</v>
      </c>
      <c r="U3">
        <v>0.81699999999999995</v>
      </c>
      <c r="V3">
        <v>40</v>
      </c>
      <c r="W3">
        <v>217</v>
      </c>
      <c r="X3">
        <v>257</v>
      </c>
      <c r="Y3">
        <v>57</v>
      </c>
      <c r="Z3">
        <v>33</v>
      </c>
      <c r="AA3">
        <v>29</v>
      </c>
      <c r="AB3">
        <v>60</v>
      </c>
      <c r="AC3">
        <v>149</v>
      </c>
      <c r="AD3">
        <v>411</v>
      </c>
    </row>
    <row r="4" spans="1:30">
      <c r="A4" s="72">
        <v>3</v>
      </c>
      <c r="B4" t="s">
        <v>775</v>
      </c>
      <c r="C4" t="s">
        <v>776</v>
      </c>
      <c r="D4">
        <v>24</v>
      </c>
      <c r="E4" t="s">
        <v>770</v>
      </c>
      <c r="F4">
        <v>76</v>
      </c>
      <c r="G4">
        <v>76</v>
      </c>
      <c r="H4">
        <v>2487</v>
      </c>
      <c r="I4">
        <v>448</v>
      </c>
      <c r="J4">
        <v>712</v>
      </c>
      <c r="K4">
        <v>0.629</v>
      </c>
      <c r="L4">
        <v>0</v>
      </c>
      <c r="M4">
        <v>2</v>
      </c>
      <c r="N4">
        <v>0</v>
      </c>
      <c r="O4">
        <v>448</v>
      </c>
      <c r="P4">
        <v>710</v>
      </c>
      <c r="Q4">
        <v>0.63100000000000001</v>
      </c>
      <c r="R4">
        <v>0.629</v>
      </c>
      <c r="S4">
        <v>160</v>
      </c>
      <c r="T4">
        <v>286</v>
      </c>
      <c r="U4">
        <v>0.55900000000000005</v>
      </c>
      <c r="V4">
        <v>384</v>
      </c>
      <c r="W4">
        <v>301</v>
      </c>
      <c r="X4">
        <v>685</v>
      </c>
      <c r="Y4">
        <v>88</v>
      </c>
      <c r="Z4">
        <v>92</v>
      </c>
      <c r="AA4">
        <v>78</v>
      </c>
      <c r="AB4">
        <v>128</v>
      </c>
      <c r="AC4">
        <v>215</v>
      </c>
      <c r="AD4">
        <v>1056</v>
      </c>
    </row>
    <row r="5" spans="1:30">
      <c r="A5" s="72">
        <v>4</v>
      </c>
      <c r="B5" t="s">
        <v>1290</v>
      </c>
      <c r="C5" t="s">
        <v>776</v>
      </c>
      <c r="D5">
        <v>20</v>
      </c>
      <c r="E5" t="s">
        <v>814</v>
      </c>
      <c r="F5">
        <v>69</v>
      </c>
      <c r="G5">
        <v>19</v>
      </c>
      <c r="H5">
        <v>1368</v>
      </c>
      <c r="I5">
        <v>174</v>
      </c>
      <c r="J5">
        <v>340</v>
      </c>
      <c r="K5">
        <v>0.51200000000000001</v>
      </c>
      <c r="L5">
        <v>0</v>
      </c>
      <c r="M5">
        <v>7</v>
      </c>
      <c r="N5">
        <v>0</v>
      </c>
      <c r="O5">
        <v>174</v>
      </c>
      <c r="P5">
        <v>333</v>
      </c>
      <c r="Q5">
        <v>0.52300000000000002</v>
      </c>
      <c r="R5">
        <v>0.51200000000000001</v>
      </c>
      <c r="S5">
        <v>129</v>
      </c>
      <c r="T5">
        <v>179</v>
      </c>
      <c r="U5">
        <v>0.72099999999999997</v>
      </c>
      <c r="V5">
        <v>118</v>
      </c>
      <c r="W5">
        <v>263</v>
      </c>
      <c r="X5">
        <v>381</v>
      </c>
      <c r="Y5">
        <v>101</v>
      </c>
      <c r="Z5">
        <v>32</v>
      </c>
      <c r="AA5">
        <v>41</v>
      </c>
      <c r="AB5">
        <v>66</v>
      </c>
      <c r="AC5">
        <v>138</v>
      </c>
      <c r="AD5">
        <v>477</v>
      </c>
    </row>
    <row r="6" spans="1:30">
      <c r="A6" s="72">
        <v>5</v>
      </c>
      <c r="B6" t="s">
        <v>777</v>
      </c>
      <c r="C6" t="s">
        <v>769</v>
      </c>
      <c r="D6">
        <v>32</v>
      </c>
      <c r="E6" t="s">
        <v>812</v>
      </c>
      <c r="F6">
        <v>53</v>
      </c>
      <c r="G6">
        <v>3</v>
      </c>
      <c r="H6">
        <v>682</v>
      </c>
      <c r="I6">
        <v>65</v>
      </c>
      <c r="J6">
        <v>162</v>
      </c>
      <c r="K6">
        <v>0.40100000000000002</v>
      </c>
      <c r="L6">
        <v>27</v>
      </c>
      <c r="M6">
        <v>70</v>
      </c>
      <c r="N6">
        <v>0.38600000000000001</v>
      </c>
      <c r="O6">
        <v>38</v>
      </c>
      <c r="P6">
        <v>92</v>
      </c>
      <c r="Q6">
        <v>0.41299999999999998</v>
      </c>
      <c r="R6">
        <v>0.48499999999999999</v>
      </c>
      <c r="S6">
        <v>22</v>
      </c>
      <c r="T6">
        <v>26</v>
      </c>
      <c r="U6">
        <v>0.84599999999999997</v>
      </c>
      <c r="V6">
        <v>4</v>
      </c>
      <c r="W6">
        <v>62</v>
      </c>
      <c r="X6">
        <v>66</v>
      </c>
      <c r="Y6">
        <v>30</v>
      </c>
      <c r="Z6">
        <v>4</v>
      </c>
      <c r="AA6">
        <v>9</v>
      </c>
      <c r="AB6">
        <v>21</v>
      </c>
      <c r="AC6">
        <v>56</v>
      </c>
      <c r="AD6">
        <v>179</v>
      </c>
    </row>
    <row r="7" spans="1:30">
      <c r="A7" s="72">
        <v>6</v>
      </c>
      <c r="B7" t="s">
        <v>781</v>
      </c>
      <c r="C7" t="s">
        <v>776</v>
      </c>
      <c r="D7">
        <v>29</v>
      </c>
      <c r="E7" t="s">
        <v>782</v>
      </c>
      <c r="F7">
        <v>21</v>
      </c>
      <c r="G7">
        <v>0</v>
      </c>
      <c r="H7">
        <v>49</v>
      </c>
      <c r="I7">
        <v>5</v>
      </c>
      <c r="J7">
        <v>15</v>
      </c>
      <c r="K7">
        <v>0.33300000000000002</v>
      </c>
      <c r="L7">
        <v>0</v>
      </c>
      <c r="M7">
        <v>0</v>
      </c>
      <c r="O7">
        <v>5</v>
      </c>
      <c r="P7">
        <v>15</v>
      </c>
      <c r="Q7">
        <v>0.33300000000000002</v>
      </c>
      <c r="R7">
        <v>0.33300000000000002</v>
      </c>
      <c r="S7">
        <v>2</v>
      </c>
      <c r="T7">
        <v>6</v>
      </c>
      <c r="U7">
        <v>0.33300000000000002</v>
      </c>
      <c r="V7">
        <v>3</v>
      </c>
      <c r="W7">
        <v>12</v>
      </c>
      <c r="X7">
        <v>15</v>
      </c>
      <c r="Y7">
        <v>3</v>
      </c>
      <c r="Z7">
        <v>2</v>
      </c>
      <c r="AA7">
        <v>1</v>
      </c>
      <c r="AB7">
        <v>1</v>
      </c>
      <c r="AC7">
        <v>11</v>
      </c>
      <c r="AD7">
        <v>12</v>
      </c>
    </row>
    <row r="8" spans="1:30">
      <c r="A8" s="72">
        <v>7</v>
      </c>
      <c r="B8" t="s">
        <v>783</v>
      </c>
      <c r="C8" t="s">
        <v>776</v>
      </c>
      <c r="D8">
        <v>32</v>
      </c>
      <c r="E8" t="s">
        <v>784</v>
      </c>
      <c r="F8">
        <v>75</v>
      </c>
      <c r="G8">
        <v>75</v>
      </c>
      <c r="H8">
        <v>2509</v>
      </c>
      <c r="I8">
        <v>687</v>
      </c>
      <c r="J8">
        <v>1347</v>
      </c>
      <c r="K8">
        <v>0.51</v>
      </c>
      <c r="L8">
        <v>27</v>
      </c>
      <c r="M8">
        <v>92</v>
      </c>
      <c r="N8">
        <v>0.29299999999999998</v>
      </c>
      <c r="O8">
        <v>660</v>
      </c>
      <c r="P8">
        <v>1255</v>
      </c>
      <c r="Q8">
        <v>0.52600000000000002</v>
      </c>
      <c r="R8">
        <v>0.52</v>
      </c>
      <c r="S8">
        <v>334</v>
      </c>
      <c r="T8">
        <v>399</v>
      </c>
      <c r="U8">
        <v>0.83699999999999997</v>
      </c>
      <c r="V8">
        <v>246</v>
      </c>
      <c r="W8">
        <v>389</v>
      </c>
      <c r="X8">
        <v>635</v>
      </c>
      <c r="Y8">
        <v>152</v>
      </c>
      <c r="Z8">
        <v>43</v>
      </c>
      <c r="AA8">
        <v>90</v>
      </c>
      <c r="AB8">
        <v>111</v>
      </c>
      <c r="AC8">
        <v>161</v>
      </c>
      <c r="AD8">
        <v>1735</v>
      </c>
    </row>
    <row r="9" spans="1:30">
      <c r="A9" s="72">
        <v>8</v>
      </c>
      <c r="B9" t="s">
        <v>1291</v>
      </c>
      <c r="C9" t="s">
        <v>776</v>
      </c>
      <c r="D9">
        <v>19</v>
      </c>
      <c r="E9" t="s">
        <v>774</v>
      </c>
      <c r="F9">
        <v>72</v>
      </c>
      <c r="G9">
        <v>31</v>
      </c>
      <c r="H9">
        <v>1441</v>
      </c>
      <c r="I9">
        <v>234</v>
      </c>
      <c r="J9">
        <v>397</v>
      </c>
      <c r="K9">
        <v>0.58899999999999997</v>
      </c>
      <c r="L9">
        <v>5</v>
      </c>
      <c r="M9">
        <v>15</v>
      </c>
      <c r="N9">
        <v>0.33300000000000002</v>
      </c>
      <c r="O9">
        <v>229</v>
      </c>
      <c r="P9">
        <v>382</v>
      </c>
      <c r="Q9">
        <v>0.59899999999999998</v>
      </c>
      <c r="R9">
        <v>0.59599999999999997</v>
      </c>
      <c r="S9">
        <v>114</v>
      </c>
      <c r="T9">
        <v>147</v>
      </c>
      <c r="U9">
        <v>0.77600000000000002</v>
      </c>
      <c r="V9">
        <v>144</v>
      </c>
      <c r="W9">
        <v>244</v>
      </c>
      <c r="X9">
        <v>388</v>
      </c>
      <c r="Y9">
        <v>49</v>
      </c>
      <c r="Z9">
        <v>28</v>
      </c>
      <c r="AA9">
        <v>88</v>
      </c>
      <c r="AB9">
        <v>82</v>
      </c>
      <c r="AC9">
        <v>147</v>
      </c>
      <c r="AD9">
        <v>587</v>
      </c>
    </row>
    <row r="10" spans="1:30">
      <c r="A10" s="72">
        <v>9</v>
      </c>
      <c r="B10" t="s">
        <v>1292</v>
      </c>
      <c r="C10" t="s">
        <v>811</v>
      </c>
      <c r="D10">
        <v>25</v>
      </c>
      <c r="E10" t="s">
        <v>855</v>
      </c>
      <c r="F10">
        <v>18</v>
      </c>
      <c r="G10">
        <v>1</v>
      </c>
      <c r="H10">
        <v>107</v>
      </c>
      <c r="I10">
        <v>6</v>
      </c>
      <c r="J10">
        <v>22</v>
      </c>
      <c r="K10">
        <v>0.27300000000000002</v>
      </c>
      <c r="L10">
        <v>0</v>
      </c>
      <c r="M10">
        <v>11</v>
      </c>
      <c r="N10">
        <v>0</v>
      </c>
      <c r="O10">
        <v>6</v>
      </c>
      <c r="P10">
        <v>11</v>
      </c>
      <c r="Q10">
        <v>0.54500000000000004</v>
      </c>
      <c r="R10">
        <v>0.27300000000000002</v>
      </c>
      <c r="S10">
        <v>7</v>
      </c>
      <c r="T10">
        <v>9</v>
      </c>
      <c r="U10">
        <v>0.77800000000000002</v>
      </c>
      <c r="V10">
        <v>4</v>
      </c>
      <c r="W10">
        <v>7</v>
      </c>
      <c r="X10">
        <v>11</v>
      </c>
      <c r="Y10">
        <v>12</v>
      </c>
      <c r="Z10">
        <v>3</v>
      </c>
      <c r="AA10">
        <v>2</v>
      </c>
      <c r="AB10">
        <v>9</v>
      </c>
      <c r="AC10">
        <v>15</v>
      </c>
      <c r="AD10">
        <v>19</v>
      </c>
    </row>
    <row r="11" spans="1:30">
      <c r="A11" s="72">
        <v>10</v>
      </c>
      <c r="B11" t="s">
        <v>787</v>
      </c>
      <c r="C11" t="s">
        <v>794</v>
      </c>
      <c r="D11">
        <v>36</v>
      </c>
      <c r="E11" t="s">
        <v>780</v>
      </c>
      <c r="F11">
        <v>22</v>
      </c>
      <c r="G11">
        <v>0</v>
      </c>
      <c r="H11">
        <v>273</v>
      </c>
      <c r="I11">
        <v>44</v>
      </c>
      <c r="J11">
        <v>91</v>
      </c>
      <c r="K11">
        <v>0.48399999999999999</v>
      </c>
      <c r="L11">
        <v>4</v>
      </c>
      <c r="M11">
        <v>12</v>
      </c>
      <c r="N11">
        <v>0.33300000000000002</v>
      </c>
      <c r="O11">
        <v>40</v>
      </c>
      <c r="P11">
        <v>79</v>
      </c>
      <c r="Q11">
        <v>0.50600000000000001</v>
      </c>
      <c r="R11">
        <v>0.505</v>
      </c>
      <c r="S11">
        <v>11</v>
      </c>
      <c r="T11">
        <v>21</v>
      </c>
      <c r="U11">
        <v>0.52400000000000002</v>
      </c>
      <c r="V11">
        <v>20</v>
      </c>
      <c r="W11">
        <v>27</v>
      </c>
      <c r="X11">
        <v>47</v>
      </c>
      <c r="Y11">
        <v>9</v>
      </c>
      <c r="Z11">
        <v>11</v>
      </c>
      <c r="AA11">
        <v>3</v>
      </c>
      <c r="AB11">
        <v>19</v>
      </c>
      <c r="AC11">
        <v>49</v>
      </c>
      <c r="AD11">
        <v>103</v>
      </c>
    </row>
    <row r="12" spans="1:30">
      <c r="A12" s="72">
        <v>11</v>
      </c>
      <c r="B12" t="s">
        <v>789</v>
      </c>
      <c r="C12" t="s">
        <v>766</v>
      </c>
      <c r="D12">
        <v>27</v>
      </c>
      <c r="E12" t="s">
        <v>790</v>
      </c>
      <c r="F12">
        <v>69</v>
      </c>
      <c r="G12">
        <v>67</v>
      </c>
      <c r="H12">
        <v>2072</v>
      </c>
      <c r="I12">
        <v>230</v>
      </c>
      <c r="J12">
        <v>582</v>
      </c>
      <c r="K12">
        <v>0.39500000000000002</v>
      </c>
      <c r="L12">
        <v>125</v>
      </c>
      <c r="M12">
        <v>339</v>
      </c>
      <c r="N12">
        <v>0.36899999999999999</v>
      </c>
      <c r="O12">
        <v>105</v>
      </c>
      <c r="P12">
        <v>243</v>
      </c>
      <c r="Q12">
        <v>0.432</v>
      </c>
      <c r="R12">
        <v>0.503</v>
      </c>
      <c r="S12">
        <v>59</v>
      </c>
      <c r="T12">
        <v>80</v>
      </c>
      <c r="U12">
        <v>0.73799999999999999</v>
      </c>
      <c r="V12">
        <v>97</v>
      </c>
      <c r="W12">
        <v>428</v>
      </c>
      <c r="X12">
        <v>525</v>
      </c>
      <c r="Y12">
        <v>84</v>
      </c>
      <c r="Z12">
        <v>79</v>
      </c>
      <c r="AA12">
        <v>40</v>
      </c>
      <c r="AB12">
        <v>79</v>
      </c>
      <c r="AC12">
        <v>136</v>
      </c>
      <c r="AD12">
        <v>644</v>
      </c>
    </row>
    <row r="13" spans="1:30">
      <c r="A13" s="72">
        <v>12</v>
      </c>
      <c r="B13" t="s">
        <v>796</v>
      </c>
      <c r="C13" t="s">
        <v>794</v>
      </c>
      <c r="D13">
        <v>24</v>
      </c>
      <c r="E13" t="s">
        <v>797</v>
      </c>
      <c r="F13">
        <v>38</v>
      </c>
      <c r="G13">
        <v>0</v>
      </c>
      <c r="H13">
        <v>519</v>
      </c>
      <c r="I13">
        <v>87</v>
      </c>
      <c r="J13">
        <v>202</v>
      </c>
      <c r="K13">
        <v>0.43099999999999999</v>
      </c>
      <c r="L13">
        <v>34</v>
      </c>
      <c r="M13">
        <v>103</v>
      </c>
      <c r="N13">
        <v>0.33</v>
      </c>
      <c r="O13">
        <v>53</v>
      </c>
      <c r="P13">
        <v>99</v>
      </c>
      <c r="Q13">
        <v>0.53500000000000003</v>
      </c>
      <c r="R13">
        <v>0.51500000000000001</v>
      </c>
      <c r="S13">
        <v>28</v>
      </c>
      <c r="T13">
        <v>38</v>
      </c>
      <c r="U13">
        <v>0.73699999999999999</v>
      </c>
      <c r="V13">
        <v>25</v>
      </c>
      <c r="W13">
        <v>68</v>
      </c>
      <c r="X13">
        <v>93</v>
      </c>
      <c r="Y13">
        <v>25</v>
      </c>
      <c r="Z13">
        <v>15</v>
      </c>
      <c r="AA13">
        <v>7</v>
      </c>
      <c r="AB13">
        <v>16</v>
      </c>
      <c r="AC13">
        <v>54</v>
      </c>
      <c r="AD13">
        <v>236</v>
      </c>
    </row>
    <row r="14" spans="1:30">
      <c r="A14" s="72">
        <v>13</v>
      </c>
      <c r="B14" t="s">
        <v>798</v>
      </c>
      <c r="C14" t="s">
        <v>794</v>
      </c>
      <c r="D14">
        <v>24</v>
      </c>
      <c r="E14" t="s">
        <v>784</v>
      </c>
      <c r="F14">
        <v>74</v>
      </c>
      <c r="G14">
        <v>67</v>
      </c>
      <c r="H14">
        <v>1978</v>
      </c>
      <c r="I14">
        <v>231</v>
      </c>
      <c r="J14">
        <v>438</v>
      </c>
      <c r="K14">
        <v>0.52700000000000002</v>
      </c>
      <c r="L14">
        <v>19</v>
      </c>
      <c r="M14">
        <v>57</v>
      </c>
      <c r="N14">
        <v>0.33300000000000002</v>
      </c>
      <c r="O14">
        <v>212</v>
      </c>
      <c r="P14">
        <v>381</v>
      </c>
      <c r="Q14">
        <v>0.55600000000000005</v>
      </c>
      <c r="R14">
        <v>0.54900000000000004</v>
      </c>
      <c r="S14">
        <v>104</v>
      </c>
      <c r="T14">
        <v>146</v>
      </c>
      <c r="U14">
        <v>0.71199999999999997</v>
      </c>
      <c r="V14">
        <v>84</v>
      </c>
      <c r="W14">
        <v>312</v>
      </c>
      <c r="X14">
        <v>396</v>
      </c>
      <c r="Y14">
        <v>202</v>
      </c>
      <c r="Z14">
        <v>115</v>
      </c>
      <c r="AA14">
        <v>60</v>
      </c>
      <c r="AB14">
        <v>94</v>
      </c>
      <c r="AC14">
        <v>114</v>
      </c>
      <c r="AD14">
        <v>585</v>
      </c>
    </row>
    <row r="15" spans="1:30">
      <c r="A15" s="72">
        <v>14</v>
      </c>
      <c r="B15" t="s">
        <v>799</v>
      </c>
      <c r="C15" t="s">
        <v>766</v>
      </c>
      <c r="D15">
        <v>29</v>
      </c>
      <c r="E15" t="s">
        <v>800</v>
      </c>
      <c r="F15">
        <v>66</v>
      </c>
      <c r="G15">
        <v>50</v>
      </c>
      <c r="H15">
        <v>1725</v>
      </c>
      <c r="I15">
        <v>207</v>
      </c>
      <c r="J15">
        <v>480</v>
      </c>
      <c r="K15">
        <v>0.43099999999999999</v>
      </c>
      <c r="L15">
        <v>131</v>
      </c>
      <c r="M15">
        <v>339</v>
      </c>
      <c r="N15">
        <v>0.38600000000000001</v>
      </c>
      <c r="O15">
        <v>76</v>
      </c>
      <c r="P15">
        <v>141</v>
      </c>
      <c r="Q15">
        <v>0.53900000000000003</v>
      </c>
      <c r="R15">
        <v>0.56799999999999995</v>
      </c>
      <c r="S15">
        <v>72</v>
      </c>
      <c r="T15">
        <v>93</v>
      </c>
      <c r="U15">
        <v>0.77400000000000002</v>
      </c>
      <c r="V15">
        <v>94</v>
      </c>
      <c r="W15">
        <v>237</v>
      </c>
      <c r="X15">
        <v>331</v>
      </c>
      <c r="Y15">
        <v>60</v>
      </c>
      <c r="Z15">
        <v>24</v>
      </c>
      <c r="AA15">
        <v>21</v>
      </c>
      <c r="AB15">
        <v>42</v>
      </c>
      <c r="AC15">
        <v>126</v>
      </c>
      <c r="AD15">
        <v>617</v>
      </c>
    </row>
    <row r="16" spans="1:30">
      <c r="A16" s="72">
        <v>15</v>
      </c>
      <c r="B16" t="s">
        <v>1293</v>
      </c>
      <c r="C16" t="s">
        <v>776</v>
      </c>
      <c r="D16">
        <v>19</v>
      </c>
      <c r="E16" t="s">
        <v>786</v>
      </c>
      <c r="F16">
        <v>11</v>
      </c>
      <c r="G16">
        <v>0</v>
      </c>
      <c r="H16">
        <v>30</v>
      </c>
      <c r="I16">
        <v>4</v>
      </c>
      <c r="J16">
        <v>9</v>
      </c>
      <c r="K16">
        <v>0.44400000000000001</v>
      </c>
      <c r="L16">
        <v>0</v>
      </c>
      <c r="M16">
        <v>0</v>
      </c>
      <c r="O16">
        <v>4</v>
      </c>
      <c r="P16">
        <v>9</v>
      </c>
      <c r="Q16">
        <v>0.44400000000000001</v>
      </c>
      <c r="R16">
        <v>0.44400000000000001</v>
      </c>
      <c r="S16">
        <v>5</v>
      </c>
      <c r="T16">
        <v>6</v>
      </c>
      <c r="U16">
        <v>0.83299999999999996</v>
      </c>
      <c r="V16">
        <v>5</v>
      </c>
      <c r="W16">
        <v>4</v>
      </c>
      <c r="X16">
        <v>9</v>
      </c>
      <c r="Y16">
        <v>0</v>
      </c>
      <c r="Z16">
        <v>1</v>
      </c>
      <c r="AA16">
        <v>3</v>
      </c>
      <c r="AB16">
        <v>2</v>
      </c>
      <c r="AC16">
        <v>1</v>
      </c>
      <c r="AD16">
        <v>13</v>
      </c>
    </row>
    <row r="17" spans="1:30">
      <c r="A17" s="72">
        <v>16</v>
      </c>
      <c r="B17" t="s">
        <v>801</v>
      </c>
      <c r="C17" t="s">
        <v>766</v>
      </c>
      <c r="D17">
        <v>23</v>
      </c>
      <c r="E17" t="s">
        <v>802</v>
      </c>
      <c r="F17">
        <v>75</v>
      </c>
      <c r="G17">
        <v>75</v>
      </c>
      <c r="H17">
        <v>2756</v>
      </c>
      <c r="I17">
        <v>742</v>
      </c>
      <c r="J17">
        <v>1402</v>
      </c>
      <c r="K17">
        <v>0.52900000000000003</v>
      </c>
      <c r="L17">
        <v>43</v>
      </c>
      <c r="M17">
        <v>140</v>
      </c>
      <c r="N17">
        <v>0.307</v>
      </c>
      <c r="O17">
        <v>699</v>
      </c>
      <c r="P17">
        <v>1262</v>
      </c>
      <c r="Q17">
        <v>0.55400000000000005</v>
      </c>
      <c r="R17">
        <v>0.54500000000000004</v>
      </c>
      <c r="S17">
        <v>487</v>
      </c>
      <c r="T17">
        <v>641</v>
      </c>
      <c r="U17">
        <v>0.76</v>
      </c>
      <c r="V17">
        <v>156</v>
      </c>
      <c r="W17">
        <v>597</v>
      </c>
      <c r="X17">
        <v>753</v>
      </c>
      <c r="Y17">
        <v>361</v>
      </c>
      <c r="Z17">
        <v>109</v>
      </c>
      <c r="AA17">
        <v>106</v>
      </c>
      <c r="AB17">
        <v>223</v>
      </c>
      <c r="AC17">
        <v>231</v>
      </c>
      <c r="AD17">
        <v>2014</v>
      </c>
    </row>
    <row r="18" spans="1:30">
      <c r="A18" s="72">
        <v>17</v>
      </c>
      <c r="B18" t="s">
        <v>803</v>
      </c>
      <c r="C18" t="s">
        <v>766</v>
      </c>
      <c r="D18">
        <v>33</v>
      </c>
      <c r="E18" t="s">
        <v>770</v>
      </c>
      <c r="F18">
        <v>78</v>
      </c>
      <c r="G18">
        <v>78</v>
      </c>
      <c r="H18">
        <v>2501</v>
      </c>
      <c r="I18">
        <v>472</v>
      </c>
      <c r="J18">
        <v>1168</v>
      </c>
      <c r="K18">
        <v>0.40400000000000003</v>
      </c>
      <c r="L18">
        <v>169</v>
      </c>
      <c r="M18">
        <v>474</v>
      </c>
      <c r="N18">
        <v>0.35699999999999998</v>
      </c>
      <c r="O18">
        <v>303</v>
      </c>
      <c r="P18">
        <v>694</v>
      </c>
      <c r="Q18">
        <v>0.437</v>
      </c>
      <c r="R18">
        <v>0.47599999999999998</v>
      </c>
      <c r="S18">
        <v>148</v>
      </c>
      <c r="T18">
        <v>193</v>
      </c>
      <c r="U18">
        <v>0.76700000000000002</v>
      </c>
      <c r="V18">
        <v>67</v>
      </c>
      <c r="W18">
        <v>386</v>
      </c>
      <c r="X18">
        <v>453</v>
      </c>
      <c r="Y18">
        <v>103</v>
      </c>
      <c r="Z18">
        <v>47</v>
      </c>
      <c r="AA18">
        <v>49</v>
      </c>
      <c r="AB18">
        <v>99</v>
      </c>
      <c r="AC18">
        <v>197</v>
      </c>
      <c r="AD18">
        <v>1261</v>
      </c>
    </row>
    <row r="19" spans="1:30">
      <c r="A19" s="72">
        <v>18</v>
      </c>
      <c r="B19" t="s">
        <v>1294</v>
      </c>
      <c r="C19" t="s">
        <v>794</v>
      </c>
      <c r="D19">
        <v>20</v>
      </c>
      <c r="E19" t="s">
        <v>869</v>
      </c>
      <c r="F19">
        <v>74</v>
      </c>
      <c r="G19">
        <v>62</v>
      </c>
      <c r="H19">
        <v>1481</v>
      </c>
      <c r="I19">
        <v>163</v>
      </c>
      <c r="J19">
        <v>346</v>
      </c>
      <c r="K19">
        <v>0.47099999999999997</v>
      </c>
      <c r="L19">
        <v>73</v>
      </c>
      <c r="M19">
        <v>197</v>
      </c>
      <c r="N19">
        <v>0.371</v>
      </c>
      <c r="O19">
        <v>90</v>
      </c>
      <c r="P19">
        <v>149</v>
      </c>
      <c r="Q19">
        <v>0.60399999999999998</v>
      </c>
      <c r="R19">
        <v>0.57699999999999996</v>
      </c>
      <c r="S19">
        <v>39</v>
      </c>
      <c r="T19">
        <v>62</v>
      </c>
      <c r="U19">
        <v>0.629</v>
      </c>
      <c r="V19">
        <v>44</v>
      </c>
      <c r="W19">
        <v>140</v>
      </c>
      <c r="X19">
        <v>184</v>
      </c>
      <c r="Y19">
        <v>55</v>
      </c>
      <c r="Z19">
        <v>52</v>
      </c>
      <c r="AA19">
        <v>14</v>
      </c>
      <c r="AB19">
        <v>45</v>
      </c>
      <c r="AC19">
        <v>130</v>
      </c>
      <c r="AD19">
        <v>438</v>
      </c>
    </row>
    <row r="20" spans="1:30">
      <c r="A20" s="72">
        <v>19</v>
      </c>
      <c r="B20" t="s">
        <v>1295</v>
      </c>
      <c r="C20" t="s">
        <v>811</v>
      </c>
      <c r="D20">
        <v>23</v>
      </c>
      <c r="E20" t="s">
        <v>867</v>
      </c>
      <c r="F20">
        <v>24</v>
      </c>
      <c r="G20">
        <v>0</v>
      </c>
      <c r="H20">
        <v>304</v>
      </c>
      <c r="I20">
        <v>17</v>
      </c>
      <c r="J20">
        <v>41</v>
      </c>
      <c r="K20">
        <v>0.41499999999999998</v>
      </c>
      <c r="L20">
        <v>9</v>
      </c>
      <c r="M20">
        <v>31</v>
      </c>
      <c r="N20">
        <v>0.28999999999999998</v>
      </c>
      <c r="O20">
        <v>8</v>
      </c>
      <c r="P20">
        <v>10</v>
      </c>
      <c r="Q20">
        <v>0.8</v>
      </c>
      <c r="R20">
        <v>0.52400000000000002</v>
      </c>
      <c r="S20">
        <v>5</v>
      </c>
      <c r="T20">
        <v>6</v>
      </c>
      <c r="U20">
        <v>0.83299999999999996</v>
      </c>
      <c r="V20">
        <v>1</v>
      </c>
      <c r="W20">
        <v>24</v>
      </c>
      <c r="X20">
        <v>25</v>
      </c>
      <c r="Y20">
        <v>35</v>
      </c>
      <c r="Z20">
        <v>13</v>
      </c>
      <c r="AA20">
        <v>0</v>
      </c>
      <c r="AB20">
        <v>13</v>
      </c>
      <c r="AC20">
        <v>18</v>
      </c>
      <c r="AD20">
        <v>48</v>
      </c>
    </row>
    <row r="21" spans="1:30">
      <c r="A21" s="72">
        <v>20</v>
      </c>
      <c r="B21" t="s">
        <v>806</v>
      </c>
      <c r="C21" t="s">
        <v>794</v>
      </c>
      <c r="D21">
        <v>32</v>
      </c>
      <c r="E21" t="s">
        <v>800</v>
      </c>
      <c r="F21">
        <v>67</v>
      </c>
      <c r="G21">
        <v>67</v>
      </c>
      <c r="H21">
        <v>2269</v>
      </c>
      <c r="I21">
        <v>268</v>
      </c>
      <c r="J21">
        <v>651</v>
      </c>
      <c r="K21">
        <v>0.41199999999999998</v>
      </c>
      <c r="L21">
        <v>170</v>
      </c>
      <c r="M21">
        <v>462</v>
      </c>
      <c r="N21">
        <v>0.36799999999999999</v>
      </c>
      <c r="O21">
        <v>98</v>
      </c>
      <c r="P21">
        <v>189</v>
      </c>
      <c r="Q21">
        <v>0.51900000000000002</v>
      </c>
      <c r="R21">
        <v>0.54200000000000004</v>
      </c>
      <c r="S21">
        <v>76</v>
      </c>
      <c r="T21">
        <v>89</v>
      </c>
      <c r="U21">
        <v>0.85399999999999998</v>
      </c>
      <c r="V21">
        <v>33</v>
      </c>
      <c r="W21">
        <v>261</v>
      </c>
      <c r="X21">
        <v>294</v>
      </c>
      <c r="Y21">
        <v>105</v>
      </c>
      <c r="Z21">
        <v>98</v>
      </c>
      <c r="AA21">
        <v>13</v>
      </c>
      <c r="AB21">
        <v>52</v>
      </c>
      <c r="AC21">
        <v>132</v>
      </c>
      <c r="AD21">
        <v>782</v>
      </c>
    </row>
    <row r="22" spans="1:30">
      <c r="A22" s="72">
        <v>21</v>
      </c>
      <c r="B22" t="s">
        <v>807</v>
      </c>
      <c r="C22" t="s">
        <v>766</v>
      </c>
      <c r="D22">
        <v>29</v>
      </c>
      <c r="E22" t="s">
        <v>808</v>
      </c>
      <c r="F22">
        <v>19</v>
      </c>
      <c r="G22">
        <v>1</v>
      </c>
      <c r="H22">
        <v>141</v>
      </c>
      <c r="I22">
        <v>22</v>
      </c>
      <c r="J22">
        <v>47</v>
      </c>
      <c r="K22">
        <v>0.46800000000000003</v>
      </c>
      <c r="L22">
        <v>8</v>
      </c>
      <c r="M22">
        <v>23</v>
      </c>
      <c r="N22">
        <v>0.34799999999999998</v>
      </c>
      <c r="O22">
        <v>14</v>
      </c>
      <c r="P22">
        <v>24</v>
      </c>
      <c r="Q22">
        <v>0.58299999999999996</v>
      </c>
      <c r="R22">
        <v>0.55300000000000005</v>
      </c>
      <c r="S22">
        <v>2</v>
      </c>
      <c r="T22">
        <v>3</v>
      </c>
      <c r="U22">
        <v>0.66700000000000004</v>
      </c>
      <c r="V22">
        <v>3</v>
      </c>
      <c r="W22">
        <v>12</v>
      </c>
      <c r="X22">
        <v>15</v>
      </c>
      <c r="Y22">
        <v>9</v>
      </c>
      <c r="Z22">
        <v>8</v>
      </c>
      <c r="AA22">
        <v>3</v>
      </c>
      <c r="AB22">
        <v>15</v>
      </c>
      <c r="AC22">
        <v>22</v>
      </c>
      <c r="AD22">
        <v>54</v>
      </c>
    </row>
    <row r="23" spans="1:30">
      <c r="A23" s="72">
        <v>22</v>
      </c>
      <c r="B23" t="s">
        <v>1296</v>
      </c>
      <c r="C23" t="s">
        <v>769</v>
      </c>
      <c r="D23">
        <v>25</v>
      </c>
      <c r="E23" t="s">
        <v>812</v>
      </c>
      <c r="F23">
        <v>15</v>
      </c>
      <c r="G23">
        <v>1</v>
      </c>
      <c r="H23">
        <v>279</v>
      </c>
      <c r="I23">
        <v>31</v>
      </c>
      <c r="J23">
        <v>79</v>
      </c>
      <c r="K23">
        <v>0.39200000000000002</v>
      </c>
      <c r="L23">
        <v>8</v>
      </c>
      <c r="M23">
        <v>29</v>
      </c>
      <c r="N23">
        <v>0.27600000000000002</v>
      </c>
      <c r="O23">
        <v>23</v>
      </c>
      <c r="P23">
        <v>50</v>
      </c>
      <c r="Q23">
        <v>0.46</v>
      </c>
      <c r="R23">
        <v>0.443</v>
      </c>
      <c r="S23">
        <v>7</v>
      </c>
      <c r="T23">
        <v>12</v>
      </c>
      <c r="U23">
        <v>0.58299999999999996</v>
      </c>
      <c r="V23">
        <v>4</v>
      </c>
      <c r="W23">
        <v>34</v>
      </c>
      <c r="X23">
        <v>38</v>
      </c>
      <c r="Y23">
        <v>18</v>
      </c>
      <c r="Z23">
        <v>2</v>
      </c>
      <c r="AA23">
        <v>3</v>
      </c>
      <c r="AB23">
        <v>8</v>
      </c>
      <c r="AC23">
        <v>11</v>
      </c>
      <c r="AD23">
        <v>77</v>
      </c>
    </row>
    <row r="24" spans="1:30">
      <c r="A24" s="72">
        <v>23</v>
      </c>
      <c r="B24" t="s">
        <v>809</v>
      </c>
      <c r="C24" t="s">
        <v>776</v>
      </c>
      <c r="D24">
        <v>31</v>
      </c>
      <c r="E24" t="s">
        <v>772</v>
      </c>
      <c r="F24">
        <v>18</v>
      </c>
      <c r="G24">
        <v>0</v>
      </c>
      <c r="H24">
        <v>182</v>
      </c>
      <c r="I24">
        <v>9</v>
      </c>
      <c r="J24">
        <v>22</v>
      </c>
      <c r="K24">
        <v>0.40899999999999997</v>
      </c>
      <c r="L24">
        <v>0</v>
      </c>
      <c r="M24">
        <v>0</v>
      </c>
      <c r="O24">
        <v>9</v>
      </c>
      <c r="P24">
        <v>22</v>
      </c>
      <c r="Q24">
        <v>0.40899999999999997</v>
      </c>
      <c r="R24">
        <v>0.40899999999999997</v>
      </c>
      <c r="S24">
        <v>4</v>
      </c>
      <c r="T24">
        <v>13</v>
      </c>
      <c r="U24">
        <v>0.308</v>
      </c>
      <c r="V24">
        <v>9</v>
      </c>
      <c r="W24">
        <v>38</v>
      </c>
      <c r="X24">
        <v>47</v>
      </c>
      <c r="Y24">
        <v>3</v>
      </c>
      <c r="Z24">
        <v>2</v>
      </c>
      <c r="AA24">
        <v>4</v>
      </c>
      <c r="AB24">
        <v>9</v>
      </c>
      <c r="AC24">
        <v>20</v>
      </c>
      <c r="AD24">
        <v>22</v>
      </c>
    </row>
    <row r="25" spans="1:30">
      <c r="A25" s="72">
        <v>23</v>
      </c>
      <c r="B25" t="s">
        <v>809</v>
      </c>
      <c r="C25" t="s">
        <v>776</v>
      </c>
      <c r="D25">
        <v>31</v>
      </c>
      <c r="E25" t="s">
        <v>780</v>
      </c>
      <c r="F25">
        <v>14</v>
      </c>
      <c r="G25">
        <v>0</v>
      </c>
      <c r="H25">
        <v>121</v>
      </c>
      <c r="I25">
        <v>7</v>
      </c>
      <c r="J25">
        <v>16</v>
      </c>
      <c r="K25">
        <v>0.438</v>
      </c>
      <c r="L25">
        <v>0</v>
      </c>
      <c r="M25">
        <v>0</v>
      </c>
      <c r="O25">
        <v>7</v>
      </c>
      <c r="P25">
        <v>16</v>
      </c>
      <c r="Q25">
        <v>0.438</v>
      </c>
      <c r="R25">
        <v>0.438</v>
      </c>
      <c r="S25">
        <v>4</v>
      </c>
      <c r="T25">
        <v>12</v>
      </c>
      <c r="U25">
        <v>0.33300000000000002</v>
      </c>
      <c r="V25">
        <v>7</v>
      </c>
      <c r="W25">
        <v>30</v>
      </c>
      <c r="X25">
        <v>37</v>
      </c>
      <c r="Y25">
        <v>2</v>
      </c>
      <c r="Z25">
        <v>1</v>
      </c>
      <c r="AA25">
        <v>2</v>
      </c>
      <c r="AB25">
        <v>5</v>
      </c>
      <c r="AC25">
        <v>14</v>
      </c>
      <c r="AD25">
        <v>18</v>
      </c>
    </row>
    <row r="26" spans="1:30">
      <c r="A26" s="72">
        <v>23</v>
      </c>
      <c r="B26" t="s">
        <v>809</v>
      </c>
      <c r="C26" t="s">
        <v>776</v>
      </c>
      <c r="D26">
        <v>31</v>
      </c>
      <c r="E26" t="s">
        <v>867</v>
      </c>
      <c r="F26">
        <v>4</v>
      </c>
      <c r="G26">
        <v>0</v>
      </c>
      <c r="H26">
        <v>61</v>
      </c>
      <c r="I26">
        <v>2</v>
      </c>
      <c r="J26">
        <v>6</v>
      </c>
      <c r="K26">
        <v>0.33300000000000002</v>
      </c>
      <c r="L26">
        <v>0</v>
      </c>
      <c r="M26">
        <v>0</v>
      </c>
      <c r="O26">
        <v>2</v>
      </c>
      <c r="P26">
        <v>6</v>
      </c>
      <c r="Q26">
        <v>0.33300000000000002</v>
      </c>
      <c r="R26">
        <v>0.33300000000000002</v>
      </c>
      <c r="S26">
        <v>0</v>
      </c>
      <c r="T26">
        <v>1</v>
      </c>
      <c r="U26">
        <v>0</v>
      </c>
      <c r="V26">
        <v>2</v>
      </c>
      <c r="W26">
        <v>8</v>
      </c>
      <c r="X26">
        <v>10</v>
      </c>
      <c r="Y26">
        <v>1</v>
      </c>
      <c r="Z26">
        <v>1</v>
      </c>
      <c r="AA26">
        <v>2</v>
      </c>
      <c r="AB26">
        <v>4</v>
      </c>
      <c r="AC26">
        <v>6</v>
      </c>
      <c r="AD26">
        <v>4</v>
      </c>
    </row>
    <row r="27" spans="1:30">
      <c r="A27" s="72">
        <v>24</v>
      </c>
      <c r="B27" t="s">
        <v>810</v>
      </c>
      <c r="C27" t="s">
        <v>811</v>
      </c>
      <c r="D27">
        <v>30</v>
      </c>
      <c r="E27" t="s">
        <v>812</v>
      </c>
      <c r="F27">
        <v>75</v>
      </c>
      <c r="G27">
        <v>36</v>
      </c>
      <c r="H27">
        <v>1760</v>
      </c>
      <c r="I27">
        <v>244</v>
      </c>
      <c r="J27">
        <v>540</v>
      </c>
      <c r="K27">
        <v>0.45200000000000001</v>
      </c>
      <c r="L27">
        <v>114</v>
      </c>
      <c r="M27">
        <v>272</v>
      </c>
      <c r="N27">
        <v>0.41899999999999998</v>
      </c>
      <c r="O27">
        <v>130</v>
      </c>
      <c r="P27">
        <v>268</v>
      </c>
      <c r="Q27">
        <v>0.48499999999999999</v>
      </c>
      <c r="R27">
        <v>0.55700000000000005</v>
      </c>
      <c r="S27">
        <v>164</v>
      </c>
      <c r="T27">
        <v>189</v>
      </c>
      <c r="U27">
        <v>0.86799999999999999</v>
      </c>
      <c r="V27">
        <v>30</v>
      </c>
      <c r="W27">
        <v>130</v>
      </c>
      <c r="X27">
        <v>160</v>
      </c>
      <c r="Y27">
        <v>287</v>
      </c>
      <c r="Z27">
        <v>54</v>
      </c>
      <c r="AA27">
        <v>0</v>
      </c>
      <c r="AB27">
        <v>123</v>
      </c>
      <c r="AC27">
        <v>94</v>
      </c>
      <c r="AD27">
        <v>766</v>
      </c>
    </row>
    <row r="28" spans="1:30">
      <c r="A28" s="72">
        <v>25</v>
      </c>
      <c r="B28" t="s">
        <v>813</v>
      </c>
      <c r="C28" t="s">
        <v>794</v>
      </c>
      <c r="D28">
        <v>28</v>
      </c>
      <c r="E28" t="s">
        <v>772</v>
      </c>
      <c r="F28">
        <v>50</v>
      </c>
      <c r="G28">
        <v>14</v>
      </c>
      <c r="H28">
        <v>715</v>
      </c>
      <c r="I28">
        <v>91</v>
      </c>
      <c r="J28">
        <v>215</v>
      </c>
      <c r="K28">
        <v>0.42299999999999999</v>
      </c>
      <c r="L28">
        <v>60</v>
      </c>
      <c r="M28">
        <v>156</v>
      </c>
      <c r="N28">
        <v>0.38500000000000001</v>
      </c>
      <c r="O28">
        <v>31</v>
      </c>
      <c r="P28">
        <v>59</v>
      </c>
      <c r="Q28">
        <v>0.52500000000000002</v>
      </c>
      <c r="R28">
        <v>0.56299999999999994</v>
      </c>
      <c r="S28">
        <v>17</v>
      </c>
      <c r="T28">
        <v>22</v>
      </c>
      <c r="U28">
        <v>0.77300000000000002</v>
      </c>
      <c r="V28">
        <v>7</v>
      </c>
      <c r="W28">
        <v>89</v>
      </c>
      <c r="X28">
        <v>96</v>
      </c>
      <c r="Y28">
        <v>31</v>
      </c>
      <c r="Z28">
        <v>8</v>
      </c>
      <c r="AA28">
        <v>7</v>
      </c>
      <c r="AB28">
        <v>19</v>
      </c>
      <c r="AC28">
        <v>54</v>
      </c>
      <c r="AD28">
        <v>259</v>
      </c>
    </row>
    <row r="29" spans="1:30">
      <c r="A29" s="72">
        <v>25</v>
      </c>
      <c r="B29" t="s">
        <v>813</v>
      </c>
      <c r="C29" t="s">
        <v>794</v>
      </c>
      <c r="D29">
        <v>28</v>
      </c>
      <c r="E29" t="s">
        <v>831</v>
      </c>
      <c r="F29">
        <v>37</v>
      </c>
      <c r="G29">
        <v>9</v>
      </c>
      <c r="H29">
        <v>570</v>
      </c>
      <c r="I29">
        <v>80</v>
      </c>
      <c r="J29">
        <v>168</v>
      </c>
      <c r="K29">
        <v>0.47599999999999998</v>
      </c>
      <c r="L29">
        <v>49</v>
      </c>
      <c r="M29">
        <v>111</v>
      </c>
      <c r="N29">
        <v>0.441</v>
      </c>
      <c r="O29">
        <v>31</v>
      </c>
      <c r="P29">
        <v>57</v>
      </c>
      <c r="Q29">
        <v>0.54400000000000004</v>
      </c>
      <c r="R29">
        <v>0.622</v>
      </c>
      <c r="S29">
        <v>17</v>
      </c>
      <c r="T29">
        <v>22</v>
      </c>
      <c r="U29">
        <v>0.77300000000000002</v>
      </c>
      <c r="V29">
        <v>5</v>
      </c>
      <c r="W29">
        <v>76</v>
      </c>
      <c r="X29">
        <v>81</v>
      </c>
      <c r="Y29">
        <v>26</v>
      </c>
      <c r="Z29">
        <v>7</v>
      </c>
      <c r="AA29">
        <v>5</v>
      </c>
      <c r="AB29">
        <v>15</v>
      </c>
      <c r="AC29">
        <v>47</v>
      </c>
      <c r="AD29">
        <v>226</v>
      </c>
    </row>
    <row r="30" spans="1:30">
      <c r="A30" s="72">
        <v>25</v>
      </c>
      <c r="B30" t="s">
        <v>813</v>
      </c>
      <c r="C30" t="s">
        <v>794</v>
      </c>
      <c r="D30">
        <v>28</v>
      </c>
      <c r="E30" t="s">
        <v>814</v>
      </c>
      <c r="F30">
        <v>13</v>
      </c>
      <c r="G30">
        <v>5</v>
      </c>
      <c r="H30">
        <v>145</v>
      </c>
      <c r="I30">
        <v>11</v>
      </c>
      <c r="J30">
        <v>47</v>
      </c>
      <c r="K30">
        <v>0.23400000000000001</v>
      </c>
      <c r="L30">
        <v>11</v>
      </c>
      <c r="M30">
        <v>45</v>
      </c>
      <c r="N30">
        <v>0.24399999999999999</v>
      </c>
      <c r="O30">
        <v>0</v>
      </c>
      <c r="P30">
        <v>2</v>
      </c>
      <c r="Q30">
        <v>0</v>
      </c>
      <c r="R30">
        <v>0.35099999999999998</v>
      </c>
      <c r="S30">
        <v>0</v>
      </c>
      <c r="T30">
        <v>0</v>
      </c>
      <c r="V30">
        <v>2</v>
      </c>
      <c r="W30">
        <v>13</v>
      </c>
      <c r="X30">
        <v>15</v>
      </c>
      <c r="Y30">
        <v>5</v>
      </c>
      <c r="Z30">
        <v>1</v>
      </c>
      <c r="AA30">
        <v>2</v>
      </c>
      <c r="AB30">
        <v>4</v>
      </c>
      <c r="AC30">
        <v>7</v>
      </c>
      <c r="AD30">
        <v>33</v>
      </c>
    </row>
    <row r="31" spans="1:30">
      <c r="A31" s="72">
        <v>26</v>
      </c>
      <c r="B31" t="s">
        <v>1297</v>
      </c>
      <c r="C31" t="s">
        <v>769</v>
      </c>
      <c r="D31">
        <v>22</v>
      </c>
      <c r="E31" t="s">
        <v>826</v>
      </c>
      <c r="F31">
        <v>53</v>
      </c>
      <c r="G31">
        <v>6</v>
      </c>
      <c r="H31">
        <v>713</v>
      </c>
      <c r="I31">
        <v>72</v>
      </c>
      <c r="J31">
        <v>192</v>
      </c>
      <c r="K31">
        <v>0.375</v>
      </c>
      <c r="L31">
        <v>11</v>
      </c>
      <c r="M31">
        <v>43</v>
      </c>
      <c r="N31">
        <v>0.25600000000000001</v>
      </c>
      <c r="O31">
        <v>61</v>
      </c>
      <c r="P31">
        <v>149</v>
      </c>
      <c r="Q31">
        <v>0.40899999999999997</v>
      </c>
      <c r="R31">
        <v>0.40400000000000003</v>
      </c>
      <c r="S31">
        <v>20</v>
      </c>
      <c r="T31">
        <v>25</v>
      </c>
      <c r="U31">
        <v>0.8</v>
      </c>
      <c r="V31">
        <v>4</v>
      </c>
      <c r="W31">
        <v>120</v>
      </c>
      <c r="X31">
        <v>124</v>
      </c>
      <c r="Y31">
        <v>38</v>
      </c>
      <c r="Z31">
        <v>16</v>
      </c>
      <c r="AA31">
        <v>2</v>
      </c>
      <c r="AB31">
        <v>23</v>
      </c>
      <c r="AC31">
        <v>46</v>
      </c>
      <c r="AD31">
        <v>175</v>
      </c>
    </row>
    <row r="32" spans="1:30">
      <c r="A32" s="72">
        <v>27</v>
      </c>
      <c r="B32" t="s">
        <v>815</v>
      </c>
      <c r="C32" t="s">
        <v>769</v>
      </c>
      <c r="D32">
        <v>24</v>
      </c>
      <c r="E32" t="s">
        <v>804</v>
      </c>
      <c r="F32">
        <v>29</v>
      </c>
      <c r="G32">
        <v>1</v>
      </c>
      <c r="H32">
        <v>385</v>
      </c>
      <c r="I32">
        <v>20</v>
      </c>
      <c r="J32">
        <v>59</v>
      </c>
      <c r="K32">
        <v>0.33900000000000002</v>
      </c>
      <c r="L32">
        <v>11</v>
      </c>
      <c r="M32">
        <v>33</v>
      </c>
      <c r="N32">
        <v>0.33300000000000002</v>
      </c>
      <c r="O32">
        <v>9</v>
      </c>
      <c r="P32">
        <v>26</v>
      </c>
      <c r="Q32">
        <v>0.34599999999999997</v>
      </c>
      <c r="R32">
        <v>0.432</v>
      </c>
      <c r="S32">
        <v>20</v>
      </c>
      <c r="T32">
        <v>26</v>
      </c>
      <c r="U32">
        <v>0.76900000000000002</v>
      </c>
      <c r="V32">
        <v>5</v>
      </c>
      <c r="W32">
        <v>25</v>
      </c>
      <c r="X32">
        <v>30</v>
      </c>
      <c r="Y32">
        <v>47</v>
      </c>
      <c r="Z32">
        <v>26</v>
      </c>
      <c r="AA32">
        <v>6</v>
      </c>
      <c r="AB32">
        <v>18</v>
      </c>
      <c r="AC32">
        <v>33</v>
      </c>
      <c r="AD32">
        <v>71</v>
      </c>
    </row>
    <row r="33" spans="1:30">
      <c r="A33" s="72">
        <v>28</v>
      </c>
      <c r="B33" t="s">
        <v>816</v>
      </c>
      <c r="C33" t="s">
        <v>811</v>
      </c>
      <c r="D33">
        <v>21</v>
      </c>
      <c r="E33" t="s">
        <v>790</v>
      </c>
      <c r="F33">
        <v>7</v>
      </c>
      <c r="G33">
        <v>0</v>
      </c>
      <c r="H33">
        <v>80</v>
      </c>
      <c r="I33">
        <v>14</v>
      </c>
      <c r="J33">
        <v>21</v>
      </c>
      <c r="K33">
        <v>0.66700000000000004</v>
      </c>
      <c r="L33">
        <v>4</v>
      </c>
      <c r="M33">
        <v>5</v>
      </c>
      <c r="N33">
        <v>0.8</v>
      </c>
      <c r="O33">
        <v>10</v>
      </c>
      <c r="P33">
        <v>16</v>
      </c>
      <c r="Q33">
        <v>0.625</v>
      </c>
      <c r="R33">
        <v>0.76200000000000001</v>
      </c>
      <c r="S33">
        <v>6</v>
      </c>
      <c r="T33">
        <v>10</v>
      </c>
      <c r="U33">
        <v>0.6</v>
      </c>
      <c r="V33">
        <v>1</v>
      </c>
      <c r="W33">
        <v>7</v>
      </c>
      <c r="X33">
        <v>8</v>
      </c>
      <c r="Y33">
        <v>5</v>
      </c>
      <c r="Z33">
        <v>2</v>
      </c>
      <c r="AA33">
        <v>1</v>
      </c>
      <c r="AB33">
        <v>4</v>
      </c>
      <c r="AC33">
        <v>12</v>
      </c>
      <c r="AD33">
        <v>38</v>
      </c>
    </row>
    <row r="34" spans="1:30">
      <c r="A34" s="72">
        <v>29</v>
      </c>
      <c r="B34" t="s">
        <v>1298</v>
      </c>
      <c r="C34" t="s">
        <v>811</v>
      </c>
      <c r="D34">
        <v>20</v>
      </c>
      <c r="E34" t="s">
        <v>846</v>
      </c>
      <c r="F34">
        <v>52</v>
      </c>
      <c r="G34">
        <v>50</v>
      </c>
      <c r="H34">
        <v>1780</v>
      </c>
      <c r="I34">
        <v>203</v>
      </c>
      <c r="J34">
        <v>564</v>
      </c>
      <c r="K34">
        <v>0.36</v>
      </c>
      <c r="L34">
        <v>90</v>
      </c>
      <c r="M34">
        <v>295</v>
      </c>
      <c r="N34">
        <v>0.30499999999999999</v>
      </c>
      <c r="O34">
        <v>113</v>
      </c>
      <c r="P34">
        <v>269</v>
      </c>
      <c r="Q34">
        <v>0.42</v>
      </c>
      <c r="R34">
        <v>0.44</v>
      </c>
      <c r="S34">
        <v>32</v>
      </c>
      <c r="T34">
        <v>71</v>
      </c>
      <c r="U34">
        <v>0.45100000000000001</v>
      </c>
      <c r="V34">
        <v>69</v>
      </c>
      <c r="W34">
        <v>291</v>
      </c>
      <c r="X34">
        <v>360</v>
      </c>
      <c r="Y34">
        <v>376</v>
      </c>
      <c r="Z34">
        <v>88</v>
      </c>
      <c r="AA34">
        <v>43</v>
      </c>
      <c r="AB34">
        <v>136</v>
      </c>
      <c r="AC34">
        <v>117</v>
      </c>
      <c r="AD34">
        <v>528</v>
      </c>
    </row>
    <row r="35" spans="1:30">
      <c r="A35" s="72">
        <v>30</v>
      </c>
      <c r="B35" t="s">
        <v>819</v>
      </c>
      <c r="C35" t="s">
        <v>811</v>
      </c>
      <c r="D35">
        <v>33</v>
      </c>
      <c r="E35" t="s">
        <v>773</v>
      </c>
      <c r="F35">
        <v>69</v>
      </c>
      <c r="G35">
        <v>10</v>
      </c>
      <c r="H35">
        <v>1603</v>
      </c>
      <c r="I35">
        <v>303</v>
      </c>
      <c r="J35">
        <v>690</v>
      </c>
      <c r="K35">
        <v>0.439</v>
      </c>
      <c r="L35">
        <v>115</v>
      </c>
      <c r="M35">
        <v>313</v>
      </c>
      <c r="N35">
        <v>0.36699999999999999</v>
      </c>
      <c r="O35">
        <v>188</v>
      </c>
      <c r="P35">
        <v>377</v>
      </c>
      <c r="Q35">
        <v>0.499</v>
      </c>
      <c r="R35">
        <v>0.52200000000000002</v>
      </c>
      <c r="S35">
        <v>80</v>
      </c>
      <c r="T35">
        <v>102</v>
      </c>
      <c r="U35">
        <v>0.78400000000000003</v>
      </c>
      <c r="V35">
        <v>15</v>
      </c>
      <c r="W35">
        <v>186</v>
      </c>
      <c r="X35">
        <v>201</v>
      </c>
      <c r="Y35">
        <v>434</v>
      </c>
      <c r="Z35">
        <v>35</v>
      </c>
      <c r="AA35">
        <v>3</v>
      </c>
      <c r="AB35">
        <v>143</v>
      </c>
      <c r="AC35">
        <v>83</v>
      </c>
      <c r="AD35">
        <v>801</v>
      </c>
    </row>
    <row r="36" spans="1:30">
      <c r="A36" s="72">
        <v>31</v>
      </c>
      <c r="B36" t="s">
        <v>820</v>
      </c>
      <c r="C36" t="s">
        <v>766</v>
      </c>
      <c r="D36">
        <v>25</v>
      </c>
      <c r="E36" t="s">
        <v>773</v>
      </c>
      <c r="F36">
        <v>77</v>
      </c>
      <c r="G36">
        <v>77</v>
      </c>
      <c r="H36">
        <v>2634</v>
      </c>
      <c r="I36">
        <v>537</v>
      </c>
      <c r="J36">
        <v>1208</v>
      </c>
      <c r="K36">
        <v>0.44500000000000001</v>
      </c>
      <c r="L36">
        <v>119</v>
      </c>
      <c r="M36">
        <v>333</v>
      </c>
      <c r="N36">
        <v>0.35699999999999998</v>
      </c>
      <c r="O36">
        <v>418</v>
      </c>
      <c r="P36">
        <v>875</v>
      </c>
      <c r="Q36">
        <v>0.47799999999999998</v>
      </c>
      <c r="R36">
        <v>0.49399999999999999</v>
      </c>
      <c r="S36">
        <v>259</v>
      </c>
      <c r="T36">
        <v>313</v>
      </c>
      <c r="U36">
        <v>0.82699999999999996</v>
      </c>
      <c r="V36">
        <v>77</v>
      </c>
      <c r="W36">
        <v>391</v>
      </c>
      <c r="X36">
        <v>468</v>
      </c>
      <c r="Y36">
        <v>152</v>
      </c>
      <c r="Z36">
        <v>49</v>
      </c>
      <c r="AA36">
        <v>14</v>
      </c>
      <c r="AB36">
        <v>118</v>
      </c>
      <c r="AC36">
        <v>94</v>
      </c>
      <c r="AD36">
        <v>1452</v>
      </c>
    </row>
    <row r="37" spans="1:30">
      <c r="A37" s="72">
        <v>32</v>
      </c>
      <c r="B37" t="s">
        <v>823</v>
      </c>
      <c r="C37" t="s">
        <v>769</v>
      </c>
      <c r="D37">
        <v>27</v>
      </c>
      <c r="E37" t="s">
        <v>808</v>
      </c>
      <c r="F37">
        <v>81</v>
      </c>
      <c r="G37">
        <v>40</v>
      </c>
      <c r="H37">
        <v>2683</v>
      </c>
      <c r="I37">
        <v>465</v>
      </c>
      <c r="J37">
        <v>1028</v>
      </c>
      <c r="K37">
        <v>0.45200000000000001</v>
      </c>
      <c r="L37">
        <v>156</v>
      </c>
      <c r="M37">
        <v>422</v>
      </c>
      <c r="N37">
        <v>0.37</v>
      </c>
      <c r="O37">
        <v>309</v>
      </c>
      <c r="P37">
        <v>606</v>
      </c>
      <c r="Q37">
        <v>0.51</v>
      </c>
      <c r="R37">
        <v>0.52800000000000002</v>
      </c>
      <c r="S37">
        <v>182</v>
      </c>
      <c r="T37">
        <v>226</v>
      </c>
      <c r="U37">
        <v>0.80500000000000005</v>
      </c>
      <c r="V37">
        <v>70</v>
      </c>
      <c r="W37">
        <v>339</v>
      </c>
      <c r="X37">
        <v>409</v>
      </c>
      <c r="Y37">
        <v>331</v>
      </c>
      <c r="Z37">
        <v>82</v>
      </c>
      <c r="AA37">
        <v>52</v>
      </c>
      <c r="AB37">
        <v>149</v>
      </c>
      <c r="AC37">
        <v>168</v>
      </c>
      <c r="AD37">
        <v>1268</v>
      </c>
    </row>
    <row r="38" spans="1:30">
      <c r="A38" s="72">
        <v>33</v>
      </c>
      <c r="B38" t="s">
        <v>825</v>
      </c>
      <c r="C38" t="s">
        <v>769</v>
      </c>
      <c r="D38">
        <v>29</v>
      </c>
      <c r="E38" t="s">
        <v>826</v>
      </c>
      <c r="F38">
        <v>64</v>
      </c>
      <c r="G38">
        <v>64</v>
      </c>
      <c r="H38">
        <v>1981</v>
      </c>
      <c r="I38">
        <v>270</v>
      </c>
      <c r="J38">
        <v>650</v>
      </c>
      <c r="K38">
        <v>0.41499999999999998</v>
      </c>
      <c r="L38">
        <v>92</v>
      </c>
      <c r="M38">
        <v>274</v>
      </c>
      <c r="N38">
        <v>0.33600000000000002</v>
      </c>
      <c r="O38">
        <v>178</v>
      </c>
      <c r="P38">
        <v>376</v>
      </c>
      <c r="Q38">
        <v>0.47299999999999998</v>
      </c>
      <c r="R38">
        <v>0.48599999999999999</v>
      </c>
      <c r="S38">
        <v>108</v>
      </c>
      <c r="T38">
        <v>130</v>
      </c>
      <c r="U38">
        <v>0.83099999999999996</v>
      </c>
      <c r="V38">
        <v>57</v>
      </c>
      <c r="W38">
        <v>249</v>
      </c>
      <c r="X38">
        <v>306</v>
      </c>
      <c r="Y38">
        <v>349</v>
      </c>
      <c r="Z38">
        <v>65</v>
      </c>
      <c r="AA38">
        <v>23</v>
      </c>
      <c r="AB38">
        <v>131</v>
      </c>
      <c r="AC38">
        <v>72</v>
      </c>
      <c r="AD38">
        <v>740</v>
      </c>
    </row>
    <row r="39" spans="1:30">
      <c r="A39" s="72">
        <v>34</v>
      </c>
      <c r="B39" t="s">
        <v>827</v>
      </c>
      <c r="C39" t="s">
        <v>769</v>
      </c>
      <c r="D39">
        <v>29</v>
      </c>
      <c r="E39" t="s">
        <v>797</v>
      </c>
      <c r="F39">
        <v>39</v>
      </c>
      <c r="G39">
        <v>11</v>
      </c>
      <c r="H39">
        <v>925</v>
      </c>
      <c r="I39">
        <v>109</v>
      </c>
      <c r="J39">
        <v>262</v>
      </c>
      <c r="K39">
        <v>0.41599999999999998</v>
      </c>
      <c r="L39">
        <v>54</v>
      </c>
      <c r="M39">
        <v>146</v>
      </c>
      <c r="N39">
        <v>0.37</v>
      </c>
      <c r="O39">
        <v>55</v>
      </c>
      <c r="P39">
        <v>116</v>
      </c>
      <c r="Q39">
        <v>0.47399999999999998</v>
      </c>
      <c r="R39">
        <v>0.51900000000000002</v>
      </c>
      <c r="S39">
        <v>35</v>
      </c>
      <c r="T39">
        <v>44</v>
      </c>
      <c r="U39">
        <v>0.79500000000000004</v>
      </c>
      <c r="V39">
        <v>15</v>
      </c>
      <c r="W39">
        <v>65</v>
      </c>
      <c r="X39">
        <v>80</v>
      </c>
      <c r="Y39">
        <v>54</v>
      </c>
      <c r="Z39">
        <v>23</v>
      </c>
      <c r="AA39">
        <v>6</v>
      </c>
      <c r="AB39">
        <v>46</v>
      </c>
      <c r="AC39">
        <v>91</v>
      </c>
      <c r="AD39">
        <v>307</v>
      </c>
    </row>
    <row r="40" spans="1:30">
      <c r="A40" s="72">
        <v>35</v>
      </c>
      <c r="B40" t="s">
        <v>828</v>
      </c>
      <c r="C40" t="s">
        <v>776</v>
      </c>
      <c r="D40">
        <v>31</v>
      </c>
      <c r="E40" t="s">
        <v>855</v>
      </c>
      <c r="F40">
        <v>81</v>
      </c>
      <c r="G40">
        <v>67</v>
      </c>
      <c r="H40">
        <v>1485</v>
      </c>
      <c r="I40">
        <v>210</v>
      </c>
      <c r="J40">
        <v>446</v>
      </c>
      <c r="K40">
        <v>0.47099999999999997</v>
      </c>
      <c r="L40">
        <v>3</v>
      </c>
      <c r="M40">
        <v>21</v>
      </c>
      <c r="N40">
        <v>0.14299999999999999</v>
      </c>
      <c r="O40">
        <v>207</v>
      </c>
      <c r="P40">
        <v>425</v>
      </c>
      <c r="Q40">
        <v>0.48699999999999999</v>
      </c>
      <c r="R40">
        <v>0.47399999999999998</v>
      </c>
      <c r="S40">
        <v>59</v>
      </c>
      <c r="T40">
        <v>78</v>
      </c>
      <c r="U40">
        <v>0.75600000000000001</v>
      </c>
      <c r="V40">
        <v>130</v>
      </c>
      <c r="W40">
        <v>304</v>
      </c>
      <c r="X40">
        <v>434</v>
      </c>
      <c r="Y40">
        <v>93</v>
      </c>
      <c r="Z40">
        <v>22</v>
      </c>
      <c r="AA40">
        <v>51</v>
      </c>
      <c r="AB40">
        <v>80</v>
      </c>
      <c r="AC40">
        <v>200</v>
      </c>
      <c r="AD40">
        <v>482</v>
      </c>
    </row>
    <row r="41" spans="1:30">
      <c r="A41" s="72">
        <v>36</v>
      </c>
      <c r="B41" t="s">
        <v>830</v>
      </c>
      <c r="C41" t="s">
        <v>769</v>
      </c>
      <c r="D41">
        <v>28</v>
      </c>
      <c r="E41" t="s">
        <v>831</v>
      </c>
      <c r="F41">
        <v>65</v>
      </c>
      <c r="G41">
        <v>65</v>
      </c>
      <c r="H41">
        <v>1789</v>
      </c>
      <c r="I41">
        <v>284</v>
      </c>
      <c r="J41">
        <v>676</v>
      </c>
      <c r="K41">
        <v>0.42</v>
      </c>
      <c r="L41">
        <v>108</v>
      </c>
      <c r="M41">
        <v>274</v>
      </c>
      <c r="N41">
        <v>0.39400000000000002</v>
      </c>
      <c r="O41">
        <v>176</v>
      </c>
      <c r="P41">
        <v>402</v>
      </c>
      <c r="Q41">
        <v>0.438</v>
      </c>
      <c r="R41">
        <v>0.5</v>
      </c>
      <c r="S41">
        <v>160</v>
      </c>
      <c r="T41">
        <v>201</v>
      </c>
      <c r="U41">
        <v>0.79600000000000004</v>
      </c>
      <c r="V41">
        <v>25</v>
      </c>
      <c r="W41">
        <v>223</v>
      </c>
      <c r="X41">
        <v>248</v>
      </c>
      <c r="Y41">
        <v>228</v>
      </c>
      <c r="Z41">
        <v>100</v>
      </c>
      <c r="AA41">
        <v>45</v>
      </c>
      <c r="AB41">
        <v>157</v>
      </c>
      <c r="AC41">
        <v>147</v>
      </c>
      <c r="AD41">
        <v>836</v>
      </c>
    </row>
    <row r="42" spans="1:30">
      <c r="A42" s="72">
        <v>37</v>
      </c>
      <c r="B42" t="s">
        <v>832</v>
      </c>
      <c r="C42" t="s">
        <v>769</v>
      </c>
      <c r="D42">
        <v>24</v>
      </c>
      <c r="E42" t="s">
        <v>833</v>
      </c>
      <c r="F42">
        <v>82</v>
      </c>
      <c r="G42">
        <v>82</v>
      </c>
      <c r="H42">
        <v>2977</v>
      </c>
      <c r="I42">
        <v>683</v>
      </c>
      <c r="J42">
        <v>1484</v>
      </c>
      <c r="K42">
        <v>0.46</v>
      </c>
      <c r="L42">
        <v>199</v>
      </c>
      <c r="M42">
        <v>530</v>
      </c>
      <c r="N42">
        <v>0.375</v>
      </c>
      <c r="O42">
        <v>484</v>
      </c>
      <c r="P42">
        <v>954</v>
      </c>
      <c r="Q42">
        <v>0.50700000000000001</v>
      </c>
      <c r="R42">
        <v>0.52700000000000002</v>
      </c>
      <c r="S42">
        <v>292</v>
      </c>
      <c r="T42">
        <v>369</v>
      </c>
      <c r="U42">
        <v>0.79100000000000004</v>
      </c>
      <c r="V42">
        <v>61</v>
      </c>
      <c r="W42">
        <v>302</v>
      </c>
      <c r="X42">
        <v>363</v>
      </c>
      <c r="Y42">
        <v>373</v>
      </c>
      <c r="Z42">
        <v>96</v>
      </c>
      <c r="AA42">
        <v>36</v>
      </c>
      <c r="AB42">
        <v>214</v>
      </c>
      <c r="AC42">
        <v>160</v>
      </c>
      <c r="AD42">
        <v>1857</v>
      </c>
    </row>
    <row r="43" spans="1:30">
      <c r="A43" s="72">
        <v>38</v>
      </c>
      <c r="B43" t="s">
        <v>834</v>
      </c>
      <c r="C43" t="s">
        <v>769</v>
      </c>
      <c r="D43">
        <v>21</v>
      </c>
      <c r="E43" t="s">
        <v>808</v>
      </c>
      <c r="F43">
        <v>62</v>
      </c>
      <c r="G43">
        <v>0</v>
      </c>
      <c r="H43">
        <v>583</v>
      </c>
      <c r="I43">
        <v>73</v>
      </c>
      <c r="J43">
        <v>178</v>
      </c>
      <c r="K43">
        <v>0.41</v>
      </c>
      <c r="L43">
        <v>28</v>
      </c>
      <c r="M43">
        <v>82</v>
      </c>
      <c r="N43">
        <v>0.34100000000000003</v>
      </c>
      <c r="O43">
        <v>45</v>
      </c>
      <c r="P43">
        <v>96</v>
      </c>
      <c r="Q43">
        <v>0.46899999999999997</v>
      </c>
      <c r="R43">
        <v>0.48899999999999999</v>
      </c>
      <c r="S43">
        <v>22</v>
      </c>
      <c r="T43">
        <v>33</v>
      </c>
      <c r="U43">
        <v>0.66700000000000004</v>
      </c>
      <c r="V43">
        <v>14</v>
      </c>
      <c r="W43">
        <v>57</v>
      </c>
      <c r="X43">
        <v>71</v>
      </c>
      <c r="Y43">
        <v>31</v>
      </c>
      <c r="Z43">
        <v>15</v>
      </c>
      <c r="AA43">
        <v>7</v>
      </c>
      <c r="AB43">
        <v>24</v>
      </c>
      <c r="AC43">
        <v>36</v>
      </c>
      <c r="AD43">
        <v>196</v>
      </c>
    </row>
    <row r="44" spans="1:30">
      <c r="A44" s="72">
        <v>39</v>
      </c>
      <c r="B44" t="s">
        <v>835</v>
      </c>
      <c r="C44" t="s">
        <v>766</v>
      </c>
      <c r="D44">
        <v>29</v>
      </c>
      <c r="E44" t="s">
        <v>804</v>
      </c>
      <c r="F44">
        <v>74</v>
      </c>
      <c r="G44">
        <v>30</v>
      </c>
      <c r="H44">
        <v>1653</v>
      </c>
      <c r="I44">
        <v>409</v>
      </c>
      <c r="J44">
        <v>807</v>
      </c>
      <c r="K44">
        <v>0.50700000000000001</v>
      </c>
      <c r="L44">
        <v>34</v>
      </c>
      <c r="M44">
        <v>86</v>
      </c>
      <c r="N44">
        <v>0.39500000000000002</v>
      </c>
      <c r="O44">
        <v>375</v>
      </c>
      <c r="P44">
        <v>721</v>
      </c>
      <c r="Q44">
        <v>0.52</v>
      </c>
      <c r="R44">
        <v>0.52800000000000002</v>
      </c>
      <c r="S44">
        <v>124</v>
      </c>
      <c r="T44">
        <v>159</v>
      </c>
      <c r="U44">
        <v>0.78</v>
      </c>
      <c r="V44">
        <v>97</v>
      </c>
      <c r="W44">
        <v>317</v>
      </c>
      <c r="X44">
        <v>414</v>
      </c>
      <c r="Y44">
        <v>123</v>
      </c>
      <c r="Z44">
        <v>36</v>
      </c>
      <c r="AA44">
        <v>43</v>
      </c>
      <c r="AB44">
        <v>143</v>
      </c>
      <c r="AC44">
        <v>145</v>
      </c>
      <c r="AD44">
        <v>976</v>
      </c>
    </row>
    <row r="45" spans="1:30">
      <c r="A45" s="72">
        <v>40</v>
      </c>
      <c r="B45" t="s">
        <v>836</v>
      </c>
      <c r="C45" t="s">
        <v>769</v>
      </c>
      <c r="D45">
        <v>31</v>
      </c>
      <c r="E45" t="s">
        <v>772</v>
      </c>
      <c r="F45">
        <v>80</v>
      </c>
      <c r="G45">
        <v>2</v>
      </c>
      <c r="H45">
        <v>1947</v>
      </c>
      <c r="I45">
        <v>337</v>
      </c>
      <c r="J45">
        <v>764</v>
      </c>
      <c r="K45">
        <v>0.441</v>
      </c>
      <c r="L45">
        <v>149</v>
      </c>
      <c r="M45">
        <v>395</v>
      </c>
      <c r="N45">
        <v>0.377</v>
      </c>
      <c r="O45">
        <v>188</v>
      </c>
      <c r="P45">
        <v>369</v>
      </c>
      <c r="Q45">
        <v>0.50900000000000001</v>
      </c>
      <c r="R45">
        <v>0.53900000000000003</v>
      </c>
      <c r="S45">
        <v>148</v>
      </c>
      <c r="T45">
        <v>163</v>
      </c>
      <c r="U45">
        <v>0.90800000000000003</v>
      </c>
      <c r="V45">
        <v>20</v>
      </c>
      <c r="W45">
        <v>131</v>
      </c>
      <c r="X45">
        <v>151</v>
      </c>
      <c r="Y45">
        <v>148</v>
      </c>
      <c r="Z45">
        <v>66</v>
      </c>
      <c r="AA45">
        <v>12</v>
      </c>
      <c r="AB45">
        <v>94</v>
      </c>
      <c r="AC45">
        <v>91</v>
      </c>
      <c r="AD45">
        <v>971</v>
      </c>
    </row>
    <row r="46" spans="1:30">
      <c r="A46" s="72">
        <v>40</v>
      </c>
      <c r="B46" t="s">
        <v>836</v>
      </c>
      <c r="C46" t="s">
        <v>769</v>
      </c>
      <c r="D46">
        <v>31</v>
      </c>
      <c r="E46" t="s">
        <v>831</v>
      </c>
      <c r="F46">
        <v>52</v>
      </c>
      <c r="G46">
        <v>1</v>
      </c>
      <c r="H46">
        <v>1210</v>
      </c>
      <c r="I46">
        <v>199</v>
      </c>
      <c r="J46">
        <v>485</v>
      </c>
      <c r="K46">
        <v>0.41</v>
      </c>
      <c r="L46">
        <v>92</v>
      </c>
      <c r="M46">
        <v>247</v>
      </c>
      <c r="N46">
        <v>0.372</v>
      </c>
      <c r="O46">
        <v>107</v>
      </c>
      <c r="P46">
        <v>238</v>
      </c>
      <c r="Q46">
        <v>0.45</v>
      </c>
      <c r="R46">
        <v>0.505</v>
      </c>
      <c r="S46">
        <v>101</v>
      </c>
      <c r="T46">
        <v>109</v>
      </c>
      <c r="U46">
        <v>0.92700000000000005</v>
      </c>
      <c r="V46">
        <v>14</v>
      </c>
      <c r="W46">
        <v>86</v>
      </c>
      <c r="X46">
        <v>100</v>
      </c>
      <c r="Y46">
        <v>103</v>
      </c>
      <c r="Z46">
        <v>46</v>
      </c>
      <c r="AA46">
        <v>3</v>
      </c>
      <c r="AB46">
        <v>54</v>
      </c>
      <c r="AC46">
        <v>41</v>
      </c>
      <c r="AD46">
        <v>591</v>
      </c>
    </row>
    <row r="47" spans="1:30">
      <c r="A47" s="72">
        <v>40</v>
      </c>
      <c r="B47" t="s">
        <v>836</v>
      </c>
      <c r="C47" t="s">
        <v>769</v>
      </c>
      <c r="D47">
        <v>31</v>
      </c>
      <c r="E47" t="s">
        <v>797</v>
      </c>
      <c r="F47">
        <v>28</v>
      </c>
      <c r="G47">
        <v>1</v>
      </c>
      <c r="H47">
        <v>737</v>
      </c>
      <c r="I47">
        <v>138</v>
      </c>
      <c r="J47">
        <v>279</v>
      </c>
      <c r="K47">
        <v>0.495</v>
      </c>
      <c r="L47">
        <v>57</v>
      </c>
      <c r="M47">
        <v>148</v>
      </c>
      <c r="N47">
        <v>0.38500000000000001</v>
      </c>
      <c r="O47">
        <v>81</v>
      </c>
      <c r="P47">
        <v>131</v>
      </c>
      <c r="Q47">
        <v>0.61799999999999999</v>
      </c>
      <c r="R47">
        <v>0.59699999999999998</v>
      </c>
      <c r="S47">
        <v>47</v>
      </c>
      <c r="T47">
        <v>54</v>
      </c>
      <c r="U47">
        <v>0.87</v>
      </c>
      <c r="V47">
        <v>6</v>
      </c>
      <c r="W47">
        <v>45</v>
      </c>
      <c r="X47">
        <v>51</v>
      </c>
      <c r="Y47">
        <v>45</v>
      </c>
      <c r="Z47">
        <v>20</v>
      </c>
      <c r="AA47">
        <v>9</v>
      </c>
      <c r="AB47">
        <v>40</v>
      </c>
      <c r="AC47">
        <v>50</v>
      </c>
      <c r="AD47">
        <v>380</v>
      </c>
    </row>
    <row r="48" spans="1:30">
      <c r="A48" s="72">
        <v>41</v>
      </c>
      <c r="B48" t="s">
        <v>1299</v>
      </c>
      <c r="C48" t="s">
        <v>776</v>
      </c>
      <c r="D48">
        <v>23</v>
      </c>
      <c r="E48" t="s">
        <v>822</v>
      </c>
      <c r="F48">
        <v>57</v>
      </c>
      <c r="G48">
        <v>13</v>
      </c>
      <c r="H48">
        <v>809</v>
      </c>
      <c r="I48">
        <v>116</v>
      </c>
      <c r="J48">
        <v>185</v>
      </c>
      <c r="K48">
        <v>0.627</v>
      </c>
      <c r="L48">
        <v>0</v>
      </c>
      <c r="M48">
        <v>4</v>
      </c>
      <c r="N48">
        <v>0</v>
      </c>
      <c r="O48">
        <v>116</v>
      </c>
      <c r="P48">
        <v>181</v>
      </c>
      <c r="Q48">
        <v>0.64100000000000001</v>
      </c>
      <c r="R48">
        <v>0.627</v>
      </c>
      <c r="S48">
        <v>30</v>
      </c>
      <c r="T48">
        <v>44</v>
      </c>
      <c r="U48">
        <v>0.68200000000000005</v>
      </c>
      <c r="V48">
        <v>60</v>
      </c>
      <c r="W48">
        <v>147</v>
      </c>
      <c r="X48">
        <v>207</v>
      </c>
      <c r="Y48">
        <v>102</v>
      </c>
      <c r="Z48">
        <v>35</v>
      </c>
      <c r="AA48">
        <v>56</v>
      </c>
      <c r="AB48">
        <v>51</v>
      </c>
      <c r="AC48">
        <v>92</v>
      </c>
      <c r="AD48">
        <v>262</v>
      </c>
    </row>
    <row r="49" spans="1:30">
      <c r="A49" s="72">
        <v>42</v>
      </c>
      <c r="B49" t="s">
        <v>837</v>
      </c>
      <c r="C49" t="s">
        <v>794</v>
      </c>
      <c r="D49">
        <v>23</v>
      </c>
      <c r="E49" t="s">
        <v>831</v>
      </c>
      <c r="F49">
        <v>26</v>
      </c>
      <c r="G49">
        <v>3</v>
      </c>
      <c r="H49">
        <v>455</v>
      </c>
      <c r="I49">
        <v>53</v>
      </c>
      <c r="J49">
        <v>128</v>
      </c>
      <c r="K49">
        <v>0.41399999999999998</v>
      </c>
      <c r="L49">
        <v>11</v>
      </c>
      <c r="M49">
        <v>30</v>
      </c>
      <c r="N49">
        <v>0.36699999999999999</v>
      </c>
      <c r="O49">
        <v>42</v>
      </c>
      <c r="P49">
        <v>98</v>
      </c>
      <c r="Q49">
        <v>0.42899999999999999</v>
      </c>
      <c r="R49">
        <v>0.45700000000000002</v>
      </c>
      <c r="S49">
        <v>19</v>
      </c>
      <c r="T49">
        <v>33</v>
      </c>
      <c r="U49">
        <v>0.57599999999999996</v>
      </c>
      <c r="V49">
        <v>8</v>
      </c>
      <c r="W49">
        <v>64</v>
      </c>
      <c r="X49">
        <v>72</v>
      </c>
      <c r="Y49">
        <v>49</v>
      </c>
      <c r="Z49">
        <v>21</v>
      </c>
      <c r="AA49">
        <v>12</v>
      </c>
      <c r="AB49">
        <v>47</v>
      </c>
      <c r="AC49">
        <v>38</v>
      </c>
      <c r="AD49">
        <v>136</v>
      </c>
    </row>
    <row r="50" spans="1:30">
      <c r="A50" s="72">
        <v>43</v>
      </c>
      <c r="B50" t="s">
        <v>838</v>
      </c>
      <c r="C50" t="s">
        <v>766</v>
      </c>
      <c r="D50">
        <v>20</v>
      </c>
      <c r="E50" t="s">
        <v>818</v>
      </c>
      <c r="F50">
        <v>82</v>
      </c>
      <c r="G50">
        <v>37</v>
      </c>
      <c r="H50">
        <v>2069</v>
      </c>
      <c r="I50">
        <v>187</v>
      </c>
      <c r="J50">
        <v>484</v>
      </c>
      <c r="K50">
        <v>0.38600000000000001</v>
      </c>
      <c r="L50">
        <v>118</v>
      </c>
      <c r="M50">
        <v>322</v>
      </c>
      <c r="N50">
        <v>0.36599999999999999</v>
      </c>
      <c r="O50">
        <v>69</v>
      </c>
      <c r="P50">
        <v>162</v>
      </c>
      <c r="Q50">
        <v>0.42599999999999999</v>
      </c>
      <c r="R50">
        <v>0.50800000000000001</v>
      </c>
      <c r="S50">
        <v>39</v>
      </c>
      <c r="T50">
        <v>51</v>
      </c>
      <c r="U50">
        <v>0.76500000000000001</v>
      </c>
      <c r="V50">
        <v>40</v>
      </c>
      <c r="W50">
        <v>321</v>
      </c>
      <c r="X50">
        <v>361</v>
      </c>
      <c r="Y50">
        <v>130</v>
      </c>
      <c r="Z50">
        <v>22</v>
      </c>
      <c r="AA50">
        <v>53</v>
      </c>
      <c r="AB50">
        <v>112</v>
      </c>
      <c r="AC50">
        <v>166</v>
      </c>
      <c r="AD50">
        <v>531</v>
      </c>
    </row>
    <row r="51" spans="1:30">
      <c r="A51" s="72">
        <v>44</v>
      </c>
      <c r="B51" t="s">
        <v>841</v>
      </c>
      <c r="C51" t="s">
        <v>766</v>
      </c>
      <c r="D51">
        <v>25</v>
      </c>
      <c r="E51" t="s">
        <v>784</v>
      </c>
      <c r="F51">
        <v>77</v>
      </c>
      <c r="G51">
        <v>10</v>
      </c>
      <c r="H51">
        <v>1086</v>
      </c>
      <c r="I51">
        <v>161</v>
      </c>
      <c r="J51">
        <v>366</v>
      </c>
      <c r="K51">
        <v>0.44</v>
      </c>
      <c r="L51">
        <v>94</v>
      </c>
      <c r="M51">
        <v>252</v>
      </c>
      <c r="N51">
        <v>0.373</v>
      </c>
      <c r="O51">
        <v>67</v>
      </c>
      <c r="P51">
        <v>114</v>
      </c>
      <c r="Q51">
        <v>0.58799999999999997</v>
      </c>
      <c r="R51">
        <v>0.56799999999999995</v>
      </c>
      <c r="S51">
        <v>40</v>
      </c>
      <c r="T51">
        <v>49</v>
      </c>
      <c r="U51">
        <v>0.81599999999999995</v>
      </c>
      <c r="V51">
        <v>18</v>
      </c>
      <c r="W51">
        <v>135</v>
      </c>
      <c r="X51">
        <v>153</v>
      </c>
      <c r="Y51">
        <v>74</v>
      </c>
      <c r="Z51">
        <v>26</v>
      </c>
      <c r="AA51">
        <v>28</v>
      </c>
      <c r="AB51">
        <v>36</v>
      </c>
      <c r="AC51">
        <v>93</v>
      </c>
      <c r="AD51">
        <v>456</v>
      </c>
    </row>
    <row r="52" spans="1:30">
      <c r="A52" s="72">
        <v>45</v>
      </c>
      <c r="B52" t="s">
        <v>842</v>
      </c>
      <c r="C52" t="s">
        <v>769</v>
      </c>
      <c r="D52">
        <v>29</v>
      </c>
      <c r="E52" t="s">
        <v>795</v>
      </c>
      <c r="F52">
        <v>11</v>
      </c>
      <c r="G52">
        <v>11</v>
      </c>
      <c r="H52">
        <v>334</v>
      </c>
      <c r="I52">
        <v>48</v>
      </c>
      <c r="J52">
        <v>119</v>
      </c>
      <c r="K52">
        <v>0.40300000000000002</v>
      </c>
      <c r="L52">
        <v>24</v>
      </c>
      <c r="M52">
        <v>60</v>
      </c>
      <c r="N52">
        <v>0.4</v>
      </c>
      <c r="O52">
        <v>24</v>
      </c>
      <c r="P52">
        <v>59</v>
      </c>
      <c r="Q52">
        <v>0.40699999999999997</v>
      </c>
      <c r="R52">
        <v>0.504</v>
      </c>
      <c r="S52">
        <v>14</v>
      </c>
      <c r="T52">
        <v>17</v>
      </c>
      <c r="U52">
        <v>0.82399999999999995</v>
      </c>
      <c r="V52">
        <v>16</v>
      </c>
      <c r="W52">
        <v>29</v>
      </c>
      <c r="X52">
        <v>45</v>
      </c>
      <c r="Y52">
        <v>32</v>
      </c>
      <c r="Z52">
        <v>19</v>
      </c>
      <c r="AA52">
        <v>5</v>
      </c>
      <c r="AB52">
        <v>25</v>
      </c>
      <c r="AC52">
        <v>34</v>
      </c>
      <c r="AD52">
        <v>134</v>
      </c>
    </row>
    <row r="53" spans="1:30">
      <c r="A53" s="72">
        <v>46</v>
      </c>
      <c r="B53" t="s">
        <v>1300</v>
      </c>
      <c r="C53" t="s">
        <v>776</v>
      </c>
      <c r="D53">
        <v>25</v>
      </c>
      <c r="E53" t="s">
        <v>812</v>
      </c>
      <c r="F53">
        <v>42</v>
      </c>
      <c r="G53">
        <v>0</v>
      </c>
      <c r="H53">
        <v>578</v>
      </c>
      <c r="I53">
        <v>68</v>
      </c>
      <c r="J53">
        <v>126</v>
      </c>
      <c r="K53">
        <v>0.54</v>
      </c>
      <c r="L53">
        <v>0</v>
      </c>
      <c r="M53">
        <v>0</v>
      </c>
      <c r="O53">
        <v>68</v>
      </c>
      <c r="P53">
        <v>126</v>
      </c>
      <c r="Q53">
        <v>0.54</v>
      </c>
      <c r="R53">
        <v>0.54</v>
      </c>
      <c r="S53">
        <v>42</v>
      </c>
      <c r="T53">
        <v>61</v>
      </c>
      <c r="U53">
        <v>0.68899999999999995</v>
      </c>
      <c r="V53">
        <v>70</v>
      </c>
      <c r="W53">
        <v>110</v>
      </c>
      <c r="X53">
        <v>180</v>
      </c>
      <c r="Y53">
        <v>34</v>
      </c>
      <c r="Z53">
        <v>15</v>
      </c>
      <c r="AA53">
        <v>21</v>
      </c>
      <c r="AB53">
        <v>21</v>
      </c>
      <c r="AC53">
        <v>56</v>
      </c>
      <c r="AD53">
        <v>178</v>
      </c>
    </row>
    <row r="54" spans="1:30">
      <c r="A54" s="72">
        <v>47</v>
      </c>
      <c r="B54" t="s">
        <v>1301</v>
      </c>
      <c r="C54" t="s">
        <v>769</v>
      </c>
      <c r="D54">
        <v>23</v>
      </c>
      <c r="E54" t="s">
        <v>855</v>
      </c>
      <c r="F54">
        <v>13</v>
      </c>
      <c r="G54">
        <v>1</v>
      </c>
      <c r="H54">
        <v>115</v>
      </c>
      <c r="I54">
        <v>15</v>
      </c>
      <c r="J54">
        <v>26</v>
      </c>
      <c r="K54">
        <v>0.57699999999999996</v>
      </c>
      <c r="L54">
        <v>3</v>
      </c>
      <c r="M54">
        <v>7</v>
      </c>
      <c r="N54">
        <v>0.42899999999999999</v>
      </c>
      <c r="O54">
        <v>12</v>
      </c>
      <c r="P54">
        <v>19</v>
      </c>
      <c r="Q54">
        <v>0.63200000000000001</v>
      </c>
      <c r="R54">
        <v>0.63500000000000001</v>
      </c>
      <c r="S54">
        <v>6</v>
      </c>
      <c r="T54">
        <v>13</v>
      </c>
      <c r="U54">
        <v>0.46200000000000002</v>
      </c>
      <c r="V54">
        <v>6</v>
      </c>
      <c r="W54">
        <v>13</v>
      </c>
      <c r="X54">
        <v>19</v>
      </c>
      <c r="Y54">
        <v>8</v>
      </c>
      <c r="Z54">
        <v>3</v>
      </c>
      <c r="AA54">
        <v>1</v>
      </c>
      <c r="AB54">
        <v>8</v>
      </c>
      <c r="AC54">
        <v>7</v>
      </c>
      <c r="AD54">
        <v>39</v>
      </c>
    </row>
    <row r="55" spans="1:30">
      <c r="A55" s="72">
        <v>48</v>
      </c>
      <c r="B55" t="s">
        <v>843</v>
      </c>
      <c r="C55" t="s">
        <v>776</v>
      </c>
      <c r="D55">
        <v>25</v>
      </c>
      <c r="E55" t="s">
        <v>812</v>
      </c>
      <c r="F55">
        <v>82</v>
      </c>
      <c r="G55">
        <v>25</v>
      </c>
      <c r="H55">
        <v>1495</v>
      </c>
      <c r="I55">
        <v>183</v>
      </c>
      <c r="J55">
        <v>352</v>
      </c>
      <c r="K55">
        <v>0.52</v>
      </c>
      <c r="L55">
        <v>0</v>
      </c>
      <c r="M55">
        <v>1</v>
      </c>
      <c r="N55">
        <v>0</v>
      </c>
      <c r="O55">
        <v>183</v>
      </c>
      <c r="P55">
        <v>351</v>
      </c>
      <c r="Q55">
        <v>0.52100000000000002</v>
      </c>
      <c r="R55">
        <v>0.52</v>
      </c>
      <c r="S55">
        <v>102</v>
      </c>
      <c r="T55">
        <v>157</v>
      </c>
      <c r="U55">
        <v>0.65</v>
      </c>
      <c r="V55">
        <v>144</v>
      </c>
      <c r="W55">
        <v>324</v>
      </c>
      <c r="X55">
        <v>468</v>
      </c>
      <c r="Y55">
        <v>66</v>
      </c>
      <c r="Z55">
        <v>21</v>
      </c>
      <c r="AA55">
        <v>95</v>
      </c>
      <c r="AB55">
        <v>84</v>
      </c>
      <c r="AC55">
        <v>158</v>
      </c>
      <c r="AD55">
        <v>468</v>
      </c>
    </row>
    <row r="56" spans="1:30">
      <c r="A56" s="72">
        <v>49</v>
      </c>
      <c r="B56" t="s">
        <v>844</v>
      </c>
      <c r="C56" t="s">
        <v>766</v>
      </c>
      <c r="D56">
        <v>29</v>
      </c>
      <c r="E56" t="s">
        <v>782</v>
      </c>
      <c r="F56">
        <v>67</v>
      </c>
      <c r="G56">
        <v>21</v>
      </c>
      <c r="H56">
        <v>1371</v>
      </c>
      <c r="I56">
        <v>171</v>
      </c>
      <c r="J56">
        <v>371</v>
      </c>
      <c r="K56">
        <v>0.46100000000000002</v>
      </c>
      <c r="L56">
        <v>76</v>
      </c>
      <c r="M56">
        <v>183</v>
      </c>
      <c r="N56">
        <v>0.41499999999999998</v>
      </c>
      <c r="O56">
        <v>95</v>
      </c>
      <c r="P56">
        <v>188</v>
      </c>
      <c r="Q56">
        <v>0.505</v>
      </c>
      <c r="R56">
        <v>0.56299999999999994</v>
      </c>
      <c r="S56">
        <v>36</v>
      </c>
      <c r="T56">
        <v>45</v>
      </c>
      <c r="U56">
        <v>0.8</v>
      </c>
      <c r="V56">
        <v>53</v>
      </c>
      <c r="W56">
        <v>221</v>
      </c>
      <c r="X56">
        <v>274</v>
      </c>
      <c r="Y56">
        <v>86</v>
      </c>
      <c r="Z56">
        <v>50</v>
      </c>
      <c r="AA56">
        <v>16</v>
      </c>
      <c r="AB56">
        <v>52</v>
      </c>
      <c r="AC56">
        <v>141</v>
      </c>
      <c r="AD56">
        <v>454</v>
      </c>
    </row>
    <row r="57" spans="1:30">
      <c r="A57" s="72">
        <v>50</v>
      </c>
      <c r="B57" t="s">
        <v>845</v>
      </c>
      <c r="C57" t="s">
        <v>776</v>
      </c>
      <c r="D57">
        <v>26</v>
      </c>
      <c r="E57" t="s">
        <v>800</v>
      </c>
      <c r="F57">
        <v>51</v>
      </c>
      <c r="G57">
        <v>2</v>
      </c>
      <c r="H57">
        <v>536</v>
      </c>
      <c r="I57">
        <v>75</v>
      </c>
      <c r="J57">
        <v>127</v>
      </c>
      <c r="K57">
        <v>0.59099999999999997</v>
      </c>
      <c r="L57">
        <v>1</v>
      </c>
      <c r="M57">
        <v>11</v>
      </c>
      <c r="N57">
        <v>9.0999999999999998E-2</v>
      </c>
      <c r="O57">
        <v>74</v>
      </c>
      <c r="P57">
        <v>116</v>
      </c>
      <c r="Q57">
        <v>0.63800000000000001</v>
      </c>
      <c r="R57">
        <v>0.59399999999999997</v>
      </c>
      <c r="S57">
        <v>29</v>
      </c>
      <c r="T57">
        <v>63</v>
      </c>
      <c r="U57">
        <v>0.46</v>
      </c>
      <c r="V57">
        <v>63</v>
      </c>
      <c r="W57">
        <v>100</v>
      </c>
      <c r="X57">
        <v>163</v>
      </c>
      <c r="Y57">
        <v>13</v>
      </c>
      <c r="Z57">
        <v>21</v>
      </c>
      <c r="AA57">
        <v>30</v>
      </c>
      <c r="AB57">
        <v>35</v>
      </c>
      <c r="AC57">
        <v>107</v>
      </c>
      <c r="AD57">
        <v>180</v>
      </c>
    </row>
    <row r="58" spans="1:30">
      <c r="A58" s="72">
        <v>51</v>
      </c>
      <c r="B58" t="s">
        <v>1302</v>
      </c>
      <c r="C58" t="s">
        <v>769</v>
      </c>
      <c r="D58">
        <v>21</v>
      </c>
      <c r="E58" t="s">
        <v>867</v>
      </c>
      <c r="F58">
        <v>19</v>
      </c>
      <c r="G58">
        <v>0</v>
      </c>
      <c r="H58">
        <v>314</v>
      </c>
      <c r="I58">
        <v>53</v>
      </c>
      <c r="J58">
        <v>143</v>
      </c>
      <c r="K58">
        <v>0.371</v>
      </c>
      <c r="L58">
        <v>15</v>
      </c>
      <c r="M58">
        <v>52</v>
      </c>
      <c r="N58">
        <v>0.28799999999999998</v>
      </c>
      <c r="O58">
        <v>38</v>
      </c>
      <c r="P58">
        <v>91</v>
      </c>
      <c r="Q58">
        <v>0.41799999999999998</v>
      </c>
      <c r="R58">
        <v>0.42299999999999999</v>
      </c>
      <c r="S58">
        <v>30</v>
      </c>
      <c r="T58">
        <v>39</v>
      </c>
      <c r="U58">
        <v>0.76900000000000002</v>
      </c>
      <c r="V58">
        <v>4</v>
      </c>
      <c r="W58">
        <v>29</v>
      </c>
      <c r="X58">
        <v>33</v>
      </c>
      <c r="Y58">
        <v>20</v>
      </c>
      <c r="Z58">
        <v>7</v>
      </c>
      <c r="AA58">
        <v>1</v>
      </c>
      <c r="AB58">
        <v>11</v>
      </c>
      <c r="AC58">
        <v>19</v>
      </c>
      <c r="AD58">
        <v>151</v>
      </c>
    </row>
    <row r="59" spans="1:30">
      <c r="A59" s="72">
        <v>52</v>
      </c>
      <c r="B59" t="s">
        <v>847</v>
      </c>
      <c r="C59" t="s">
        <v>811</v>
      </c>
      <c r="D59">
        <v>28</v>
      </c>
      <c r="E59" t="s">
        <v>772</v>
      </c>
      <c r="F59">
        <v>74</v>
      </c>
      <c r="G59">
        <v>74</v>
      </c>
      <c r="H59">
        <v>2322</v>
      </c>
      <c r="I59">
        <v>468</v>
      </c>
      <c r="J59">
        <v>989</v>
      </c>
      <c r="K59">
        <v>0.47299999999999998</v>
      </c>
      <c r="L59">
        <v>125</v>
      </c>
      <c r="M59">
        <v>360</v>
      </c>
      <c r="N59">
        <v>0.34699999999999998</v>
      </c>
      <c r="O59">
        <v>343</v>
      </c>
      <c r="P59">
        <v>629</v>
      </c>
      <c r="Q59">
        <v>0.54500000000000004</v>
      </c>
      <c r="R59">
        <v>0.53600000000000003</v>
      </c>
      <c r="S59">
        <v>252</v>
      </c>
      <c r="T59">
        <v>317</v>
      </c>
      <c r="U59">
        <v>0.79500000000000004</v>
      </c>
      <c r="V59">
        <v>51</v>
      </c>
      <c r="W59">
        <v>233</v>
      </c>
      <c r="X59">
        <v>284</v>
      </c>
      <c r="Y59">
        <v>370</v>
      </c>
      <c r="Z59">
        <v>149</v>
      </c>
      <c r="AA59">
        <v>42</v>
      </c>
      <c r="AB59">
        <v>216</v>
      </c>
      <c r="AC59">
        <v>185</v>
      </c>
      <c r="AD59">
        <v>1313</v>
      </c>
    </row>
    <row r="60" spans="1:30">
      <c r="A60" s="72">
        <v>52</v>
      </c>
      <c r="B60" t="s">
        <v>847</v>
      </c>
      <c r="C60" t="s">
        <v>811</v>
      </c>
      <c r="D60">
        <v>28</v>
      </c>
      <c r="E60" t="s">
        <v>818</v>
      </c>
      <c r="F60">
        <v>3</v>
      </c>
      <c r="G60">
        <v>3</v>
      </c>
      <c r="H60">
        <v>83</v>
      </c>
      <c r="I60">
        <v>16</v>
      </c>
      <c r="J60">
        <v>40</v>
      </c>
      <c r="K60">
        <v>0.4</v>
      </c>
      <c r="L60">
        <v>4</v>
      </c>
      <c r="M60">
        <v>13</v>
      </c>
      <c r="N60">
        <v>0.308</v>
      </c>
      <c r="O60">
        <v>12</v>
      </c>
      <c r="P60">
        <v>27</v>
      </c>
      <c r="Q60">
        <v>0.44400000000000001</v>
      </c>
      <c r="R60">
        <v>0.45</v>
      </c>
      <c r="S60">
        <v>11</v>
      </c>
      <c r="T60">
        <v>14</v>
      </c>
      <c r="U60">
        <v>0.78600000000000003</v>
      </c>
      <c r="V60">
        <v>3</v>
      </c>
      <c r="W60">
        <v>4</v>
      </c>
      <c r="X60">
        <v>7</v>
      </c>
      <c r="Y60">
        <v>9</v>
      </c>
      <c r="Z60">
        <v>4</v>
      </c>
      <c r="AA60">
        <v>2</v>
      </c>
      <c r="AB60">
        <v>10</v>
      </c>
      <c r="AC60">
        <v>6</v>
      </c>
      <c r="AD60">
        <v>47</v>
      </c>
    </row>
    <row r="61" spans="1:30">
      <c r="A61" s="72">
        <v>52</v>
      </c>
      <c r="B61" t="s">
        <v>847</v>
      </c>
      <c r="C61" t="s">
        <v>811</v>
      </c>
      <c r="D61">
        <v>28</v>
      </c>
      <c r="E61" t="s">
        <v>802</v>
      </c>
      <c r="F61">
        <v>71</v>
      </c>
      <c r="G61">
        <v>71</v>
      </c>
      <c r="H61">
        <v>2239</v>
      </c>
      <c r="I61">
        <v>452</v>
      </c>
      <c r="J61">
        <v>949</v>
      </c>
      <c r="K61">
        <v>0.47599999999999998</v>
      </c>
      <c r="L61">
        <v>121</v>
      </c>
      <c r="M61">
        <v>347</v>
      </c>
      <c r="N61">
        <v>0.34899999999999998</v>
      </c>
      <c r="O61">
        <v>331</v>
      </c>
      <c r="P61">
        <v>602</v>
      </c>
      <c r="Q61">
        <v>0.55000000000000004</v>
      </c>
      <c r="R61">
        <v>0.54</v>
      </c>
      <c r="S61">
        <v>241</v>
      </c>
      <c r="T61">
        <v>303</v>
      </c>
      <c r="U61">
        <v>0.79500000000000004</v>
      </c>
      <c r="V61">
        <v>48</v>
      </c>
      <c r="W61">
        <v>229</v>
      </c>
      <c r="X61">
        <v>277</v>
      </c>
      <c r="Y61">
        <v>361</v>
      </c>
      <c r="Z61">
        <v>145</v>
      </c>
      <c r="AA61">
        <v>40</v>
      </c>
      <c r="AB61">
        <v>206</v>
      </c>
      <c r="AC61">
        <v>179</v>
      </c>
      <c r="AD61">
        <v>1266</v>
      </c>
    </row>
    <row r="62" spans="1:30">
      <c r="A62" s="72">
        <v>53</v>
      </c>
      <c r="B62" t="s">
        <v>1303</v>
      </c>
      <c r="C62" t="s">
        <v>769</v>
      </c>
      <c r="D62">
        <v>25</v>
      </c>
      <c r="E62" t="s">
        <v>846</v>
      </c>
      <c r="F62">
        <v>5</v>
      </c>
      <c r="G62">
        <v>0</v>
      </c>
      <c r="H62">
        <v>45</v>
      </c>
      <c r="I62">
        <v>1</v>
      </c>
      <c r="J62">
        <v>5</v>
      </c>
      <c r="K62">
        <v>0.2</v>
      </c>
      <c r="L62">
        <v>0</v>
      </c>
      <c r="M62">
        <v>2</v>
      </c>
      <c r="N62">
        <v>0</v>
      </c>
      <c r="O62">
        <v>1</v>
      </c>
      <c r="P62">
        <v>3</v>
      </c>
      <c r="Q62">
        <v>0.33300000000000002</v>
      </c>
      <c r="R62">
        <v>0.2</v>
      </c>
      <c r="S62">
        <v>1</v>
      </c>
      <c r="T62">
        <v>2</v>
      </c>
      <c r="U62">
        <v>0.5</v>
      </c>
      <c r="V62">
        <v>0</v>
      </c>
      <c r="W62">
        <v>1</v>
      </c>
      <c r="X62">
        <v>1</v>
      </c>
      <c r="Y62">
        <v>3</v>
      </c>
      <c r="Z62">
        <v>1</v>
      </c>
      <c r="AA62">
        <v>0</v>
      </c>
      <c r="AB62">
        <v>3</v>
      </c>
      <c r="AC62">
        <v>2</v>
      </c>
      <c r="AD62">
        <v>3</v>
      </c>
    </row>
    <row r="63" spans="1:30">
      <c r="A63" s="72">
        <v>54</v>
      </c>
      <c r="B63" t="s">
        <v>1304</v>
      </c>
      <c r="C63" t="s">
        <v>769</v>
      </c>
      <c r="D63">
        <v>25</v>
      </c>
      <c r="E63" t="s">
        <v>778</v>
      </c>
      <c r="F63">
        <v>78</v>
      </c>
      <c r="G63">
        <v>53</v>
      </c>
      <c r="H63">
        <v>2175</v>
      </c>
      <c r="I63">
        <v>344</v>
      </c>
      <c r="J63">
        <v>772</v>
      </c>
      <c r="K63">
        <v>0.44600000000000001</v>
      </c>
      <c r="L63">
        <v>129</v>
      </c>
      <c r="M63">
        <v>329</v>
      </c>
      <c r="N63">
        <v>0.39200000000000002</v>
      </c>
      <c r="O63">
        <v>215</v>
      </c>
      <c r="P63">
        <v>443</v>
      </c>
      <c r="Q63">
        <v>0.48499999999999999</v>
      </c>
      <c r="R63">
        <v>0.52900000000000003</v>
      </c>
      <c r="S63">
        <v>100</v>
      </c>
      <c r="T63">
        <v>119</v>
      </c>
      <c r="U63">
        <v>0.84</v>
      </c>
      <c r="V63">
        <v>31</v>
      </c>
      <c r="W63">
        <v>192</v>
      </c>
      <c r="X63">
        <v>223</v>
      </c>
      <c r="Y63">
        <v>258</v>
      </c>
      <c r="Z63">
        <v>72</v>
      </c>
      <c r="AA63">
        <v>16</v>
      </c>
      <c r="AB63">
        <v>125</v>
      </c>
      <c r="AC63">
        <v>172</v>
      </c>
      <c r="AD63">
        <v>917</v>
      </c>
    </row>
    <row r="64" spans="1:30">
      <c r="A64" s="72">
        <v>55</v>
      </c>
      <c r="B64" t="s">
        <v>848</v>
      </c>
      <c r="C64" t="s">
        <v>794</v>
      </c>
      <c r="D64">
        <v>28</v>
      </c>
      <c r="E64" t="s">
        <v>786</v>
      </c>
      <c r="F64">
        <v>80</v>
      </c>
      <c r="G64">
        <v>80</v>
      </c>
      <c r="H64">
        <v>2464</v>
      </c>
      <c r="I64">
        <v>404</v>
      </c>
      <c r="J64">
        <v>852</v>
      </c>
      <c r="K64">
        <v>0.47399999999999998</v>
      </c>
      <c r="L64">
        <v>155</v>
      </c>
      <c r="M64">
        <v>386</v>
      </c>
      <c r="N64">
        <v>0.40200000000000002</v>
      </c>
      <c r="O64">
        <v>249</v>
      </c>
      <c r="P64">
        <v>466</v>
      </c>
      <c r="Q64">
        <v>0.53400000000000003</v>
      </c>
      <c r="R64">
        <v>0.56499999999999995</v>
      </c>
      <c r="S64">
        <v>178</v>
      </c>
      <c r="T64">
        <v>205</v>
      </c>
      <c r="U64">
        <v>0.86799999999999999</v>
      </c>
      <c r="V64">
        <v>30</v>
      </c>
      <c r="W64">
        <v>240</v>
      </c>
      <c r="X64">
        <v>270</v>
      </c>
      <c r="Y64">
        <v>119</v>
      </c>
      <c r="Z64">
        <v>55</v>
      </c>
      <c r="AA64">
        <v>8</v>
      </c>
      <c r="AB64">
        <v>106</v>
      </c>
      <c r="AC64">
        <v>129</v>
      </c>
      <c r="AD64">
        <v>1141</v>
      </c>
    </row>
    <row r="65" spans="1:30">
      <c r="A65" s="72">
        <v>56</v>
      </c>
      <c r="B65" t="s">
        <v>849</v>
      </c>
      <c r="C65" t="s">
        <v>776</v>
      </c>
      <c r="D65">
        <v>33</v>
      </c>
      <c r="E65" t="s">
        <v>846</v>
      </c>
      <c r="F65">
        <v>24</v>
      </c>
      <c r="G65">
        <v>5</v>
      </c>
      <c r="H65">
        <v>216</v>
      </c>
      <c r="I65">
        <v>17</v>
      </c>
      <c r="J65">
        <v>25</v>
      </c>
      <c r="K65">
        <v>0.68</v>
      </c>
      <c r="L65">
        <v>0</v>
      </c>
      <c r="M65">
        <v>0</v>
      </c>
      <c r="O65">
        <v>17</v>
      </c>
      <c r="P65">
        <v>25</v>
      </c>
      <c r="Q65">
        <v>0.68</v>
      </c>
      <c r="R65">
        <v>0.68</v>
      </c>
      <c r="S65">
        <v>2</v>
      </c>
      <c r="T65">
        <v>2</v>
      </c>
      <c r="U65">
        <v>1</v>
      </c>
      <c r="V65">
        <v>26</v>
      </c>
      <c r="W65">
        <v>52</v>
      </c>
      <c r="X65">
        <v>78</v>
      </c>
      <c r="Y65">
        <v>15</v>
      </c>
      <c r="Z65">
        <v>4</v>
      </c>
      <c r="AA65">
        <v>13</v>
      </c>
      <c r="AB65">
        <v>19</v>
      </c>
      <c r="AC65">
        <v>40</v>
      </c>
      <c r="AD65">
        <v>36</v>
      </c>
    </row>
    <row r="66" spans="1:30">
      <c r="A66" s="72">
        <v>57</v>
      </c>
      <c r="B66" t="s">
        <v>850</v>
      </c>
      <c r="C66" t="s">
        <v>766</v>
      </c>
      <c r="D66">
        <v>24</v>
      </c>
      <c r="E66" t="s">
        <v>802</v>
      </c>
      <c r="F66">
        <v>6</v>
      </c>
      <c r="G66">
        <v>0</v>
      </c>
      <c r="H66">
        <v>38</v>
      </c>
      <c r="I66">
        <v>3</v>
      </c>
      <c r="J66">
        <v>6</v>
      </c>
      <c r="K66">
        <v>0.5</v>
      </c>
      <c r="L66">
        <v>0</v>
      </c>
      <c r="M66">
        <v>1</v>
      </c>
      <c r="N66">
        <v>0</v>
      </c>
      <c r="O66">
        <v>3</v>
      </c>
      <c r="P66">
        <v>5</v>
      </c>
      <c r="Q66">
        <v>0.6</v>
      </c>
      <c r="R66">
        <v>0.5</v>
      </c>
      <c r="S66">
        <v>3</v>
      </c>
      <c r="T66">
        <v>6</v>
      </c>
      <c r="U66">
        <v>0.5</v>
      </c>
      <c r="V66">
        <v>6</v>
      </c>
      <c r="W66">
        <v>4</v>
      </c>
      <c r="X66">
        <v>10</v>
      </c>
      <c r="Y66">
        <v>0</v>
      </c>
      <c r="Z66">
        <v>2</v>
      </c>
      <c r="AA66">
        <v>0</v>
      </c>
      <c r="AB66">
        <v>2</v>
      </c>
      <c r="AC66">
        <v>3</v>
      </c>
      <c r="AD66">
        <v>9</v>
      </c>
    </row>
    <row r="67" spans="1:30">
      <c r="A67" s="72">
        <v>58</v>
      </c>
      <c r="B67" t="s">
        <v>852</v>
      </c>
      <c r="C67" t="s">
        <v>769</v>
      </c>
      <c r="D67">
        <v>21</v>
      </c>
      <c r="E67" t="s">
        <v>818</v>
      </c>
      <c r="F67">
        <v>54</v>
      </c>
      <c r="G67">
        <v>54</v>
      </c>
      <c r="H67">
        <v>1865</v>
      </c>
      <c r="I67">
        <v>455</v>
      </c>
      <c r="J67">
        <v>1054</v>
      </c>
      <c r="K67">
        <v>0.432</v>
      </c>
      <c r="L67">
        <v>147</v>
      </c>
      <c r="M67">
        <v>384</v>
      </c>
      <c r="N67">
        <v>0.38300000000000001</v>
      </c>
      <c r="O67">
        <v>308</v>
      </c>
      <c r="P67">
        <v>670</v>
      </c>
      <c r="Q67">
        <v>0.46</v>
      </c>
      <c r="R67">
        <v>0.501</v>
      </c>
      <c r="S67">
        <v>289</v>
      </c>
      <c r="T67">
        <v>329</v>
      </c>
      <c r="U67">
        <v>0.878</v>
      </c>
      <c r="V67">
        <v>26</v>
      </c>
      <c r="W67">
        <v>218</v>
      </c>
      <c r="X67">
        <v>244</v>
      </c>
      <c r="Y67">
        <v>253</v>
      </c>
      <c r="Z67">
        <v>47</v>
      </c>
      <c r="AA67">
        <v>14</v>
      </c>
      <c r="AB67">
        <v>194</v>
      </c>
      <c r="AC67">
        <v>168</v>
      </c>
      <c r="AD67">
        <v>1346</v>
      </c>
    </row>
    <row r="68" spans="1:30">
      <c r="A68" s="72">
        <v>59</v>
      </c>
      <c r="B68" t="s">
        <v>853</v>
      </c>
      <c r="C68" t="s">
        <v>766</v>
      </c>
      <c r="D68">
        <v>30</v>
      </c>
      <c r="E68" t="s">
        <v>772</v>
      </c>
      <c r="F68">
        <v>68</v>
      </c>
      <c r="G68">
        <v>7</v>
      </c>
      <c r="H68">
        <v>1158</v>
      </c>
      <c r="I68">
        <v>177</v>
      </c>
      <c r="J68">
        <v>343</v>
      </c>
      <c r="K68">
        <v>0.51600000000000001</v>
      </c>
      <c r="L68">
        <v>8</v>
      </c>
      <c r="M68">
        <v>33</v>
      </c>
      <c r="N68">
        <v>0.24199999999999999</v>
      </c>
      <c r="O68">
        <v>169</v>
      </c>
      <c r="P68">
        <v>310</v>
      </c>
      <c r="Q68">
        <v>0.54500000000000004</v>
      </c>
      <c r="R68">
        <v>0.52800000000000002</v>
      </c>
      <c r="S68">
        <v>66</v>
      </c>
      <c r="T68">
        <v>93</v>
      </c>
      <c r="U68">
        <v>0.71</v>
      </c>
      <c r="V68">
        <v>117</v>
      </c>
      <c r="W68">
        <v>201</v>
      </c>
      <c r="X68">
        <v>318</v>
      </c>
      <c r="Y68">
        <v>82</v>
      </c>
      <c r="Z68">
        <v>28</v>
      </c>
      <c r="AA68">
        <v>21</v>
      </c>
      <c r="AB68">
        <v>59</v>
      </c>
      <c r="AC68">
        <v>119</v>
      </c>
      <c r="AD68">
        <v>428</v>
      </c>
    </row>
    <row r="69" spans="1:30">
      <c r="A69" s="72">
        <v>59</v>
      </c>
      <c r="B69" t="s">
        <v>853</v>
      </c>
      <c r="C69" t="s">
        <v>766</v>
      </c>
      <c r="D69">
        <v>30</v>
      </c>
      <c r="E69" t="s">
        <v>774</v>
      </c>
      <c r="F69">
        <v>18</v>
      </c>
      <c r="G69">
        <v>6</v>
      </c>
      <c r="H69">
        <v>395</v>
      </c>
      <c r="I69">
        <v>77</v>
      </c>
      <c r="J69">
        <v>150</v>
      </c>
      <c r="K69">
        <v>0.51300000000000001</v>
      </c>
      <c r="L69">
        <v>3</v>
      </c>
      <c r="M69">
        <v>12</v>
      </c>
      <c r="N69">
        <v>0.25</v>
      </c>
      <c r="O69">
        <v>74</v>
      </c>
      <c r="P69">
        <v>138</v>
      </c>
      <c r="Q69">
        <v>0.53600000000000003</v>
      </c>
      <c r="R69">
        <v>0.52300000000000002</v>
      </c>
      <c r="S69">
        <v>24</v>
      </c>
      <c r="T69">
        <v>43</v>
      </c>
      <c r="U69">
        <v>0.55800000000000005</v>
      </c>
      <c r="V69">
        <v>38</v>
      </c>
      <c r="W69">
        <v>81</v>
      </c>
      <c r="X69">
        <v>119</v>
      </c>
      <c r="Y69">
        <v>38</v>
      </c>
      <c r="Z69">
        <v>8</v>
      </c>
      <c r="AA69">
        <v>5</v>
      </c>
      <c r="AB69">
        <v>30</v>
      </c>
      <c r="AC69">
        <v>43</v>
      </c>
      <c r="AD69">
        <v>181</v>
      </c>
    </row>
    <row r="70" spans="1:30">
      <c r="A70" s="72">
        <v>59</v>
      </c>
      <c r="B70" t="s">
        <v>853</v>
      </c>
      <c r="C70" t="s">
        <v>766</v>
      </c>
      <c r="D70">
        <v>30</v>
      </c>
      <c r="E70" t="s">
        <v>797</v>
      </c>
      <c r="F70">
        <v>33</v>
      </c>
      <c r="G70">
        <v>0</v>
      </c>
      <c r="H70">
        <v>494</v>
      </c>
      <c r="I70">
        <v>61</v>
      </c>
      <c r="J70">
        <v>109</v>
      </c>
      <c r="K70">
        <v>0.56000000000000005</v>
      </c>
      <c r="L70">
        <v>2</v>
      </c>
      <c r="M70">
        <v>7</v>
      </c>
      <c r="N70">
        <v>0.28599999999999998</v>
      </c>
      <c r="O70">
        <v>59</v>
      </c>
      <c r="P70">
        <v>102</v>
      </c>
      <c r="Q70">
        <v>0.57799999999999996</v>
      </c>
      <c r="R70">
        <v>0.56899999999999995</v>
      </c>
      <c r="S70">
        <v>32</v>
      </c>
      <c r="T70">
        <v>39</v>
      </c>
      <c r="U70">
        <v>0.82099999999999995</v>
      </c>
      <c r="V70">
        <v>47</v>
      </c>
      <c r="W70">
        <v>75</v>
      </c>
      <c r="X70">
        <v>122</v>
      </c>
      <c r="Y70">
        <v>27</v>
      </c>
      <c r="Z70">
        <v>16</v>
      </c>
      <c r="AA70">
        <v>11</v>
      </c>
      <c r="AB70">
        <v>20</v>
      </c>
      <c r="AC70">
        <v>50</v>
      </c>
      <c r="AD70">
        <v>156</v>
      </c>
    </row>
    <row r="71" spans="1:30">
      <c r="A71" s="72">
        <v>59</v>
      </c>
      <c r="B71" t="s">
        <v>853</v>
      </c>
      <c r="C71" t="s">
        <v>766</v>
      </c>
      <c r="D71">
        <v>30</v>
      </c>
      <c r="E71" t="s">
        <v>786</v>
      </c>
      <c r="F71">
        <v>17</v>
      </c>
      <c r="G71">
        <v>1</v>
      </c>
      <c r="H71">
        <v>269</v>
      </c>
      <c r="I71">
        <v>39</v>
      </c>
      <c r="J71">
        <v>84</v>
      </c>
      <c r="K71">
        <v>0.46400000000000002</v>
      </c>
      <c r="L71">
        <v>3</v>
      </c>
      <c r="M71">
        <v>14</v>
      </c>
      <c r="N71">
        <v>0.214</v>
      </c>
      <c r="O71">
        <v>36</v>
      </c>
      <c r="P71">
        <v>70</v>
      </c>
      <c r="Q71">
        <v>0.51400000000000001</v>
      </c>
      <c r="R71">
        <v>0.48199999999999998</v>
      </c>
      <c r="S71">
        <v>10</v>
      </c>
      <c r="T71">
        <v>11</v>
      </c>
      <c r="U71">
        <v>0.90900000000000003</v>
      </c>
      <c r="V71">
        <v>32</v>
      </c>
      <c r="W71">
        <v>45</v>
      </c>
      <c r="X71">
        <v>77</v>
      </c>
      <c r="Y71">
        <v>17</v>
      </c>
      <c r="Z71">
        <v>4</v>
      </c>
      <c r="AA71">
        <v>5</v>
      </c>
      <c r="AB71">
        <v>9</v>
      </c>
      <c r="AC71">
        <v>26</v>
      </c>
      <c r="AD71">
        <v>91</v>
      </c>
    </row>
    <row r="72" spans="1:30">
      <c r="A72" s="72">
        <v>60</v>
      </c>
      <c r="B72" t="s">
        <v>1305</v>
      </c>
      <c r="C72" t="s">
        <v>766</v>
      </c>
      <c r="D72">
        <v>25</v>
      </c>
      <c r="E72" t="s">
        <v>822</v>
      </c>
      <c r="F72">
        <v>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s="72">
        <v>61</v>
      </c>
      <c r="B73" t="s">
        <v>854</v>
      </c>
      <c r="C73" t="s">
        <v>769</v>
      </c>
      <c r="D73">
        <v>27</v>
      </c>
      <c r="E73" t="s">
        <v>772</v>
      </c>
      <c r="F73">
        <v>46</v>
      </c>
      <c r="G73">
        <v>46</v>
      </c>
      <c r="H73">
        <v>1433</v>
      </c>
      <c r="I73">
        <v>259</v>
      </c>
      <c r="J73">
        <v>625</v>
      </c>
      <c r="K73">
        <v>0.41399999999999998</v>
      </c>
      <c r="L73">
        <v>75</v>
      </c>
      <c r="M73">
        <v>203</v>
      </c>
      <c r="N73">
        <v>0.36899999999999999</v>
      </c>
      <c r="O73">
        <v>184</v>
      </c>
      <c r="P73">
        <v>422</v>
      </c>
      <c r="Q73">
        <v>0.436</v>
      </c>
      <c r="R73">
        <v>0.47399999999999998</v>
      </c>
      <c r="S73">
        <v>63</v>
      </c>
      <c r="T73">
        <v>82</v>
      </c>
      <c r="U73">
        <v>0.76800000000000002</v>
      </c>
      <c r="V73">
        <v>22</v>
      </c>
      <c r="W73">
        <v>94</v>
      </c>
      <c r="X73">
        <v>116</v>
      </c>
      <c r="Y73">
        <v>94</v>
      </c>
      <c r="Z73">
        <v>51</v>
      </c>
      <c r="AA73">
        <v>8</v>
      </c>
      <c r="AB73">
        <v>101</v>
      </c>
      <c r="AC73">
        <v>92</v>
      </c>
      <c r="AD73">
        <v>656</v>
      </c>
    </row>
    <row r="74" spans="1:30">
      <c r="A74" s="72">
        <v>61</v>
      </c>
      <c r="B74" t="s">
        <v>854</v>
      </c>
      <c r="C74" t="s">
        <v>769</v>
      </c>
      <c r="D74">
        <v>27</v>
      </c>
      <c r="E74" t="s">
        <v>829</v>
      </c>
      <c r="F74">
        <v>40</v>
      </c>
      <c r="G74">
        <v>40</v>
      </c>
      <c r="H74">
        <v>1268</v>
      </c>
      <c r="I74">
        <v>233</v>
      </c>
      <c r="J74">
        <v>570</v>
      </c>
      <c r="K74">
        <v>0.40899999999999997</v>
      </c>
      <c r="L74">
        <v>74</v>
      </c>
      <c r="M74">
        <v>194</v>
      </c>
      <c r="N74">
        <v>0.38100000000000001</v>
      </c>
      <c r="O74">
        <v>159</v>
      </c>
      <c r="P74">
        <v>376</v>
      </c>
      <c r="Q74">
        <v>0.42299999999999999</v>
      </c>
      <c r="R74">
        <v>0.47399999999999998</v>
      </c>
      <c r="S74">
        <v>61</v>
      </c>
      <c r="T74">
        <v>80</v>
      </c>
      <c r="U74">
        <v>0.76300000000000001</v>
      </c>
      <c r="V74">
        <v>19</v>
      </c>
      <c r="W74">
        <v>75</v>
      </c>
      <c r="X74">
        <v>94</v>
      </c>
      <c r="Y74">
        <v>83</v>
      </c>
      <c r="Z74">
        <v>46</v>
      </c>
      <c r="AA74">
        <v>7</v>
      </c>
      <c r="AB74">
        <v>93</v>
      </c>
      <c r="AC74">
        <v>80</v>
      </c>
      <c r="AD74">
        <v>601</v>
      </c>
    </row>
    <row r="75" spans="1:30">
      <c r="A75" s="72">
        <v>61</v>
      </c>
      <c r="B75" t="s">
        <v>854</v>
      </c>
      <c r="C75" t="s">
        <v>769</v>
      </c>
      <c r="D75">
        <v>27</v>
      </c>
      <c r="E75" t="s">
        <v>795</v>
      </c>
      <c r="F75">
        <v>6</v>
      </c>
      <c r="G75">
        <v>6</v>
      </c>
      <c r="H75">
        <v>165</v>
      </c>
      <c r="I75">
        <v>26</v>
      </c>
      <c r="J75">
        <v>55</v>
      </c>
      <c r="K75">
        <v>0.47299999999999998</v>
      </c>
      <c r="L75">
        <v>1</v>
      </c>
      <c r="M75">
        <v>9</v>
      </c>
      <c r="N75">
        <v>0.111</v>
      </c>
      <c r="O75">
        <v>25</v>
      </c>
      <c r="P75">
        <v>46</v>
      </c>
      <c r="Q75">
        <v>0.54300000000000004</v>
      </c>
      <c r="R75">
        <v>0.48199999999999998</v>
      </c>
      <c r="S75">
        <v>2</v>
      </c>
      <c r="T75">
        <v>2</v>
      </c>
      <c r="U75">
        <v>1</v>
      </c>
      <c r="V75">
        <v>3</v>
      </c>
      <c r="W75">
        <v>19</v>
      </c>
      <c r="X75">
        <v>22</v>
      </c>
      <c r="Y75">
        <v>11</v>
      </c>
      <c r="Z75">
        <v>5</v>
      </c>
      <c r="AA75">
        <v>1</v>
      </c>
      <c r="AB75">
        <v>8</v>
      </c>
      <c r="AC75">
        <v>12</v>
      </c>
      <c r="AD75">
        <v>55</v>
      </c>
    </row>
    <row r="76" spans="1:30">
      <c r="A76" s="72">
        <v>62</v>
      </c>
      <c r="B76" t="s">
        <v>1306</v>
      </c>
      <c r="C76" t="s">
        <v>776</v>
      </c>
      <c r="D76">
        <v>20</v>
      </c>
      <c r="E76" t="s">
        <v>851</v>
      </c>
      <c r="F76">
        <v>9</v>
      </c>
      <c r="G76">
        <v>0</v>
      </c>
      <c r="H76">
        <v>29</v>
      </c>
      <c r="I76">
        <v>3</v>
      </c>
      <c r="J76">
        <v>11</v>
      </c>
      <c r="K76">
        <v>0.27300000000000002</v>
      </c>
      <c r="L76">
        <v>0</v>
      </c>
      <c r="M76">
        <v>1</v>
      </c>
      <c r="N76">
        <v>0</v>
      </c>
      <c r="O76">
        <v>3</v>
      </c>
      <c r="P76">
        <v>10</v>
      </c>
      <c r="Q76">
        <v>0.3</v>
      </c>
      <c r="R76">
        <v>0.27300000000000002</v>
      </c>
      <c r="S76">
        <v>2</v>
      </c>
      <c r="T76">
        <v>2</v>
      </c>
      <c r="U76">
        <v>1</v>
      </c>
      <c r="V76">
        <v>4</v>
      </c>
      <c r="W76">
        <v>7</v>
      </c>
      <c r="X76">
        <v>11</v>
      </c>
      <c r="Y76">
        <v>1</v>
      </c>
      <c r="Z76">
        <v>0</v>
      </c>
      <c r="AA76">
        <v>0</v>
      </c>
      <c r="AB76">
        <v>0</v>
      </c>
      <c r="AC76">
        <v>1</v>
      </c>
      <c r="AD76">
        <v>8</v>
      </c>
    </row>
    <row r="77" spans="1:30">
      <c r="A77" s="72">
        <v>63</v>
      </c>
      <c r="B77" t="s">
        <v>856</v>
      </c>
      <c r="C77" t="s">
        <v>1307</v>
      </c>
      <c r="D77">
        <v>31</v>
      </c>
      <c r="E77" t="s">
        <v>772</v>
      </c>
      <c r="F77">
        <v>72</v>
      </c>
      <c r="G77">
        <v>18</v>
      </c>
      <c r="H77">
        <v>1208</v>
      </c>
      <c r="I77">
        <v>142</v>
      </c>
      <c r="J77">
        <v>316</v>
      </c>
      <c r="K77">
        <v>0.44900000000000001</v>
      </c>
      <c r="L77">
        <v>31</v>
      </c>
      <c r="M77">
        <v>110</v>
      </c>
      <c r="N77">
        <v>0.28199999999999997</v>
      </c>
      <c r="O77">
        <v>111</v>
      </c>
      <c r="P77">
        <v>206</v>
      </c>
      <c r="Q77">
        <v>0.53900000000000003</v>
      </c>
      <c r="R77">
        <v>0.498</v>
      </c>
      <c r="S77">
        <v>65</v>
      </c>
      <c r="T77">
        <v>90</v>
      </c>
      <c r="U77">
        <v>0.72199999999999998</v>
      </c>
      <c r="V77">
        <v>43</v>
      </c>
      <c r="W77">
        <v>111</v>
      </c>
      <c r="X77">
        <v>154</v>
      </c>
      <c r="Y77">
        <v>65</v>
      </c>
      <c r="Z77">
        <v>79</v>
      </c>
      <c r="AA77">
        <v>14</v>
      </c>
      <c r="AB77">
        <v>49</v>
      </c>
      <c r="AC77">
        <v>139</v>
      </c>
      <c r="AD77">
        <v>380</v>
      </c>
    </row>
    <row r="78" spans="1:30">
      <c r="A78" s="72">
        <v>63</v>
      </c>
      <c r="B78" t="s">
        <v>856</v>
      </c>
      <c r="C78" t="s">
        <v>794</v>
      </c>
      <c r="D78">
        <v>31</v>
      </c>
      <c r="E78" t="s">
        <v>846</v>
      </c>
      <c r="F78">
        <v>54</v>
      </c>
      <c r="G78">
        <v>2</v>
      </c>
      <c r="H78">
        <v>694</v>
      </c>
      <c r="I78">
        <v>78</v>
      </c>
      <c r="J78">
        <v>172</v>
      </c>
      <c r="K78">
        <v>0.45300000000000001</v>
      </c>
      <c r="L78">
        <v>8</v>
      </c>
      <c r="M78">
        <v>43</v>
      </c>
      <c r="N78">
        <v>0.186</v>
      </c>
      <c r="O78">
        <v>70</v>
      </c>
      <c r="P78">
        <v>129</v>
      </c>
      <c r="Q78">
        <v>0.54300000000000004</v>
      </c>
      <c r="R78">
        <v>0.47699999999999998</v>
      </c>
      <c r="S78">
        <v>34</v>
      </c>
      <c r="T78">
        <v>51</v>
      </c>
      <c r="U78">
        <v>0.66700000000000004</v>
      </c>
      <c r="V78">
        <v>23</v>
      </c>
      <c r="W78">
        <v>70</v>
      </c>
      <c r="X78">
        <v>93</v>
      </c>
      <c r="Y78">
        <v>41</v>
      </c>
      <c r="Z78">
        <v>41</v>
      </c>
      <c r="AA78">
        <v>8</v>
      </c>
      <c r="AB78">
        <v>38</v>
      </c>
      <c r="AC78">
        <v>83</v>
      </c>
      <c r="AD78">
        <v>198</v>
      </c>
    </row>
    <row r="79" spans="1:30">
      <c r="A79" s="72">
        <v>63</v>
      </c>
      <c r="B79" t="s">
        <v>856</v>
      </c>
      <c r="C79" t="s">
        <v>769</v>
      </c>
      <c r="D79">
        <v>31</v>
      </c>
      <c r="E79" t="s">
        <v>770</v>
      </c>
      <c r="F79">
        <v>18</v>
      </c>
      <c r="G79">
        <v>16</v>
      </c>
      <c r="H79">
        <v>514</v>
      </c>
      <c r="I79">
        <v>64</v>
      </c>
      <c r="J79">
        <v>144</v>
      </c>
      <c r="K79">
        <v>0.44400000000000001</v>
      </c>
      <c r="L79">
        <v>23</v>
      </c>
      <c r="M79">
        <v>67</v>
      </c>
      <c r="N79">
        <v>0.34300000000000003</v>
      </c>
      <c r="O79">
        <v>41</v>
      </c>
      <c r="P79">
        <v>77</v>
      </c>
      <c r="Q79">
        <v>0.53200000000000003</v>
      </c>
      <c r="R79">
        <v>0.52400000000000002</v>
      </c>
      <c r="S79">
        <v>31</v>
      </c>
      <c r="T79">
        <v>39</v>
      </c>
      <c r="U79">
        <v>0.79500000000000004</v>
      </c>
      <c r="V79">
        <v>20</v>
      </c>
      <c r="W79">
        <v>41</v>
      </c>
      <c r="X79">
        <v>61</v>
      </c>
      <c r="Y79">
        <v>24</v>
      </c>
      <c r="Z79">
        <v>38</v>
      </c>
      <c r="AA79">
        <v>6</v>
      </c>
      <c r="AB79">
        <v>11</v>
      </c>
      <c r="AC79">
        <v>56</v>
      </c>
      <c r="AD79">
        <v>182</v>
      </c>
    </row>
    <row r="80" spans="1:30">
      <c r="A80" s="72">
        <v>64</v>
      </c>
      <c r="B80" t="s">
        <v>857</v>
      </c>
      <c r="C80" t="s">
        <v>811</v>
      </c>
      <c r="D80">
        <v>25</v>
      </c>
      <c r="E80" t="s">
        <v>802</v>
      </c>
      <c r="F80">
        <v>48</v>
      </c>
      <c r="G80">
        <v>20</v>
      </c>
      <c r="H80">
        <v>1436</v>
      </c>
      <c r="I80">
        <v>244</v>
      </c>
      <c r="J80">
        <v>503</v>
      </c>
      <c r="K80">
        <v>0.48499999999999999</v>
      </c>
      <c r="L80">
        <v>62</v>
      </c>
      <c r="M80">
        <v>161</v>
      </c>
      <c r="N80">
        <v>0.38500000000000001</v>
      </c>
      <c r="O80">
        <v>182</v>
      </c>
      <c r="P80">
        <v>342</v>
      </c>
      <c r="Q80">
        <v>0.53200000000000003</v>
      </c>
      <c r="R80">
        <v>0.54700000000000004</v>
      </c>
      <c r="S80">
        <v>75</v>
      </c>
      <c r="T80">
        <v>85</v>
      </c>
      <c r="U80">
        <v>0.88200000000000001</v>
      </c>
      <c r="V80">
        <v>23</v>
      </c>
      <c r="W80">
        <v>133</v>
      </c>
      <c r="X80">
        <v>156</v>
      </c>
      <c r="Y80">
        <v>152</v>
      </c>
      <c r="Z80">
        <v>41</v>
      </c>
      <c r="AA80">
        <v>13</v>
      </c>
      <c r="AB80">
        <v>66</v>
      </c>
      <c r="AC80">
        <v>128</v>
      </c>
      <c r="AD80">
        <v>625</v>
      </c>
    </row>
    <row r="81" spans="1:30">
      <c r="A81" s="72">
        <v>65</v>
      </c>
      <c r="B81" t="s">
        <v>858</v>
      </c>
      <c r="C81" t="s">
        <v>811</v>
      </c>
      <c r="D81">
        <v>33</v>
      </c>
      <c r="E81" t="s">
        <v>782</v>
      </c>
      <c r="F81">
        <v>32</v>
      </c>
      <c r="G81">
        <v>1</v>
      </c>
      <c r="H81">
        <v>189</v>
      </c>
      <c r="I81">
        <v>28</v>
      </c>
      <c r="J81">
        <v>69</v>
      </c>
      <c r="K81">
        <v>0.40600000000000003</v>
      </c>
      <c r="L81">
        <v>11</v>
      </c>
      <c r="M81">
        <v>31</v>
      </c>
      <c r="N81">
        <v>0.35499999999999998</v>
      </c>
      <c r="O81">
        <v>17</v>
      </c>
      <c r="P81">
        <v>38</v>
      </c>
      <c r="Q81">
        <v>0.44700000000000001</v>
      </c>
      <c r="R81">
        <v>0.48599999999999999</v>
      </c>
      <c r="S81">
        <v>8</v>
      </c>
      <c r="T81">
        <v>11</v>
      </c>
      <c r="U81">
        <v>0.72699999999999998</v>
      </c>
      <c r="V81">
        <v>7</v>
      </c>
      <c r="W81">
        <v>10</v>
      </c>
      <c r="X81">
        <v>17</v>
      </c>
      <c r="Y81">
        <v>20</v>
      </c>
      <c r="Z81">
        <v>6</v>
      </c>
      <c r="AA81">
        <v>0</v>
      </c>
      <c r="AB81">
        <v>11</v>
      </c>
      <c r="AC81">
        <v>28</v>
      </c>
      <c r="AD81">
        <v>75</v>
      </c>
    </row>
    <row r="82" spans="1:30">
      <c r="A82" s="72">
        <v>66</v>
      </c>
      <c r="B82" t="s">
        <v>1308</v>
      </c>
      <c r="C82" t="s">
        <v>794</v>
      </c>
      <c r="D82">
        <v>22</v>
      </c>
      <c r="E82" t="s">
        <v>788</v>
      </c>
      <c r="F82">
        <v>82</v>
      </c>
      <c r="G82">
        <v>74</v>
      </c>
      <c r="H82">
        <v>2350</v>
      </c>
      <c r="I82">
        <v>340</v>
      </c>
      <c r="J82">
        <v>772</v>
      </c>
      <c r="K82">
        <v>0.44</v>
      </c>
      <c r="L82">
        <v>94</v>
      </c>
      <c r="M82">
        <v>264</v>
      </c>
      <c r="N82">
        <v>0.35599999999999998</v>
      </c>
      <c r="O82">
        <v>246</v>
      </c>
      <c r="P82">
        <v>508</v>
      </c>
      <c r="Q82">
        <v>0.48399999999999999</v>
      </c>
      <c r="R82">
        <v>0.501</v>
      </c>
      <c r="S82">
        <v>124</v>
      </c>
      <c r="T82">
        <v>166</v>
      </c>
      <c r="U82">
        <v>0.747</v>
      </c>
      <c r="V82">
        <v>49</v>
      </c>
      <c r="W82">
        <v>208</v>
      </c>
      <c r="X82">
        <v>257</v>
      </c>
      <c r="Y82">
        <v>135</v>
      </c>
      <c r="Z82">
        <v>73</v>
      </c>
      <c r="AA82">
        <v>17</v>
      </c>
      <c r="AB82">
        <v>124</v>
      </c>
      <c r="AC82">
        <v>233</v>
      </c>
      <c r="AD82">
        <v>898</v>
      </c>
    </row>
    <row r="83" spans="1:30">
      <c r="A83" s="72">
        <v>67</v>
      </c>
      <c r="B83" t="s">
        <v>1309</v>
      </c>
      <c r="C83" t="s">
        <v>769</v>
      </c>
      <c r="D83">
        <v>29</v>
      </c>
      <c r="E83" t="s">
        <v>788</v>
      </c>
      <c r="F83">
        <v>7</v>
      </c>
      <c r="G83">
        <v>1</v>
      </c>
      <c r="H83">
        <v>193</v>
      </c>
      <c r="I83">
        <v>51</v>
      </c>
      <c r="J83">
        <v>102</v>
      </c>
      <c r="K83">
        <v>0.5</v>
      </c>
      <c r="L83">
        <v>19</v>
      </c>
      <c r="M83">
        <v>32</v>
      </c>
      <c r="N83">
        <v>0.59399999999999997</v>
      </c>
      <c r="O83">
        <v>32</v>
      </c>
      <c r="P83">
        <v>70</v>
      </c>
      <c r="Q83">
        <v>0.45700000000000002</v>
      </c>
      <c r="R83">
        <v>0.59299999999999997</v>
      </c>
      <c r="S83">
        <v>20</v>
      </c>
      <c r="T83">
        <v>23</v>
      </c>
      <c r="U83">
        <v>0.87</v>
      </c>
      <c r="V83">
        <v>8</v>
      </c>
      <c r="W83">
        <v>13</v>
      </c>
      <c r="X83">
        <v>21</v>
      </c>
      <c r="Y83">
        <v>25</v>
      </c>
      <c r="Z83">
        <v>11</v>
      </c>
      <c r="AA83">
        <v>3</v>
      </c>
      <c r="AB83">
        <v>16</v>
      </c>
      <c r="AC83">
        <v>6</v>
      </c>
      <c r="AD83">
        <v>141</v>
      </c>
    </row>
    <row r="84" spans="1:30">
      <c r="A84" s="72">
        <v>68</v>
      </c>
      <c r="B84" t="s">
        <v>859</v>
      </c>
      <c r="C84" t="s">
        <v>794</v>
      </c>
      <c r="D84">
        <v>25</v>
      </c>
      <c r="E84" t="s">
        <v>782</v>
      </c>
      <c r="F84">
        <v>1</v>
      </c>
      <c r="G84">
        <v>0</v>
      </c>
      <c r="H84">
        <v>4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R84">
        <v>1.5</v>
      </c>
      <c r="S84">
        <v>0</v>
      </c>
      <c r="T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3</v>
      </c>
    </row>
    <row r="85" spans="1:30">
      <c r="A85" s="72">
        <v>69</v>
      </c>
      <c r="B85" t="s">
        <v>860</v>
      </c>
      <c r="C85" t="s">
        <v>811</v>
      </c>
      <c r="D85">
        <v>33</v>
      </c>
      <c r="E85" t="s">
        <v>800</v>
      </c>
      <c r="F85">
        <v>20</v>
      </c>
      <c r="G85">
        <v>0</v>
      </c>
      <c r="H85">
        <v>115</v>
      </c>
      <c r="I85">
        <v>19</v>
      </c>
      <c r="J85">
        <v>58</v>
      </c>
      <c r="K85">
        <v>0.32800000000000001</v>
      </c>
      <c r="L85">
        <v>11</v>
      </c>
      <c r="M85">
        <v>40</v>
      </c>
      <c r="N85">
        <v>0.27500000000000002</v>
      </c>
      <c r="O85">
        <v>8</v>
      </c>
      <c r="P85">
        <v>18</v>
      </c>
      <c r="Q85">
        <v>0.44400000000000001</v>
      </c>
      <c r="R85">
        <v>0.42199999999999999</v>
      </c>
      <c r="S85">
        <v>1</v>
      </c>
      <c r="T85">
        <v>2</v>
      </c>
      <c r="U85">
        <v>0.5</v>
      </c>
      <c r="V85">
        <v>0</v>
      </c>
      <c r="W85">
        <v>7</v>
      </c>
      <c r="X85">
        <v>7</v>
      </c>
      <c r="Y85">
        <v>11</v>
      </c>
      <c r="Z85">
        <v>4</v>
      </c>
      <c r="AA85">
        <v>0</v>
      </c>
      <c r="AB85">
        <v>9</v>
      </c>
      <c r="AC85">
        <v>6</v>
      </c>
      <c r="AD85">
        <v>50</v>
      </c>
    </row>
    <row r="86" spans="1:30">
      <c r="A86" s="72">
        <v>70</v>
      </c>
      <c r="B86" t="s">
        <v>861</v>
      </c>
      <c r="C86" t="s">
        <v>769</v>
      </c>
      <c r="D86">
        <v>21</v>
      </c>
      <c r="E86" t="s">
        <v>855</v>
      </c>
      <c r="F86">
        <v>70</v>
      </c>
      <c r="G86">
        <v>70</v>
      </c>
      <c r="H86">
        <v>2152</v>
      </c>
      <c r="I86">
        <v>373</v>
      </c>
      <c r="J86">
        <v>803</v>
      </c>
      <c r="K86">
        <v>0.46500000000000002</v>
      </c>
      <c r="L86">
        <v>121</v>
      </c>
      <c r="M86">
        <v>306</v>
      </c>
      <c r="N86">
        <v>0.39500000000000002</v>
      </c>
      <c r="O86">
        <v>252</v>
      </c>
      <c r="P86">
        <v>497</v>
      </c>
      <c r="Q86">
        <v>0.50700000000000001</v>
      </c>
      <c r="R86">
        <v>0.54</v>
      </c>
      <c r="S86">
        <v>150</v>
      </c>
      <c r="T86">
        <v>233</v>
      </c>
      <c r="U86">
        <v>0.64400000000000002</v>
      </c>
      <c r="V86">
        <v>66</v>
      </c>
      <c r="W86">
        <v>280</v>
      </c>
      <c r="X86">
        <v>346</v>
      </c>
      <c r="Y86">
        <v>114</v>
      </c>
      <c r="Z86">
        <v>70</v>
      </c>
      <c r="AA86">
        <v>26</v>
      </c>
      <c r="AB86">
        <v>124</v>
      </c>
      <c r="AC86">
        <v>181</v>
      </c>
      <c r="AD86">
        <v>1017</v>
      </c>
    </row>
    <row r="87" spans="1:30">
      <c r="A87" s="72">
        <v>71</v>
      </c>
      <c r="B87" t="s">
        <v>1310</v>
      </c>
      <c r="C87" t="s">
        <v>811</v>
      </c>
      <c r="D87">
        <v>27</v>
      </c>
      <c r="E87" t="s">
        <v>869</v>
      </c>
      <c r="F87">
        <v>14</v>
      </c>
      <c r="G87">
        <v>0</v>
      </c>
      <c r="H87">
        <v>139</v>
      </c>
      <c r="I87">
        <v>14</v>
      </c>
      <c r="J87">
        <v>34</v>
      </c>
      <c r="K87">
        <v>0.41199999999999998</v>
      </c>
      <c r="L87">
        <v>2</v>
      </c>
      <c r="M87">
        <v>12</v>
      </c>
      <c r="N87">
        <v>0.16700000000000001</v>
      </c>
      <c r="O87">
        <v>12</v>
      </c>
      <c r="P87">
        <v>22</v>
      </c>
      <c r="Q87">
        <v>0.54500000000000004</v>
      </c>
      <c r="R87">
        <v>0.441</v>
      </c>
      <c r="S87">
        <v>2</v>
      </c>
      <c r="T87">
        <v>2</v>
      </c>
      <c r="U87">
        <v>1</v>
      </c>
      <c r="V87">
        <v>1</v>
      </c>
      <c r="W87">
        <v>14</v>
      </c>
      <c r="X87">
        <v>15</v>
      </c>
      <c r="Y87">
        <v>13</v>
      </c>
      <c r="Z87">
        <v>5</v>
      </c>
      <c r="AA87">
        <v>0</v>
      </c>
      <c r="AB87">
        <v>3</v>
      </c>
      <c r="AC87">
        <v>7</v>
      </c>
      <c r="AD87">
        <v>32</v>
      </c>
    </row>
    <row r="88" spans="1:30">
      <c r="A88" s="72">
        <v>72</v>
      </c>
      <c r="B88" t="s">
        <v>1311</v>
      </c>
      <c r="C88" t="s">
        <v>769</v>
      </c>
      <c r="D88">
        <v>26</v>
      </c>
      <c r="E88" t="s">
        <v>800</v>
      </c>
      <c r="F88">
        <v>4</v>
      </c>
      <c r="G88">
        <v>0</v>
      </c>
      <c r="H88">
        <v>31</v>
      </c>
      <c r="I88">
        <v>2</v>
      </c>
      <c r="J88">
        <v>7</v>
      </c>
      <c r="K88">
        <v>0.28599999999999998</v>
      </c>
      <c r="L88">
        <v>1</v>
      </c>
      <c r="M88">
        <v>5</v>
      </c>
      <c r="N88">
        <v>0.2</v>
      </c>
      <c r="O88">
        <v>1</v>
      </c>
      <c r="P88">
        <v>2</v>
      </c>
      <c r="Q88">
        <v>0.5</v>
      </c>
      <c r="R88">
        <v>0.35699999999999998</v>
      </c>
      <c r="S88">
        <v>0</v>
      </c>
      <c r="T88">
        <v>0</v>
      </c>
      <c r="V88">
        <v>1</v>
      </c>
      <c r="W88">
        <v>4</v>
      </c>
      <c r="X88">
        <v>5</v>
      </c>
      <c r="Y88">
        <v>2</v>
      </c>
      <c r="Z88">
        <v>0</v>
      </c>
      <c r="AA88">
        <v>0</v>
      </c>
      <c r="AB88">
        <v>2</v>
      </c>
      <c r="AC88">
        <v>6</v>
      </c>
      <c r="AD88">
        <v>5</v>
      </c>
    </row>
    <row r="89" spans="1:30">
      <c r="A89" s="72">
        <v>73</v>
      </c>
      <c r="B89" t="s">
        <v>1312</v>
      </c>
      <c r="C89" t="s">
        <v>769</v>
      </c>
      <c r="D89">
        <v>22</v>
      </c>
      <c r="E89" t="s">
        <v>802</v>
      </c>
      <c r="F89">
        <v>54</v>
      </c>
      <c r="G89">
        <v>4</v>
      </c>
      <c r="H89">
        <v>776</v>
      </c>
      <c r="I89">
        <v>82</v>
      </c>
      <c r="J89">
        <v>205</v>
      </c>
      <c r="K89">
        <v>0.4</v>
      </c>
      <c r="L89">
        <v>32</v>
      </c>
      <c r="M89">
        <v>91</v>
      </c>
      <c r="N89">
        <v>0.35199999999999998</v>
      </c>
      <c r="O89">
        <v>50</v>
      </c>
      <c r="P89">
        <v>114</v>
      </c>
      <c r="Q89">
        <v>0.439</v>
      </c>
      <c r="R89">
        <v>0.47799999999999998</v>
      </c>
      <c r="S89">
        <v>21</v>
      </c>
      <c r="T89">
        <v>24</v>
      </c>
      <c r="U89">
        <v>0.875</v>
      </c>
      <c r="V89">
        <v>27</v>
      </c>
      <c r="W89">
        <v>116</v>
      </c>
      <c r="X89">
        <v>143</v>
      </c>
      <c r="Y89">
        <v>25</v>
      </c>
      <c r="Z89">
        <v>31</v>
      </c>
      <c r="AA89">
        <v>13</v>
      </c>
      <c r="AB89">
        <v>25</v>
      </c>
      <c r="AC89">
        <v>80</v>
      </c>
      <c r="AD89">
        <v>217</v>
      </c>
    </row>
    <row r="90" spans="1:30">
      <c r="A90" s="72">
        <v>74</v>
      </c>
      <c r="B90" t="s">
        <v>862</v>
      </c>
      <c r="C90" t="s">
        <v>794</v>
      </c>
      <c r="D90">
        <v>24</v>
      </c>
      <c r="E90" t="s">
        <v>831</v>
      </c>
      <c r="F90">
        <v>4</v>
      </c>
      <c r="G90">
        <v>0</v>
      </c>
      <c r="H90">
        <v>10</v>
      </c>
      <c r="I90">
        <v>0</v>
      </c>
      <c r="J90">
        <v>2</v>
      </c>
      <c r="K90">
        <v>0</v>
      </c>
      <c r="L90">
        <v>0</v>
      </c>
      <c r="M90">
        <v>2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V90">
        <v>0</v>
      </c>
      <c r="W90">
        <v>3</v>
      </c>
      <c r="X90">
        <v>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>
      <c r="A91" s="72">
        <v>75</v>
      </c>
      <c r="B91" t="s">
        <v>1313</v>
      </c>
      <c r="C91" t="s">
        <v>776</v>
      </c>
      <c r="D91">
        <v>20</v>
      </c>
      <c r="E91" t="s">
        <v>846</v>
      </c>
      <c r="F91">
        <v>15</v>
      </c>
      <c r="G91">
        <v>0</v>
      </c>
      <c r="H91">
        <v>72</v>
      </c>
      <c r="I91">
        <v>8</v>
      </c>
      <c r="J91">
        <v>21</v>
      </c>
      <c r="K91">
        <v>0.38100000000000001</v>
      </c>
      <c r="L91">
        <v>1</v>
      </c>
      <c r="M91">
        <v>10</v>
      </c>
      <c r="N91">
        <v>0.1</v>
      </c>
      <c r="O91">
        <v>7</v>
      </c>
      <c r="P91">
        <v>11</v>
      </c>
      <c r="Q91">
        <v>0.63600000000000001</v>
      </c>
      <c r="R91">
        <v>0.40500000000000003</v>
      </c>
      <c r="S91">
        <v>5</v>
      </c>
      <c r="T91">
        <v>9</v>
      </c>
      <c r="U91">
        <v>0.55600000000000005</v>
      </c>
      <c r="V91">
        <v>3</v>
      </c>
      <c r="W91">
        <v>14</v>
      </c>
      <c r="X91">
        <v>17</v>
      </c>
      <c r="Y91">
        <v>6</v>
      </c>
      <c r="Z91">
        <v>1</v>
      </c>
      <c r="AA91">
        <v>2</v>
      </c>
      <c r="AB91">
        <v>2</v>
      </c>
      <c r="AC91">
        <v>6</v>
      </c>
      <c r="AD91">
        <v>22</v>
      </c>
    </row>
    <row r="92" spans="1:30">
      <c r="A92" s="72">
        <v>76</v>
      </c>
      <c r="B92" t="s">
        <v>863</v>
      </c>
      <c r="C92" t="s">
        <v>794</v>
      </c>
      <c r="D92">
        <v>26</v>
      </c>
      <c r="E92" t="s">
        <v>829</v>
      </c>
      <c r="F92">
        <v>62</v>
      </c>
      <c r="G92">
        <v>52</v>
      </c>
      <c r="H92">
        <v>1732</v>
      </c>
      <c r="I92">
        <v>267</v>
      </c>
      <c r="J92">
        <v>546</v>
      </c>
      <c r="K92">
        <v>0.48899999999999999</v>
      </c>
      <c r="L92">
        <v>125</v>
      </c>
      <c r="M92">
        <v>281</v>
      </c>
      <c r="N92">
        <v>0.44500000000000001</v>
      </c>
      <c r="O92">
        <v>142</v>
      </c>
      <c r="P92">
        <v>265</v>
      </c>
      <c r="Q92">
        <v>0.53600000000000003</v>
      </c>
      <c r="R92">
        <v>0.60299999999999998</v>
      </c>
      <c r="S92">
        <v>39</v>
      </c>
      <c r="T92">
        <v>49</v>
      </c>
      <c r="U92">
        <v>0.79600000000000004</v>
      </c>
      <c r="V92">
        <v>27</v>
      </c>
      <c r="W92">
        <v>127</v>
      </c>
      <c r="X92">
        <v>154</v>
      </c>
      <c r="Y92">
        <v>95</v>
      </c>
      <c r="Z92">
        <v>47</v>
      </c>
      <c r="AA92">
        <v>13</v>
      </c>
      <c r="AB92">
        <v>47</v>
      </c>
      <c r="AC92">
        <v>70</v>
      </c>
      <c r="AD92">
        <v>698</v>
      </c>
    </row>
    <row r="93" spans="1:30">
      <c r="A93" s="72">
        <v>77</v>
      </c>
      <c r="B93" t="s">
        <v>864</v>
      </c>
      <c r="C93" t="s">
        <v>811</v>
      </c>
      <c r="D93">
        <v>25</v>
      </c>
      <c r="E93" t="s">
        <v>804</v>
      </c>
      <c r="F93">
        <v>36</v>
      </c>
      <c r="G93">
        <v>9</v>
      </c>
      <c r="H93">
        <v>785</v>
      </c>
      <c r="I93">
        <v>193</v>
      </c>
      <c r="J93">
        <v>384</v>
      </c>
      <c r="K93">
        <v>0.503</v>
      </c>
      <c r="L93">
        <v>38</v>
      </c>
      <c r="M93">
        <v>105</v>
      </c>
      <c r="N93">
        <v>0.36199999999999999</v>
      </c>
      <c r="O93">
        <v>155</v>
      </c>
      <c r="P93">
        <v>279</v>
      </c>
      <c r="Q93">
        <v>0.55600000000000005</v>
      </c>
      <c r="R93">
        <v>0.55200000000000005</v>
      </c>
      <c r="S93">
        <v>37</v>
      </c>
      <c r="T93">
        <v>57</v>
      </c>
      <c r="U93">
        <v>0.64900000000000002</v>
      </c>
      <c r="V93">
        <v>13</v>
      </c>
      <c r="W93">
        <v>58</v>
      </c>
      <c r="X93">
        <v>71</v>
      </c>
      <c r="Y93">
        <v>170</v>
      </c>
      <c r="Z93">
        <v>24</v>
      </c>
      <c r="AA93">
        <v>4</v>
      </c>
      <c r="AB93">
        <v>43</v>
      </c>
      <c r="AC93">
        <v>43</v>
      </c>
      <c r="AD93">
        <v>461</v>
      </c>
    </row>
    <row r="94" spans="1:30">
      <c r="A94" s="72">
        <v>78</v>
      </c>
      <c r="B94" t="s">
        <v>865</v>
      </c>
      <c r="C94" t="s">
        <v>769</v>
      </c>
      <c r="D94">
        <v>26</v>
      </c>
      <c r="E94" t="s">
        <v>851</v>
      </c>
      <c r="F94">
        <v>64</v>
      </c>
      <c r="G94">
        <v>1</v>
      </c>
      <c r="H94">
        <v>1059</v>
      </c>
      <c r="I94">
        <v>170</v>
      </c>
      <c r="J94">
        <v>414</v>
      </c>
      <c r="K94">
        <v>0.41099999999999998</v>
      </c>
      <c r="L94">
        <v>47</v>
      </c>
      <c r="M94">
        <v>142</v>
      </c>
      <c r="N94">
        <v>0.33100000000000002</v>
      </c>
      <c r="O94">
        <v>123</v>
      </c>
      <c r="P94">
        <v>272</v>
      </c>
      <c r="Q94">
        <v>0.45200000000000001</v>
      </c>
      <c r="R94">
        <v>0.46700000000000003</v>
      </c>
      <c r="S94">
        <v>107</v>
      </c>
      <c r="T94">
        <v>124</v>
      </c>
      <c r="U94">
        <v>0.86299999999999999</v>
      </c>
      <c r="V94">
        <v>19</v>
      </c>
      <c r="W94">
        <v>173</v>
      </c>
      <c r="X94">
        <v>192</v>
      </c>
      <c r="Y94">
        <v>67</v>
      </c>
      <c r="Z94">
        <v>37</v>
      </c>
      <c r="AA94">
        <v>8</v>
      </c>
      <c r="AB94">
        <v>60</v>
      </c>
      <c r="AC94">
        <v>75</v>
      </c>
      <c r="AD94">
        <v>494</v>
      </c>
    </row>
    <row r="95" spans="1:30">
      <c r="A95" s="72">
        <v>79</v>
      </c>
      <c r="B95" t="s">
        <v>866</v>
      </c>
      <c r="C95" t="s">
        <v>769</v>
      </c>
      <c r="D95">
        <v>28</v>
      </c>
      <c r="E95" t="s">
        <v>782</v>
      </c>
      <c r="F95">
        <v>59</v>
      </c>
      <c r="G95">
        <v>59</v>
      </c>
      <c r="H95">
        <v>2164</v>
      </c>
      <c r="I95">
        <v>437</v>
      </c>
      <c r="J95">
        <v>921</v>
      </c>
      <c r="K95">
        <v>0.47399999999999998</v>
      </c>
      <c r="L95">
        <v>70</v>
      </c>
      <c r="M95">
        <v>200</v>
      </c>
      <c r="N95">
        <v>0.35</v>
      </c>
      <c r="O95">
        <v>367</v>
      </c>
      <c r="P95">
        <v>721</v>
      </c>
      <c r="Q95">
        <v>0.50900000000000001</v>
      </c>
      <c r="R95">
        <v>0.51200000000000001</v>
      </c>
      <c r="S95">
        <v>363</v>
      </c>
      <c r="T95">
        <v>425</v>
      </c>
      <c r="U95">
        <v>0.85399999999999998</v>
      </c>
      <c r="V95">
        <v>79</v>
      </c>
      <c r="W95">
        <v>235</v>
      </c>
      <c r="X95">
        <v>314</v>
      </c>
      <c r="Y95">
        <v>288</v>
      </c>
      <c r="Z95">
        <v>116</v>
      </c>
      <c r="AA95">
        <v>24</v>
      </c>
      <c r="AB95">
        <v>108</v>
      </c>
      <c r="AC95">
        <v>78</v>
      </c>
      <c r="AD95">
        <v>1307</v>
      </c>
    </row>
    <row r="96" spans="1:30">
      <c r="A96" s="72">
        <v>80</v>
      </c>
      <c r="B96" t="s">
        <v>1314</v>
      </c>
      <c r="C96" t="s">
        <v>811</v>
      </c>
      <c r="D96">
        <v>28</v>
      </c>
      <c r="E96" t="s">
        <v>829</v>
      </c>
      <c r="F96">
        <v>29</v>
      </c>
      <c r="G96">
        <v>0</v>
      </c>
      <c r="H96">
        <v>427</v>
      </c>
      <c r="I96">
        <v>82</v>
      </c>
      <c r="J96">
        <v>198</v>
      </c>
      <c r="K96">
        <v>0.41399999999999998</v>
      </c>
      <c r="L96">
        <v>15</v>
      </c>
      <c r="M96">
        <v>45</v>
      </c>
      <c r="N96">
        <v>0.33300000000000002</v>
      </c>
      <c r="O96">
        <v>67</v>
      </c>
      <c r="P96">
        <v>153</v>
      </c>
      <c r="Q96">
        <v>0.438</v>
      </c>
      <c r="R96">
        <v>0.45200000000000001</v>
      </c>
      <c r="S96">
        <v>36</v>
      </c>
      <c r="T96">
        <v>41</v>
      </c>
      <c r="U96">
        <v>0.878</v>
      </c>
      <c r="V96">
        <v>12</v>
      </c>
      <c r="W96">
        <v>29</v>
      </c>
      <c r="X96">
        <v>41</v>
      </c>
      <c r="Y96">
        <v>59</v>
      </c>
      <c r="Z96">
        <v>19</v>
      </c>
      <c r="AA96">
        <v>2</v>
      </c>
      <c r="AB96">
        <v>39</v>
      </c>
      <c r="AC96">
        <v>39</v>
      </c>
      <c r="AD96">
        <v>215</v>
      </c>
    </row>
    <row r="97" spans="1:30">
      <c r="A97" s="72">
        <v>81</v>
      </c>
      <c r="B97" t="s">
        <v>868</v>
      </c>
      <c r="C97" t="s">
        <v>794</v>
      </c>
      <c r="D97">
        <v>22</v>
      </c>
      <c r="E97" t="s">
        <v>772</v>
      </c>
      <c r="F97">
        <v>12</v>
      </c>
      <c r="G97">
        <v>0</v>
      </c>
      <c r="H97">
        <v>107</v>
      </c>
      <c r="I97">
        <v>9</v>
      </c>
      <c r="J97">
        <v>31</v>
      </c>
      <c r="K97">
        <v>0.28999999999999998</v>
      </c>
      <c r="L97">
        <v>3</v>
      </c>
      <c r="M97">
        <v>17</v>
      </c>
      <c r="N97">
        <v>0.17599999999999999</v>
      </c>
      <c r="O97">
        <v>6</v>
      </c>
      <c r="P97">
        <v>14</v>
      </c>
      <c r="Q97">
        <v>0.42899999999999999</v>
      </c>
      <c r="R97">
        <v>0.33900000000000002</v>
      </c>
      <c r="S97">
        <v>5</v>
      </c>
      <c r="T97">
        <v>6</v>
      </c>
      <c r="U97">
        <v>0.83299999999999996</v>
      </c>
      <c r="V97">
        <v>7</v>
      </c>
      <c r="W97">
        <v>15</v>
      </c>
      <c r="X97">
        <v>22</v>
      </c>
      <c r="Y97">
        <v>4</v>
      </c>
      <c r="Z97">
        <v>3</v>
      </c>
      <c r="AA97">
        <v>4</v>
      </c>
      <c r="AB97">
        <v>4</v>
      </c>
      <c r="AC97">
        <v>8</v>
      </c>
      <c r="AD97">
        <v>26</v>
      </c>
    </row>
    <row r="98" spans="1:30">
      <c r="A98" s="72">
        <v>81</v>
      </c>
      <c r="B98" t="s">
        <v>868</v>
      </c>
      <c r="C98" t="s">
        <v>794</v>
      </c>
      <c r="D98">
        <v>22</v>
      </c>
      <c r="E98" t="s">
        <v>869</v>
      </c>
      <c r="F98">
        <v>2</v>
      </c>
      <c r="G98">
        <v>0</v>
      </c>
      <c r="H98">
        <v>7</v>
      </c>
      <c r="I98">
        <v>0</v>
      </c>
      <c r="J98">
        <v>2</v>
      </c>
      <c r="K98">
        <v>0</v>
      </c>
      <c r="L98">
        <v>0</v>
      </c>
      <c r="M98">
        <v>2</v>
      </c>
      <c r="N98">
        <v>0</v>
      </c>
      <c r="O98">
        <v>0</v>
      </c>
      <c r="P98">
        <v>0</v>
      </c>
      <c r="R98">
        <v>0</v>
      </c>
      <c r="S98">
        <v>0</v>
      </c>
      <c r="T98">
        <v>0</v>
      </c>
      <c r="V98">
        <v>0</v>
      </c>
      <c r="W98">
        <v>1</v>
      </c>
      <c r="X98">
        <v>1</v>
      </c>
      <c r="Y98">
        <v>1</v>
      </c>
      <c r="Z98">
        <v>1</v>
      </c>
      <c r="AA98">
        <v>0</v>
      </c>
      <c r="AB98">
        <v>0</v>
      </c>
      <c r="AC98">
        <v>1</v>
      </c>
      <c r="AD98">
        <v>0</v>
      </c>
    </row>
    <row r="99" spans="1:30">
      <c r="A99" s="72">
        <v>81</v>
      </c>
      <c r="B99" t="s">
        <v>868</v>
      </c>
      <c r="C99" t="s">
        <v>794</v>
      </c>
      <c r="D99">
        <v>22</v>
      </c>
      <c r="E99" t="s">
        <v>778</v>
      </c>
      <c r="F99">
        <v>10</v>
      </c>
      <c r="G99">
        <v>0</v>
      </c>
      <c r="H99">
        <v>100</v>
      </c>
      <c r="I99">
        <v>9</v>
      </c>
      <c r="J99">
        <v>29</v>
      </c>
      <c r="K99">
        <v>0.31</v>
      </c>
      <c r="L99">
        <v>3</v>
      </c>
      <c r="M99">
        <v>15</v>
      </c>
      <c r="N99">
        <v>0.2</v>
      </c>
      <c r="O99">
        <v>6</v>
      </c>
      <c r="P99">
        <v>14</v>
      </c>
      <c r="Q99">
        <v>0.42899999999999999</v>
      </c>
      <c r="R99">
        <v>0.36199999999999999</v>
      </c>
      <c r="S99">
        <v>5</v>
      </c>
      <c r="T99">
        <v>6</v>
      </c>
      <c r="U99">
        <v>0.83299999999999996</v>
      </c>
      <c r="V99">
        <v>7</v>
      </c>
      <c r="W99">
        <v>14</v>
      </c>
      <c r="X99">
        <v>21</v>
      </c>
      <c r="Y99">
        <v>3</v>
      </c>
      <c r="Z99">
        <v>2</v>
      </c>
      <c r="AA99">
        <v>4</v>
      </c>
      <c r="AB99">
        <v>4</v>
      </c>
      <c r="AC99">
        <v>7</v>
      </c>
      <c r="AD99">
        <v>26</v>
      </c>
    </row>
    <row r="100" spans="1:30">
      <c r="A100" s="72">
        <v>82</v>
      </c>
      <c r="B100" t="s">
        <v>870</v>
      </c>
      <c r="C100" t="s">
        <v>811</v>
      </c>
      <c r="D100">
        <v>36</v>
      </c>
      <c r="E100" t="s">
        <v>792</v>
      </c>
      <c r="F100">
        <v>57</v>
      </c>
      <c r="G100">
        <v>32</v>
      </c>
      <c r="H100">
        <v>914</v>
      </c>
      <c r="I100">
        <v>93</v>
      </c>
      <c r="J100">
        <v>185</v>
      </c>
      <c r="K100">
        <v>0.503</v>
      </c>
      <c r="L100">
        <v>45</v>
      </c>
      <c r="M100">
        <v>97</v>
      </c>
      <c r="N100">
        <v>0.46400000000000002</v>
      </c>
      <c r="O100">
        <v>48</v>
      </c>
      <c r="P100">
        <v>88</v>
      </c>
      <c r="Q100">
        <v>0.54500000000000004</v>
      </c>
      <c r="R100">
        <v>0.624</v>
      </c>
      <c r="S100">
        <v>24</v>
      </c>
      <c r="T100">
        <v>30</v>
      </c>
      <c r="U100">
        <v>0.8</v>
      </c>
      <c r="V100">
        <v>14</v>
      </c>
      <c r="W100">
        <v>70</v>
      </c>
      <c r="X100">
        <v>84</v>
      </c>
      <c r="Y100">
        <v>117</v>
      </c>
      <c r="Z100">
        <v>27</v>
      </c>
      <c r="AA100">
        <v>2</v>
      </c>
      <c r="AB100">
        <v>41</v>
      </c>
      <c r="AC100">
        <v>81</v>
      </c>
      <c r="AD100">
        <v>255</v>
      </c>
    </row>
    <row r="101" spans="1:30">
      <c r="A101" s="72">
        <v>83</v>
      </c>
      <c r="B101" t="s">
        <v>871</v>
      </c>
      <c r="C101" t="s">
        <v>769</v>
      </c>
      <c r="D101">
        <v>24</v>
      </c>
      <c r="E101" t="s">
        <v>846</v>
      </c>
      <c r="F101">
        <v>74</v>
      </c>
      <c r="G101">
        <v>74</v>
      </c>
      <c r="H101">
        <v>2458</v>
      </c>
      <c r="I101">
        <v>340</v>
      </c>
      <c r="J101">
        <v>798</v>
      </c>
      <c r="K101">
        <v>0.42599999999999999</v>
      </c>
      <c r="L101">
        <v>159</v>
      </c>
      <c r="M101">
        <v>415</v>
      </c>
      <c r="N101">
        <v>0.38300000000000001</v>
      </c>
      <c r="O101">
        <v>181</v>
      </c>
      <c r="P101">
        <v>383</v>
      </c>
      <c r="Q101">
        <v>0.47299999999999998</v>
      </c>
      <c r="R101">
        <v>0.52600000000000002</v>
      </c>
      <c r="S101">
        <v>153</v>
      </c>
      <c r="T101">
        <v>194</v>
      </c>
      <c r="U101">
        <v>0.78900000000000003</v>
      </c>
      <c r="V101">
        <v>60</v>
      </c>
      <c r="W101">
        <v>327</v>
      </c>
      <c r="X101">
        <v>387</v>
      </c>
      <c r="Y101">
        <v>162</v>
      </c>
      <c r="Z101">
        <v>106</v>
      </c>
      <c r="AA101">
        <v>16</v>
      </c>
      <c r="AB101">
        <v>97</v>
      </c>
      <c r="AC101">
        <v>145</v>
      </c>
      <c r="AD101">
        <v>992</v>
      </c>
    </row>
    <row r="102" spans="1:30">
      <c r="A102" s="72">
        <v>84</v>
      </c>
      <c r="B102" t="s">
        <v>872</v>
      </c>
      <c r="C102" t="s">
        <v>1315</v>
      </c>
      <c r="D102">
        <v>26</v>
      </c>
      <c r="E102" t="s">
        <v>772</v>
      </c>
      <c r="F102">
        <v>20</v>
      </c>
      <c r="G102">
        <v>1</v>
      </c>
      <c r="H102">
        <v>422</v>
      </c>
      <c r="I102">
        <v>52</v>
      </c>
      <c r="J102">
        <v>137</v>
      </c>
      <c r="K102">
        <v>0.38</v>
      </c>
      <c r="L102">
        <v>22</v>
      </c>
      <c r="M102">
        <v>66</v>
      </c>
      <c r="N102">
        <v>0.33300000000000002</v>
      </c>
      <c r="O102">
        <v>30</v>
      </c>
      <c r="P102">
        <v>71</v>
      </c>
      <c r="Q102">
        <v>0.42299999999999999</v>
      </c>
      <c r="R102">
        <v>0.46</v>
      </c>
      <c r="S102">
        <v>46</v>
      </c>
      <c r="T102">
        <v>51</v>
      </c>
      <c r="U102">
        <v>0.90200000000000002</v>
      </c>
      <c r="V102">
        <v>6</v>
      </c>
      <c r="W102">
        <v>39</v>
      </c>
      <c r="X102">
        <v>45</v>
      </c>
      <c r="Y102">
        <v>76</v>
      </c>
      <c r="Z102">
        <v>16</v>
      </c>
      <c r="AA102">
        <v>1</v>
      </c>
      <c r="AB102">
        <v>29</v>
      </c>
      <c r="AC102">
        <v>36</v>
      </c>
      <c r="AD102">
        <v>172</v>
      </c>
    </row>
    <row r="103" spans="1:30">
      <c r="A103" s="72">
        <v>84</v>
      </c>
      <c r="B103" t="s">
        <v>872</v>
      </c>
      <c r="C103" t="s">
        <v>769</v>
      </c>
      <c r="D103">
        <v>26</v>
      </c>
      <c r="E103" t="s">
        <v>800</v>
      </c>
      <c r="F103">
        <v>1</v>
      </c>
      <c r="G103">
        <v>0</v>
      </c>
      <c r="H103">
        <v>4</v>
      </c>
      <c r="I103">
        <v>0</v>
      </c>
      <c r="J103">
        <v>1</v>
      </c>
      <c r="K103">
        <v>0</v>
      </c>
      <c r="L103">
        <v>0</v>
      </c>
      <c r="M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V103">
        <v>0</v>
      </c>
      <c r="W103">
        <v>1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>
      <c r="A104" s="72">
        <v>84</v>
      </c>
      <c r="B104" t="s">
        <v>872</v>
      </c>
      <c r="C104" t="s">
        <v>811</v>
      </c>
      <c r="D104">
        <v>26</v>
      </c>
      <c r="E104" t="s">
        <v>818</v>
      </c>
      <c r="F104">
        <v>19</v>
      </c>
      <c r="G104">
        <v>1</v>
      </c>
      <c r="H104">
        <v>418</v>
      </c>
      <c r="I104">
        <v>52</v>
      </c>
      <c r="J104">
        <v>136</v>
      </c>
      <c r="K104">
        <v>0.38200000000000001</v>
      </c>
      <c r="L104">
        <v>22</v>
      </c>
      <c r="M104">
        <v>66</v>
      </c>
      <c r="N104">
        <v>0.33300000000000002</v>
      </c>
      <c r="O104">
        <v>30</v>
      </c>
      <c r="P104">
        <v>70</v>
      </c>
      <c r="Q104">
        <v>0.42899999999999999</v>
      </c>
      <c r="R104">
        <v>0.46300000000000002</v>
      </c>
      <c r="S104">
        <v>46</v>
      </c>
      <c r="T104">
        <v>51</v>
      </c>
      <c r="U104">
        <v>0.90200000000000002</v>
      </c>
      <c r="V104">
        <v>6</v>
      </c>
      <c r="W104">
        <v>38</v>
      </c>
      <c r="X104">
        <v>44</v>
      </c>
      <c r="Y104">
        <v>76</v>
      </c>
      <c r="Z104">
        <v>16</v>
      </c>
      <c r="AA104">
        <v>1</v>
      </c>
      <c r="AB104">
        <v>29</v>
      </c>
      <c r="AC104">
        <v>36</v>
      </c>
      <c r="AD104">
        <v>172</v>
      </c>
    </row>
    <row r="105" spans="1:30">
      <c r="A105" s="72">
        <v>85</v>
      </c>
      <c r="B105" t="s">
        <v>873</v>
      </c>
      <c r="C105" t="s">
        <v>776</v>
      </c>
      <c r="D105">
        <v>23</v>
      </c>
      <c r="E105" t="s">
        <v>800</v>
      </c>
      <c r="F105">
        <v>74</v>
      </c>
      <c r="G105">
        <v>74</v>
      </c>
      <c r="H105">
        <v>2034</v>
      </c>
      <c r="I105">
        <v>441</v>
      </c>
      <c r="J105">
        <v>676</v>
      </c>
      <c r="K105">
        <v>0.65200000000000002</v>
      </c>
      <c r="L105">
        <v>0</v>
      </c>
      <c r="M105">
        <v>1</v>
      </c>
      <c r="N105">
        <v>0</v>
      </c>
      <c r="O105">
        <v>441</v>
      </c>
      <c r="P105">
        <v>675</v>
      </c>
      <c r="Q105">
        <v>0.65300000000000002</v>
      </c>
      <c r="R105">
        <v>0.65200000000000002</v>
      </c>
      <c r="S105">
        <v>144</v>
      </c>
      <c r="T105">
        <v>257</v>
      </c>
      <c r="U105">
        <v>0.56000000000000005</v>
      </c>
      <c r="V105">
        <v>241</v>
      </c>
      <c r="W105">
        <v>561</v>
      </c>
      <c r="X105">
        <v>802</v>
      </c>
      <c r="Y105">
        <v>68</v>
      </c>
      <c r="Z105">
        <v>58</v>
      </c>
      <c r="AA105">
        <v>137</v>
      </c>
      <c r="AB105">
        <v>103</v>
      </c>
      <c r="AC105">
        <v>185</v>
      </c>
      <c r="AD105">
        <v>1026</v>
      </c>
    </row>
    <row r="106" spans="1:30">
      <c r="A106" s="72">
        <v>86</v>
      </c>
      <c r="B106" t="s">
        <v>874</v>
      </c>
      <c r="C106" t="s">
        <v>766</v>
      </c>
      <c r="D106">
        <v>31</v>
      </c>
      <c r="E106" t="s">
        <v>774</v>
      </c>
      <c r="F106">
        <v>73</v>
      </c>
      <c r="G106">
        <v>73</v>
      </c>
      <c r="H106">
        <v>2180</v>
      </c>
      <c r="I106">
        <v>325</v>
      </c>
      <c r="J106">
        <v>785</v>
      </c>
      <c r="K106">
        <v>0.41399999999999998</v>
      </c>
      <c r="L106">
        <v>145</v>
      </c>
      <c r="M106">
        <v>391</v>
      </c>
      <c r="N106">
        <v>0.371</v>
      </c>
      <c r="O106">
        <v>180</v>
      </c>
      <c r="P106">
        <v>394</v>
      </c>
      <c r="Q106">
        <v>0.45700000000000002</v>
      </c>
      <c r="R106">
        <v>0.50600000000000001</v>
      </c>
      <c r="S106">
        <v>188</v>
      </c>
      <c r="T106">
        <v>246</v>
      </c>
      <c r="U106">
        <v>0.76400000000000001</v>
      </c>
      <c r="V106">
        <v>105</v>
      </c>
      <c r="W106">
        <v>374</v>
      </c>
      <c r="X106">
        <v>479</v>
      </c>
      <c r="Y106">
        <v>147</v>
      </c>
      <c r="Z106">
        <v>59</v>
      </c>
      <c r="AA106">
        <v>30</v>
      </c>
      <c r="AB106">
        <v>103</v>
      </c>
      <c r="AC106">
        <v>165</v>
      </c>
      <c r="AD106">
        <v>983</v>
      </c>
    </row>
    <row r="107" spans="1:30">
      <c r="A107" s="72">
        <v>87</v>
      </c>
      <c r="B107" t="s">
        <v>875</v>
      </c>
      <c r="C107" t="s">
        <v>794</v>
      </c>
      <c r="D107">
        <v>41</v>
      </c>
      <c r="E107" t="s">
        <v>778</v>
      </c>
      <c r="F107">
        <v>58</v>
      </c>
      <c r="G107">
        <v>5</v>
      </c>
      <c r="H107">
        <v>1026</v>
      </c>
      <c r="I107">
        <v>114</v>
      </c>
      <c r="J107">
        <v>283</v>
      </c>
      <c r="K107">
        <v>0.40300000000000002</v>
      </c>
      <c r="L107">
        <v>57</v>
      </c>
      <c r="M107">
        <v>165</v>
      </c>
      <c r="N107">
        <v>0.34499999999999997</v>
      </c>
      <c r="O107">
        <v>57</v>
      </c>
      <c r="P107">
        <v>118</v>
      </c>
      <c r="Q107">
        <v>0.48299999999999998</v>
      </c>
      <c r="R107">
        <v>0.504</v>
      </c>
      <c r="S107">
        <v>28</v>
      </c>
      <c r="T107">
        <v>37</v>
      </c>
      <c r="U107">
        <v>0.75700000000000001</v>
      </c>
      <c r="V107">
        <v>18</v>
      </c>
      <c r="W107">
        <v>130</v>
      </c>
      <c r="X107">
        <v>148</v>
      </c>
      <c r="Y107">
        <v>69</v>
      </c>
      <c r="Z107">
        <v>42</v>
      </c>
      <c r="AA107">
        <v>26</v>
      </c>
      <c r="AB107">
        <v>36</v>
      </c>
      <c r="AC107">
        <v>96</v>
      </c>
      <c r="AD107">
        <v>313</v>
      </c>
    </row>
    <row r="108" spans="1:30">
      <c r="A108" s="72">
        <v>88</v>
      </c>
      <c r="B108" t="s">
        <v>876</v>
      </c>
      <c r="C108" t="s">
        <v>811</v>
      </c>
      <c r="D108">
        <v>26</v>
      </c>
      <c r="E108" t="s">
        <v>826</v>
      </c>
      <c r="F108">
        <v>52</v>
      </c>
      <c r="G108">
        <v>2</v>
      </c>
      <c r="H108">
        <v>835</v>
      </c>
      <c r="I108">
        <v>76</v>
      </c>
      <c r="J108">
        <v>229</v>
      </c>
      <c r="K108">
        <v>0.33200000000000002</v>
      </c>
      <c r="L108">
        <v>14</v>
      </c>
      <c r="M108">
        <v>59</v>
      </c>
      <c r="N108">
        <v>0.23699999999999999</v>
      </c>
      <c r="O108">
        <v>62</v>
      </c>
      <c r="P108">
        <v>170</v>
      </c>
      <c r="Q108">
        <v>0.36499999999999999</v>
      </c>
      <c r="R108">
        <v>0.36199999999999999</v>
      </c>
      <c r="S108">
        <v>73</v>
      </c>
      <c r="T108">
        <v>89</v>
      </c>
      <c r="U108">
        <v>0.82</v>
      </c>
      <c r="V108">
        <v>37</v>
      </c>
      <c r="W108">
        <v>101</v>
      </c>
      <c r="X108">
        <v>138</v>
      </c>
      <c r="Y108">
        <v>116</v>
      </c>
      <c r="Z108">
        <v>44</v>
      </c>
      <c r="AA108">
        <v>23</v>
      </c>
      <c r="AB108">
        <v>52</v>
      </c>
      <c r="AC108">
        <v>99</v>
      </c>
      <c r="AD108">
        <v>239</v>
      </c>
    </row>
    <row r="109" spans="1:30">
      <c r="A109" s="72">
        <v>89</v>
      </c>
      <c r="B109" t="s">
        <v>1316</v>
      </c>
      <c r="C109" t="s">
        <v>811</v>
      </c>
      <c r="D109">
        <v>23</v>
      </c>
      <c r="E109" t="s">
        <v>846</v>
      </c>
      <c r="F109">
        <v>37</v>
      </c>
      <c r="G109">
        <v>7</v>
      </c>
      <c r="H109">
        <v>562</v>
      </c>
      <c r="I109">
        <v>50</v>
      </c>
      <c r="J109">
        <v>116</v>
      </c>
      <c r="K109">
        <v>0.43099999999999999</v>
      </c>
      <c r="L109">
        <v>13</v>
      </c>
      <c r="M109">
        <v>43</v>
      </c>
      <c r="N109">
        <v>0.30199999999999999</v>
      </c>
      <c r="O109">
        <v>37</v>
      </c>
      <c r="P109">
        <v>73</v>
      </c>
      <c r="Q109">
        <v>0.50700000000000001</v>
      </c>
      <c r="R109">
        <v>0.48699999999999999</v>
      </c>
      <c r="S109">
        <v>21</v>
      </c>
      <c r="T109">
        <v>30</v>
      </c>
      <c r="U109">
        <v>0.7</v>
      </c>
      <c r="V109">
        <v>15</v>
      </c>
      <c r="W109">
        <v>50</v>
      </c>
      <c r="X109">
        <v>65</v>
      </c>
      <c r="Y109">
        <v>75</v>
      </c>
      <c r="Z109">
        <v>23</v>
      </c>
      <c r="AA109">
        <v>10</v>
      </c>
      <c r="AB109">
        <v>42</v>
      </c>
      <c r="AC109">
        <v>52</v>
      </c>
      <c r="AD109">
        <v>134</v>
      </c>
    </row>
    <row r="110" spans="1:30">
      <c r="A110" s="72">
        <v>90</v>
      </c>
      <c r="B110" t="s">
        <v>877</v>
      </c>
      <c r="C110" t="s">
        <v>794</v>
      </c>
      <c r="D110">
        <v>29</v>
      </c>
      <c r="E110" t="s">
        <v>822</v>
      </c>
      <c r="F110">
        <v>53</v>
      </c>
      <c r="G110">
        <v>7</v>
      </c>
      <c r="H110">
        <v>740</v>
      </c>
      <c r="I110">
        <v>120</v>
      </c>
      <c r="J110">
        <v>207</v>
      </c>
      <c r="K110">
        <v>0.57999999999999996</v>
      </c>
      <c r="L110">
        <v>10</v>
      </c>
      <c r="M110">
        <v>22</v>
      </c>
      <c r="N110">
        <v>0.45500000000000002</v>
      </c>
      <c r="O110">
        <v>110</v>
      </c>
      <c r="P110">
        <v>185</v>
      </c>
      <c r="Q110">
        <v>0.59499999999999997</v>
      </c>
      <c r="R110">
        <v>0.60399999999999998</v>
      </c>
      <c r="S110">
        <v>50</v>
      </c>
      <c r="T110">
        <v>69</v>
      </c>
      <c r="U110">
        <v>0.72499999999999998</v>
      </c>
      <c r="V110">
        <v>30</v>
      </c>
      <c r="W110">
        <v>170</v>
      </c>
      <c r="X110">
        <v>200</v>
      </c>
      <c r="Y110">
        <v>51</v>
      </c>
      <c r="Z110">
        <v>18</v>
      </c>
      <c r="AA110">
        <v>19</v>
      </c>
      <c r="AB110">
        <v>37</v>
      </c>
      <c r="AC110">
        <v>71</v>
      </c>
      <c r="AD110">
        <v>300</v>
      </c>
    </row>
    <row r="111" spans="1:30">
      <c r="A111" s="72">
        <v>91</v>
      </c>
      <c r="B111" t="s">
        <v>878</v>
      </c>
      <c r="C111" t="s">
        <v>776</v>
      </c>
      <c r="D111">
        <v>24</v>
      </c>
      <c r="E111" t="s">
        <v>778</v>
      </c>
      <c r="F111">
        <v>73</v>
      </c>
      <c r="G111">
        <v>58</v>
      </c>
      <c r="H111">
        <v>2044</v>
      </c>
      <c r="I111">
        <v>388</v>
      </c>
      <c r="J111">
        <v>773</v>
      </c>
      <c r="K111">
        <v>0.502</v>
      </c>
      <c r="L111">
        <v>3</v>
      </c>
      <c r="M111">
        <v>12</v>
      </c>
      <c r="N111">
        <v>0.25</v>
      </c>
      <c r="O111">
        <v>385</v>
      </c>
      <c r="P111">
        <v>761</v>
      </c>
      <c r="Q111">
        <v>0.50600000000000001</v>
      </c>
      <c r="R111">
        <v>0.504</v>
      </c>
      <c r="S111">
        <v>153</v>
      </c>
      <c r="T111">
        <v>247</v>
      </c>
      <c r="U111">
        <v>0.61899999999999999</v>
      </c>
      <c r="V111">
        <v>131</v>
      </c>
      <c r="W111">
        <v>379</v>
      </c>
      <c r="X111">
        <v>510</v>
      </c>
      <c r="Y111">
        <v>172</v>
      </c>
      <c r="Z111">
        <v>77</v>
      </c>
      <c r="AA111">
        <v>67</v>
      </c>
      <c r="AB111">
        <v>109</v>
      </c>
      <c r="AC111">
        <v>185</v>
      </c>
      <c r="AD111">
        <v>932</v>
      </c>
    </row>
    <row r="112" spans="1:30">
      <c r="A112" s="72">
        <v>92</v>
      </c>
      <c r="B112" t="s">
        <v>1317</v>
      </c>
      <c r="C112" t="s">
        <v>766</v>
      </c>
      <c r="D112">
        <v>23</v>
      </c>
      <c r="E112" t="s">
        <v>831</v>
      </c>
      <c r="F112">
        <v>39</v>
      </c>
      <c r="G112">
        <v>1</v>
      </c>
      <c r="H112">
        <v>518</v>
      </c>
      <c r="I112">
        <v>67</v>
      </c>
      <c r="J112">
        <v>152</v>
      </c>
      <c r="K112">
        <v>0.441</v>
      </c>
      <c r="L112">
        <v>32</v>
      </c>
      <c r="M112">
        <v>89</v>
      </c>
      <c r="N112">
        <v>0.36</v>
      </c>
      <c r="O112">
        <v>35</v>
      </c>
      <c r="P112">
        <v>63</v>
      </c>
      <c r="Q112">
        <v>0.55600000000000005</v>
      </c>
      <c r="R112">
        <v>0.54600000000000004</v>
      </c>
      <c r="S112">
        <v>17</v>
      </c>
      <c r="T112">
        <v>21</v>
      </c>
      <c r="U112">
        <v>0.81</v>
      </c>
      <c r="V112">
        <v>45</v>
      </c>
      <c r="W112">
        <v>82</v>
      </c>
      <c r="X112">
        <v>127</v>
      </c>
      <c r="Y112">
        <v>27</v>
      </c>
      <c r="Z112">
        <v>9</v>
      </c>
      <c r="AA112">
        <v>4</v>
      </c>
      <c r="AB112">
        <v>14</v>
      </c>
      <c r="AC112">
        <v>61</v>
      </c>
      <c r="AD112">
        <v>183</v>
      </c>
    </row>
    <row r="113" spans="1:30">
      <c r="A113" s="72">
        <v>93</v>
      </c>
      <c r="B113" t="s">
        <v>1318</v>
      </c>
      <c r="C113" t="s">
        <v>811</v>
      </c>
      <c r="D113">
        <v>31</v>
      </c>
      <c r="E113" t="s">
        <v>788</v>
      </c>
      <c r="F113">
        <v>66</v>
      </c>
      <c r="G113">
        <v>10</v>
      </c>
      <c r="H113">
        <v>1421</v>
      </c>
      <c r="I113">
        <v>168</v>
      </c>
      <c r="J113">
        <v>443</v>
      </c>
      <c r="K113">
        <v>0.379</v>
      </c>
      <c r="L113">
        <v>53</v>
      </c>
      <c r="M113">
        <v>191</v>
      </c>
      <c r="N113">
        <v>0.27700000000000002</v>
      </c>
      <c r="O113">
        <v>115</v>
      </c>
      <c r="P113">
        <v>252</v>
      </c>
      <c r="Q113">
        <v>0.45600000000000002</v>
      </c>
      <c r="R113">
        <v>0.439</v>
      </c>
      <c r="S113">
        <v>118</v>
      </c>
      <c r="T113">
        <v>138</v>
      </c>
      <c r="U113">
        <v>0.85499999999999998</v>
      </c>
      <c r="V113">
        <v>13</v>
      </c>
      <c r="W113">
        <v>144</v>
      </c>
      <c r="X113">
        <v>157</v>
      </c>
      <c r="Y113">
        <v>197</v>
      </c>
      <c r="Z113">
        <v>79</v>
      </c>
      <c r="AA113">
        <v>14</v>
      </c>
      <c r="AB113">
        <v>117</v>
      </c>
      <c r="AC113">
        <v>179</v>
      </c>
      <c r="AD113">
        <v>507</v>
      </c>
    </row>
    <row r="114" spans="1:30">
      <c r="A114" s="72">
        <v>94</v>
      </c>
      <c r="B114" t="s">
        <v>879</v>
      </c>
      <c r="C114" t="s">
        <v>776</v>
      </c>
      <c r="D114">
        <v>35</v>
      </c>
      <c r="E114" t="s">
        <v>818</v>
      </c>
      <c r="F114">
        <v>46</v>
      </c>
      <c r="G114">
        <v>46</v>
      </c>
      <c r="H114">
        <v>1151</v>
      </c>
      <c r="I114">
        <v>121</v>
      </c>
      <c r="J114">
        <v>187</v>
      </c>
      <c r="K114">
        <v>0.64700000000000002</v>
      </c>
      <c r="L114">
        <v>0</v>
      </c>
      <c r="M114">
        <v>0</v>
      </c>
      <c r="O114">
        <v>121</v>
      </c>
      <c r="P114">
        <v>187</v>
      </c>
      <c r="Q114">
        <v>0.64700000000000002</v>
      </c>
      <c r="R114">
        <v>0.64700000000000002</v>
      </c>
      <c r="S114">
        <v>58</v>
      </c>
      <c r="T114">
        <v>93</v>
      </c>
      <c r="U114">
        <v>0.624</v>
      </c>
      <c r="V114">
        <v>134</v>
      </c>
      <c r="W114">
        <v>284</v>
      </c>
      <c r="X114">
        <v>418</v>
      </c>
      <c r="Y114">
        <v>53</v>
      </c>
      <c r="Z114">
        <v>16</v>
      </c>
      <c r="AA114">
        <v>27</v>
      </c>
      <c r="AB114">
        <v>59</v>
      </c>
      <c r="AC114">
        <v>106</v>
      </c>
      <c r="AD114">
        <v>300</v>
      </c>
    </row>
    <row r="115" spans="1:30">
      <c r="A115" s="72">
        <v>95</v>
      </c>
      <c r="B115" t="s">
        <v>880</v>
      </c>
      <c r="C115" t="s">
        <v>794</v>
      </c>
      <c r="D115">
        <v>30</v>
      </c>
      <c r="E115" t="s">
        <v>808</v>
      </c>
      <c r="F115">
        <v>74</v>
      </c>
      <c r="G115">
        <v>71</v>
      </c>
      <c r="H115">
        <v>2346</v>
      </c>
      <c r="I115">
        <v>281</v>
      </c>
      <c r="J115">
        <v>631</v>
      </c>
      <c r="K115">
        <v>0.44500000000000001</v>
      </c>
      <c r="L115">
        <v>88</v>
      </c>
      <c r="M115">
        <v>246</v>
      </c>
      <c r="N115">
        <v>0.35799999999999998</v>
      </c>
      <c r="O115">
        <v>193</v>
      </c>
      <c r="P115">
        <v>385</v>
      </c>
      <c r="Q115">
        <v>0.501</v>
      </c>
      <c r="R115">
        <v>0.51500000000000001</v>
      </c>
      <c r="S115">
        <v>88</v>
      </c>
      <c r="T115">
        <v>114</v>
      </c>
      <c r="U115">
        <v>0.77200000000000002</v>
      </c>
      <c r="V115">
        <v>102</v>
      </c>
      <c r="W115">
        <v>296</v>
      </c>
      <c r="X115">
        <v>398</v>
      </c>
      <c r="Y115">
        <v>159</v>
      </c>
      <c r="Z115">
        <v>43</v>
      </c>
      <c r="AA115">
        <v>39</v>
      </c>
      <c r="AB115">
        <v>92</v>
      </c>
      <c r="AC115">
        <v>156</v>
      </c>
      <c r="AD115">
        <v>738</v>
      </c>
    </row>
    <row r="116" spans="1:30">
      <c r="A116" s="72">
        <v>96</v>
      </c>
      <c r="B116" t="s">
        <v>881</v>
      </c>
      <c r="C116" t="s">
        <v>766</v>
      </c>
      <c r="D116">
        <v>20</v>
      </c>
      <c r="E116" t="s">
        <v>818</v>
      </c>
      <c r="F116">
        <v>72</v>
      </c>
      <c r="G116">
        <v>49</v>
      </c>
      <c r="H116">
        <v>1527</v>
      </c>
      <c r="I116">
        <v>202</v>
      </c>
      <c r="J116">
        <v>477</v>
      </c>
      <c r="K116">
        <v>0.42299999999999999</v>
      </c>
      <c r="L116">
        <v>56</v>
      </c>
      <c r="M116">
        <v>190</v>
      </c>
      <c r="N116">
        <v>0.29499999999999998</v>
      </c>
      <c r="O116">
        <v>146</v>
      </c>
      <c r="P116">
        <v>287</v>
      </c>
      <c r="Q116">
        <v>0.50900000000000001</v>
      </c>
      <c r="R116">
        <v>0.48199999999999998</v>
      </c>
      <c r="S116">
        <v>96</v>
      </c>
      <c r="T116">
        <v>158</v>
      </c>
      <c r="U116">
        <v>0.60799999999999998</v>
      </c>
      <c r="V116">
        <v>76</v>
      </c>
      <c r="W116">
        <v>319</v>
      </c>
      <c r="X116">
        <v>395</v>
      </c>
      <c r="Y116">
        <v>83</v>
      </c>
      <c r="Z116">
        <v>51</v>
      </c>
      <c r="AA116">
        <v>70</v>
      </c>
      <c r="AB116">
        <v>107</v>
      </c>
      <c r="AC116">
        <v>205</v>
      </c>
      <c r="AD116">
        <v>556</v>
      </c>
    </row>
    <row r="117" spans="1:30">
      <c r="A117" s="72">
        <v>97</v>
      </c>
      <c r="B117" t="s">
        <v>884</v>
      </c>
      <c r="C117" t="s">
        <v>769</v>
      </c>
      <c r="D117">
        <v>26</v>
      </c>
      <c r="E117" t="s">
        <v>780</v>
      </c>
      <c r="F117">
        <v>74</v>
      </c>
      <c r="G117">
        <v>2</v>
      </c>
      <c r="H117">
        <v>1455</v>
      </c>
      <c r="I117">
        <v>222</v>
      </c>
      <c r="J117">
        <v>495</v>
      </c>
      <c r="K117">
        <v>0.44800000000000001</v>
      </c>
      <c r="L117">
        <v>62</v>
      </c>
      <c r="M117">
        <v>195</v>
      </c>
      <c r="N117">
        <v>0.318</v>
      </c>
      <c r="O117">
        <v>160</v>
      </c>
      <c r="P117">
        <v>300</v>
      </c>
      <c r="Q117">
        <v>0.53300000000000003</v>
      </c>
      <c r="R117">
        <v>0.51100000000000001</v>
      </c>
      <c r="S117">
        <v>45</v>
      </c>
      <c r="T117">
        <v>59</v>
      </c>
      <c r="U117">
        <v>0.76300000000000001</v>
      </c>
      <c r="V117">
        <v>10</v>
      </c>
      <c r="W117">
        <v>117</v>
      </c>
      <c r="X117">
        <v>127</v>
      </c>
      <c r="Y117">
        <v>110</v>
      </c>
      <c r="Z117">
        <v>33</v>
      </c>
      <c r="AA117">
        <v>10</v>
      </c>
      <c r="AB117">
        <v>57</v>
      </c>
      <c r="AC117">
        <v>120</v>
      </c>
      <c r="AD117">
        <v>551</v>
      </c>
    </row>
    <row r="118" spans="1:30">
      <c r="A118" s="72">
        <v>98</v>
      </c>
      <c r="B118" t="s">
        <v>885</v>
      </c>
      <c r="C118" t="s">
        <v>769</v>
      </c>
      <c r="D118">
        <v>25</v>
      </c>
      <c r="E118" t="s">
        <v>772</v>
      </c>
      <c r="F118">
        <v>81</v>
      </c>
      <c r="G118">
        <v>2</v>
      </c>
      <c r="H118">
        <v>1888</v>
      </c>
      <c r="I118">
        <v>430</v>
      </c>
      <c r="J118">
        <v>954</v>
      </c>
      <c r="K118">
        <v>0.45100000000000001</v>
      </c>
      <c r="L118">
        <v>112</v>
      </c>
      <c r="M118">
        <v>318</v>
      </c>
      <c r="N118">
        <v>0.35199999999999998</v>
      </c>
      <c r="O118">
        <v>318</v>
      </c>
      <c r="P118">
        <v>636</v>
      </c>
      <c r="Q118">
        <v>0.5</v>
      </c>
      <c r="R118">
        <v>0.50900000000000001</v>
      </c>
      <c r="S118">
        <v>152</v>
      </c>
      <c r="T118">
        <v>190</v>
      </c>
      <c r="U118">
        <v>0.8</v>
      </c>
      <c r="V118">
        <v>57</v>
      </c>
      <c r="W118">
        <v>160</v>
      </c>
      <c r="X118">
        <v>217</v>
      </c>
      <c r="Y118">
        <v>221</v>
      </c>
      <c r="Z118">
        <v>58</v>
      </c>
      <c r="AA118">
        <v>6</v>
      </c>
      <c r="AB118">
        <v>127</v>
      </c>
      <c r="AC118">
        <v>107</v>
      </c>
      <c r="AD118">
        <v>1124</v>
      </c>
    </row>
    <row r="119" spans="1:30">
      <c r="A119" s="72">
        <v>98</v>
      </c>
      <c r="B119" t="s">
        <v>885</v>
      </c>
      <c r="C119" t="s">
        <v>769</v>
      </c>
      <c r="D119">
        <v>25</v>
      </c>
      <c r="E119" t="s">
        <v>846</v>
      </c>
      <c r="F119">
        <v>53</v>
      </c>
      <c r="G119">
        <v>2</v>
      </c>
      <c r="H119">
        <v>1256</v>
      </c>
      <c r="I119">
        <v>299</v>
      </c>
      <c r="J119">
        <v>667</v>
      </c>
      <c r="K119">
        <v>0.44800000000000001</v>
      </c>
      <c r="L119">
        <v>68</v>
      </c>
      <c r="M119">
        <v>210</v>
      </c>
      <c r="N119">
        <v>0.32400000000000001</v>
      </c>
      <c r="O119">
        <v>231</v>
      </c>
      <c r="P119">
        <v>457</v>
      </c>
      <c r="Q119">
        <v>0.505</v>
      </c>
      <c r="R119">
        <v>0.499</v>
      </c>
      <c r="S119">
        <v>105</v>
      </c>
      <c r="T119">
        <v>132</v>
      </c>
      <c r="U119">
        <v>0.79500000000000004</v>
      </c>
      <c r="V119">
        <v>44</v>
      </c>
      <c r="W119">
        <v>115</v>
      </c>
      <c r="X119">
        <v>159</v>
      </c>
      <c r="Y119">
        <v>173</v>
      </c>
      <c r="Z119">
        <v>39</v>
      </c>
      <c r="AA119">
        <v>3</v>
      </c>
      <c r="AB119">
        <v>95</v>
      </c>
      <c r="AC119">
        <v>63</v>
      </c>
      <c r="AD119">
        <v>771</v>
      </c>
    </row>
    <row r="120" spans="1:30">
      <c r="A120" s="72">
        <v>98</v>
      </c>
      <c r="B120" t="s">
        <v>885</v>
      </c>
      <c r="C120" t="s">
        <v>769</v>
      </c>
      <c r="D120">
        <v>25</v>
      </c>
      <c r="E120" t="s">
        <v>792</v>
      </c>
      <c r="F120">
        <v>28</v>
      </c>
      <c r="G120">
        <v>0</v>
      </c>
      <c r="H120">
        <v>632</v>
      </c>
      <c r="I120">
        <v>131</v>
      </c>
      <c r="J120">
        <v>287</v>
      </c>
      <c r="K120">
        <v>0.45600000000000002</v>
      </c>
      <c r="L120">
        <v>44</v>
      </c>
      <c r="M120">
        <v>108</v>
      </c>
      <c r="N120">
        <v>0.40699999999999997</v>
      </c>
      <c r="O120">
        <v>87</v>
      </c>
      <c r="P120">
        <v>179</v>
      </c>
      <c r="Q120">
        <v>0.48599999999999999</v>
      </c>
      <c r="R120">
        <v>0.53300000000000003</v>
      </c>
      <c r="S120">
        <v>47</v>
      </c>
      <c r="T120">
        <v>58</v>
      </c>
      <c r="U120">
        <v>0.81</v>
      </c>
      <c r="V120">
        <v>13</v>
      </c>
      <c r="W120">
        <v>45</v>
      </c>
      <c r="X120">
        <v>58</v>
      </c>
      <c r="Y120">
        <v>48</v>
      </c>
      <c r="Z120">
        <v>19</v>
      </c>
      <c r="AA120">
        <v>3</v>
      </c>
      <c r="AB120">
        <v>32</v>
      </c>
      <c r="AC120">
        <v>44</v>
      </c>
      <c r="AD120">
        <v>353</v>
      </c>
    </row>
    <row r="121" spans="1:30">
      <c r="A121" s="72">
        <v>99</v>
      </c>
      <c r="B121" t="s">
        <v>1319</v>
      </c>
      <c r="C121" t="s">
        <v>769</v>
      </c>
      <c r="D121">
        <v>24</v>
      </c>
      <c r="E121" t="s">
        <v>773</v>
      </c>
      <c r="F121">
        <v>7</v>
      </c>
      <c r="G121">
        <v>0</v>
      </c>
      <c r="H121">
        <v>64</v>
      </c>
      <c r="I121">
        <v>6</v>
      </c>
      <c r="J121">
        <v>18</v>
      </c>
      <c r="K121">
        <v>0.33300000000000002</v>
      </c>
      <c r="L121">
        <v>6</v>
      </c>
      <c r="M121">
        <v>15</v>
      </c>
      <c r="N121">
        <v>0.4</v>
      </c>
      <c r="O121">
        <v>0</v>
      </c>
      <c r="P121">
        <v>3</v>
      </c>
      <c r="Q121">
        <v>0</v>
      </c>
      <c r="R121">
        <v>0.5</v>
      </c>
      <c r="S121">
        <v>2</v>
      </c>
      <c r="T121">
        <v>2</v>
      </c>
      <c r="U121">
        <v>1</v>
      </c>
      <c r="V121">
        <v>1</v>
      </c>
      <c r="W121">
        <v>6</v>
      </c>
      <c r="X121">
        <v>7</v>
      </c>
      <c r="Y121">
        <v>3</v>
      </c>
      <c r="Z121">
        <v>2</v>
      </c>
      <c r="AA121">
        <v>0</v>
      </c>
      <c r="AB121">
        <v>2</v>
      </c>
      <c r="AC121">
        <v>8</v>
      </c>
      <c r="AD121">
        <v>20</v>
      </c>
    </row>
    <row r="122" spans="1:30">
      <c r="A122" s="72">
        <v>100</v>
      </c>
      <c r="B122" t="s">
        <v>1320</v>
      </c>
      <c r="C122" t="s">
        <v>769</v>
      </c>
      <c r="D122">
        <v>23</v>
      </c>
      <c r="E122" t="s">
        <v>772</v>
      </c>
      <c r="F122">
        <v>17</v>
      </c>
      <c r="G122">
        <v>0</v>
      </c>
      <c r="H122">
        <v>123</v>
      </c>
      <c r="I122">
        <v>8</v>
      </c>
      <c r="J122">
        <v>21</v>
      </c>
      <c r="K122">
        <v>0.38100000000000001</v>
      </c>
      <c r="L122">
        <v>3</v>
      </c>
      <c r="M122">
        <v>4</v>
      </c>
      <c r="N122">
        <v>0.75</v>
      </c>
      <c r="O122">
        <v>5</v>
      </c>
      <c r="P122">
        <v>17</v>
      </c>
      <c r="Q122">
        <v>0.29399999999999998</v>
      </c>
      <c r="R122">
        <v>0.45200000000000001</v>
      </c>
      <c r="S122">
        <v>4</v>
      </c>
      <c r="T122">
        <v>6</v>
      </c>
      <c r="U122">
        <v>0.66700000000000004</v>
      </c>
      <c r="V122">
        <v>3</v>
      </c>
      <c r="W122">
        <v>11</v>
      </c>
      <c r="X122">
        <v>14</v>
      </c>
      <c r="Y122">
        <v>2</v>
      </c>
      <c r="Z122">
        <v>7</v>
      </c>
      <c r="AA122">
        <v>5</v>
      </c>
      <c r="AB122">
        <v>7</v>
      </c>
      <c r="AC122">
        <v>23</v>
      </c>
      <c r="AD122">
        <v>23</v>
      </c>
    </row>
    <row r="123" spans="1:30">
      <c r="A123" s="72">
        <v>100</v>
      </c>
      <c r="B123" t="s">
        <v>1320</v>
      </c>
      <c r="C123" t="s">
        <v>769</v>
      </c>
      <c r="D123">
        <v>23</v>
      </c>
      <c r="E123" t="s">
        <v>773</v>
      </c>
      <c r="F123">
        <v>13</v>
      </c>
      <c r="G123">
        <v>0</v>
      </c>
      <c r="H123">
        <v>81</v>
      </c>
      <c r="I123">
        <v>4</v>
      </c>
      <c r="J123">
        <v>14</v>
      </c>
      <c r="K123">
        <v>0.28599999999999998</v>
      </c>
      <c r="L123">
        <v>0</v>
      </c>
      <c r="M123">
        <v>1</v>
      </c>
      <c r="N123">
        <v>0</v>
      </c>
      <c r="O123">
        <v>4</v>
      </c>
      <c r="P123">
        <v>13</v>
      </c>
      <c r="Q123">
        <v>0.308</v>
      </c>
      <c r="R123">
        <v>0.28599999999999998</v>
      </c>
      <c r="S123">
        <v>2</v>
      </c>
      <c r="T123">
        <v>4</v>
      </c>
      <c r="U123">
        <v>0.5</v>
      </c>
      <c r="V123">
        <v>2</v>
      </c>
      <c r="W123">
        <v>8</v>
      </c>
      <c r="X123">
        <v>10</v>
      </c>
      <c r="Y123">
        <v>2</v>
      </c>
      <c r="Z123">
        <v>6</v>
      </c>
      <c r="AA123">
        <v>4</v>
      </c>
      <c r="AB123">
        <v>2</v>
      </c>
      <c r="AC123">
        <v>11</v>
      </c>
      <c r="AD123">
        <v>10</v>
      </c>
    </row>
    <row r="124" spans="1:30">
      <c r="A124" s="72">
        <v>100</v>
      </c>
      <c r="B124" t="s">
        <v>1320</v>
      </c>
      <c r="C124" t="s">
        <v>769</v>
      </c>
      <c r="D124">
        <v>23</v>
      </c>
      <c r="E124" t="s">
        <v>831</v>
      </c>
      <c r="F124">
        <v>4</v>
      </c>
      <c r="G124">
        <v>0</v>
      </c>
      <c r="H124">
        <v>42</v>
      </c>
      <c r="I124">
        <v>4</v>
      </c>
      <c r="J124">
        <v>7</v>
      </c>
      <c r="K124">
        <v>0.57099999999999995</v>
      </c>
      <c r="L124">
        <v>3</v>
      </c>
      <c r="M124">
        <v>3</v>
      </c>
      <c r="N124">
        <v>1</v>
      </c>
      <c r="O124">
        <v>1</v>
      </c>
      <c r="P124">
        <v>4</v>
      </c>
      <c r="Q124">
        <v>0.25</v>
      </c>
      <c r="R124">
        <v>0.78600000000000003</v>
      </c>
      <c r="S124">
        <v>2</v>
      </c>
      <c r="T124">
        <v>2</v>
      </c>
      <c r="U124">
        <v>1</v>
      </c>
      <c r="V124">
        <v>1</v>
      </c>
      <c r="W124">
        <v>3</v>
      </c>
      <c r="X124">
        <v>4</v>
      </c>
      <c r="Y124">
        <v>0</v>
      </c>
      <c r="Z124">
        <v>1</v>
      </c>
      <c r="AA124">
        <v>1</v>
      </c>
      <c r="AB124">
        <v>5</v>
      </c>
      <c r="AC124">
        <v>12</v>
      </c>
      <c r="AD124">
        <v>13</v>
      </c>
    </row>
    <row r="125" spans="1:30">
      <c r="A125" s="72">
        <v>101</v>
      </c>
      <c r="B125" t="s">
        <v>1321</v>
      </c>
      <c r="C125" t="s">
        <v>766</v>
      </c>
      <c r="D125">
        <v>20</v>
      </c>
      <c r="E125" t="s">
        <v>831</v>
      </c>
      <c r="F125">
        <v>74</v>
      </c>
      <c r="G125">
        <v>26</v>
      </c>
      <c r="H125">
        <v>1785</v>
      </c>
      <c r="I125">
        <v>314</v>
      </c>
      <c r="J125">
        <v>545</v>
      </c>
      <c r="K125">
        <v>0.57599999999999996</v>
      </c>
      <c r="L125">
        <v>16</v>
      </c>
      <c r="M125">
        <v>47</v>
      </c>
      <c r="N125">
        <v>0.34</v>
      </c>
      <c r="O125">
        <v>298</v>
      </c>
      <c r="P125">
        <v>498</v>
      </c>
      <c r="Q125">
        <v>0.59799999999999998</v>
      </c>
      <c r="R125">
        <v>0.59099999999999997</v>
      </c>
      <c r="S125">
        <v>133</v>
      </c>
      <c r="T125">
        <v>186</v>
      </c>
      <c r="U125">
        <v>0.71499999999999997</v>
      </c>
      <c r="V125">
        <v>176</v>
      </c>
      <c r="W125">
        <v>365</v>
      </c>
      <c r="X125">
        <v>541</v>
      </c>
      <c r="Y125">
        <v>98</v>
      </c>
      <c r="Z125">
        <v>47</v>
      </c>
      <c r="AA125">
        <v>80</v>
      </c>
      <c r="AB125">
        <v>105</v>
      </c>
      <c r="AC125">
        <v>215</v>
      </c>
      <c r="AD125">
        <v>777</v>
      </c>
    </row>
    <row r="126" spans="1:30">
      <c r="A126" s="72">
        <v>102</v>
      </c>
      <c r="B126" t="s">
        <v>1322</v>
      </c>
      <c r="C126" t="s">
        <v>776</v>
      </c>
      <c r="D126">
        <v>20</v>
      </c>
      <c r="E126" t="s">
        <v>790</v>
      </c>
      <c r="F126">
        <v>66</v>
      </c>
      <c r="G126">
        <v>1</v>
      </c>
      <c r="H126">
        <v>1045</v>
      </c>
      <c r="I126">
        <v>115</v>
      </c>
      <c r="J126">
        <v>289</v>
      </c>
      <c r="K126">
        <v>0.39800000000000002</v>
      </c>
      <c r="L126">
        <v>35</v>
      </c>
      <c r="M126">
        <v>113</v>
      </c>
      <c r="N126">
        <v>0.31</v>
      </c>
      <c r="O126">
        <v>80</v>
      </c>
      <c r="P126">
        <v>176</v>
      </c>
      <c r="Q126">
        <v>0.45500000000000002</v>
      </c>
      <c r="R126">
        <v>0.45800000000000002</v>
      </c>
      <c r="S126">
        <v>27</v>
      </c>
      <c r="T126">
        <v>42</v>
      </c>
      <c r="U126">
        <v>0.64300000000000002</v>
      </c>
      <c r="V126">
        <v>45</v>
      </c>
      <c r="W126">
        <v>176</v>
      </c>
      <c r="X126">
        <v>221</v>
      </c>
      <c r="Y126">
        <v>52</v>
      </c>
      <c r="Z126">
        <v>17</v>
      </c>
      <c r="AA126">
        <v>31</v>
      </c>
      <c r="AB126">
        <v>58</v>
      </c>
      <c r="AC126">
        <v>133</v>
      </c>
      <c r="AD126">
        <v>292</v>
      </c>
    </row>
    <row r="127" spans="1:30">
      <c r="A127" s="72">
        <v>103</v>
      </c>
      <c r="B127" t="s">
        <v>1323</v>
      </c>
      <c r="C127" t="s">
        <v>794</v>
      </c>
      <c r="D127">
        <v>26</v>
      </c>
      <c r="E127" t="s">
        <v>773</v>
      </c>
      <c r="F127">
        <v>32</v>
      </c>
      <c r="G127">
        <v>2</v>
      </c>
      <c r="H127">
        <v>480</v>
      </c>
      <c r="I127">
        <v>38</v>
      </c>
      <c r="J127">
        <v>99</v>
      </c>
      <c r="K127">
        <v>0.38400000000000001</v>
      </c>
      <c r="L127">
        <v>4</v>
      </c>
      <c r="M127">
        <v>17</v>
      </c>
      <c r="N127">
        <v>0.23499999999999999</v>
      </c>
      <c r="O127">
        <v>34</v>
      </c>
      <c r="P127">
        <v>82</v>
      </c>
      <c r="Q127">
        <v>0.41499999999999998</v>
      </c>
      <c r="R127">
        <v>0.40400000000000003</v>
      </c>
      <c r="S127">
        <v>21</v>
      </c>
      <c r="T127">
        <v>40</v>
      </c>
      <c r="U127">
        <v>0.52500000000000002</v>
      </c>
      <c r="V127">
        <v>32</v>
      </c>
      <c r="W127">
        <v>75</v>
      </c>
      <c r="X127">
        <v>107</v>
      </c>
      <c r="Y127">
        <v>56</v>
      </c>
      <c r="Z127">
        <v>17</v>
      </c>
      <c r="AA127">
        <v>9</v>
      </c>
      <c r="AB127">
        <v>24</v>
      </c>
      <c r="AC127">
        <v>44</v>
      </c>
      <c r="AD127">
        <v>101</v>
      </c>
    </row>
    <row r="128" spans="1:30">
      <c r="A128" s="72">
        <v>104</v>
      </c>
      <c r="B128" t="s">
        <v>887</v>
      </c>
      <c r="C128" t="s">
        <v>811</v>
      </c>
      <c r="D128">
        <v>30</v>
      </c>
      <c r="E128" t="s">
        <v>786</v>
      </c>
      <c r="F128">
        <v>69</v>
      </c>
      <c r="G128">
        <v>64</v>
      </c>
      <c r="H128">
        <v>2018</v>
      </c>
      <c r="I128">
        <v>316</v>
      </c>
      <c r="J128">
        <v>638</v>
      </c>
      <c r="K128">
        <v>0.495</v>
      </c>
      <c r="L128">
        <v>96</v>
      </c>
      <c r="M128">
        <v>205</v>
      </c>
      <c r="N128">
        <v>0.46800000000000003</v>
      </c>
      <c r="O128">
        <v>220</v>
      </c>
      <c r="P128">
        <v>433</v>
      </c>
      <c r="Q128">
        <v>0.50800000000000001</v>
      </c>
      <c r="R128">
        <v>0.57099999999999995</v>
      </c>
      <c r="S128">
        <v>127</v>
      </c>
      <c r="T128">
        <v>144</v>
      </c>
      <c r="U128">
        <v>0.88200000000000001</v>
      </c>
      <c r="V128">
        <v>37</v>
      </c>
      <c r="W128">
        <v>141</v>
      </c>
      <c r="X128">
        <v>178</v>
      </c>
      <c r="Y128">
        <v>368</v>
      </c>
      <c r="Z128">
        <v>92</v>
      </c>
      <c r="AA128">
        <v>15</v>
      </c>
      <c r="AB128">
        <v>86</v>
      </c>
      <c r="AC128">
        <v>122</v>
      </c>
      <c r="AD128">
        <v>855</v>
      </c>
    </row>
    <row r="129" spans="1:30">
      <c r="A129" s="72">
        <v>105</v>
      </c>
      <c r="B129" t="s">
        <v>888</v>
      </c>
      <c r="C129" t="s">
        <v>766</v>
      </c>
      <c r="D129">
        <v>37</v>
      </c>
      <c r="E129" t="s">
        <v>770</v>
      </c>
      <c r="F129">
        <v>15</v>
      </c>
      <c r="G129">
        <v>0</v>
      </c>
      <c r="H129">
        <v>75</v>
      </c>
      <c r="I129">
        <v>13</v>
      </c>
      <c r="J129">
        <v>19</v>
      </c>
      <c r="K129">
        <v>0.68400000000000005</v>
      </c>
      <c r="L129">
        <v>0</v>
      </c>
      <c r="M129">
        <v>0</v>
      </c>
      <c r="O129">
        <v>13</v>
      </c>
      <c r="P129">
        <v>19</v>
      </c>
      <c r="Q129">
        <v>0.68400000000000005</v>
      </c>
      <c r="R129">
        <v>0.68400000000000005</v>
      </c>
      <c r="S129">
        <v>5</v>
      </c>
      <c r="T129">
        <v>13</v>
      </c>
      <c r="U129">
        <v>0.38500000000000001</v>
      </c>
      <c r="V129">
        <v>7</v>
      </c>
      <c r="W129">
        <v>13</v>
      </c>
      <c r="X129">
        <v>20</v>
      </c>
      <c r="Y129">
        <v>4</v>
      </c>
      <c r="Z129">
        <v>0</v>
      </c>
      <c r="AA129">
        <v>0</v>
      </c>
      <c r="AB129">
        <v>7</v>
      </c>
      <c r="AC129">
        <v>7</v>
      </c>
      <c r="AD129">
        <v>31</v>
      </c>
    </row>
    <row r="130" spans="1:30">
      <c r="A130" s="72">
        <v>106</v>
      </c>
      <c r="B130" t="s">
        <v>889</v>
      </c>
      <c r="C130" t="s">
        <v>811</v>
      </c>
      <c r="D130">
        <v>30</v>
      </c>
      <c r="E130" t="s">
        <v>788</v>
      </c>
      <c r="F130">
        <v>12</v>
      </c>
      <c r="G130">
        <v>12</v>
      </c>
      <c r="H130">
        <v>373</v>
      </c>
      <c r="I130">
        <v>64</v>
      </c>
      <c r="J130">
        <v>168</v>
      </c>
      <c r="K130">
        <v>0.38100000000000001</v>
      </c>
      <c r="L130">
        <v>24</v>
      </c>
      <c r="M130">
        <v>77</v>
      </c>
      <c r="N130">
        <v>0.312</v>
      </c>
      <c r="O130">
        <v>40</v>
      </c>
      <c r="P130">
        <v>91</v>
      </c>
      <c r="Q130">
        <v>0.44</v>
      </c>
      <c r="R130">
        <v>0.45200000000000001</v>
      </c>
      <c r="S130">
        <v>53</v>
      </c>
      <c r="T130">
        <v>66</v>
      </c>
      <c r="U130">
        <v>0.80300000000000005</v>
      </c>
      <c r="V130">
        <v>0</v>
      </c>
      <c r="W130">
        <v>27</v>
      </c>
      <c r="X130">
        <v>27</v>
      </c>
      <c r="Y130">
        <v>49</v>
      </c>
      <c r="Z130">
        <v>12</v>
      </c>
      <c r="AA130">
        <v>3</v>
      </c>
      <c r="AB130">
        <v>18</v>
      </c>
      <c r="AC130">
        <v>24</v>
      </c>
      <c r="AD130">
        <v>205</v>
      </c>
    </row>
    <row r="131" spans="1:30">
      <c r="A131" s="72">
        <v>107</v>
      </c>
      <c r="B131" t="s">
        <v>890</v>
      </c>
      <c r="C131" t="s">
        <v>769</v>
      </c>
      <c r="D131">
        <v>25</v>
      </c>
      <c r="E131" t="s">
        <v>790</v>
      </c>
      <c r="F131">
        <v>82</v>
      </c>
      <c r="G131">
        <v>5</v>
      </c>
      <c r="H131">
        <v>1488</v>
      </c>
      <c r="I131">
        <v>165</v>
      </c>
      <c r="J131">
        <v>390</v>
      </c>
      <c r="K131">
        <v>0.42299999999999999</v>
      </c>
      <c r="L131">
        <v>74</v>
      </c>
      <c r="M131">
        <v>210</v>
      </c>
      <c r="N131">
        <v>0.35199999999999998</v>
      </c>
      <c r="O131">
        <v>91</v>
      </c>
      <c r="P131">
        <v>180</v>
      </c>
      <c r="Q131">
        <v>0.50600000000000001</v>
      </c>
      <c r="R131">
        <v>0.51800000000000002</v>
      </c>
      <c r="S131">
        <v>37</v>
      </c>
      <c r="T131">
        <v>44</v>
      </c>
      <c r="U131">
        <v>0.84099999999999997</v>
      </c>
      <c r="V131">
        <v>36</v>
      </c>
      <c r="W131">
        <v>125</v>
      </c>
      <c r="X131">
        <v>161</v>
      </c>
      <c r="Y131">
        <v>91</v>
      </c>
      <c r="Z131">
        <v>23</v>
      </c>
      <c r="AA131">
        <v>22</v>
      </c>
      <c r="AB131">
        <v>43</v>
      </c>
      <c r="AC131">
        <v>120</v>
      </c>
      <c r="AD131">
        <v>441</v>
      </c>
    </row>
    <row r="132" spans="1:30">
      <c r="A132" s="72">
        <v>108</v>
      </c>
      <c r="B132" t="s">
        <v>891</v>
      </c>
      <c r="C132" t="s">
        <v>811</v>
      </c>
      <c r="D132">
        <v>24</v>
      </c>
      <c r="E132" t="s">
        <v>822</v>
      </c>
      <c r="F132">
        <v>33</v>
      </c>
      <c r="G132">
        <v>18</v>
      </c>
      <c r="H132">
        <v>740</v>
      </c>
      <c r="I132">
        <v>122</v>
      </c>
      <c r="J132">
        <v>252</v>
      </c>
      <c r="K132">
        <v>0.48399999999999999</v>
      </c>
      <c r="L132">
        <v>46</v>
      </c>
      <c r="M132">
        <v>104</v>
      </c>
      <c r="N132">
        <v>0.442</v>
      </c>
      <c r="O132">
        <v>76</v>
      </c>
      <c r="P132">
        <v>148</v>
      </c>
      <c r="Q132">
        <v>0.51400000000000001</v>
      </c>
      <c r="R132">
        <v>0.57499999999999996</v>
      </c>
      <c r="S132">
        <v>22</v>
      </c>
      <c r="T132">
        <v>25</v>
      </c>
      <c r="U132">
        <v>0.88</v>
      </c>
      <c r="V132">
        <v>10</v>
      </c>
      <c r="W132">
        <v>72</v>
      </c>
      <c r="X132">
        <v>82</v>
      </c>
      <c r="Y132">
        <v>89</v>
      </c>
      <c r="Z132">
        <v>12</v>
      </c>
      <c r="AA132">
        <v>1</v>
      </c>
      <c r="AB132">
        <v>32</v>
      </c>
      <c r="AC132">
        <v>59</v>
      </c>
      <c r="AD132">
        <v>312</v>
      </c>
    </row>
    <row r="133" spans="1:30">
      <c r="A133" s="72">
        <v>109</v>
      </c>
      <c r="B133" t="s">
        <v>1324</v>
      </c>
      <c r="C133" t="s">
        <v>769</v>
      </c>
      <c r="D133">
        <v>23</v>
      </c>
      <c r="E133" t="s">
        <v>780</v>
      </c>
      <c r="F133">
        <v>13</v>
      </c>
      <c r="G133">
        <v>0</v>
      </c>
      <c r="H133">
        <v>38</v>
      </c>
      <c r="I133">
        <v>2</v>
      </c>
      <c r="J133">
        <v>14</v>
      </c>
      <c r="K133">
        <v>0.14299999999999999</v>
      </c>
      <c r="L133">
        <v>1</v>
      </c>
      <c r="M133">
        <v>8</v>
      </c>
      <c r="N133">
        <v>0.125</v>
      </c>
      <c r="O133">
        <v>1</v>
      </c>
      <c r="P133">
        <v>6</v>
      </c>
      <c r="Q133">
        <v>0.16700000000000001</v>
      </c>
      <c r="R133">
        <v>0.17899999999999999</v>
      </c>
      <c r="S133">
        <v>1</v>
      </c>
      <c r="T133">
        <v>2</v>
      </c>
      <c r="U133">
        <v>0.5</v>
      </c>
      <c r="V133">
        <v>0</v>
      </c>
      <c r="W133">
        <v>2</v>
      </c>
      <c r="X133">
        <v>2</v>
      </c>
      <c r="Y133">
        <v>1</v>
      </c>
      <c r="Z133">
        <v>1</v>
      </c>
      <c r="AA133">
        <v>0</v>
      </c>
      <c r="AB133">
        <v>1</v>
      </c>
      <c r="AC133">
        <v>0</v>
      </c>
      <c r="AD133">
        <v>6</v>
      </c>
    </row>
    <row r="134" spans="1:30">
      <c r="A134" s="72">
        <v>110</v>
      </c>
      <c r="B134" t="s">
        <v>1325</v>
      </c>
      <c r="C134" t="s">
        <v>766</v>
      </c>
      <c r="D134">
        <v>26</v>
      </c>
      <c r="E134" t="s">
        <v>778</v>
      </c>
      <c r="F134">
        <v>7</v>
      </c>
      <c r="G134">
        <v>0</v>
      </c>
      <c r="H134">
        <v>87</v>
      </c>
      <c r="I134">
        <v>13</v>
      </c>
      <c r="J134">
        <v>27</v>
      </c>
      <c r="K134">
        <v>0.48099999999999998</v>
      </c>
      <c r="L134">
        <v>0</v>
      </c>
      <c r="M134">
        <v>0</v>
      </c>
      <c r="O134">
        <v>13</v>
      </c>
      <c r="P134">
        <v>27</v>
      </c>
      <c r="Q134">
        <v>0.48099999999999998</v>
      </c>
      <c r="R134">
        <v>0.48099999999999998</v>
      </c>
      <c r="S134">
        <v>14</v>
      </c>
      <c r="T134">
        <v>19</v>
      </c>
      <c r="U134">
        <v>0.73699999999999999</v>
      </c>
      <c r="V134">
        <v>14</v>
      </c>
      <c r="W134">
        <v>16</v>
      </c>
      <c r="X134">
        <v>30</v>
      </c>
      <c r="Y134">
        <v>6</v>
      </c>
      <c r="Z134">
        <v>1</v>
      </c>
      <c r="AA134">
        <v>0</v>
      </c>
      <c r="AB134">
        <v>3</v>
      </c>
      <c r="AC134">
        <v>13</v>
      </c>
      <c r="AD134">
        <v>40</v>
      </c>
    </row>
    <row r="135" spans="1:30">
      <c r="A135" s="72">
        <v>111</v>
      </c>
      <c r="B135" t="s">
        <v>1326</v>
      </c>
      <c r="C135" t="s">
        <v>776</v>
      </c>
      <c r="D135">
        <v>24</v>
      </c>
      <c r="E135" t="s">
        <v>784</v>
      </c>
      <c r="F135">
        <v>4</v>
      </c>
      <c r="G135">
        <v>0</v>
      </c>
      <c r="H135">
        <v>32</v>
      </c>
      <c r="I135">
        <v>2</v>
      </c>
      <c r="J135">
        <v>4</v>
      </c>
      <c r="K135">
        <v>0.5</v>
      </c>
      <c r="L135">
        <v>0</v>
      </c>
      <c r="M135">
        <v>0</v>
      </c>
      <c r="O135">
        <v>2</v>
      </c>
      <c r="P135">
        <v>4</v>
      </c>
      <c r="Q135">
        <v>0.5</v>
      </c>
      <c r="R135">
        <v>0.5</v>
      </c>
      <c r="S135">
        <v>0</v>
      </c>
      <c r="T135">
        <v>0</v>
      </c>
      <c r="V135">
        <v>1</v>
      </c>
      <c r="W135">
        <v>8</v>
      </c>
      <c r="X135">
        <v>9</v>
      </c>
      <c r="Y135">
        <v>2</v>
      </c>
      <c r="Z135">
        <v>2</v>
      </c>
      <c r="AA135">
        <v>2</v>
      </c>
      <c r="AB135">
        <v>1</v>
      </c>
      <c r="AC135">
        <v>7</v>
      </c>
      <c r="AD135">
        <v>4</v>
      </c>
    </row>
    <row r="136" spans="1:30">
      <c r="A136" s="72">
        <v>112</v>
      </c>
      <c r="B136" t="s">
        <v>892</v>
      </c>
      <c r="C136" t="s">
        <v>776</v>
      </c>
      <c r="D136">
        <v>27</v>
      </c>
      <c r="E136" t="s">
        <v>780</v>
      </c>
      <c r="F136">
        <v>48</v>
      </c>
      <c r="G136">
        <v>48</v>
      </c>
      <c r="H136">
        <v>1737</v>
      </c>
      <c r="I136">
        <v>406</v>
      </c>
      <c r="J136">
        <v>864</v>
      </c>
      <c r="K136">
        <v>0.47</v>
      </c>
      <c r="L136">
        <v>104</v>
      </c>
      <c r="M136">
        <v>294</v>
      </c>
      <c r="N136">
        <v>0.35399999999999998</v>
      </c>
      <c r="O136">
        <v>302</v>
      </c>
      <c r="P136">
        <v>570</v>
      </c>
      <c r="Q136">
        <v>0.53</v>
      </c>
      <c r="R136">
        <v>0.53</v>
      </c>
      <c r="S136">
        <v>294</v>
      </c>
      <c r="T136">
        <v>394</v>
      </c>
      <c r="U136">
        <v>0.746</v>
      </c>
      <c r="V136">
        <v>105</v>
      </c>
      <c r="W136">
        <v>512</v>
      </c>
      <c r="X136">
        <v>617</v>
      </c>
      <c r="Y136">
        <v>257</v>
      </c>
      <c r="Z136">
        <v>79</v>
      </c>
      <c r="AA136">
        <v>76</v>
      </c>
      <c r="AB136">
        <v>242</v>
      </c>
      <c r="AC136">
        <v>183</v>
      </c>
      <c r="AD136">
        <v>1210</v>
      </c>
    </row>
    <row r="137" spans="1:30">
      <c r="A137" s="72">
        <v>113</v>
      </c>
      <c r="B137" t="s">
        <v>893</v>
      </c>
      <c r="C137" t="s">
        <v>794</v>
      </c>
      <c r="D137">
        <v>27</v>
      </c>
      <c r="E137" t="s">
        <v>797</v>
      </c>
      <c r="F137">
        <v>80</v>
      </c>
      <c r="G137">
        <v>80</v>
      </c>
      <c r="H137">
        <v>2532</v>
      </c>
      <c r="I137">
        <v>345</v>
      </c>
      <c r="J137">
        <v>836</v>
      </c>
      <c r="K137">
        <v>0.41299999999999998</v>
      </c>
      <c r="L137">
        <v>203</v>
      </c>
      <c r="M137">
        <v>550</v>
      </c>
      <c r="N137">
        <v>0.36899999999999999</v>
      </c>
      <c r="O137">
        <v>142</v>
      </c>
      <c r="P137">
        <v>286</v>
      </c>
      <c r="Q137">
        <v>0.497</v>
      </c>
      <c r="R137">
        <v>0.53400000000000003</v>
      </c>
      <c r="S137">
        <v>116</v>
      </c>
      <c r="T137">
        <v>136</v>
      </c>
      <c r="U137">
        <v>0.85299999999999998</v>
      </c>
      <c r="V137">
        <v>55</v>
      </c>
      <c r="W137">
        <v>378</v>
      </c>
      <c r="X137">
        <v>433</v>
      </c>
      <c r="Y137">
        <v>156</v>
      </c>
      <c r="Z137">
        <v>137</v>
      </c>
      <c r="AA137">
        <v>72</v>
      </c>
      <c r="AB137">
        <v>126</v>
      </c>
      <c r="AC137">
        <v>238</v>
      </c>
      <c r="AD137">
        <v>1009</v>
      </c>
    </row>
    <row r="138" spans="1:30">
      <c r="A138" s="72">
        <v>114</v>
      </c>
      <c r="B138" t="s">
        <v>894</v>
      </c>
      <c r="C138" t="s">
        <v>769</v>
      </c>
      <c r="D138">
        <v>25</v>
      </c>
      <c r="E138" t="s">
        <v>774</v>
      </c>
      <c r="F138">
        <v>75</v>
      </c>
      <c r="G138">
        <v>68</v>
      </c>
      <c r="H138">
        <v>2197</v>
      </c>
      <c r="I138">
        <v>337</v>
      </c>
      <c r="J138">
        <v>827</v>
      </c>
      <c r="K138">
        <v>0.40699999999999997</v>
      </c>
      <c r="L138">
        <v>201</v>
      </c>
      <c r="M138">
        <v>532</v>
      </c>
      <c r="N138">
        <v>0.378</v>
      </c>
      <c r="O138">
        <v>136</v>
      </c>
      <c r="P138">
        <v>295</v>
      </c>
      <c r="Q138">
        <v>0.46100000000000002</v>
      </c>
      <c r="R138">
        <v>0.52900000000000003</v>
      </c>
      <c r="S138">
        <v>115</v>
      </c>
      <c r="T138">
        <v>135</v>
      </c>
      <c r="U138">
        <v>0.85199999999999998</v>
      </c>
      <c r="V138">
        <v>28</v>
      </c>
      <c r="W138">
        <v>296</v>
      </c>
      <c r="X138">
        <v>324</v>
      </c>
      <c r="Y138">
        <v>117</v>
      </c>
      <c r="Z138">
        <v>47</v>
      </c>
      <c r="AA138">
        <v>35</v>
      </c>
      <c r="AB138">
        <v>78</v>
      </c>
      <c r="AC138">
        <v>168</v>
      </c>
      <c r="AD138">
        <v>990</v>
      </c>
    </row>
    <row r="139" spans="1:30">
      <c r="A139" s="72">
        <v>115</v>
      </c>
      <c r="B139" t="s">
        <v>1327</v>
      </c>
      <c r="C139" t="s">
        <v>794</v>
      </c>
      <c r="D139">
        <v>27</v>
      </c>
      <c r="E139" t="s">
        <v>808</v>
      </c>
      <c r="F139">
        <v>39</v>
      </c>
      <c r="G139">
        <v>5</v>
      </c>
      <c r="H139">
        <v>629</v>
      </c>
      <c r="I139">
        <v>62</v>
      </c>
      <c r="J139">
        <v>137</v>
      </c>
      <c r="K139">
        <v>0.45300000000000001</v>
      </c>
      <c r="L139">
        <v>17</v>
      </c>
      <c r="M139">
        <v>58</v>
      </c>
      <c r="N139">
        <v>0.29299999999999998</v>
      </c>
      <c r="O139">
        <v>45</v>
      </c>
      <c r="P139">
        <v>79</v>
      </c>
      <c r="Q139">
        <v>0.56999999999999995</v>
      </c>
      <c r="R139">
        <v>0.51500000000000001</v>
      </c>
      <c r="S139">
        <v>22</v>
      </c>
      <c r="T139">
        <v>35</v>
      </c>
      <c r="U139">
        <v>0.629</v>
      </c>
      <c r="V139">
        <v>40</v>
      </c>
      <c r="W139">
        <v>87</v>
      </c>
      <c r="X139">
        <v>127</v>
      </c>
      <c r="Y139">
        <v>25</v>
      </c>
      <c r="Z139">
        <v>12</v>
      </c>
      <c r="AA139">
        <v>15</v>
      </c>
      <c r="AB139">
        <v>20</v>
      </c>
      <c r="AC139">
        <v>63</v>
      </c>
      <c r="AD139">
        <v>163</v>
      </c>
    </row>
    <row r="140" spans="1:30">
      <c r="A140" s="72">
        <v>116</v>
      </c>
      <c r="B140" t="s">
        <v>895</v>
      </c>
      <c r="C140" t="s">
        <v>769</v>
      </c>
      <c r="D140">
        <v>37</v>
      </c>
      <c r="E140" t="s">
        <v>782</v>
      </c>
      <c r="F140">
        <v>80</v>
      </c>
      <c r="G140">
        <v>0</v>
      </c>
      <c r="H140">
        <v>1653</v>
      </c>
      <c r="I140">
        <v>308</v>
      </c>
      <c r="J140">
        <v>742</v>
      </c>
      <c r="K140">
        <v>0.41499999999999998</v>
      </c>
      <c r="L140">
        <v>104</v>
      </c>
      <c r="M140">
        <v>314</v>
      </c>
      <c r="N140">
        <v>0.33100000000000002</v>
      </c>
      <c r="O140">
        <v>204</v>
      </c>
      <c r="P140">
        <v>428</v>
      </c>
      <c r="Q140">
        <v>0.47699999999999998</v>
      </c>
      <c r="R140">
        <v>0.48499999999999999</v>
      </c>
      <c r="S140">
        <v>102</v>
      </c>
      <c r="T140">
        <v>113</v>
      </c>
      <c r="U140">
        <v>0.90300000000000002</v>
      </c>
      <c r="V140">
        <v>21</v>
      </c>
      <c r="W140">
        <v>78</v>
      </c>
      <c r="X140">
        <v>99</v>
      </c>
      <c r="Y140">
        <v>185</v>
      </c>
      <c r="Z140">
        <v>40</v>
      </c>
      <c r="AA140">
        <v>9</v>
      </c>
      <c r="AB140">
        <v>95</v>
      </c>
      <c r="AC140">
        <v>85</v>
      </c>
      <c r="AD140">
        <v>822</v>
      </c>
    </row>
    <row r="141" spans="1:30">
      <c r="A141" s="72">
        <v>117</v>
      </c>
      <c r="B141" t="s">
        <v>896</v>
      </c>
      <c r="C141" t="s">
        <v>769</v>
      </c>
      <c r="D141">
        <v>29</v>
      </c>
      <c r="E141" t="s">
        <v>780</v>
      </c>
      <c r="F141">
        <v>5</v>
      </c>
      <c r="G141">
        <v>0</v>
      </c>
      <c r="H141">
        <v>53</v>
      </c>
      <c r="I141">
        <v>12</v>
      </c>
      <c r="J141">
        <v>27</v>
      </c>
      <c r="K141">
        <v>0.44400000000000001</v>
      </c>
      <c r="L141">
        <v>8</v>
      </c>
      <c r="M141">
        <v>14</v>
      </c>
      <c r="N141">
        <v>0.57099999999999995</v>
      </c>
      <c r="O141">
        <v>4</v>
      </c>
      <c r="P141">
        <v>13</v>
      </c>
      <c r="Q141">
        <v>0.308</v>
      </c>
      <c r="R141">
        <v>0.59299999999999997</v>
      </c>
      <c r="S141">
        <v>1</v>
      </c>
      <c r="T141">
        <v>1</v>
      </c>
      <c r="U141">
        <v>1</v>
      </c>
      <c r="V141">
        <v>2</v>
      </c>
      <c r="W141">
        <v>2</v>
      </c>
      <c r="X141">
        <v>4</v>
      </c>
      <c r="Y141">
        <v>13</v>
      </c>
      <c r="Z141">
        <v>1</v>
      </c>
      <c r="AA141">
        <v>1</v>
      </c>
      <c r="AB141">
        <v>5</v>
      </c>
      <c r="AC141">
        <v>7</v>
      </c>
      <c r="AD141">
        <v>33</v>
      </c>
    </row>
    <row r="142" spans="1:30">
      <c r="A142" s="72">
        <v>118</v>
      </c>
      <c r="B142" t="s">
        <v>897</v>
      </c>
      <c r="C142" t="s">
        <v>794</v>
      </c>
      <c r="D142">
        <v>27</v>
      </c>
      <c r="E142" t="s">
        <v>772</v>
      </c>
      <c r="F142">
        <v>80</v>
      </c>
      <c r="G142">
        <v>47</v>
      </c>
      <c r="H142">
        <v>2090</v>
      </c>
      <c r="I142">
        <v>271</v>
      </c>
      <c r="J142">
        <v>671</v>
      </c>
      <c r="K142">
        <v>0.40400000000000003</v>
      </c>
      <c r="L142">
        <v>110</v>
      </c>
      <c r="M142">
        <v>341</v>
      </c>
      <c r="N142">
        <v>0.32300000000000001</v>
      </c>
      <c r="O142">
        <v>161</v>
      </c>
      <c r="P142">
        <v>330</v>
      </c>
      <c r="Q142">
        <v>0.48799999999999999</v>
      </c>
      <c r="R142">
        <v>0.48599999999999999</v>
      </c>
      <c r="S142">
        <v>121</v>
      </c>
      <c r="T142">
        <v>148</v>
      </c>
      <c r="U142">
        <v>0.81799999999999995</v>
      </c>
      <c r="V142">
        <v>59</v>
      </c>
      <c r="W142">
        <v>216</v>
      </c>
      <c r="X142">
        <v>275</v>
      </c>
      <c r="Y142">
        <v>99</v>
      </c>
      <c r="Z142">
        <v>64</v>
      </c>
      <c r="AA142">
        <v>21</v>
      </c>
      <c r="AB142">
        <v>74</v>
      </c>
      <c r="AC142">
        <v>187</v>
      </c>
      <c r="AD142">
        <v>773</v>
      </c>
    </row>
    <row r="143" spans="1:30">
      <c r="A143" s="72">
        <v>118</v>
      </c>
      <c r="B143" t="s">
        <v>897</v>
      </c>
      <c r="C143" t="s">
        <v>794</v>
      </c>
      <c r="D143">
        <v>27</v>
      </c>
      <c r="E143" t="s">
        <v>792</v>
      </c>
      <c r="F143">
        <v>53</v>
      </c>
      <c r="G143">
        <v>47</v>
      </c>
      <c r="H143">
        <v>1346</v>
      </c>
      <c r="I143">
        <v>157</v>
      </c>
      <c r="J143">
        <v>376</v>
      </c>
      <c r="K143">
        <v>0.41799999999999998</v>
      </c>
      <c r="L143">
        <v>62</v>
      </c>
      <c r="M143">
        <v>189</v>
      </c>
      <c r="N143">
        <v>0.32800000000000001</v>
      </c>
      <c r="O143">
        <v>95</v>
      </c>
      <c r="P143">
        <v>187</v>
      </c>
      <c r="Q143">
        <v>0.50800000000000001</v>
      </c>
      <c r="R143">
        <v>0.5</v>
      </c>
      <c r="S143">
        <v>78</v>
      </c>
      <c r="T143">
        <v>92</v>
      </c>
      <c r="U143">
        <v>0.84799999999999998</v>
      </c>
      <c r="V143">
        <v>41</v>
      </c>
      <c r="W143">
        <v>132</v>
      </c>
      <c r="X143">
        <v>173</v>
      </c>
      <c r="Y143">
        <v>58</v>
      </c>
      <c r="Z143">
        <v>41</v>
      </c>
      <c r="AA143">
        <v>12</v>
      </c>
      <c r="AB143">
        <v>42</v>
      </c>
      <c r="AC143">
        <v>124</v>
      </c>
      <c r="AD143">
        <v>454</v>
      </c>
    </row>
    <row r="144" spans="1:30">
      <c r="A144" s="72">
        <v>118</v>
      </c>
      <c r="B144" t="s">
        <v>897</v>
      </c>
      <c r="C144" t="s">
        <v>794</v>
      </c>
      <c r="D144">
        <v>27</v>
      </c>
      <c r="E144" t="s">
        <v>851</v>
      </c>
      <c r="F144">
        <v>27</v>
      </c>
      <c r="G144">
        <v>0</v>
      </c>
      <c r="H144">
        <v>744</v>
      </c>
      <c r="I144">
        <v>114</v>
      </c>
      <c r="J144">
        <v>295</v>
      </c>
      <c r="K144">
        <v>0.38600000000000001</v>
      </c>
      <c r="L144">
        <v>48</v>
      </c>
      <c r="M144">
        <v>152</v>
      </c>
      <c r="N144">
        <v>0.316</v>
      </c>
      <c r="O144">
        <v>66</v>
      </c>
      <c r="P144">
        <v>143</v>
      </c>
      <c r="Q144">
        <v>0.46200000000000002</v>
      </c>
      <c r="R144">
        <v>0.46800000000000003</v>
      </c>
      <c r="S144">
        <v>43</v>
      </c>
      <c r="T144">
        <v>56</v>
      </c>
      <c r="U144">
        <v>0.76800000000000002</v>
      </c>
      <c r="V144">
        <v>18</v>
      </c>
      <c r="W144">
        <v>84</v>
      </c>
      <c r="X144">
        <v>102</v>
      </c>
      <c r="Y144">
        <v>41</v>
      </c>
      <c r="Z144">
        <v>23</v>
      </c>
      <c r="AA144">
        <v>9</v>
      </c>
      <c r="AB144">
        <v>32</v>
      </c>
      <c r="AC144">
        <v>63</v>
      </c>
      <c r="AD144">
        <v>319</v>
      </c>
    </row>
    <row r="145" spans="1:30">
      <c r="A145" s="72">
        <v>119</v>
      </c>
      <c r="B145" t="s">
        <v>898</v>
      </c>
      <c r="C145" t="s">
        <v>794</v>
      </c>
      <c r="D145">
        <v>30</v>
      </c>
      <c r="E145" t="s">
        <v>772</v>
      </c>
      <c r="F145">
        <v>73</v>
      </c>
      <c r="G145">
        <v>25</v>
      </c>
      <c r="H145">
        <v>1562</v>
      </c>
      <c r="I145">
        <v>164</v>
      </c>
      <c r="J145">
        <v>364</v>
      </c>
      <c r="K145">
        <v>0.45100000000000001</v>
      </c>
      <c r="L145">
        <v>58</v>
      </c>
      <c r="M145">
        <v>168</v>
      </c>
      <c r="N145">
        <v>0.34499999999999997</v>
      </c>
      <c r="O145">
        <v>106</v>
      </c>
      <c r="P145">
        <v>196</v>
      </c>
      <c r="Q145">
        <v>0.54100000000000004</v>
      </c>
      <c r="R145">
        <v>0.53</v>
      </c>
      <c r="S145">
        <v>31</v>
      </c>
      <c r="T145">
        <v>52</v>
      </c>
      <c r="U145">
        <v>0.59599999999999997</v>
      </c>
      <c r="V145">
        <v>78</v>
      </c>
      <c r="W145">
        <v>220</v>
      </c>
      <c r="X145">
        <v>298</v>
      </c>
      <c r="Y145">
        <v>48</v>
      </c>
      <c r="Z145">
        <v>39</v>
      </c>
      <c r="AA145">
        <v>30</v>
      </c>
      <c r="AB145">
        <v>33</v>
      </c>
      <c r="AC145">
        <v>111</v>
      </c>
      <c r="AD145">
        <v>417</v>
      </c>
    </row>
    <row r="146" spans="1:30">
      <c r="A146" s="72">
        <v>119</v>
      </c>
      <c r="B146" t="s">
        <v>898</v>
      </c>
      <c r="C146" t="s">
        <v>794</v>
      </c>
      <c r="D146">
        <v>30</v>
      </c>
      <c r="E146" t="s">
        <v>780</v>
      </c>
      <c r="F146">
        <v>51</v>
      </c>
      <c r="G146">
        <v>24</v>
      </c>
      <c r="H146">
        <v>1115</v>
      </c>
      <c r="I146">
        <v>99</v>
      </c>
      <c r="J146">
        <v>225</v>
      </c>
      <c r="K146">
        <v>0.44</v>
      </c>
      <c r="L146">
        <v>35</v>
      </c>
      <c r="M146">
        <v>108</v>
      </c>
      <c r="N146">
        <v>0.32400000000000001</v>
      </c>
      <c r="O146">
        <v>64</v>
      </c>
      <c r="P146">
        <v>117</v>
      </c>
      <c r="Q146">
        <v>0.54700000000000004</v>
      </c>
      <c r="R146">
        <v>0.51800000000000002</v>
      </c>
      <c r="S146">
        <v>20</v>
      </c>
      <c r="T146">
        <v>36</v>
      </c>
      <c r="U146">
        <v>0.55600000000000005</v>
      </c>
      <c r="V146">
        <v>50</v>
      </c>
      <c r="W146">
        <v>143</v>
      </c>
      <c r="X146">
        <v>193</v>
      </c>
      <c r="Y146">
        <v>26</v>
      </c>
      <c r="Z146">
        <v>27</v>
      </c>
      <c r="AA146">
        <v>16</v>
      </c>
      <c r="AB146">
        <v>16</v>
      </c>
      <c r="AC146">
        <v>75</v>
      </c>
      <c r="AD146">
        <v>253</v>
      </c>
    </row>
    <row r="147" spans="1:30">
      <c r="A147" s="72">
        <v>119</v>
      </c>
      <c r="B147" t="s">
        <v>898</v>
      </c>
      <c r="C147" t="s">
        <v>794</v>
      </c>
      <c r="D147">
        <v>30</v>
      </c>
      <c r="E147" t="s">
        <v>774</v>
      </c>
      <c r="F147">
        <v>22</v>
      </c>
      <c r="G147">
        <v>1</v>
      </c>
      <c r="H147">
        <v>447</v>
      </c>
      <c r="I147">
        <v>65</v>
      </c>
      <c r="J147">
        <v>139</v>
      </c>
      <c r="K147">
        <v>0.46800000000000003</v>
      </c>
      <c r="L147">
        <v>23</v>
      </c>
      <c r="M147">
        <v>60</v>
      </c>
      <c r="N147">
        <v>0.38300000000000001</v>
      </c>
      <c r="O147">
        <v>42</v>
      </c>
      <c r="P147">
        <v>79</v>
      </c>
      <c r="Q147">
        <v>0.53200000000000003</v>
      </c>
      <c r="R147">
        <v>0.55000000000000004</v>
      </c>
      <c r="S147">
        <v>11</v>
      </c>
      <c r="T147">
        <v>16</v>
      </c>
      <c r="U147">
        <v>0.68799999999999994</v>
      </c>
      <c r="V147">
        <v>28</v>
      </c>
      <c r="W147">
        <v>77</v>
      </c>
      <c r="X147">
        <v>105</v>
      </c>
      <c r="Y147">
        <v>22</v>
      </c>
      <c r="Z147">
        <v>12</v>
      </c>
      <c r="AA147">
        <v>14</v>
      </c>
      <c r="AB147">
        <v>17</v>
      </c>
      <c r="AC147">
        <v>36</v>
      </c>
      <c r="AD147">
        <v>164</v>
      </c>
    </row>
    <row r="148" spans="1:30">
      <c r="A148" s="72">
        <v>120</v>
      </c>
      <c r="B148" t="s">
        <v>900</v>
      </c>
      <c r="C148" t="s">
        <v>811</v>
      </c>
      <c r="D148">
        <v>29</v>
      </c>
      <c r="E148" t="s">
        <v>822</v>
      </c>
      <c r="F148">
        <v>51</v>
      </c>
      <c r="G148">
        <v>51</v>
      </c>
      <c r="H148">
        <v>1631</v>
      </c>
      <c r="I148">
        <v>428</v>
      </c>
      <c r="J148">
        <v>864</v>
      </c>
      <c r="K148">
        <v>0.495</v>
      </c>
      <c r="L148">
        <v>212</v>
      </c>
      <c r="M148">
        <v>501</v>
      </c>
      <c r="N148">
        <v>0.42299999999999999</v>
      </c>
      <c r="O148">
        <v>216</v>
      </c>
      <c r="P148">
        <v>363</v>
      </c>
      <c r="Q148">
        <v>0.59499999999999997</v>
      </c>
      <c r="R148">
        <v>0.61799999999999999</v>
      </c>
      <c r="S148">
        <v>278</v>
      </c>
      <c r="T148">
        <v>302</v>
      </c>
      <c r="U148">
        <v>0.92100000000000004</v>
      </c>
      <c r="V148">
        <v>36</v>
      </c>
      <c r="W148">
        <v>225</v>
      </c>
      <c r="X148">
        <v>261</v>
      </c>
      <c r="Y148">
        <v>310</v>
      </c>
      <c r="Z148">
        <v>80</v>
      </c>
      <c r="AA148">
        <v>8</v>
      </c>
      <c r="AB148">
        <v>153</v>
      </c>
      <c r="AC148">
        <v>114</v>
      </c>
      <c r="AD148">
        <v>1346</v>
      </c>
    </row>
    <row r="149" spans="1:30">
      <c r="A149" s="72">
        <v>121</v>
      </c>
      <c r="B149" t="s">
        <v>901</v>
      </c>
      <c r="C149" t="s">
        <v>769</v>
      </c>
      <c r="D149">
        <v>26</v>
      </c>
      <c r="E149" t="s">
        <v>818</v>
      </c>
      <c r="F149">
        <v>79</v>
      </c>
      <c r="G149">
        <v>15</v>
      </c>
      <c r="H149">
        <v>1622</v>
      </c>
      <c r="I149">
        <v>232</v>
      </c>
      <c r="J149">
        <v>575</v>
      </c>
      <c r="K149">
        <v>0.40300000000000002</v>
      </c>
      <c r="L149">
        <v>183</v>
      </c>
      <c r="M149">
        <v>458</v>
      </c>
      <c r="N149">
        <v>0.4</v>
      </c>
      <c r="O149">
        <v>49</v>
      </c>
      <c r="P149">
        <v>117</v>
      </c>
      <c r="Q149">
        <v>0.41899999999999998</v>
      </c>
      <c r="R149">
        <v>0.56299999999999994</v>
      </c>
      <c r="S149">
        <v>56</v>
      </c>
      <c r="T149">
        <v>64</v>
      </c>
      <c r="U149">
        <v>0.875</v>
      </c>
      <c r="V149">
        <v>12</v>
      </c>
      <c r="W149">
        <v>115</v>
      </c>
      <c r="X149">
        <v>127</v>
      </c>
      <c r="Y149">
        <v>48</v>
      </c>
      <c r="Z149">
        <v>26</v>
      </c>
      <c r="AA149">
        <v>5</v>
      </c>
      <c r="AB149">
        <v>56</v>
      </c>
      <c r="AC149">
        <v>137</v>
      </c>
      <c r="AD149">
        <v>703</v>
      </c>
    </row>
    <row r="150" spans="1:30">
      <c r="A150" s="72">
        <v>122</v>
      </c>
      <c r="B150" t="s">
        <v>902</v>
      </c>
      <c r="C150" t="s">
        <v>766</v>
      </c>
      <c r="D150">
        <v>24</v>
      </c>
      <c r="E150" t="s">
        <v>780</v>
      </c>
      <c r="F150">
        <v>75</v>
      </c>
      <c r="G150">
        <v>75</v>
      </c>
      <c r="H150">
        <v>2727</v>
      </c>
      <c r="I150">
        <v>780</v>
      </c>
      <c r="J150">
        <v>1462</v>
      </c>
      <c r="K150">
        <v>0.53400000000000003</v>
      </c>
      <c r="L150">
        <v>55</v>
      </c>
      <c r="M150">
        <v>162</v>
      </c>
      <c r="N150">
        <v>0.34</v>
      </c>
      <c r="O150">
        <v>725</v>
      </c>
      <c r="P150">
        <v>1300</v>
      </c>
      <c r="Q150">
        <v>0.55800000000000005</v>
      </c>
      <c r="R150">
        <v>0.55200000000000005</v>
      </c>
      <c r="S150">
        <v>495</v>
      </c>
      <c r="T150">
        <v>598</v>
      </c>
      <c r="U150">
        <v>0.82799999999999996</v>
      </c>
      <c r="V150">
        <v>187</v>
      </c>
      <c r="W150">
        <v>645</v>
      </c>
      <c r="X150">
        <v>832</v>
      </c>
      <c r="Y150">
        <v>174</v>
      </c>
      <c r="Z150">
        <v>115</v>
      </c>
      <c r="AA150">
        <v>193</v>
      </c>
      <c r="AB150">
        <v>162</v>
      </c>
      <c r="AC150">
        <v>159</v>
      </c>
      <c r="AD150">
        <v>2110</v>
      </c>
    </row>
    <row r="151" spans="1:30">
      <c r="A151" s="72">
        <v>123</v>
      </c>
      <c r="B151" t="s">
        <v>903</v>
      </c>
      <c r="C151" t="s">
        <v>776</v>
      </c>
      <c r="D151">
        <v>21</v>
      </c>
      <c r="E151" t="s">
        <v>788</v>
      </c>
      <c r="F151">
        <v>62</v>
      </c>
      <c r="G151">
        <v>6</v>
      </c>
      <c r="H151">
        <v>943</v>
      </c>
      <c r="I151">
        <v>161</v>
      </c>
      <c r="J151">
        <v>265</v>
      </c>
      <c r="K151">
        <v>0.60799999999999998</v>
      </c>
      <c r="L151">
        <v>0</v>
      </c>
      <c r="M151">
        <v>0</v>
      </c>
      <c r="O151">
        <v>161</v>
      </c>
      <c r="P151">
        <v>265</v>
      </c>
      <c r="Q151">
        <v>0.60799999999999998</v>
      </c>
      <c r="R151">
        <v>0.60799999999999998</v>
      </c>
      <c r="S151">
        <v>38</v>
      </c>
      <c r="T151">
        <v>57</v>
      </c>
      <c r="U151">
        <v>0.66700000000000004</v>
      </c>
      <c r="V151">
        <v>75</v>
      </c>
      <c r="W151">
        <v>175</v>
      </c>
      <c r="X151">
        <v>250</v>
      </c>
      <c r="Y151">
        <v>40</v>
      </c>
      <c r="Z151">
        <v>15</v>
      </c>
      <c r="AA151">
        <v>39</v>
      </c>
      <c r="AB151">
        <v>32</v>
      </c>
      <c r="AC151">
        <v>125</v>
      </c>
      <c r="AD151">
        <v>360</v>
      </c>
    </row>
    <row r="152" spans="1:30">
      <c r="A152" s="72">
        <v>124</v>
      </c>
      <c r="B152" t="s">
        <v>904</v>
      </c>
      <c r="C152" t="s">
        <v>776</v>
      </c>
      <c r="D152">
        <v>28</v>
      </c>
      <c r="E152" t="s">
        <v>790</v>
      </c>
      <c r="F152">
        <v>78</v>
      </c>
      <c r="G152">
        <v>0</v>
      </c>
      <c r="H152">
        <v>1471</v>
      </c>
      <c r="I152">
        <v>170</v>
      </c>
      <c r="J152">
        <v>292</v>
      </c>
      <c r="K152">
        <v>0.58199999999999996</v>
      </c>
      <c r="L152">
        <v>0</v>
      </c>
      <c r="M152">
        <v>1</v>
      </c>
      <c r="N152">
        <v>0</v>
      </c>
      <c r="O152">
        <v>170</v>
      </c>
      <c r="P152">
        <v>291</v>
      </c>
      <c r="Q152">
        <v>0.58399999999999996</v>
      </c>
      <c r="R152">
        <v>0.58199999999999996</v>
      </c>
      <c r="S152">
        <v>74</v>
      </c>
      <c r="T152">
        <v>111</v>
      </c>
      <c r="U152">
        <v>0.66700000000000004</v>
      </c>
      <c r="V152">
        <v>183</v>
      </c>
      <c r="W152">
        <v>392</v>
      </c>
      <c r="X152">
        <v>575</v>
      </c>
      <c r="Y152">
        <v>40</v>
      </c>
      <c r="Z152">
        <v>32</v>
      </c>
      <c r="AA152">
        <v>52</v>
      </c>
      <c r="AB152">
        <v>66</v>
      </c>
      <c r="AC152">
        <v>188</v>
      </c>
      <c r="AD152">
        <v>414</v>
      </c>
    </row>
    <row r="153" spans="1:30">
      <c r="A153" s="72">
        <v>125</v>
      </c>
      <c r="B153" t="s">
        <v>905</v>
      </c>
      <c r="C153" t="s">
        <v>776</v>
      </c>
      <c r="D153">
        <v>28</v>
      </c>
      <c r="E153" t="s">
        <v>831</v>
      </c>
      <c r="F153">
        <v>62</v>
      </c>
      <c r="G153">
        <v>46</v>
      </c>
      <c r="H153">
        <v>1542</v>
      </c>
      <c r="I153">
        <v>250</v>
      </c>
      <c r="J153">
        <v>477</v>
      </c>
      <c r="K153">
        <v>0.52400000000000002</v>
      </c>
      <c r="L153">
        <v>50</v>
      </c>
      <c r="M153">
        <v>141</v>
      </c>
      <c r="N153">
        <v>0.35499999999999998</v>
      </c>
      <c r="O153">
        <v>200</v>
      </c>
      <c r="P153">
        <v>336</v>
      </c>
      <c r="Q153">
        <v>0.59499999999999997</v>
      </c>
      <c r="R153">
        <v>0.57699999999999996</v>
      </c>
      <c r="S153">
        <v>67</v>
      </c>
      <c r="T153">
        <v>86</v>
      </c>
      <c r="U153">
        <v>0.77900000000000003</v>
      </c>
      <c r="V153">
        <v>100</v>
      </c>
      <c r="W153">
        <v>389</v>
      </c>
      <c r="X153">
        <v>489</v>
      </c>
      <c r="Y153">
        <v>90</v>
      </c>
      <c r="Z153">
        <v>40</v>
      </c>
      <c r="AA153">
        <v>51</v>
      </c>
      <c r="AB153">
        <v>86</v>
      </c>
      <c r="AC153">
        <v>162</v>
      </c>
      <c r="AD153">
        <v>617</v>
      </c>
    </row>
    <row r="154" spans="1:30">
      <c r="A154" s="72">
        <v>126</v>
      </c>
      <c r="B154" t="s">
        <v>906</v>
      </c>
      <c r="C154" t="s">
        <v>766</v>
      </c>
      <c r="D154">
        <v>23</v>
      </c>
      <c r="E154" t="s">
        <v>795</v>
      </c>
      <c r="F154">
        <v>73</v>
      </c>
      <c r="G154">
        <v>1</v>
      </c>
      <c r="H154">
        <v>883</v>
      </c>
      <c r="I154">
        <v>128</v>
      </c>
      <c r="J154">
        <v>259</v>
      </c>
      <c r="K154">
        <v>0.49399999999999999</v>
      </c>
      <c r="L154">
        <v>10</v>
      </c>
      <c r="M154">
        <v>60</v>
      </c>
      <c r="N154">
        <v>0.16700000000000001</v>
      </c>
      <c r="O154">
        <v>118</v>
      </c>
      <c r="P154">
        <v>199</v>
      </c>
      <c r="Q154">
        <v>0.59299999999999997</v>
      </c>
      <c r="R154">
        <v>0.51400000000000001</v>
      </c>
      <c r="S154">
        <v>37</v>
      </c>
      <c r="T154">
        <v>56</v>
      </c>
      <c r="U154">
        <v>0.66100000000000003</v>
      </c>
      <c r="V154">
        <v>44</v>
      </c>
      <c r="W154">
        <v>130</v>
      </c>
      <c r="X154">
        <v>174</v>
      </c>
      <c r="Y154">
        <v>38</v>
      </c>
      <c r="Z154">
        <v>24</v>
      </c>
      <c r="AA154">
        <v>9</v>
      </c>
      <c r="AB154">
        <v>33</v>
      </c>
      <c r="AC154">
        <v>71</v>
      </c>
      <c r="AD154">
        <v>303</v>
      </c>
    </row>
    <row r="155" spans="1:30">
      <c r="A155" s="72">
        <v>127</v>
      </c>
      <c r="B155" t="s">
        <v>907</v>
      </c>
      <c r="C155" t="s">
        <v>811</v>
      </c>
      <c r="D155">
        <v>28</v>
      </c>
      <c r="E155" t="s">
        <v>831</v>
      </c>
      <c r="F155">
        <v>54</v>
      </c>
      <c r="G155">
        <v>3</v>
      </c>
      <c r="H155">
        <v>1014</v>
      </c>
      <c r="I155">
        <v>109</v>
      </c>
      <c r="J155">
        <v>285</v>
      </c>
      <c r="K155">
        <v>0.38200000000000001</v>
      </c>
      <c r="L155">
        <v>46</v>
      </c>
      <c r="M155">
        <v>124</v>
      </c>
      <c r="N155">
        <v>0.371</v>
      </c>
      <c r="O155">
        <v>63</v>
      </c>
      <c r="P155">
        <v>161</v>
      </c>
      <c r="Q155">
        <v>0.39100000000000001</v>
      </c>
      <c r="R155">
        <v>0.46300000000000002</v>
      </c>
      <c r="S155">
        <v>74</v>
      </c>
      <c r="T155">
        <v>92</v>
      </c>
      <c r="U155">
        <v>0.80400000000000005</v>
      </c>
      <c r="V155">
        <v>9</v>
      </c>
      <c r="W155">
        <v>91</v>
      </c>
      <c r="X155">
        <v>100</v>
      </c>
      <c r="Y155">
        <v>163</v>
      </c>
      <c r="Z155">
        <v>35</v>
      </c>
      <c r="AA155">
        <v>6</v>
      </c>
      <c r="AB155">
        <v>66</v>
      </c>
      <c r="AC155">
        <v>82</v>
      </c>
      <c r="AD155">
        <v>338</v>
      </c>
    </row>
    <row r="156" spans="1:30">
      <c r="A156" s="72">
        <v>128</v>
      </c>
      <c r="B156" t="s">
        <v>908</v>
      </c>
      <c r="C156" t="s">
        <v>811</v>
      </c>
      <c r="D156">
        <v>27</v>
      </c>
      <c r="E156" t="s">
        <v>802</v>
      </c>
      <c r="F156">
        <v>38</v>
      </c>
      <c r="G156">
        <v>3</v>
      </c>
      <c r="H156">
        <v>712</v>
      </c>
      <c r="I156">
        <v>55</v>
      </c>
      <c r="J156">
        <v>152</v>
      </c>
      <c r="K156">
        <v>0.36199999999999999</v>
      </c>
      <c r="L156">
        <v>29</v>
      </c>
      <c r="M156">
        <v>78</v>
      </c>
      <c r="N156">
        <v>0.372</v>
      </c>
      <c r="O156">
        <v>26</v>
      </c>
      <c r="P156">
        <v>74</v>
      </c>
      <c r="Q156">
        <v>0.35099999999999998</v>
      </c>
      <c r="R156">
        <v>0.45700000000000002</v>
      </c>
      <c r="S156">
        <v>25</v>
      </c>
      <c r="T156">
        <v>27</v>
      </c>
      <c r="U156">
        <v>0.92600000000000005</v>
      </c>
      <c r="V156">
        <v>14</v>
      </c>
      <c r="W156">
        <v>50</v>
      </c>
      <c r="X156">
        <v>64</v>
      </c>
      <c r="Y156">
        <v>145</v>
      </c>
      <c r="Z156">
        <v>14</v>
      </c>
      <c r="AA156">
        <v>0</v>
      </c>
      <c r="AB156">
        <v>49</v>
      </c>
      <c r="AC156">
        <v>67</v>
      </c>
      <c r="AD156">
        <v>164</v>
      </c>
    </row>
    <row r="157" spans="1:30">
      <c r="A157" s="72">
        <v>129</v>
      </c>
      <c r="B157" t="s">
        <v>909</v>
      </c>
      <c r="C157" t="s">
        <v>794</v>
      </c>
      <c r="D157">
        <v>32</v>
      </c>
      <c r="E157" t="s">
        <v>846</v>
      </c>
      <c r="F157">
        <v>1</v>
      </c>
      <c r="G157">
        <v>1</v>
      </c>
      <c r="H157">
        <v>13</v>
      </c>
      <c r="I157">
        <v>1</v>
      </c>
      <c r="J157">
        <v>2</v>
      </c>
      <c r="K157">
        <v>0.5</v>
      </c>
      <c r="L157">
        <v>0</v>
      </c>
      <c r="M157">
        <v>0</v>
      </c>
      <c r="O157">
        <v>1</v>
      </c>
      <c r="P157">
        <v>2</v>
      </c>
      <c r="Q157">
        <v>0.5</v>
      </c>
      <c r="R157">
        <v>0.5</v>
      </c>
      <c r="S157">
        <v>0</v>
      </c>
      <c r="T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0</v>
      </c>
      <c r="AB157">
        <v>1</v>
      </c>
      <c r="AC157">
        <v>0</v>
      </c>
      <c r="AD157">
        <v>2</v>
      </c>
    </row>
    <row r="158" spans="1:30">
      <c r="A158" s="72">
        <v>130</v>
      </c>
      <c r="B158" t="s">
        <v>910</v>
      </c>
      <c r="C158" t="s">
        <v>769</v>
      </c>
      <c r="D158">
        <v>28</v>
      </c>
      <c r="E158" t="s">
        <v>869</v>
      </c>
      <c r="F158">
        <v>80</v>
      </c>
      <c r="G158">
        <v>80</v>
      </c>
      <c r="H158">
        <v>2711</v>
      </c>
      <c r="I158">
        <v>645</v>
      </c>
      <c r="J158">
        <v>1413</v>
      </c>
      <c r="K158">
        <v>0.45600000000000002</v>
      </c>
      <c r="L158">
        <v>89</v>
      </c>
      <c r="M158">
        <v>287</v>
      </c>
      <c r="N158">
        <v>0.31</v>
      </c>
      <c r="O158">
        <v>556</v>
      </c>
      <c r="P158">
        <v>1126</v>
      </c>
      <c r="Q158">
        <v>0.49399999999999999</v>
      </c>
      <c r="R158">
        <v>0.48799999999999999</v>
      </c>
      <c r="S158">
        <v>461</v>
      </c>
      <c r="T158">
        <v>559</v>
      </c>
      <c r="U158">
        <v>0.82499999999999996</v>
      </c>
      <c r="V158">
        <v>59</v>
      </c>
      <c r="W158">
        <v>256</v>
      </c>
      <c r="X158">
        <v>315</v>
      </c>
      <c r="Y158">
        <v>417</v>
      </c>
      <c r="Z158">
        <v>85</v>
      </c>
      <c r="AA158">
        <v>22</v>
      </c>
      <c r="AB158">
        <v>175</v>
      </c>
      <c r="AC158">
        <v>151</v>
      </c>
      <c r="AD158">
        <v>1840</v>
      </c>
    </row>
    <row r="159" spans="1:30">
      <c r="A159" s="72">
        <v>131</v>
      </c>
      <c r="B159" t="s">
        <v>911</v>
      </c>
      <c r="C159" t="s">
        <v>766</v>
      </c>
      <c r="D159">
        <v>21</v>
      </c>
      <c r="E159" t="s">
        <v>780</v>
      </c>
      <c r="F159">
        <v>52</v>
      </c>
      <c r="G159">
        <v>0</v>
      </c>
      <c r="H159">
        <v>581</v>
      </c>
      <c r="I159">
        <v>102</v>
      </c>
      <c r="J159">
        <v>176</v>
      </c>
      <c r="K159">
        <v>0.57999999999999996</v>
      </c>
      <c r="L159">
        <v>0</v>
      </c>
      <c r="M159">
        <v>0</v>
      </c>
      <c r="O159">
        <v>102</v>
      </c>
      <c r="P159">
        <v>176</v>
      </c>
      <c r="Q159">
        <v>0.57999999999999996</v>
      </c>
      <c r="R159">
        <v>0.57999999999999996</v>
      </c>
      <c r="S159">
        <v>50</v>
      </c>
      <c r="T159">
        <v>66</v>
      </c>
      <c r="U159">
        <v>0.75800000000000001</v>
      </c>
      <c r="V159">
        <v>47</v>
      </c>
      <c r="W159">
        <v>164</v>
      </c>
      <c r="X159">
        <v>211</v>
      </c>
      <c r="Y159">
        <v>19</v>
      </c>
      <c r="Z159">
        <v>11</v>
      </c>
      <c r="AA159">
        <v>21</v>
      </c>
      <c r="AB159">
        <v>28</v>
      </c>
      <c r="AC159">
        <v>82</v>
      </c>
      <c r="AD159">
        <v>254</v>
      </c>
    </row>
    <row r="160" spans="1:30">
      <c r="A160" s="72">
        <v>132</v>
      </c>
      <c r="B160" t="s">
        <v>913</v>
      </c>
      <c r="C160" t="s">
        <v>776</v>
      </c>
      <c r="D160">
        <v>28</v>
      </c>
      <c r="E160" t="s">
        <v>782</v>
      </c>
      <c r="F160">
        <v>79</v>
      </c>
      <c r="G160">
        <v>0</v>
      </c>
      <c r="H160">
        <v>1333</v>
      </c>
      <c r="I160">
        <v>186</v>
      </c>
      <c r="J160">
        <v>388</v>
      </c>
      <c r="K160">
        <v>0.47899999999999998</v>
      </c>
      <c r="L160">
        <v>19</v>
      </c>
      <c r="M160">
        <v>61</v>
      </c>
      <c r="N160">
        <v>0.311</v>
      </c>
      <c r="O160">
        <v>167</v>
      </c>
      <c r="P160">
        <v>327</v>
      </c>
      <c r="Q160">
        <v>0.51100000000000001</v>
      </c>
      <c r="R160">
        <v>0.504</v>
      </c>
      <c r="S160">
        <v>79</v>
      </c>
      <c r="T160">
        <v>102</v>
      </c>
      <c r="U160">
        <v>0.77500000000000002</v>
      </c>
      <c r="V160">
        <v>106</v>
      </c>
      <c r="W160">
        <v>254</v>
      </c>
      <c r="X160">
        <v>360</v>
      </c>
      <c r="Y160">
        <v>71</v>
      </c>
      <c r="Z160">
        <v>45</v>
      </c>
      <c r="AA160">
        <v>39</v>
      </c>
      <c r="AB160">
        <v>59</v>
      </c>
      <c r="AC160">
        <v>147</v>
      </c>
      <c r="AD160">
        <v>470</v>
      </c>
    </row>
    <row r="161" spans="1:30">
      <c r="A161" s="72">
        <v>133</v>
      </c>
      <c r="B161" t="s">
        <v>914</v>
      </c>
      <c r="C161" t="s">
        <v>811</v>
      </c>
      <c r="D161">
        <v>24</v>
      </c>
      <c r="E161" t="s">
        <v>774</v>
      </c>
      <c r="F161">
        <v>80</v>
      </c>
      <c r="G161">
        <v>58</v>
      </c>
      <c r="H161">
        <v>2306</v>
      </c>
      <c r="I161">
        <v>324</v>
      </c>
      <c r="J161">
        <v>838</v>
      </c>
      <c r="K161">
        <v>0.38700000000000001</v>
      </c>
      <c r="L161">
        <v>141</v>
      </c>
      <c r="M161">
        <v>433</v>
      </c>
      <c r="N161">
        <v>0.32600000000000001</v>
      </c>
      <c r="O161">
        <v>183</v>
      </c>
      <c r="P161">
        <v>405</v>
      </c>
      <c r="Q161">
        <v>0.45200000000000001</v>
      </c>
      <c r="R161">
        <v>0.47099999999999997</v>
      </c>
      <c r="S161">
        <v>218</v>
      </c>
      <c r="T161">
        <v>268</v>
      </c>
      <c r="U161">
        <v>0.81299999999999994</v>
      </c>
      <c r="V161">
        <v>40</v>
      </c>
      <c r="W161">
        <v>219</v>
      </c>
      <c r="X161">
        <v>259</v>
      </c>
      <c r="Y161">
        <v>524</v>
      </c>
      <c r="Z161">
        <v>68</v>
      </c>
      <c r="AA161">
        <v>23</v>
      </c>
      <c r="AB161">
        <v>128</v>
      </c>
      <c r="AC161">
        <v>186</v>
      </c>
      <c r="AD161">
        <v>1007</v>
      </c>
    </row>
    <row r="162" spans="1:30">
      <c r="A162" s="72">
        <v>134</v>
      </c>
      <c r="B162" t="s">
        <v>1328</v>
      </c>
      <c r="C162" t="s">
        <v>769</v>
      </c>
      <c r="D162">
        <v>21</v>
      </c>
      <c r="E162" t="s">
        <v>831</v>
      </c>
      <c r="F162">
        <v>56</v>
      </c>
      <c r="G162">
        <v>5</v>
      </c>
      <c r="H162">
        <v>974</v>
      </c>
      <c r="I162">
        <v>144</v>
      </c>
      <c r="J162">
        <v>382</v>
      </c>
      <c r="K162">
        <v>0.377</v>
      </c>
      <c r="L162">
        <v>72</v>
      </c>
      <c r="M162">
        <v>199</v>
      </c>
      <c r="N162">
        <v>0.36199999999999999</v>
      </c>
      <c r="O162">
        <v>72</v>
      </c>
      <c r="P162">
        <v>183</v>
      </c>
      <c r="Q162">
        <v>0.39300000000000002</v>
      </c>
      <c r="R162">
        <v>0.47099999999999997</v>
      </c>
      <c r="S162">
        <v>45</v>
      </c>
      <c r="T162">
        <v>63</v>
      </c>
      <c r="U162">
        <v>0.71399999999999997</v>
      </c>
      <c r="V162">
        <v>17</v>
      </c>
      <c r="W162">
        <v>113</v>
      </c>
      <c r="X162">
        <v>130</v>
      </c>
      <c r="Y162">
        <v>79</v>
      </c>
      <c r="Z162">
        <v>17</v>
      </c>
      <c r="AA162">
        <v>5</v>
      </c>
      <c r="AB162">
        <v>37</v>
      </c>
      <c r="AC162">
        <v>63</v>
      </c>
      <c r="AD162">
        <v>405</v>
      </c>
    </row>
    <row r="163" spans="1:30">
      <c r="A163" s="72">
        <v>135</v>
      </c>
      <c r="B163" t="s">
        <v>1329</v>
      </c>
      <c r="C163" t="s">
        <v>769</v>
      </c>
      <c r="D163">
        <v>23</v>
      </c>
      <c r="E163" t="s">
        <v>804</v>
      </c>
      <c r="F163">
        <v>44</v>
      </c>
      <c r="G163">
        <v>2</v>
      </c>
      <c r="H163">
        <v>474</v>
      </c>
      <c r="I163">
        <v>72</v>
      </c>
      <c r="J163">
        <v>161</v>
      </c>
      <c r="K163">
        <v>0.44700000000000001</v>
      </c>
      <c r="L163">
        <v>22</v>
      </c>
      <c r="M163">
        <v>68</v>
      </c>
      <c r="N163">
        <v>0.32400000000000001</v>
      </c>
      <c r="O163">
        <v>50</v>
      </c>
      <c r="P163">
        <v>93</v>
      </c>
      <c r="Q163">
        <v>0.53800000000000003</v>
      </c>
      <c r="R163">
        <v>0.51600000000000001</v>
      </c>
      <c r="S163">
        <v>16</v>
      </c>
      <c r="T163">
        <v>23</v>
      </c>
      <c r="U163">
        <v>0.69599999999999995</v>
      </c>
      <c r="V163">
        <v>9</v>
      </c>
      <c r="W163">
        <v>75</v>
      </c>
      <c r="X163">
        <v>84</v>
      </c>
      <c r="Y163">
        <v>31</v>
      </c>
      <c r="Z163">
        <v>12</v>
      </c>
      <c r="AA163">
        <v>2</v>
      </c>
      <c r="AB163">
        <v>17</v>
      </c>
      <c r="AC163">
        <v>34</v>
      </c>
      <c r="AD163">
        <v>182</v>
      </c>
    </row>
    <row r="164" spans="1:30">
      <c r="A164" s="72">
        <v>136</v>
      </c>
      <c r="B164" t="s">
        <v>1330</v>
      </c>
      <c r="C164" t="s">
        <v>769</v>
      </c>
      <c r="D164">
        <v>24</v>
      </c>
      <c r="E164" t="s">
        <v>774</v>
      </c>
      <c r="F164">
        <v>10</v>
      </c>
      <c r="G164">
        <v>0</v>
      </c>
      <c r="H164">
        <v>125</v>
      </c>
      <c r="I164">
        <v>13</v>
      </c>
      <c r="J164">
        <v>47</v>
      </c>
      <c r="K164">
        <v>0.27700000000000002</v>
      </c>
      <c r="L164">
        <v>4</v>
      </c>
      <c r="M164">
        <v>23</v>
      </c>
      <c r="N164">
        <v>0.17399999999999999</v>
      </c>
      <c r="O164">
        <v>9</v>
      </c>
      <c r="P164">
        <v>24</v>
      </c>
      <c r="Q164">
        <v>0.375</v>
      </c>
      <c r="R164">
        <v>0.31900000000000001</v>
      </c>
      <c r="S164">
        <v>4</v>
      </c>
      <c r="T164">
        <v>8</v>
      </c>
      <c r="U164">
        <v>0.5</v>
      </c>
      <c r="V164">
        <v>3</v>
      </c>
      <c r="W164">
        <v>15</v>
      </c>
      <c r="X164">
        <v>18</v>
      </c>
      <c r="Y164">
        <v>10</v>
      </c>
      <c r="Z164">
        <v>6</v>
      </c>
      <c r="AA164">
        <v>2</v>
      </c>
      <c r="AB164">
        <v>2</v>
      </c>
      <c r="AC164">
        <v>13</v>
      </c>
      <c r="AD164">
        <v>34</v>
      </c>
    </row>
    <row r="165" spans="1:30">
      <c r="A165" s="72">
        <v>137</v>
      </c>
      <c r="B165" t="s">
        <v>1331</v>
      </c>
      <c r="C165" t="s">
        <v>811</v>
      </c>
      <c r="D165">
        <v>21</v>
      </c>
      <c r="E165" t="s">
        <v>770</v>
      </c>
      <c r="F165">
        <v>2</v>
      </c>
      <c r="G165">
        <v>0</v>
      </c>
      <c r="H165">
        <v>3</v>
      </c>
      <c r="I165">
        <v>1</v>
      </c>
      <c r="J165">
        <v>2</v>
      </c>
      <c r="K165">
        <v>0.5</v>
      </c>
      <c r="L165">
        <v>0</v>
      </c>
      <c r="M165">
        <v>0</v>
      </c>
      <c r="O165">
        <v>1</v>
      </c>
      <c r="P165">
        <v>2</v>
      </c>
      <c r="Q165">
        <v>0.5</v>
      </c>
      <c r="R165">
        <v>0.5</v>
      </c>
      <c r="S165">
        <v>0</v>
      </c>
      <c r="T165">
        <v>0</v>
      </c>
      <c r="V165">
        <v>0</v>
      </c>
      <c r="W165">
        <v>1</v>
      </c>
      <c r="X165">
        <v>1</v>
      </c>
      <c r="Y165">
        <v>0</v>
      </c>
      <c r="Z165">
        <v>0</v>
      </c>
      <c r="AA165">
        <v>0</v>
      </c>
      <c r="AB165">
        <v>1</v>
      </c>
      <c r="AC165">
        <v>1</v>
      </c>
      <c r="AD165">
        <v>2</v>
      </c>
    </row>
    <row r="166" spans="1:30">
      <c r="A166" s="72">
        <v>138</v>
      </c>
      <c r="B166" t="s">
        <v>916</v>
      </c>
      <c r="C166" t="s">
        <v>811</v>
      </c>
      <c r="D166">
        <v>31</v>
      </c>
      <c r="E166" t="s">
        <v>814</v>
      </c>
      <c r="F166">
        <v>75</v>
      </c>
      <c r="G166">
        <v>75</v>
      </c>
      <c r="H166">
        <v>2378</v>
      </c>
      <c r="I166">
        <v>484</v>
      </c>
      <c r="J166">
        <v>1075</v>
      </c>
      <c r="K166">
        <v>0.45</v>
      </c>
      <c r="L166">
        <v>111</v>
      </c>
      <c r="M166">
        <v>300</v>
      </c>
      <c r="N166">
        <v>0.37</v>
      </c>
      <c r="O166">
        <v>373</v>
      </c>
      <c r="P166">
        <v>775</v>
      </c>
      <c r="Q166">
        <v>0.48099999999999998</v>
      </c>
      <c r="R166">
        <v>0.502</v>
      </c>
      <c r="S166">
        <v>217</v>
      </c>
      <c r="T166">
        <v>271</v>
      </c>
      <c r="U166">
        <v>0.80100000000000005</v>
      </c>
      <c r="V166">
        <v>54</v>
      </c>
      <c r="W166">
        <v>252</v>
      </c>
      <c r="X166">
        <v>306</v>
      </c>
      <c r="Y166">
        <v>359</v>
      </c>
      <c r="Z166">
        <v>63</v>
      </c>
      <c r="AA166">
        <v>12</v>
      </c>
      <c r="AB166">
        <v>166</v>
      </c>
      <c r="AC166">
        <v>180</v>
      </c>
      <c r="AD166">
        <v>1296</v>
      </c>
    </row>
    <row r="167" spans="1:30">
      <c r="A167" s="72">
        <v>139</v>
      </c>
      <c r="B167" t="s">
        <v>1332</v>
      </c>
      <c r="C167" t="s">
        <v>811</v>
      </c>
      <c r="D167">
        <v>27</v>
      </c>
      <c r="E167" t="s">
        <v>772</v>
      </c>
      <c r="F167">
        <v>10</v>
      </c>
      <c r="G167">
        <v>0</v>
      </c>
      <c r="H167">
        <v>70</v>
      </c>
      <c r="I167">
        <v>7</v>
      </c>
      <c r="J167">
        <v>24</v>
      </c>
      <c r="K167">
        <v>0.29199999999999998</v>
      </c>
      <c r="L167">
        <v>3</v>
      </c>
      <c r="M167">
        <v>9</v>
      </c>
      <c r="N167">
        <v>0.33300000000000002</v>
      </c>
      <c r="O167">
        <v>4</v>
      </c>
      <c r="P167">
        <v>15</v>
      </c>
      <c r="Q167">
        <v>0.26700000000000002</v>
      </c>
      <c r="R167">
        <v>0.35399999999999998</v>
      </c>
      <c r="S167">
        <v>0</v>
      </c>
      <c r="T167">
        <v>0</v>
      </c>
      <c r="V167">
        <v>3</v>
      </c>
      <c r="W167">
        <v>0</v>
      </c>
      <c r="X167">
        <v>3</v>
      </c>
      <c r="Y167">
        <v>10</v>
      </c>
      <c r="Z167">
        <v>0</v>
      </c>
      <c r="AA167">
        <v>0</v>
      </c>
      <c r="AB167">
        <v>3</v>
      </c>
      <c r="AC167">
        <v>6</v>
      </c>
      <c r="AD167">
        <v>17</v>
      </c>
    </row>
    <row r="168" spans="1:30">
      <c r="A168" s="72">
        <v>139</v>
      </c>
      <c r="B168" t="s">
        <v>1332</v>
      </c>
      <c r="C168" t="s">
        <v>811</v>
      </c>
      <c r="D168">
        <v>27</v>
      </c>
      <c r="E168" t="s">
        <v>797</v>
      </c>
      <c r="F168">
        <v>3</v>
      </c>
      <c r="G168">
        <v>0</v>
      </c>
      <c r="H168">
        <v>15</v>
      </c>
      <c r="I168">
        <v>1</v>
      </c>
      <c r="J168">
        <v>7</v>
      </c>
      <c r="K168">
        <v>0.14299999999999999</v>
      </c>
      <c r="L168">
        <v>0</v>
      </c>
      <c r="M168">
        <v>3</v>
      </c>
      <c r="N168">
        <v>0</v>
      </c>
      <c r="O168">
        <v>1</v>
      </c>
      <c r="P168">
        <v>4</v>
      </c>
      <c r="Q168">
        <v>0.25</v>
      </c>
      <c r="R168">
        <v>0.14299999999999999</v>
      </c>
      <c r="S168">
        <v>0</v>
      </c>
      <c r="T168">
        <v>0</v>
      </c>
      <c r="V168">
        <v>1</v>
      </c>
      <c r="W168">
        <v>0</v>
      </c>
      <c r="X168">
        <v>1</v>
      </c>
      <c r="Y168">
        <v>2</v>
      </c>
      <c r="Z168">
        <v>0</v>
      </c>
      <c r="AA168">
        <v>0</v>
      </c>
      <c r="AB168">
        <v>1</v>
      </c>
      <c r="AC168">
        <v>2</v>
      </c>
      <c r="AD168">
        <v>2</v>
      </c>
    </row>
    <row r="169" spans="1:30">
      <c r="A169" s="72">
        <v>139</v>
      </c>
      <c r="B169" t="s">
        <v>1332</v>
      </c>
      <c r="C169" t="s">
        <v>811</v>
      </c>
      <c r="D169">
        <v>27</v>
      </c>
      <c r="E169" t="s">
        <v>780</v>
      </c>
      <c r="F169">
        <v>7</v>
      </c>
      <c r="G169">
        <v>0</v>
      </c>
      <c r="H169">
        <v>55</v>
      </c>
      <c r="I169">
        <v>6</v>
      </c>
      <c r="J169">
        <v>17</v>
      </c>
      <c r="K169">
        <v>0.35299999999999998</v>
      </c>
      <c r="L169">
        <v>3</v>
      </c>
      <c r="M169">
        <v>6</v>
      </c>
      <c r="N169">
        <v>0.5</v>
      </c>
      <c r="O169">
        <v>3</v>
      </c>
      <c r="P169">
        <v>11</v>
      </c>
      <c r="Q169">
        <v>0.27300000000000002</v>
      </c>
      <c r="R169">
        <v>0.441</v>
      </c>
      <c r="S169">
        <v>0</v>
      </c>
      <c r="T169">
        <v>0</v>
      </c>
      <c r="V169">
        <v>2</v>
      </c>
      <c r="W169">
        <v>0</v>
      </c>
      <c r="X169">
        <v>2</v>
      </c>
      <c r="Y169">
        <v>8</v>
      </c>
      <c r="Z169">
        <v>0</v>
      </c>
      <c r="AA169">
        <v>0</v>
      </c>
      <c r="AB169">
        <v>2</v>
      </c>
      <c r="AC169">
        <v>4</v>
      </c>
      <c r="AD169">
        <v>15</v>
      </c>
    </row>
    <row r="170" spans="1:30">
      <c r="A170" s="72">
        <v>140</v>
      </c>
      <c r="B170" t="s">
        <v>917</v>
      </c>
      <c r="C170" t="s">
        <v>776</v>
      </c>
      <c r="D170">
        <v>24</v>
      </c>
      <c r="E170" t="s">
        <v>829</v>
      </c>
      <c r="F170">
        <v>78</v>
      </c>
      <c r="G170">
        <v>78</v>
      </c>
      <c r="H170">
        <v>2625</v>
      </c>
      <c r="I170">
        <v>466</v>
      </c>
      <c r="J170">
        <v>881</v>
      </c>
      <c r="K170">
        <v>0.52900000000000003</v>
      </c>
      <c r="L170">
        <v>0</v>
      </c>
      <c r="M170">
        <v>11</v>
      </c>
      <c r="N170">
        <v>0</v>
      </c>
      <c r="O170">
        <v>466</v>
      </c>
      <c r="P170">
        <v>870</v>
      </c>
      <c r="Q170">
        <v>0.53600000000000003</v>
      </c>
      <c r="R170">
        <v>0.52900000000000003</v>
      </c>
      <c r="S170">
        <v>239</v>
      </c>
      <c r="T170">
        <v>395</v>
      </c>
      <c r="U170">
        <v>0.60499999999999998</v>
      </c>
      <c r="V170">
        <v>399</v>
      </c>
      <c r="W170">
        <v>848</v>
      </c>
      <c r="X170">
        <v>1247</v>
      </c>
      <c r="Y170">
        <v>237</v>
      </c>
      <c r="Z170">
        <v>114</v>
      </c>
      <c r="AA170">
        <v>127</v>
      </c>
      <c r="AB170">
        <v>200</v>
      </c>
      <c r="AC170">
        <v>250</v>
      </c>
      <c r="AD170">
        <v>1171</v>
      </c>
    </row>
    <row r="171" spans="1:30">
      <c r="A171" s="72">
        <v>141</v>
      </c>
      <c r="B171" t="s">
        <v>918</v>
      </c>
      <c r="C171" t="s">
        <v>766</v>
      </c>
      <c r="D171">
        <v>32</v>
      </c>
      <c r="E171" t="s">
        <v>818</v>
      </c>
      <c r="F171">
        <v>48</v>
      </c>
      <c r="G171">
        <v>0</v>
      </c>
      <c r="H171">
        <v>686</v>
      </c>
      <c r="I171">
        <v>48</v>
      </c>
      <c r="J171">
        <v>122</v>
      </c>
      <c r="K171">
        <v>0.39300000000000002</v>
      </c>
      <c r="L171">
        <v>29</v>
      </c>
      <c r="M171">
        <v>80</v>
      </c>
      <c r="N171">
        <v>0.36299999999999999</v>
      </c>
      <c r="O171">
        <v>19</v>
      </c>
      <c r="P171">
        <v>42</v>
      </c>
      <c r="Q171">
        <v>0.45200000000000001</v>
      </c>
      <c r="R171">
        <v>0.51200000000000001</v>
      </c>
      <c r="S171">
        <v>27</v>
      </c>
      <c r="T171">
        <v>35</v>
      </c>
      <c r="U171">
        <v>0.77100000000000002</v>
      </c>
      <c r="V171">
        <v>8</v>
      </c>
      <c r="W171">
        <v>86</v>
      </c>
      <c r="X171">
        <v>94</v>
      </c>
      <c r="Y171">
        <v>78</v>
      </c>
      <c r="Z171">
        <v>24</v>
      </c>
      <c r="AA171">
        <v>11</v>
      </c>
      <c r="AB171">
        <v>28</v>
      </c>
      <c r="AC171">
        <v>85</v>
      </c>
      <c r="AD171">
        <v>152</v>
      </c>
    </row>
    <row r="172" spans="1:30">
      <c r="A172" s="72">
        <v>142</v>
      </c>
      <c r="B172" t="s">
        <v>920</v>
      </c>
      <c r="C172" t="s">
        <v>811</v>
      </c>
      <c r="D172">
        <v>23</v>
      </c>
      <c r="E172" t="s">
        <v>867</v>
      </c>
      <c r="F172">
        <v>52</v>
      </c>
      <c r="G172">
        <v>43</v>
      </c>
      <c r="H172">
        <v>1525</v>
      </c>
      <c r="I172">
        <v>286</v>
      </c>
      <c r="J172">
        <v>666</v>
      </c>
      <c r="K172">
        <v>0.42899999999999999</v>
      </c>
      <c r="L172">
        <v>43</v>
      </c>
      <c r="M172">
        <v>134</v>
      </c>
      <c r="N172">
        <v>0.32100000000000001</v>
      </c>
      <c r="O172">
        <v>243</v>
      </c>
      <c r="P172">
        <v>532</v>
      </c>
      <c r="Q172">
        <v>0.45700000000000002</v>
      </c>
      <c r="R172">
        <v>0.46200000000000002</v>
      </c>
      <c r="S172">
        <v>84</v>
      </c>
      <c r="T172">
        <v>114</v>
      </c>
      <c r="U172">
        <v>0.73699999999999999</v>
      </c>
      <c r="V172">
        <v>24</v>
      </c>
      <c r="W172">
        <v>197</v>
      </c>
      <c r="X172">
        <v>221</v>
      </c>
      <c r="Y172">
        <v>310</v>
      </c>
      <c r="Z172">
        <v>104</v>
      </c>
      <c r="AA172">
        <v>27</v>
      </c>
      <c r="AB172">
        <v>150</v>
      </c>
      <c r="AC172">
        <v>174</v>
      </c>
      <c r="AD172">
        <v>699</v>
      </c>
    </row>
    <row r="173" spans="1:30">
      <c r="A173" s="72">
        <v>143</v>
      </c>
      <c r="B173" t="s">
        <v>921</v>
      </c>
      <c r="C173" t="s">
        <v>794</v>
      </c>
      <c r="D173">
        <v>29</v>
      </c>
      <c r="E173" t="s">
        <v>822</v>
      </c>
      <c r="F173">
        <v>68</v>
      </c>
      <c r="G173">
        <v>68</v>
      </c>
      <c r="H173">
        <v>2325</v>
      </c>
      <c r="I173">
        <v>630</v>
      </c>
      <c r="J173">
        <v>1222</v>
      </c>
      <c r="K173">
        <v>0.51600000000000001</v>
      </c>
      <c r="L173">
        <v>173</v>
      </c>
      <c r="M173">
        <v>413</v>
      </c>
      <c r="N173">
        <v>0.41899999999999998</v>
      </c>
      <c r="O173">
        <v>457</v>
      </c>
      <c r="P173">
        <v>809</v>
      </c>
      <c r="Q173">
        <v>0.56499999999999995</v>
      </c>
      <c r="R173">
        <v>0.58599999999999997</v>
      </c>
      <c r="S173">
        <v>359</v>
      </c>
      <c r="T173">
        <v>404</v>
      </c>
      <c r="U173">
        <v>0.88900000000000001</v>
      </c>
      <c r="V173">
        <v>31</v>
      </c>
      <c r="W173">
        <v>433</v>
      </c>
      <c r="X173">
        <v>464</v>
      </c>
      <c r="Y173">
        <v>366</v>
      </c>
      <c r="Z173">
        <v>50</v>
      </c>
      <c r="AA173">
        <v>119</v>
      </c>
      <c r="AB173">
        <v>207</v>
      </c>
      <c r="AC173">
        <v>133</v>
      </c>
      <c r="AD173">
        <v>1792</v>
      </c>
    </row>
    <row r="174" spans="1:30">
      <c r="A174" s="72">
        <v>144</v>
      </c>
      <c r="B174" t="s">
        <v>922</v>
      </c>
      <c r="C174" t="s">
        <v>794</v>
      </c>
      <c r="D174">
        <v>26</v>
      </c>
      <c r="E174" t="s">
        <v>772</v>
      </c>
      <c r="F174">
        <v>3</v>
      </c>
      <c r="G174">
        <v>0</v>
      </c>
      <c r="H174">
        <v>9</v>
      </c>
      <c r="I174">
        <v>0</v>
      </c>
      <c r="J174">
        <v>2</v>
      </c>
      <c r="K174">
        <v>0</v>
      </c>
      <c r="L174">
        <v>0</v>
      </c>
      <c r="M174">
        <v>2</v>
      </c>
      <c r="N174">
        <v>0</v>
      </c>
      <c r="O174">
        <v>0</v>
      </c>
      <c r="P174">
        <v>0</v>
      </c>
      <c r="R174">
        <v>0</v>
      </c>
      <c r="S174">
        <v>0</v>
      </c>
      <c r="T174">
        <v>0</v>
      </c>
      <c r="V174">
        <v>0</v>
      </c>
      <c r="W174">
        <v>1</v>
      </c>
      <c r="X174">
        <v>1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</row>
    <row r="175" spans="1:30">
      <c r="A175" s="72">
        <v>144</v>
      </c>
      <c r="B175" t="s">
        <v>922</v>
      </c>
      <c r="C175" t="s">
        <v>794</v>
      </c>
      <c r="D175">
        <v>26</v>
      </c>
      <c r="E175" t="s">
        <v>855</v>
      </c>
      <c r="F175">
        <v>2</v>
      </c>
      <c r="G175">
        <v>0</v>
      </c>
      <c r="H175">
        <v>6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R175">
        <v>0</v>
      </c>
      <c r="S175">
        <v>0</v>
      </c>
      <c r="T175">
        <v>0</v>
      </c>
      <c r="V175">
        <v>0</v>
      </c>
      <c r="W175">
        <v>1</v>
      </c>
      <c r="X175">
        <v>1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</row>
    <row r="176" spans="1:30">
      <c r="A176" s="72">
        <v>144</v>
      </c>
      <c r="B176" t="s">
        <v>922</v>
      </c>
      <c r="C176" t="s">
        <v>794</v>
      </c>
      <c r="D176">
        <v>26</v>
      </c>
      <c r="E176" t="s">
        <v>867</v>
      </c>
      <c r="F176">
        <v>1</v>
      </c>
      <c r="G176">
        <v>0</v>
      </c>
      <c r="H176">
        <v>3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R176">
        <v>0</v>
      </c>
      <c r="S176">
        <v>0</v>
      </c>
      <c r="T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>
      <c r="A177" s="72">
        <v>145</v>
      </c>
      <c r="B177" t="s">
        <v>923</v>
      </c>
      <c r="C177" t="s">
        <v>766</v>
      </c>
      <c r="D177">
        <v>21</v>
      </c>
      <c r="E177" t="s">
        <v>829</v>
      </c>
      <c r="F177">
        <v>38</v>
      </c>
      <c r="G177">
        <v>0</v>
      </c>
      <c r="H177">
        <v>329</v>
      </c>
      <c r="I177">
        <v>53</v>
      </c>
      <c r="J177">
        <v>146</v>
      </c>
      <c r="K177">
        <v>0.36299999999999999</v>
      </c>
      <c r="L177">
        <v>20</v>
      </c>
      <c r="M177">
        <v>60</v>
      </c>
      <c r="N177">
        <v>0.33300000000000002</v>
      </c>
      <c r="O177">
        <v>33</v>
      </c>
      <c r="P177">
        <v>86</v>
      </c>
      <c r="Q177">
        <v>0.38400000000000001</v>
      </c>
      <c r="R177">
        <v>0.432</v>
      </c>
      <c r="S177">
        <v>25</v>
      </c>
      <c r="T177">
        <v>29</v>
      </c>
      <c r="U177">
        <v>0.86199999999999999</v>
      </c>
      <c r="V177">
        <v>10</v>
      </c>
      <c r="W177">
        <v>71</v>
      </c>
      <c r="X177">
        <v>81</v>
      </c>
      <c r="Y177">
        <v>20</v>
      </c>
      <c r="Z177">
        <v>5</v>
      </c>
      <c r="AA177">
        <v>0</v>
      </c>
      <c r="AB177">
        <v>18</v>
      </c>
      <c r="AC177">
        <v>22</v>
      </c>
      <c r="AD177">
        <v>151</v>
      </c>
    </row>
    <row r="178" spans="1:30">
      <c r="A178" s="72">
        <v>146</v>
      </c>
      <c r="B178" t="s">
        <v>924</v>
      </c>
      <c r="C178" t="s">
        <v>769</v>
      </c>
      <c r="D178">
        <v>30</v>
      </c>
      <c r="E178" t="s">
        <v>814</v>
      </c>
      <c r="F178">
        <v>77</v>
      </c>
      <c r="G178">
        <v>2</v>
      </c>
      <c r="H178">
        <v>2041</v>
      </c>
      <c r="I178">
        <v>285</v>
      </c>
      <c r="J178">
        <v>700</v>
      </c>
      <c r="K178">
        <v>0.40699999999999997</v>
      </c>
      <c r="L178">
        <v>227</v>
      </c>
      <c r="M178">
        <v>579</v>
      </c>
      <c r="N178">
        <v>0.39200000000000002</v>
      </c>
      <c r="O178">
        <v>58</v>
      </c>
      <c r="P178">
        <v>121</v>
      </c>
      <c r="Q178">
        <v>0.47899999999999998</v>
      </c>
      <c r="R178">
        <v>0.56899999999999995</v>
      </c>
      <c r="S178">
        <v>67</v>
      </c>
      <c r="T178">
        <v>78</v>
      </c>
      <c r="U178">
        <v>0.85899999999999999</v>
      </c>
      <c r="V178">
        <v>23</v>
      </c>
      <c r="W178">
        <v>195</v>
      </c>
      <c r="X178">
        <v>218</v>
      </c>
      <c r="Y178">
        <v>79</v>
      </c>
      <c r="Z178">
        <v>53</v>
      </c>
      <c r="AA178">
        <v>8</v>
      </c>
      <c r="AB178">
        <v>52</v>
      </c>
      <c r="AC178">
        <v>94</v>
      </c>
      <c r="AD178">
        <v>864</v>
      </c>
    </row>
    <row r="179" spans="1:30">
      <c r="A179" s="72">
        <v>147</v>
      </c>
      <c r="B179" t="s">
        <v>926</v>
      </c>
      <c r="C179" t="s">
        <v>776</v>
      </c>
      <c r="D179">
        <v>23</v>
      </c>
      <c r="E179" t="s">
        <v>797</v>
      </c>
      <c r="F179">
        <v>63</v>
      </c>
      <c r="G179">
        <v>63</v>
      </c>
      <c r="H179">
        <v>1912</v>
      </c>
      <c r="I179">
        <v>510</v>
      </c>
      <c r="J179">
        <v>1056</v>
      </c>
      <c r="K179">
        <v>0.48299999999999998</v>
      </c>
      <c r="L179">
        <v>66</v>
      </c>
      <c r="M179">
        <v>214</v>
      </c>
      <c r="N179">
        <v>0.308</v>
      </c>
      <c r="O179">
        <v>444</v>
      </c>
      <c r="P179">
        <v>842</v>
      </c>
      <c r="Q179">
        <v>0.52700000000000002</v>
      </c>
      <c r="R179">
        <v>0.51400000000000001</v>
      </c>
      <c r="S179">
        <v>359</v>
      </c>
      <c r="T179">
        <v>467</v>
      </c>
      <c r="U179">
        <v>0.76900000000000002</v>
      </c>
      <c r="V179">
        <v>143</v>
      </c>
      <c r="W179">
        <v>547</v>
      </c>
      <c r="X179">
        <v>690</v>
      </c>
      <c r="Y179">
        <v>199</v>
      </c>
      <c r="Z179">
        <v>40</v>
      </c>
      <c r="AA179">
        <v>111</v>
      </c>
      <c r="AB179">
        <v>234</v>
      </c>
      <c r="AC179">
        <v>209</v>
      </c>
      <c r="AD179">
        <v>1445</v>
      </c>
    </row>
    <row r="180" spans="1:30">
      <c r="A180" s="72">
        <v>148</v>
      </c>
      <c r="B180" t="s">
        <v>927</v>
      </c>
      <c r="C180" t="s">
        <v>794</v>
      </c>
      <c r="D180">
        <v>27</v>
      </c>
      <c r="E180" t="s">
        <v>772</v>
      </c>
      <c r="F180">
        <v>72</v>
      </c>
      <c r="G180">
        <v>22</v>
      </c>
      <c r="H180">
        <v>1604</v>
      </c>
      <c r="I180">
        <v>182</v>
      </c>
      <c r="J180">
        <v>384</v>
      </c>
      <c r="K180">
        <v>0.47399999999999998</v>
      </c>
      <c r="L180">
        <v>51</v>
      </c>
      <c r="M180">
        <v>153</v>
      </c>
      <c r="N180">
        <v>0.33300000000000002</v>
      </c>
      <c r="O180">
        <v>131</v>
      </c>
      <c r="P180">
        <v>231</v>
      </c>
      <c r="Q180">
        <v>0.56699999999999995</v>
      </c>
      <c r="R180">
        <v>0.54</v>
      </c>
      <c r="S180">
        <v>97</v>
      </c>
      <c r="T180">
        <v>116</v>
      </c>
      <c r="U180">
        <v>0.83599999999999997</v>
      </c>
      <c r="V180">
        <v>73</v>
      </c>
      <c r="W180">
        <v>151</v>
      </c>
      <c r="X180">
        <v>224</v>
      </c>
      <c r="Y180">
        <v>71</v>
      </c>
      <c r="Z180">
        <v>47</v>
      </c>
      <c r="AA180">
        <v>18</v>
      </c>
      <c r="AB180">
        <v>56</v>
      </c>
      <c r="AC180">
        <v>134</v>
      </c>
      <c r="AD180">
        <v>512</v>
      </c>
    </row>
    <row r="181" spans="1:30">
      <c r="A181" s="72">
        <v>148</v>
      </c>
      <c r="B181" t="s">
        <v>927</v>
      </c>
      <c r="C181" t="s">
        <v>794</v>
      </c>
      <c r="D181">
        <v>27</v>
      </c>
      <c r="E181" t="s">
        <v>788</v>
      </c>
      <c r="F181">
        <v>45</v>
      </c>
      <c r="G181">
        <v>14</v>
      </c>
      <c r="H181">
        <v>1053</v>
      </c>
      <c r="I181">
        <v>108</v>
      </c>
      <c r="J181">
        <v>222</v>
      </c>
      <c r="K181">
        <v>0.48599999999999999</v>
      </c>
      <c r="L181">
        <v>30</v>
      </c>
      <c r="M181">
        <v>84</v>
      </c>
      <c r="N181">
        <v>0.35699999999999998</v>
      </c>
      <c r="O181">
        <v>78</v>
      </c>
      <c r="P181">
        <v>138</v>
      </c>
      <c r="Q181">
        <v>0.56499999999999995</v>
      </c>
      <c r="R181">
        <v>0.55400000000000005</v>
      </c>
      <c r="S181">
        <v>64</v>
      </c>
      <c r="T181">
        <v>73</v>
      </c>
      <c r="U181">
        <v>0.877</v>
      </c>
      <c r="V181">
        <v>53</v>
      </c>
      <c r="W181">
        <v>104</v>
      </c>
      <c r="X181">
        <v>157</v>
      </c>
      <c r="Y181">
        <v>49</v>
      </c>
      <c r="Z181">
        <v>32</v>
      </c>
      <c r="AA181">
        <v>12</v>
      </c>
      <c r="AB181">
        <v>38</v>
      </c>
      <c r="AC181">
        <v>81</v>
      </c>
      <c r="AD181">
        <v>310</v>
      </c>
    </row>
    <row r="182" spans="1:30">
      <c r="A182" s="72">
        <v>148</v>
      </c>
      <c r="B182" t="s">
        <v>927</v>
      </c>
      <c r="C182" t="s">
        <v>794</v>
      </c>
      <c r="D182">
        <v>27</v>
      </c>
      <c r="E182" t="s">
        <v>829</v>
      </c>
      <c r="F182">
        <v>27</v>
      </c>
      <c r="G182">
        <v>8</v>
      </c>
      <c r="H182">
        <v>551</v>
      </c>
      <c r="I182">
        <v>74</v>
      </c>
      <c r="J182">
        <v>162</v>
      </c>
      <c r="K182">
        <v>0.45700000000000002</v>
      </c>
      <c r="L182">
        <v>21</v>
      </c>
      <c r="M182">
        <v>69</v>
      </c>
      <c r="N182">
        <v>0.30399999999999999</v>
      </c>
      <c r="O182">
        <v>53</v>
      </c>
      <c r="P182">
        <v>93</v>
      </c>
      <c r="Q182">
        <v>0.56999999999999995</v>
      </c>
      <c r="R182">
        <v>0.52200000000000002</v>
      </c>
      <c r="S182">
        <v>33</v>
      </c>
      <c r="T182">
        <v>43</v>
      </c>
      <c r="U182">
        <v>0.76700000000000002</v>
      </c>
      <c r="V182">
        <v>20</v>
      </c>
      <c r="W182">
        <v>47</v>
      </c>
      <c r="X182">
        <v>67</v>
      </c>
      <c r="Y182">
        <v>22</v>
      </c>
      <c r="Z182">
        <v>15</v>
      </c>
      <c r="AA182">
        <v>6</v>
      </c>
      <c r="AB182">
        <v>18</v>
      </c>
      <c r="AC182">
        <v>53</v>
      </c>
      <c r="AD182">
        <v>202</v>
      </c>
    </row>
    <row r="183" spans="1:30">
      <c r="A183" s="72">
        <v>149</v>
      </c>
      <c r="B183" t="s">
        <v>928</v>
      </c>
      <c r="C183" t="s">
        <v>811</v>
      </c>
      <c r="D183">
        <v>23</v>
      </c>
      <c r="E183" t="s">
        <v>846</v>
      </c>
      <c r="F183">
        <v>54</v>
      </c>
      <c r="G183">
        <v>11</v>
      </c>
      <c r="H183">
        <v>683</v>
      </c>
      <c r="I183">
        <v>94</v>
      </c>
      <c r="J183">
        <v>224</v>
      </c>
      <c r="K183">
        <v>0.42</v>
      </c>
      <c r="L183">
        <v>14</v>
      </c>
      <c r="M183">
        <v>56</v>
      </c>
      <c r="N183">
        <v>0.25</v>
      </c>
      <c r="O183">
        <v>80</v>
      </c>
      <c r="P183">
        <v>168</v>
      </c>
      <c r="Q183">
        <v>0.47599999999999998</v>
      </c>
      <c r="R183">
        <v>0.45100000000000001</v>
      </c>
      <c r="S183">
        <v>22</v>
      </c>
      <c r="T183">
        <v>29</v>
      </c>
      <c r="U183">
        <v>0.75900000000000001</v>
      </c>
      <c r="V183">
        <v>19</v>
      </c>
      <c r="W183">
        <v>76</v>
      </c>
      <c r="X183">
        <v>95</v>
      </c>
      <c r="Y183">
        <v>105</v>
      </c>
      <c r="Z183">
        <v>30</v>
      </c>
      <c r="AA183">
        <v>10</v>
      </c>
      <c r="AB183">
        <v>38</v>
      </c>
      <c r="AC183">
        <v>75</v>
      </c>
      <c r="AD183">
        <v>224</v>
      </c>
    </row>
    <row r="184" spans="1:30">
      <c r="A184" s="72">
        <v>150</v>
      </c>
      <c r="B184" t="s">
        <v>1333</v>
      </c>
      <c r="C184" t="s">
        <v>811</v>
      </c>
      <c r="D184">
        <v>21</v>
      </c>
      <c r="E184" t="s">
        <v>795</v>
      </c>
      <c r="F184">
        <v>48</v>
      </c>
      <c r="G184">
        <v>4</v>
      </c>
      <c r="H184">
        <v>778</v>
      </c>
      <c r="I184">
        <v>89</v>
      </c>
      <c r="J184">
        <v>253</v>
      </c>
      <c r="K184">
        <v>0.35199999999999998</v>
      </c>
      <c r="L184">
        <v>15</v>
      </c>
      <c r="M184">
        <v>54</v>
      </c>
      <c r="N184">
        <v>0.27800000000000002</v>
      </c>
      <c r="O184">
        <v>74</v>
      </c>
      <c r="P184">
        <v>199</v>
      </c>
      <c r="Q184">
        <v>0.372</v>
      </c>
      <c r="R184">
        <v>0.38100000000000001</v>
      </c>
      <c r="S184">
        <v>38</v>
      </c>
      <c r="T184">
        <v>49</v>
      </c>
      <c r="U184">
        <v>0.77600000000000002</v>
      </c>
      <c r="V184">
        <v>9</v>
      </c>
      <c r="W184">
        <v>75</v>
      </c>
      <c r="X184">
        <v>84</v>
      </c>
      <c r="Y184">
        <v>100</v>
      </c>
      <c r="Z184">
        <v>36</v>
      </c>
      <c r="AA184">
        <v>6</v>
      </c>
      <c r="AB184">
        <v>44</v>
      </c>
      <c r="AC184">
        <v>97</v>
      </c>
      <c r="AD184">
        <v>231</v>
      </c>
    </row>
    <row r="185" spans="1:30">
      <c r="A185" s="72">
        <v>151</v>
      </c>
      <c r="B185" t="s">
        <v>1334</v>
      </c>
      <c r="C185" t="s">
        <v>794</v>
      </c>
      <c r="D185">
        <v>30</v>
      </c>
      <c r="E185" t="s">
        <v>831</v>
      </c>
      <c r="F185">
        <v>1</v>
      </c>
      <c r="G185">
        <v>0</v>
      </c>
      <c r="H185">
        <v>5</v>
      </c>
      <c r="I185">
        <v>1</v>
      </c>
      <c r="J185">
        <v>1</v>
      </c>
      <c r="K185">
        <v>1</v>
      </c>
      <c r="L185">
        <v>0</v>
      </c>
      <c r="M185">
        <v>0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0</v>
      </c>
      <c r="V185">
        <v>1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2</v>
      </c>
    </row>
    <row r="186" spans="1:30">
      <c r="A186" s="72">
        <v>152</v>
      </c>
      <c r="B186" t="s">
        <v>929</v>
      </c>
      <c r="C186" t="s">
        <v>811</v>
      </c>
      <c r="D186">
        <v>28</v>
      </c>
      <c r="E186" t="s">
        <v>788</v>
      </c>
      <c r="F186">
        <v>52</v>
      </c>
      <c r="G186">
        <v>32</v>
      </c>
      <c r="H186">
        <v>1607</v>
      </c>
      <c r="I186">
        <v>366</v>
      </c>
      <c r="J186">
        <v>809</v>
      </c>
      <c r="K186">
        <v>0.45200000000000001</v>
      </c>
      <c r="L186">
        <v>114</v>
      </c>
      <c r="M186">
        <v>286</v>
      </c>
      <c r="N186">
        <v>0.39900000000000002</v>
      </c>
      <c r="O186">
        <v>252</v>
      </c>
      <c r="P186">
        <v>523</v>
      </c>
      <c r="Q186">
        <v>0.48199999999999998</v>
      </c>
      <c r="R186">
        <v>0.52300000000000002</v>
      </c>
      <c r="S186">
        <v>164</v>
      </c>
      <c r="T186">
        <v>209</v>
      </c>
      <c r="U186">
        <v>0.78500000000000003</v>
      </c>
      <c r="V186">
        <v>44</v>
      </c>
      <c r="W186">
        <v>221</v>
      </c>
      <c r="X186">
        <v>265</v>
      </c>
      <c r="Y186">
        <v>269</v>
      </c>
      <c r="Z186">
        <v>57</v>
      </c>
      <c r="AA186">
        <v>17</v>
      </c>
      <c r="AB186">
        <v>117</v>
      </c>
      <c r="AC186">
        <v>96</v>
      </c>
      <c r="AD186">
        <v>1010</v>
      </c>
    </row>
    <row r="187" spans="1:30">
      <c r="A187" s="72">
        <v>153</v>
      </c>
      <c r="B187" t="s">
        <v>930</v>
      </c>
      <c r="C187" t="s">
        <v>811</v>
      </c>
      <c r="D187">
        <v>22</v>
      </c>
      <c r="E187" t="s">
        <v>851</v>
      </c>
      <c r="F187">
        <v>14</v>
      </c>
      <c r="G187">
        <v>0</v>
      </c>
      <c r="H187">
        <v>235</v>
      </c>
      <c r="I187">
        <v>42</v>
      </c>
      <c r="J187">
        <v>87</v>
      </c>
      <c r="K187">
        <v>0.48299999999999998</v>
      </c>
      <c r="L187">
        <v>5</v>
      </c>
      <c r="M187">
        <v>18</v>
      </c>
      <c r="N187">
        <v>0.27800000000000002</v>
      </c>
      <c r="O187">
        <v>37</v>
      </c>
      <c r="P187">
        <v>69</v>
      </c>
      <c r="Q187">
        <v>0.53600000000000003</v>
      </c>
      <c r="R187">
        <v>0.51100000000000001</v>
      </c>
      <c r="S187">
        <v>25</v>
      </c>
      <c r="T187">
        <v>31</v>
      </c>
      <c r="U187">
        <v>0.80600000000000005</v>
      </c>
      <c r="V187">
        <v>4</v>
      </c>
      <c r="W187">
        <v>22</v>
      </c>
      <c r="X187">
        <v>26</v>
      </c>
      <c r="Y187">
        <v>43</v>
      </c>
      <c r="Z187">
        <v>8</v>
      </c>
      <c r="AA187">
        <v>3</v>
      </c>
      <c r="AB187">
        <v>20</v>
      </c>
      <c r="AC187">
        <v>20</v>
      </c>
      <c r="AD187">
        <v>114</v>
      </c>
    </row>
    <row r="188" spans="1:30">
      <c r="A188" s="72">
        <v>154</v>
      </c>
      <c r="B188" t="s">
        <v>931</v>
      </c>
      <c r="C188" t="s">
        <v>766</v>
      </c>
      <c r="D188">
        <v>28</v>
      </c>
      <c r="E188" t="s">
        <v>808</v>
      </c>
      <c r="F188">
        <v>32</v>
      </c>
      <c r="G188">
        <v>7</v>
      </c>
      <c r="H188">
        <v>461</v>
      </c>
      <c r="I188">
        <v>76</v>
      </c>
      <c r="J188">
        <v>148</v>
      </c>
      <c r="K188">
        <v>0.51400000000000001</v>
      </c>
      <c r="L188">
        <v>0</v>
      </c>
      <c r="M188">
        <v>1</v>
      </c>
      <c r="N188">
        <v>0</v>
      </c>
      <c r="O188">
        <v>76</v>
      </c>
      <c r="P188">
        <v>147</v>
      </c>
      <c r="Q188">
        <v>0.51700000000000002</v>
      </c>
      <c r="R188">
        <v>0.51400000000000001</v>
      </c>
      <c r="S188">
        <v>36</v>
      </c>
      <c r="T188">
        <v>51</v>
      </c>
      <c r="U188">
        <v>0.70599999999999996</v>
      </c>
      <c r="V188">
        <v>68</v>
      </c>
      <c r="W188">
        <v>85</v>
      </c>
      <c r="X188">
        <v>153</v>
      </c>
      <c r="Y188">
        <v>18</v>
      </c>
      <c r="Z188">
        <v>12</v>
      </c>
      <c r="AA188">
        <v>13</v>
      </c>
      <c r="AB188">
        <v>23</v>
      </c>
      <c r="AC188">
        <v>51</v>
      </c>
      <c r="AD188">
        <v>188</v>
      </c>
    </row>
    <row r="189" spans="1:30">
      <c r="A189" s="72">
        <v>155</v>
      </c>
      <c r="B189" t="s">
        <v>933</v>
      </c>
      <c r="C189" t="s">
        <v>776</v>
      </c>
      <c r="D189">
        <v>26</v>
      </c>
      <c r="E189" t="s">
        <v>851</v>
      </c>
      <c r="F189">
        <v>77</v>
      </c>
      <c r="G189">
        <v>77</v>
      </c>
      <c r="H189">
        <v>2153</v>
      </c>
      <c r="I189">
        <v>395</v>
      </c>
      <c r="J189">
        <v>702</v>
      </c>
      <c r="K189">
        <v>0.56299999999999994</v>
      </c>
      <c r="L189">
        <v>14</v>
      </c>
      <c r="M189">
        <v>63</v>
      </c>
      <c r="N189">
        <v>0.222</v>
      </c>
      <c r="O189">
        <v>381</v>
      </c>
      <c r="P189">
        <v>639</v>
      </c>
      <c r="Q189">
        <v>0.59599999999999997</v>
      </c>
      <c r="R189">
        <v>0.57299999999999995</v>
      </c>
      <c r="S189">
        <v>140</v>
      </c>
      <c r="T189">
        <v>215</v>
      </c>
      <c r="U189">
        <v>0.65100000000000002</v>
      </c>
      <c r="V189">
        <v>198</v>
      </c>
      <c r="W189">
        <v>354</v>
      </c>
      <c r="X189">
        <v>552</v>
      </c>
      <c r="Y189">
        <v>102</v>
      </c>
      <c r="Z189">
        <v>54</v>
      </c>
      <c r="AA189">
        <v>82</v>
      </c>
      <c r="AB189">
        <v>88</v>
      </c>
      <c r="AC189">
        <v>164</v>
      </c>
      <c r="AD189">
        <v>944</v>
      </c>
    </row>
    <row r="190" spans="1:30">
      <c r="A190" s="72">
        <v>156</v>
      </c>
      <c r="B190" t="s">
        <v>934</v>
      </c>
      <c r="C190" t="s">
        <v>811</v>
      </c>
      <c r="D190">
        <v>22</v>
      </c>
      <c r="E190" t="s">
        <v>772</v>
      </c>
      <c r="F190">
        <v>16</v>
      </c>
      <c r="G190">
        <v>0</v>
      </c>
      <c r="H190">
        <v>140</v>
      </c>
      <c r="I190">
        <v>21</v>
      </c>
      <c r="J190">
        <v>70</v>
      </c>
      <c r="K190">
        <v>0.3</v>
      </c>
      <c r="L190">
        <v>4</v>
      </c>
      <c r="M190">
        <v>19</v>
      </c>
      <c r="N190">
        <v>0.21099999999999999</v>
      </c>
      <c r="O190">
        <v>17</v>
      </c>
      <c r="P190">
        <v>51</v>
      </c>
      <c r="Q190">
        <v>0.33300000000000002</v>
      </c>
      <c r="R190">
        <v>0.32900000000000001</v>
      </c>
      <c r="S190">
        <v>11</v>
      </c>
      <c r="T190">
        <v>12</v>
      </c>
      <c r="U190">
        <v>0.91700000000000004</v>
      </c>
      <c r="V190">
        <v>3</v>
      </c>
      <c r="W190">
        <v>15</v>
      </c>
      <c r="X190">
        <v>18</v>
      </c>
      <c r="Y190">
        <v>20</v>
      </c>
      <c r="Z190">
        <v>3</v>
      </c>
      <c r="AA190">
        <v>1</v>
      </c>
      <c r="AB190">
        <v>16</v>
      </c>
      <c r="AC190">
        <v>11</v>
      </c>
      <c r="AD190">
        <v>57</v>
      </c>
    </row>
    <row r="191" spans="1:30">
      <c r="A191" s="72">
        <v>156</v>
      </c>
      <c r="B191" t="s">
        <v>934</v>
      </c>
      <c r="C191" t="s">
        <v>811</v>
      </c>
      <c r="D191">
        <v>22</v>
      </c>
      <c r="E191" t="s">
        <v>867</v>
      </c>
      <c r="F191">
        <v>14</v>
      </c>
      <c r="G191">
        <v>0</v>
      </c>
      <c r="H191">
        <v>134</v>
      </c>
      <c r="I191">
        <v>20</v>
      </c>
      <c r="J191">
        <v>66</v>
      </c>
      <c r="K191">
        <v>0.30299999999999999</v>
      </c>
      <c r="L191">
        <v>4</v>
      </c>
      <c r="M191">
        <v>18</v>
      </c>
      <c r="N191">
        <v>0.222</v>
      </c>
      <c r="O191">
        <v>16</v>
      </c>
      <c r="P191">
        <v>48</v>
      </c>
      <c r="Q191">
        <v>0.33300000000000002</v>
      </c>
      <c r="R191">
        <v>0.33300000000000002</v>
      </c>
      <c r="S191">
        <v>11</v>
      </c>
      <c r="T191">
        <v>12</v>
      </c>
      <c r="U191">
        <v>0.91700000000000004</v>
      </c>
      <c r="V191">
        <v>1</v>
      </c>
      <c r="W191">
        <v>13</v>
      </c>
      <c r="X191">
        <v>14</v>
      </c>
      <c r="Y191">
        <v>20</v>
      </c>
      <c r="Z191">
        <v>3</v>
      </c>
      <c r="AA191">
        <v>1</v>
      </c>
      <c r="AB191">
        <v>15</v>
      </c>
      <c r="AC191">
        <v>11</v>
      </c>
      <c r="AD191">
        <v>55</v>
      </c>
    </row>
    <row r="192" spans="1:30">
      <c r="A192" s="72">
        <v>156</v>
      </c>
      <c r="B192" t="s">
        <v>934</v>
      </c>
      <c r="C192" t="s">
        <v>811</v>
      </c>
      <c r="D192">
        <v>22</v>
      </c>
      <c r="E192" t="s">
        <v>829</v>
      </c>
      <c r="F192">
        <v>2</v>
      </c>
      <c r="G192">
        <v>0</v>
      </c>
      <c r="H192">
        <v>6</v>
      </c>
      <c r="I192">
        <v>1</v>
      </c>
      <c r="J192">
        <v>4</v>
      </c>
      <c r="K192">
        <v>0.25</v>
      </c>
      <c r="L192">
        <v>0</v>
      </c>
      <c r="M192">
        <v>1</v>
      </c>
      <c r="N192">
        <v>0</v>
      </c>
      <c r="O192">
        <v>1</v>
      </c>
      <c r="P192">
        <v>3</v>
      </c>
      <c r="Q192">
        <v>0.33300000000000002</v>
      </c>
      <c r="R192">
        <v>0.25</v>
      </c>
      <c r="S192">
        <v>0</v>
      </c>
      <c r="T192">
        <v>0</v>
      </c>
      <c r="V192">
        <v>2</v>
      </c>
      <c r="W192">
        <v>2</v>
      </c>
      <c r="X192">
        <v>4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2</v>
      </c>
    </row>
    <row r="193" spans="1:30">
      <c r="A193" s="72">
        <v>157</v>
      </c>
      <c r="B193" t="s">
        <v>935</v>
      </c>
      <c r="C193" t="s">
        <v>776</v>
      </c>
      <c r="D193">
        <v>25</v>
      </c>
      <c r="E193" t="s">
        <v>867</v>
      </c>
      <c r="F193">
        <v>55</v>
      </c>
      <c r="G193">
        <v>16</v>
      </c>
      <c r="H193">
        <v>977</v>
      </c>
      <c r="I193">
        <v>127</v>
      </c>
      <c r="J193">
        <v>215</v>
      </c>
      <c r="K193">
        <v>0.59099999999999997</v>
      </c>
      <c r="L193">
        <v>0</v>
      </c>
      <c r="M193">
        <v>2</v>
      </c>
      <c r="N193">
        <v>0</v>
      </c>
      <c r="O193">
        <v>127</v>
      </c>
      <c r="P193">
        <v>213</v>
      </c>
      <c r="Q193">
        <v>0.59599999999999997</v>
      </c>
      <c r="R193">
        <v>0.59099999999999997</v>
      </c>
      <c r="S193">
        <v>54</v>
      </c>
      <c r="T193">
        <v>81</v>
      </c>
      <c r="U193">
        <v>0.66700000000000004</v>
      </c>
      <c r="V193">
        <v>83</v>
      </c>
      <c r="W193">
        <v>150</v>
      </c>
      <c r="X193">
        <v>233</v>
      </c>
      <c r="Y193">
        <v>55</v>
      </c>
      <c r="Z193">
        <v>16</v>
      </c>
      <c r="AA193">
        <v>11</v>
      </c>
      <c r="AB193">
        <v>54</v>
      </c>
      <c r="AC193">
        <v>104</v>
      </c>
      <c r="AD193">
        <v>308</v>
      </c>
    </row>
    <row r="194" spans="1:30">
      <c r="A194" s="72">
        <v>158</v>
      </c>
      <c r="B194" t="s">
        <v>936</v>
      </c>
      <c r="C194" t="s">
        <v>811</v>
      </c>
      <c r="D194">
        <v>33</v>
      </c>
      <c r="E194" t="s">
        <v>770</v>
      </c>
      <c r="F194">
        <v>82</v>
      </c>
      <c r="G194">
        <v>2</v>
      </c>
      <c r="H194">
        <v>1365</v>
      </c>
      <c r="I194">
        <v>224</v>
      </c>
      <c r="J194">
        <v>552</v>
      </c>
      <c r="K194">
        <v>0.40600000000000003</v>
      </c>
      <c r="L194">
        <v>81</v>
      </c>
      <c r="M194">
        <v>230</v>
      </c>
      <c r="N194">
        <v>0.35199999999999998</v>
      </c>
      <c r="O194">
        <v>143</v>
      </c>
      <c r="P194">
        <v>322</v>
      </c>
      <c r="Q194">
        <v>0.44400000000000001</v>
      </c>
      <c r="R194">
        <v>0.47899999999999998</v>
      </c>
      <c r="S194">
        <v>36</v>
      </c>
      <c r="T194">
        <v>44</v>
      </c>
      <c r="U194">
        <v>0.81799999999999995</v>
      </c>
      <c r="V194">
        <v>25</v>
      </c>
      <c r="W194">
        <v>131</v>
      </c>
      <c r="X194">
        <v>156</v>
      </c>
      <c r="Y194">
        <v>203</v>
      </c>
      <c r="Z194">
        <v>49</v>
      </c>
      <c r="AA194">
        <v>16</v>
      </c>
      <c r="AB194">
        <v>76</v>
      </c>
      <c r="AC194">
        <v>91</v>
      </c>
      <c r="AD194">
        <v>565</v>
      </c>
    </row>
    <row r="195" spans="1:30">
      <c r="A195" s="72">
        <v>159</v>
      </c>
      <c r="B195" t="s">
        <v>1335</v>
      </c>
      <c r="C195" t="s">
        <v>769</v>
      </c>
      <c r="D195">
        <v>19</v>
      </c>
      <c r="E195" t="s">
        <v>770</v>
      </c>
      <c r="F195">
        <v>61</v>
      </c>
      <c r="G195">
        <v>12</v>
      </c>
      <c r="H195">
        <v>763</v>
      </c>
      <c r="I195">
        <v>70</v>
      </c>
      <c r="J195">
        <v>169</v>
      </c>
      <c r="K195">
        <v>0.41399999999999998</v>
      </c>
      <c r="L195">
        <v>40</v>
      </c>
      <c r="M195">
        <v>120</v>
      </c>
      <c r="N195">
        <v>0.33300000000000002</v>
      </c>
      <c r="O195">
        <v>30</v>
      </c>
      <c r="P195">
        <v>49</v>
      </c>
      <c r="Q195">
        <v>0.61199999999999999</v>
      </c>
      <c r="R195">
        <v>0.53300000000000003</v>
      </c>
      <c r="S195">
        <v>9</v>
      </c>
      <c r="T195">
        <v>10</v>
      </c>
      <c r="U195">
        <v>0.9</v>
      </c>
      <c r="V195">
        <v>19</v>
      </c>
      <c r="W195">
        <v>28</v>
      </c>
      <c r="X195">
        <v>47</v>
      </c>
      <c r="Y195">
        <v>19</v>
      </c>
      <c r="Z195">
        <v>24</v>
      </c>
      <c r="AA195">
        <v>10</v>
      </c>
      <c r="AB195">
        <v>11</v>
      </c>
      <c r="AC195">
        <v>83</v>
      </c>
      <c r="AD195">
        <v>189</v>
      </c>
    </row>
    <row r="196" spans="1:30">
      <c r="A196" s="72">
        <v>160</v>
      </c>
      <c r="B196" t="s">
        <v>937</v>
      </c>
      <c r="C196" t="s">
        <v>769</v>
      </c>
      <c r="D196">
        <v>24</v>
      </c>
      <c r="E196" t="s">
        <v>773</v>
      </c>
      <c r="F196">
        <v>82</v>
      </c>
      <c r="G196">
        <v>21</v>
      </c>
      <c r="H196">
        <v>2282</v>
      </c>
      <c r="I196">
        <v>311</v>
      </c>
      <c r="J196">
        <v>730</v>
      </c>
      <c r="K196">
        <v>0.42599999999999999</v>
      </c>
      <c r="L196">
        <v>134</v>
      </c>
      <c r="M196">
        <v>359</v>
      </c>
      <c r="N196">
        <v>0.373</v>
      </c>
      <c r="O196">
        <v>177</v>
      </c>
      <c r="P196">
        <v>371</v>
      </c>
      <c r="Q196">
        <v>0.47699999999999998</v>
      </c>
      <c r="R196">
        <v>0.51800000000000002</v>
      </c>
      <c r="S196">
        <v>82</v>
      </c>
      <c r="T196">
        <v>103</v>
      </c>
      <c r="U196">
        <v>0.79600000000000004</v>
      </c>
      <c r="V196">
        <v>26</v>
      </c>
      <c r="W196">
        <v>223</v>
      </c>
      <c r="X196">
        <v>249</v>
      </c>
      <c r="Y196">
        <v>201</v>
      </c>
      <c r="Z196">
        <v>64</v>
      </c>
      <c r="AA196">
        <v>9</v>
      </c>
      <c r="AB196">
        <v>78</v>
      </c>
      <c r="AC196">
        <v>153</v>
      </c>
      <c r="AD196">
        <v>838</v>
      </c>
    </row>
    <row r="197" spans="1:30">
      <c r="A197" s="72">
        <v>161</v>
      </c>
      <c r="B197" t="s">
        <v>938</v>
      </c>
      <c r="C197" t="s">
        <v>766</v>
      </c>
      <c r="D197">
        <v>24</v>
      </c>
      <c r="E197" t="s">
        <v>773</v>
      </c>
      <c r="F197">
        <v>21</v>
      </c>
      <c r="G197">
        <v>13</v>
      </c>
      <c r="H197">
        <v>448</v>
      </c>
      <c r="I197">
        <v>46</v>
      </c>
      <c r="J197">
        <v>121</v>
      </c>
      <c r="K197">
        <v>0.38</v>
      </c>
      <c r="L197">
        <v>20</v>
      </c>
      <c r="M197">
        <v>67</v>
      </c>
      <c r="N197">
        <v>0.29899999999999999</v>
      </c>
      <c r="O197">
        <v>26</v>
      </c>
      <c r="P197">
        <v>54</v>
      </c>
      <c r="Q197">
        <v>0.48099999999999998</v>
      </c>
      <c r="R197">
        <v>0.46300000000000002</v>
      </c>
      <c r="S197">
        <v>11</v>
      </c>
      <c r="T197">
        <v>15</v>
      </c>
      <c r="U197">
        <v>0.73299999999999998</v>
      </c>
      <c r="V197">
        <v>22</v>
      </c>
      <c r="W197">
        <v>53</v>
      </c>
      <c r="X197">
        <v>75</v>
      </c>
      <c r="Y197">
        <v>26</v>
      </c>
      <c r="Z197">
        <v>10</v>
      </c>
      <c r="AA197">
        <v>4</v>
      </c>
      <c r="AB197">
        <v>21</v>
      </c>
      <c r="AC197">
        <v>43</v>
      </c>
      <c r="AD197">
        <v>123</v>
      </c>
    </row>
    <row r="198" spans="1:30">
      <c r="A198" s="72">
        <v>162</v>
      </c>
      <c r="B198" t="s">
        <v>939</v>
      </c>
      <c r="C198" t="s">
        <v>769</v>
      </c>
      <c r="D198">
        <v>24</v>
      </c>
      <c r="E198" t="s">
        <v>784</v>
      </c>
      <c r="F198">
        <v>80</v>
      </c>
      <c r="G198">
        <v>12</v>
      </c>
      <c r="H198">
        <v>1517</v>
      </c>
      <c r="I198">
        <v>209</v>
      </c>
      <c r="J198">
        <v>497</v>
      </c>
      <c r="K198">
        <v>0.42099999999999999</v>
      </c>
      <c r="L198">
        <v>89</v>
      </c>
      <c r="M198">
        <v>228</v>
      </c>
      <c r="N198">
        <v>0.39</v>
      </c>
      <c r="O198">
        <v>120</v>
      </c>
      <c r="P198">
        <v>269</v>
      </c>
      <c r="Q198">
        <v>0.44600000000000001</v>
      </c>
      <c r="R198">
        <v>0.51</v>
      </c>
      <c r="S198">
        <v>48</v>
      </c>
      <c r="T198">
        <v>72</v>
      </c>
      <c r="U198">
        <v>0.66700000000000004</v>
      </c>
      <c r="V198">
        <v>12</v>
      </c>
      <c r="W198">
        <v>98</v>
      </c>
      <c r="X198">
        <v>110</v>
      </c>
      <c r="Y198">
        <v>80</v>
      </c>
      <c r="Z198">
        <v>28</v>
      </c>
      <c r="AA198">
        <v>2</v>
      </c>
      <c r="AB198">
        <v>37</v>
      </c>
      <c r="AC198">
        <v>108</v>
      </c>
      <c r="AD198">
        <v>555</v>
      </c>
    </row>
    <row r="199" spans="1:30">
      <c r="A199" s="72">
        <v>163</v>
      </c>
      <c r="B199" t="s">
        <v>940</v>
      </c>
      <c r="C199" t="s">
        <v>794</v>
      </c>
      <c r="D199">
        <v>25</v>
      </c>
      <c r="E199" t="s">
        <v>812</v>
      </c>
      <c r="F199">
        <v>57</v>
      </c>
      <c r="G199">
        <v>57</v>
      </c>
      <c r="H199">
        <v>1837</v>
      </c>
      <c r="I199">
        <v>368</v>
      </c>
      <c r="J199">
        <v>802</v>
      </c>
      <c r="K199">
        <v>0.45900000000000002</v>
      </c>
      <c r="L199">
        <v>127</v>
      </c>
      <c r="M199">
        <v>335</v>
      </c>
      <c r="N199">
        <v>0.379</v>
      </c>
      <c r="O199">
        <v>241</v>
      </c>
      <c r="P199">
        <v>467</v>
      </c>
      <c r="Q199">
        <v>0.51600000000000001</v>
      </c>
      <c r="R199">
        <v>0.53800000000000003</v>
      </c>
      <c r="S199">
        <v>150</v>
      </c>
      <c r="T199">
        <v>173</v>
      </c>
      <c r="U199">
        <v>0.86699999999999999</v>
      </c>
      <c r="V199">
        <v>23</v>
      </c>
      <c r="W199">
        <v>157</v>
      </c>
      <c r="X199">
        <v>180</v>
      </c>
      <c r="Y199">
        <v>165</v>
      </c>
      <c r="Z199">
        <v>47</v>
      </c>
      <c r="AA199">
        <v>16</v>
      </c>
      <c r="AB199">
        <v>95</v>
      </c>
      <c r="AC199">
        <v>138</v>
      </c>
      <c r="AD199">
        <v>1013</v>
      </c>
    </row>
    <row r="200" spans="1:30">
      <c r="A200" s="72">
        <v>164</v>
      </c>
      <c r="B200" t="s">
        <v>1336</v>
      </c>
      <c r="C200" t="s">
        <v>811</v>
      </c>
      <c r="D200">
        <v>20</v>
      </c>
      <c r="E200" t="s">
        <v>778</v>
      </c>
      <c r="F200">
        <v>73</v>
      </c>
      <c r="G200">
        <v>60</v>
      </c>
      <c r="H200">
        <v>2026</v>
      </c>
      <c r="I200">
        <v>328</v>
      </c>
      <c r="J200">
        <v>797</v>
      </c>
      <c r="K200">
        <v>0.41199999999999998</v>
      </c>
      <c r="L200">
        <v>47</v>
      </c>
      <c r="M200">
        <v>153</v>
      </c>
      <c r="N200">
        <v>0.307</v>
      </c>
      <c r="O200">
        <v>281</v>
      </c>
      <c r="P200">
        <v>644</v>
      </c>
      <c r="Q200">
        <v>0.436</v>
      </c>
      <c r="R200">
        <v>0.441</v>
      </c>
      <c r="S200">
        <v>141</v>
      </c>
      <c r="T200">
        <v>195</v>
      </c>
      <c r="U200">
        <v>0.72299999999999998</v>
      </c>
      <c r="V200">
        <v>33</v>
      </c>
      <c r="W200">
        <v>171</v>
      </c>
      <c r="X200">
        <v>204</v>
      </c>
      <c r="Y200">
        <v>320</v>
      </c>
      <c r="Z200">
        <v>70</v>
      </c>
      <c r="AA200">
        <v>20</v>
      </c>
      <c r="AB200">
        <v>173</v>
      </c>
      <c r="AC200">
        <v>163</v>
      </c>
      <c r="AD200">
        <v>844</v>
      </c>
    </row>
    <row r="201" spans="1:30">
      <c r="A201" s="72">
        <v>165</v>
      </c>
      <c r="B201" t="s">
        <v>942</v>
      </c>
      <c r="C201" t="s">
        <v>811</v>
      </c>
      <c r="D201">
        <v>27</v>
      </c>
      <c r="E201" t="s">
        <v>833</v>
      </c>
      <c r="F201">
        <v>59</v>
      </c>
      <c r="G201">
        <v>11</v>
      </c>
      <c r="H201">
        <v>838</v>
      </c>
      <c r="I201">
        <v>68</v>
      </c>
      <c r="J201">
        <v>172</v>
      </c>
      <c r="K201">
        <v>0.39500000000000002</v>
      </c>
      <c r="L201">
        <v>17</v>
      </c>
      <c r="M201">
        <v>56</v>
      </c>
      <c r="N201">
        <v>0.30399999999999999</v>
      </c>
      <c r="O201">
        <v>51</v>
      </c>
      <c r="P201">
        <v>116</v>
      </c>
      <c r="Q201">
        <v>0.44</v>
      </c>
      <c r="R201">
        <v>0.44500000000000001</v>
      </c>
      <c r="S201">
        <v>23</v>
      </c>
      <c r="T201">
        <v>30</v>
      </c>
      <c r="U201">
        <v>0.76700000000000002</v>
      </c>
      <c r="V201">
        <v>18</v>
      </c>
      <c r="W201">
        <v>97</v>
      </c>
      <c r="X201">
        <v>115</v>
      </c>
      <c r="Y201">
        <v>194</v>
      </c>
      <c r="Z201">
        <v>47</v>
      </c>
      <c r="AA201">
        <v>7</v>
      </c>
      <c r="AB201">
        <v>57</v>
      </c>
      <c r="AC201">
        <v>97</v>
      </c>
      <c r="AD201">
        <v>176</v>
      </c>
    </row>
    <row r="202" spans="1:30">
      <c r="A202" s="72">
        <v>166</v>
      </c>
      <c r="B202" t="s">
        <v>943</v>
      </c>
      <c r="C202" t="s">
        <v>776</v>
      </c>
      <c r="D202">
        <v>34</v>
      </c>
      <c r="E202" t="s">
        <v>772</v>
      </c>
      <c r="F202">
        <v>53</v>
      </c>
      <c r="G202">
        <v>1</v>
      </c>
      <c r="H202">
        <v>695</v>
      </c>
      <c r="I202">
        <v>104</v>
      </c>
      <c r="J202">
        <v>212</v>
      </c>
      <c r="K202">
        <v>0.49099999999999999</v>
      </c>
      <c r="L202">
        <v>39</v>
      </c>
      <c r="M202">
        <v>115</v>
      </c>
      <c r="N202">
        <v>0.33900000000000002</v>
      </c>
      <c r="O202">
        <v>65</v>
      </c>
      <c r="P202">
        <v>97</v>
      </c>
      <c r="Q202">
        <v>0.67</v>
      </c>
      <c r="R202">
        <v>0.58299999999999996</v>
      </c>
      <c r="S202">
        <v>17</v>
      </c>
      <c r="T202">
        <v>19</v>
      </c>
      <c r="U202">
        <v>0.89500000000000002</v>
      </c>
      <c r="V202">
        <v>12</v>
      </c>
      <c r="W202">
        <v>123</v>
      </c>
      <c r="X202">
        <v>135</v>
      </c>
      <c r="Y202">
        <v>38</v>
      </c>
      <c r="Z202">
        <v>18</v>
      </c>
      <c r="AA202">
        <v>13</v>
      </c>
      <c r="AB202">
        <v>21</v>
      </c>
      <c r="AC202">
        <v>69</v>
      </c>
      <c r="AD202">
        <v>264</v>
      </c>
    </row>
    <row r="203" spans="1:30">
      <c r="A203" s="72">
        <v>166</v>
      </c>
      <c r="B203" t="s">
        <v>943</v>
      </c>
      <c r="C203" t="s">
        <v>776</v>
      </c>
      <c r="D203">
        <v>34</v>
      </c>
      <c r="E203" t="s">
        <v>792</v>
      </c>
      <c r="F203">
        <v>44</v>
      </c>
      <c r="G203">
        <v>1</v>
      </c>
      <c r="H203">
        <v>545</v>
      </c>
      <c r="I203">
        <v>84</v>
      </c>
      <c r="J203">
        <v>169</v>
      </c>
      <c r="K203">
        <v>0.497</v>
      </c>
      <c r="L203">
        <v>30</v>
      </c>
      <c r="M203">
        <v>90</v>
      </c>
      <c r="N203">
        <v>0.33300000000000002</v>
      </c>
      <c r="O203">
        <v>54</v>
      </c>
      <c r="P203">
        <v>79</v>
      </c>
      <c r="Q203">
        <v>0.68400000000000005</v>
      </c>
      <c r="R203">
        <v>0.58599999999999997</v>
      </c>
      <c r="S203">
        <v>14</v>
      </c>
      <c r="T203">
        <v>15</v>
      </c>
      <c r="U203">
        <v>0.93300000000000005</v>
      </c>
      <c r="V203">
        <v>10</v>
      </c>
      <c r="W203">
        <v>100</v>
      </c>
      <c r="X203">
        <v>110</v>
      </c>
      <c r="Y203">
        <v>28</v>
      </c>
      <c r="Z203">
        <v>17</v>
      </c>
      <c r="AA203">
        <v>12</v>
      </c>
      <c r="AB203">
        <v>17</v>
      </c>
      <c r="AC203">
        <v>54</v>
      </c>
      <c r="AD203">
        <v>212</v>
      </c>
    </row>
    <row r="204" spans="1:30">
      <c r="A204" s="72">
        <v>166</v>
      </c>
      <c r="B204" t="s">
        <v>943</v>
      </c>
      <c r="C204" t="s">
        <v>776</v>
      </c>
      <c r="D204">
        <v>34</v>
      </c>
      <c r="E204" t="s">
        <v>846</v>
      </c>
      <c r="F204">
        <v>9</v>
      </c>
      <c r="G204">
        <v>0</v>
      </c>
      <c r="H204">
        <v>150</v>
      </c>
      <c r="I204">
        <v>20</v>
      </c>
      <c r="J204">
        <v>43</v>
      </c>
      <c r="K204">
        <v>0.46500000000000002</v>
      </c>
      <c r="L204">
        <v>9</v>
      </c>
      <c r="M204">
        <v>25</v>
      </c>
      <c r="N204">
        <v>0.36</v>
      </c>
      <c r="O204">
        <v>11</v>
      </c>
      <c r="P204">
        <v>18</v>
      </c>
      <c r="Q204">
        <v>0.61099999999999999</v>
      </c>
      <c r="R204">
        <v>0.56999999999999995</v>
      </c>
      <c r="S204">
        <v>3</v>
      </c>
      <c r="T204">
        <v>4</v>
      </c>
      <c r="U204">
        <v>0.75</v>
      </c>
      <c r="V204">
        <v>2</v>
      </c>
      <c r="W204">
        <v>23</v>
      </c>
      <c r="X204">
        <v>25</v>
      </c>
      <c r="Y204">
        <v>10</v>
      </c>
      <c r="Z204">
        <v>1</v>
      </c>
      <c r="AA204">
        <v>1</v>
      </c>
      <c r="AB204">
        <v>4</v>
      </c>
      <c r="AC204">
        <v>15</v>
      </c>
      <c r="AD204">
        <v>52</v>
      </c>
    </row>
    <row r="205" spans="1:30">
      <c r="A205" s="72">
        <v>167</v>
      </c>
      <c r="B205" t="s">
        <v>1337</v>
      </c>
      <c r="C205" t="s">
        <v>769</v>
      </c>
      <c r="D205">
        <v>19</v>
      </c>
      <c r="E205" t="s">
        <v>797</v>
      </c>
      <c r="F205">
        <v>14</v>
      </c>
      <c r="G205">
        <v>0</v>
      </c>
      <c r="H205">
        <v>253</v>
      </c>
      <c r="I205">
        <v>45</v>
      </c>
      <c r="J205">
        <v>111</v>
      </c>
      <c r="K205">
        <v>0.40500000000000003</v>
      </c>
      <c r="L205">
        <v>0</v>
      </c>
      <c r="M205">
        <v>1</v>
      </c>
      <c r="N205">
        <v>0</v>
      </c>
      <c r="O205">
        <v>45</v>
      </c>
      <c r="P205">
        <v>110</v>
      </c>
      <c r="Q205">
        <v>0.40899999999999997</v>
      </c>
      <c r="R205">
        <v>0.40500000000000003</v>
      </c>
      <c r="S205">
        <v>10</v>
      </c>
      <c r="T205">
        <v>21</v>
      </c>
      <c r="U205">
        <v>0.47599999999999998</v>
      </c>
      <c r="V205">
        <v>11</v>
      </c>
      <c r="W205">
        <v>32</v>
      </c>
      <c r="X205">
        <v>43</v>
      </c>
      <c r="Y205">
        <v>53</v>
      </c>
      <c r="Z205">
        <v>12</v>
      </c>
      <c r="AA205">
        <v>4</v>
      </c>
      <c r="AB205">
        <v>17</v>
      </c>
      <c r="AC205">
        <v>22</v>
      </c>
      <c r="AD205">
        <v>100</v>
      </c>
    </row>
    <row r="206" spans="1:30">
      <c r="A206" s="72">
        <v>168</v>
      </c>
      <c r="B206" t="s">
        <v>944</v>
      </c>
      <c r="C206" t="s">
        <v>794</v>
      </c>
      <c r="D206">
        <v>29</v>
      </c>
      <c r="E206" t="s">
        <v>795</v>
      </c>
      <c r="F206">
        <v>21</v>
      </c>
      <c r="G206">
        <v>21</v>
      </c>
      <c r="H206">
        <v>671</v>
      </c>
      <c r="I206">
        <v>102</v>
      </c>
      <c r="J206">
        <v>256</v>
      </c>
      <c r="K206">
        <v>0.39800000000000002</v>
      </c>
      <c r="L206">
        <v>36</v>
      </c>
      <c r="M206">
        <v>111</v>
      </c>
      <c r="N206">
        <v>0.32400000000000001</v>
      </c>
      <c r="O206">
        <v>66</v>
      </c>
      <c r="P206">
        <v>145</v>
      </c>
      <c r="Q206">
        <v>0.45500000000000002</v>
      </c>
      <c r="R206">
        <v>0.46899999999999997</v>
      </c>
      <c r="S206">
        <v>81</v>
      </c>
      <c r="T206">
        <v>87</v>
      </c>
      <c r="U206">
        <v>0.93100000000000005</v>
      </c>
      <c r="V206">
        <v>9</v>
      </c>
      <c r="W206">
        <v>92</v>
      </c>
      <c r="X206">
        <v>101</v>
      </c>
      <c r="Y206">
        <v>41</v>
      </c>
      <c r="Z206">
        <v>12</v>
      </c>
      <c r="AA206">
        <v>10</v>
      </c>
      <c r="AB206">
        <v>26</v>
      </c>
      <c r="AC206">
        <v>30</v>
      </c>
      <c r="AD206">
        <v>321</v>
      </c>
    </row>
    <row r="207" spans="1:30">
      <c r="A207" s="72">
        <v>169</v>
      </c>
      <c r="B207" t="s">
        <v>945</v>
      </c>
      <c r="C207" t="s">
        <v>769</v>
      </c>
      <c r="D207">
        <v>26</v>
      </c>
      <c r="E207" t="s">
        <v>829</v>
      </c>
      <c r="F207">
        <v>58</v>
      </c>
      <c r="G207">
        <v>2</v>
      </c>
      <c r="H207">
        <v>863</v>
      </c>
      <c r="I207">
        <v>126</v>
      </c>
      <c r="J207">
        <v>340</v>
      </c>
      <c r="K207">
        <v>0.371</v>
      </c>
      <c r="L207">
        <v>75</v>
      </c>
      <c r="M207">
        <v>218</v>
      </c>
      <c r="N207">
        <v>0.34399999999999997</v>
      </c>
      <c r="O207">
        <v>51</v>
      </c>
      <c r="P207">
        <v>122</v>
      </c>
      <c r="Q207">
        <v>0.41799999999999998</v>
      </c>
      <c r="R207">
        <v>0.48099999999999998</v>
      </c>
      <c r="S207">
        <v>33</v>
      </c>
      <c r="T207">
        <v>41</v>
      </c>
      <c r="U207">
        <v>0.80500000000000005</v>
      </c>
      <c r="V207">
        <v>13</v>
      </c>
      <c r="W207">
        <v>79</v>
      </c>
      <c r="X207">
        <v>92</v>
      </c>
      <c r="Y207">
        <v>58</v>
      </c>
      <c r="Z207">
        <v>35</v>
      </c>
      <c r="AA207">
        <v>5</v>
      </c>
      <c r="AB207">
        <v>18</v>
      </c>
      <c r="AC207">
        <v>39</v>
      </c>
      <c r="AD207">
        <v>360</v>
      </c>
    </row>
    <row r="208" spans="1:30">
      <c r="A208" s="72">
        <v>170</v>
      </c>
      <c r="B208" t="s">
        <v>947</v>
      </c>
      <c r="C208" t="s">
        <v>776</v>
      </c>
      <c r="D208">
        <v>33</v>
      </c>
      <c r="E208" t="s">
        <v>788</v>
      </c>
      <c r="F208">
        <v>73</v>
      </c>
      <c r="G208">
        <v>73</v>
      </c>
      <c r="H208">
        <v>2408</v>
      </c>
      <c r="I208">
        <v>434</v>
      </c>
      <c r="J208">
        <v>1033</v>
      </c>
      <c r="K208">
        <v>0.42</v>
      </c>
      <c r="L208">
        <v>109</v>
      </c>
      <c r="M208">
        <v>320</v>
      </c>
      <c r="N208">
        <v>0.34100000000000003</v>
      </c>
      <c r="O208">
        <v>325</v>
      </c>
      <c r="P208">
        <v>713</v>
      </c>
      <c r="Q208">
        <v>0.45600000000000002</v>
      </c>
      <c r="R208">
        <v>0.47299999999999998</v>
      </c>
      <c r="S208">
        <v>281</v>
      </c>
      <c r="T208">
        <v>337</v>
      </c>
      <c r="U208">
        <v>0.83399999999999996</v>
      </c>
      <c r="V208">
        <v>78</v>
      </c>
      <c r="W208">
        <v>514</v>
      </c>
      <c r="X208">
        <v>592</v>
      </c>
      <c r="Y208">
        <v>305</v>
      </c>
      <c r="Z208">
        <v>54</v>
      </c>
      <c r="AA208">
        <v>101</v>
      </c>
      <c r="AB208">
        <v>194</v>
      </c>
      <c r="AC208">
        <v>185</v>
      </c>
      <c r="AD208">
        <v>1258</v>
      </c>
    </row>
    <row r="209" spans="1:30">
      <c r="A209" s="72">
        <v>171</v>
      </c>
      <c r="B209" t="s">
        <v>948</v>
      </c>
      <c r="C209" t="s">
        <v>776</v>
      </c>
      <c r="D209">
        <v>37</v>
      </c>
      <c r="E209" t="s">
        <v>784</v>
      </c>
      <c r="F209">
        <v>77</v>
      </c>
      <c r="G209">
        <v>63</v>
      </c>
      <c r="H209">
        <v>1812</v>
      </c>
      <c r="I209">
        <v>287</v>
      </c>
      <c r="J209">
        <v>627</v>
      </c>
      <c r="K209">
        <v>0.45800000000000002</v>
      </c>
      <c r="L209">
        <v>43</v>
      </c>
      <c r="M209">
        <v>120</v>
      </c>
      <c r="N209">
        <v>0.35799999999999998</v>
      </c>
      <c r="O209">
        <v>244</v>
      </c>
      <c r="P209">
        <v>507</v>
      </c>
      <c r="Q209">
        <v>0.48099999999999998</v>
      </c>
      <c r="R209">
        <v>0.49199999999999999</v>
      </c>
      <c r="S209">
        <v>158</v>
      </c>
      <c r="T209">
        <v>209</v>
      </c>
      <c r="U209">
        <v>0.75600000000000001</v>
      </c>
      <c r="V209">
        <v>129</v>
      </c>
      <c r="W209">
        <v>490</v>
      </c>
      <c r="X209">
        <v>619</v>
      </c>
      <c r="Y209">
        <v>238</v>
      </c>
      <c r="Z209">
        <v>24</v>
      </c>
      <c r="AA209">
        <v>79</v>
      </c>
      <c r="AB209">
        <v>108</v>
      </c>
      <c r="AC209">
        <v>121</v>
      </c>
      <c r="AD209">
        <v>775</v>
      </c>
    </row>
    <row r="210" spans="1:30">
      <c r="A210" s="72">
        <v>172</v>
      </c>
      <c r="B210" t="s">
        <v>949</v>
      </c>
      <c r="C210" t="s">
        <v>766</v>
      </c>
      <c r="D210">
        <v>31</v>
      </c>
      <c r="E210" t="s">
        <v>784</v>
      </c>
      <c r="F210">
        <v>57</v>
      </c>
      <c r="G210">
        <v>6</v>
      </c>
      <c r="H210">
        <v>1231</v>
      </c>
      <c r="I210">
        <v>253</v>
      </c>
      <c r="J210">
        <v>537</v>
      </c>
      <c r="K210">
        <v>0.47099999999999997</v>
      </c>
      <c r="L210">
        <v>37</v>
      </c>
      <c r="M210">
        <v>118</v>
      </c>
      <c r="N210">
        <v>0.314</v>
      </c>
      <c r="O210">
        <v>216</v>
      </c>
      <c r="P210">
        <v>419</v>
      </c>
      <c r="Q210">
        <v>0.51600000000000001</v>
      </c>
      <c r="R210">
        <v>0.50600000000000001</v>
      </c>
      <c r="S210">
        <v>112</v>
      </c>
      <c r="T210">
        <v>145</v>
      </c>
      <c r="U210">
        <v>0.77200000000000002</v>
      </c>
      <c r="V210">
        <v>76</v>
      </c>
      <c r="W210">
        <v>215</v>
      </c>
      <c r="X210">
        <v>291</v>
      </c>
      <c r="Y210">
        <v>73</v>
      </c>
      <c r="Z210">
        <v>46</v>
      </c>
      <c r="AA210">
        <v>38</v>
      </c>
      <c r="AB210">
        <v>78</v>
      </c>
      <c r="AC210">
        <v>98</v>
      </c>
      <c r="AD210">
        <v>655</v>
      </c>
    </row>
    <row r="211" spans="1:30">
      <c r="A211" s="72">
        <v>173</v>
      </c>
      <c r="B211" t="s">
        <v>952</v>
      </c>
      <c r="C211" t="s">
        <v>794</v>
      </c>
      <c r="D211">
        <v>27</v>
      </c>
      <c r="E211" t="s">
        <v>770</v>
      </c>
      <c r="F211">
        <v>79</v>
      </c>
      <c r="G211">
        <v>79</v>
      </c>
      <c r="H211">
        <v>2891</v>
      </c>
      <c r="I211">
        <v>576</v>
      </c>
      <c r="J211">
        <v>1340</v>
      </c>
      <c r="K211">
        <v>0.43</v>
      </c>
      <c r="L211">
        <v>244</v>
      </c>
      <c r="M211">
        <v>609</v>
      </c>
      <c r="N211">
        <v>0.40100000000000002</v>
      </c>
      <c r="O211">
        <v>332</v>
      </c>
      <c r="P211">
        <v>731</v>
      </c>
      <c r="Q211">
        <v>0.45400000000000001</v>
      </c>
      <c r="R211">
        <v>0.52100000000000002</v>
      </c>
      <c r="S211">
        <v>338</v>
      </c>
      <c r="T211">
        <v>411</v>
      </c>
      <c r="U211">
        <v>0.82199999999999995</v>
      </c>
      <c r="V211">
        <v>72</v>
      </c>
      <c r="W211">
        <v>375</v>
      </c>
      <c r="X211">
        <v>447</v>
      </c>
      <c r="Y211">
        <v>263</v>
      </c>
      <c r="Z211">
        <v>161</v>
      </c>
      <c r="AA211">
        <v>39</v>
      </c>
      <c r="AB211">
        <v>212</v>
      </c>
      <c r="AC211">
        <v>233</v>
      </c>
      <c r="AD211">
        <v>1734</v>
      </c>
    </row>
    <row r="212" spans="1:30">
      <c r="A212" s="72">
        <v>174</v>
      </c>
      <c r="B212" t="s">
        <v>953</v>
      </c>
      <c r="C212" t="s">
        <v>769</v>
      </c>
      <c r="D212">
        <v>23</v>
      </c>
      <c r="E212" t="s">
        <v>782</v>
      </c>
      <c r="F212">
        <v>42</v>
      </c>
      <c r="G212">
        <v>0</v>
      </c>
      <c r="H212">
        <v>224</v>
      </c>
      <c r="I212">
        <v>21</v>
      </c>
      <c r="J212">
        <v>48</v>
      </c>
      <c r="K212">
        <v>0.438</v>
      </c>
      <c r="L212">
        <v>4</v>
      </c>
      <c r="M212">
        <v>15</v>
      </c>
      <c r="N212">
        <v>0.26700000000000002</v>
      </c>
      <c r="O212">
        <v>17</v>
      </c>
      <c r="P212">
        <v>33</v>
      </c>
      <c r="Q212">
        <v>0.51500000000000001</v>
      </c>
      <c r="R212">
        <v>0.47899999999999998</v>
      </c>
      <c r="S212">
        <v>13</v>
      </c>
      <c r="T212">
        <v>21</v>
      </c>
      <c r="U212">
        <v>0.61899999999999999</v>
      </c>
      <c r="V212">
        <v>7</v>
      </c>
      <c r="W212">
        <v>9</v>
      </c>
      <c r="X212">
        <v>16</v>
      </c>
      <c r="Y212">
        <v>7</v>
      </c>
      <c r="Z212">
        <v>6</v>
      </c>
      <c r="AA212">
        <v>0</v>
      </c>
      <c r="AB212">
        <v>3</v>
      </c>
      <c r="AC212">
        <v>32</v>
      </c>
      <c r="AD212">
        <v>59</v>
      </c>
    </row>
    <row r="213" spans="1:30">
      <c r="A213" s="72">
        <v>175</v>
      </c>
      <c r="B213" t="s">
        <v>954</v>
      </c>
      <c r="C213" t="s">
        <v>811</v>
      </c>
      <c r="D213">
        <v>30</v>
      </c>
      <c r="E213" t="s">
        <v>855</v>
      </c>
      <c r="F213">
        <v>4</v>
      </c>
      <c r="G213">
        <v>0</v>
      </c>
      <c r="H213">
        <v>40</v>
      </c>
      <c r="I213">
        <v>14</v>
      </c>
      <c r="J213">
        <v>23</v>
      </c>
      <c r="K213">
        <v>0.60899999999999999</v>
      </c>
      <c r="L213">
        <v>6</v>
      </c>
      <c r="M213">
        <v>12</v>
      </c>
      <c r="N213">
        <v>0.5</v>
      </c>
      <c r="O213">
        <v>8</v>
      </c>
      <c r="P213">
        <v>11</v>
      </c>
      <c r="Q213">
        <v>0.72699999999999998</v>
      </c>
      <c r="R213">
        <v>0.73899999999999999</v>
      </c>
      <c r="S213">
        <v>0</v>
      </c>
      <c r="T213">
        <v>0</v>
      </c>
      <c r="V213">
        <v>0</v>
      </c>
      <c r="W213">
        <v>3</v>
      </c>
      <c r="X213">
        <v>3</v>
      </c>
      <c r="Y213">
        <v>4</v>
      </c>
      <c r="Z213">
        <v>0</v>
      </c>
      <c r="AA213">
        <v>0</v>
      </c>
      <c r="AB213">
        <v>3</v>
      </c>
      <c r="AC213">
        <v>5</v>
      </c>
      <c r="AD213">
        <v>34</v>
      </c>
    </row>
    <row r="214" spans="1:30">
      <c r="A214" s="72">
        <v>176</v>
      </c>
      <c r="B214" t="s">
        <v>955</v>
      </c>
      <c r="C214" t="s">
        <v>766</v>
      </c>
      <c r="D214">
        <v>32</v>
      </c>
      <c r="E214" t="s">
        <v>782</v>
      </c>
      <c r="F214">
        <v>82</v>
      </c>
      <c r="G214">
        <v>82</v>
      </c>
      <c r="H214">
        <v>2726</v>
      </c>
      <c r="I214">
        <v>425</v>
      </c>
      <c r="J214">
        <v>737</v>
      </c>
      <c r="K214">
        <v>0.57699999999999996</v>
      </c>
      <c r="L214">
        <v>7</v>
      </c>
      <c r="M214">
        <v>35</v>
      </c>
      <c r="N214">
        <v>0.2</v>
      </c>
      <c r="O214">
        <v>418</v>
      </c>
      <c r="P214">
        <v>702</v>
      </c>
      <c r="Q214">
        <v>0.59499999999999997</v>
      </c>
      <c r="R214">
        <v>0.58099999999999996</v>
      </c>
      <c r="S214">
        <v>142</v>
      </c>
      <c r="T214">
        <v>185</v>
      </c>
      <c r="U214">
        <v>0.76800000000000002</v>
      </c>
      <c r="V214">
        <v>194</v>
      </c>
      <c r="W214">
        <v>390</v>
      </c>
      <c r="X214">
        <v>584</v>
      </c>
      <c r="Y214">
        <v>99</v>
      </c>
      <c r="Z214">
        <v>62</v>
      </c>
      <c r="AA214">
        <v>59</v>
      </c>
      <c r="AB214">
        <v>89</v>
      </c>
      <c r="AC214">
        <v>218</v>
      </c>
      <c r="AD214">
        <v>999</v>
      </c>
    </row>
    <row r="215" spans="1:30">
      <c r="A215" s="72">
        <v>177</v>
      </c>
      <c r="B215" t="s">
        <v>956</v>
      </c>
      <c r="C215" t="s">
        <v>769</v>
      </c>
      <c r="D215">
        <v>40</v>
      </c>
      <c r="E215" t="s">
        <v>784</v>
      </c>
      <c r="F215">
        <v>65</v>
      </c>
      <c r="G215">
        <v>0</v>
      </c>
      <c r="H215">
        <v>1299</v>
      </c>
      <c r="I215">
        <v>201</v>
      </c>
      <c r="J215">
        <v>463</v>
      </c>
      <c r="K215">
        <v>0.434</v>
      </c>
      <c r="L215">
        <v>64</v>
      </c>
      <c r="M215">
        <v>192</v>
      </c>
      <c r="N215">
        <v>0.33300000000000002</v>
      </c>
      <c r="O215">
        <v>137</v>
      </c>
      <c r="P215">
        <v>271</v>
      </c>
      <c r="Q215">
        <v>0.50600000000000001</v>
      </c>
      <c r="R215">
        <v>0.503</v>
      </c>
      <c r="S215">
        <v>110</v>
      </c>
      <c r="T215">
        <v>131</v>
      </c>
      <c r="U215">
        <v>0.84</v>
      </c>
      <c r="V215">
        <v>19</v>
      </c>
      <c r="W215">
        <v>123</v>
      </c>
      <c r="X215">
        <v>142</v>
      </c>
      <c r="Y215">
        <v>163</v>
      </c>
      <c r="Z215">
        <v>43</v>
      </c>
      <c r="AA215">
        <v>16</v>
      </c>
      <c r="AB215">
        <v>105</v>
      </c>
      <c r="AC215">
        <v>126</v>
      </c>
      <c r="AD215">
        <v>576</v>
      </c>
    </row>
    <row r="216" spans="1:30">
      <c r="A216" s="72">
        <v>178</v>
      </c>
      <c r="B216" t="s">
        <v>957</v>
      </c>
      <c r="C216" t="s">
        <v>776</v>
      </c>
      <c r="D216">
        <v>25</v>
      </c>
      <c r="E216" t="s">
        <v>851</v>
      </c>
      <c r="F216">
        <v>56</v>
      </c>
      <c r="G216">
        <v>56</v>
      </c>
      <c r="H216">
        <v>1816</v>
      </c>
      <c r="I216">
        <v>276</v>
      </c>
      <c r="J216">
        <v>444</v>
      </c>
      <c r="K216">
        <v>0.622</v>
      </c>
      <c r="L216">
        <v>0</v>
      </c>
      <c r="M216">
        <v>0</v>
      </c>
      <c r="O216">
        <v>276</v>
      </c>
      <c r="P216">
        <v>444</v>
      </c>
      <c r="Q216">
        <v>0.622</v>
      </c>
      <c r="R216">
        <v>0.622</v>
      </c>
      <c r="S216">
        <v>204</v>
      </c>
      <c r="T216">
        <v>299</v>
      </c>
      <c r="U216">
        <v>0.68200000000000005</v>
      </c>
      <c r="V216">
        <v>165</v>
      </c>
      <c r="W216">
        <v>436</v>
      </c>
      <c r="X216">
        <v>601</v>
      </c>
      <c r="Y216">
        <v>80</v>
      </c>
      <c r="Z216">
        <v>44</v>
      </c>
      <c r="AA216">
        <v>129</v>
      </c>
      <c r="AB216">
        <v>107</v>
      </c>
      <c r="AC216">
        <v>153</v>
      </c>
      <c r="AD216">
        <v>756</v>
      </c>
    </row>
    <row r="217" spans="1:30">
      <c r="A217" s="72">
        <v>179</v>
      </c>
      <c r="B217" t="s">
        <v>959</v>
      </c>
      <c r="C217" t="s">
        <v>766</v>
      </c>
      <c r="D217">
        <v>22</v>
      </c>
      <c r="E217" t="s">
        <v>812</v>
      </c>
      <c r="F217">
        <v>58</v>
      </c>
      <c r="G217">
        <v>57</v>
      </c>
      <c r="H217">
        <v>1909</v>
      </c>
      <c r="I217">
        <v>375</v>
      </c>
      <c r="J217">
        <v>865</v>
      </c>
      <c r="K217">
        <v>0.434</v>
      </c>
      <c r="L217">
        <v>115</v>
      </c>
      <c r="M217">
        <v>342</v>
      </c>
      <c r="N217">
        <v>0.33600000000000002</v>
      </c>
      <c r="O217">
        <v>260</v>
      </c>
      <c r="P217">
        <v>523</v>
      </c>
      <c r="Q217">
        <v>0.497</v>
      </c>
      <c r="R217">
        <v>0.5</v>
      </c>
      <c r="S217">
        <v>157</v>
      </c>
      <c r="T217">
        <v>225</v>
      </c>
      <c r="U217">
        <v>0.69799999999999995</v>
      </c>
      <c r="V217">
        <v>87</v>
      </c>
      <c r="W217">
        <v>370</v>
      </c>
      <c r="X217">
        <v>457</v>
      </c>
      <c r="Y217">
        <v>136</v>
      </c>
      <c r="Z217">
        <v>59</v>
      </c>
      <c r="AA217">
        <v>45</v>
      </c>
      <c r="AB217">
        <v>107</v>
      </c>
      <c r="AC217">
        <v>111</v>
      </c>
      <c r="AD217">
        <v>1022</v>
      </c>
    </row>
    <row r="218" spans="1:30">
      <c r="A218" s="72">
        <v>180</v>
      </c>
      <c r="B218" t="s">
        <v>960</v>
      </c>
      <c r="C218" t="s">
        <v>769</v>
      </c>
      <c r="D218">
        <v>29</v>
      </c>
      <c r="E218" t="s">
        <v>800</v>
      </c>
      <c r="F218">
        <v>69</v>
      </c>
      <c r="G218">
        <v>30</v>
      </c>
      <c r="H218">
        <v>2154</v>
      </c>
      <c r="I218">
        <v>415</v>
      </c>
      <c r="J218">
        <v>970</v>
      </c>
      <c r="K218">
        <v>0.42799999999999999</v>
      </c>
      <c r="L218">
        <v>218</v>
      </c>
      <c r="M218">
        <v>608</v>
      </c>
      <c r="N218">
        <v>0.35899999999999999</v>
      </c>
      <c r="O218">
        <v>197</v>
      </c>
      <c r="P218">
        <v>362</v>
      </c>
      <c r="Q218">
        <v>0.54400000000000004</v>
      </c>
      <c r="R218">
        <v>0.54</v>
      </c>
      <c r="S218">
        <v>195</v>
      </c>
      <c r="T218">
        <v>241</v>
      </c>
      <c r="U218">
        <v>0.80900000000000005</v>
      </c>
      <c r="V218">
        <v>25</v>
      </c>
      <c r="W218">
        <v>145</v>
      </c>
      <c r="X218">
        <v>170</v>
      </c>
      <c r="Y218">
        <v>154</v>
      </c>
      <c r="Z218">
        <v>44</v>
      </c>
      <c r="AA218">
        <v>27</v>
      </c>
      <c r="AB218">
        <v>130</v>
      </c>
      <c r="AC218">
        <v>116</v>
      </c>
      <c r="AD218">
        <v>1243</v>
      </c>
    </row>
    <row r="219" spans="1:30">
      <c r="A219" s="72">
        <v>181</v>
      </c>
      <c r="B219" t="s">
        <v>961</v>
      </c>
      <c r="C219" t="s">
        <v>776</v>
      </c>
      <c r="D219">
        <v>33</v>
      </c>
      <c r="E219" t="s">
        <v>833</v>
      </c>
      <c r="F219">
        <v>82</v>
      </c>
      <c r="G219">
        <v>82</v>
      </c>
      <c r="H219">
        <v>2075</v>
      </c>
      <c r="I219">
        <v>290</v>
      </c>
      <c r="J219">
        <v>560</v>
      </c>
      <c r="K219">
        <v>0.51800000000000002</v>
      </c>
      <c r="L219">
        <v>0</v>
      </c>
      <c r="M219">
        <v>0</v>
      </c>
      <c r="O219">
        <v>290</v>
      </c>
      <c r="P219">
        <v>560</v>
      </c>
      <c r="Q219">
        <v>0.51800000000000002</v>
      </c>
      <c r="R219">
        <v>0.51800000000000002</v>
      </c>
      <c r="S219">
        <v>110</v>
      </c>
      <c r="T219">
        <v>163</v>
      </c>
      <c r="U219">
        <v>0.67500000000000004</v>
      </c>
      <c r="V219">
        <v>181</v>
      </c>
      <c r="W219">
        <v>442</v>
      </c>
      <c r="X219">
        <v>623</v>
      </c>
      <c r="Y219">
        <v>151</v>
      </c>
      <c r="Z219">
        <v>40</v>
      </c>
      <c r="AA219">
        <v>61</v>
      </c>
      <c r="AB219">
        <v>99</v>
      </c>
      <c r="AC219">
        <v>175</v>
      </c>
      <c r="AD219">
        <v>690</v>
      </c>
    </row>
    <row r="220" spans="1:30">
      <c r="A220" s="72">
        <v>182</v>
      </c>
      <c r="B220" t="s">
        <v>962</v>
      </c>
      <c r="C220" t="s">
        <v>769</v>
      </c>
      <c r="D220">
        <v>24</v>
      </c>
      <c r="E220" t="s">
        <v>826</v>
      </c>
      <c r="F220">
        <v>63</v>
      </c>
      <c r="G220">
        <v>2</v>
      </c>
      <c r="H220">
        <v>1050</v>
      </c>
      <c r="I220">
        <v>96</v>
      </c>
      <c r="J220">
        <v>221</v>
      </c>
      <c r="K220">
        <v>0.434</v>
      </c>
      <c r="L220">
        <v>40</v>
      </c>
      <c r="M220">
        <v>97</v>
      </c>
      <c r="N220">
        <v>0.41199999999999998</v>
      </c>
      <c r="O220">
        <v>56</v>
      </c>
      <c r="P220">
        <v>124</v>
      </c>
      <c r="Q220">
        <v>0.45200000000000001</v>
      </c>
      <c r="R220">
        <v>0.52500000000000002</v>
      </c>
      <c r="S220">
        <v>41</v>
      </c>
      <c r="T220">
        <v>59</v>
      </c>
      <c r="U220">
        <v>0.69499999999999995</v>
      </c>
      <c r="V220">
        <v>42</v>
      </c>
      <c r="W220">
        <v>79</v>
      </c>
      <c r="X220">
        <v>121</v>
      </c>
      <c r="Y220">
        <v>59</v>
      </c>
      <c r="Z220">
        <v>33</v>
      </c>
      <c r="AA220">
        <v>2</v>
      </c>
      <c r="AB220">
        <v>27</v>
      </c>
      <c r="AC220">
        <v>109</v>
      </c>
      <c r="AD220">
        <v>273</v>
      </c>
    </row>
    <row r="221" spans="1:30">
      <c r="A221" s="72">
        <v>183</v>
      </c>
      <c r="B221" t="s">
        <v>963</v>
      </c>
      <c r="C221" t="s">
        <v>766</v>
      </c>
      <c r="D221">
        <v>23</v>
      </c>
      <c r="E221" t="s">
        <v>770</v>
      </c>
      <c r="F221">
        <v>81</v>
      </c>
      <c r="G221">
        <v>1</v>
      </c>
      <c r="H221">
        <v>1647</v>
      </c>
      <c r="I221">
        <v>244</v>
      </c>
      <c r="J221">
        <v>456</v>
      </c>
      <c r="K221">
        <v>0.53500000000000003</v>
      </c>
      <c r="L221">
        <v>32</v>
      </c>
      <c r="M221">
        <v>110</v>
      </c>
      <c r="N221">
        <v>0.29099999999999998</v>
      </c>
      <c r="O221">
        <v>212</v>
      </c>
      <c r="P221">
        <v>346</v>
      </c>
      <c r="Q221">
        <v>0.61299999999999999</v>
      </c>
      <c r="R221">
        <v>0.56999999999999995</v>
      </c>
      <c r="S221">
        <v>162</v>
      </c>
      <c r="T221">
        <v>240</v>
      </c>
      <c r="U221">
        <v>0.67500000000000004</v>
      </c>
      <c r="V221">
        <v>86</v>
      </c>
      <c r="W221">
        <v>233</v>
      </c>
      <c r="X221">
        <v>319</v>
      </c>
      <c r="Y221">
        <v>57</v>
      </c>
      <c r="Z221">
        <v>31</v>
      </c>
      <c r="AA221">
        <v>77</v>
      </c>
      <c r="AB221">
        <v>54</v>
      </c>
      <c r="AC221">
        <v>155</v>
      </c>
      <c r="AD221">
        <v>682</v>
      </c>
    </row>
    <row r="222" spans="1:30">
      <c r="A222" s="72">
        <v>184</v>
      </c>
      <c r="B222" t="s">
        <v>964</v>
      </c>
      <c r="C222" t="s">
        <v>811</v>
      </c>
      <c r="D222">
        <v>25</v>
      </c>
      <c r="E222" t="s">
        <v>867</v>
      </c>
      <c r="F222">
        <v>74</v>
      </c>
      <c r="G222">
        <v>26</v>
      </c>
      <c r="H222">
        <v>1686</v>
      </c>
      <c r="I222">
        <v>209</v>
      </c>
      <c r="J222">
        <v>503</v>
      </c>
      <c r="K222">
        <v>0.41599999999999998</v>
      </c>
      <c r="L222">
        <v>61</v>
      </c>
      <c r="M222">
        <v>187</v>
      </c>
      <c r="N222">
        <v>0.32600000000000001</v>
      </c>
      <c r="O222">
        <v>148</v>
      </c>
      <c r="P222">
        <v>316</v>
      </c>
      <c r="Q222">
        <v>0.46800000000000003</v>
      </c>
      <c r="R222">
        <v>0.47599999999999998</v>
      </c>
      <c r="S222">
        <v>140</v>
      </c>
      <c r="T222">
        <v>188</v>
      </c>
      <c r="U222">
        <v>0.745</v>
      </c>
      <c r="V222">
        <v>31</v>
      </c>
      <c r="W222">
        <v>141</v>
      </c>
      <c r="X222">
        <v>172</v>
      </c>
      <c r="Y222">
        <v>342</v>
      </c>
      <c r="Z222">
        <v>63</v>
      </c>
      <c r="AA222">
        <v>8</v>
      </c>
      <c r="AB222">
        <v>89</v>
      </c>
      <c r="AC222">
        <v>132</v>
      </c>
      <c r="AD222">
        <v>619</v>
      </c>
    </row>
    <row r="223" spans="1:30">
      <c r="A223" s="72">
        <v>185</v>
      </c>
      <c r="B223" t="s">
        <v>1338</v>
      </c>
      <c r="C223" t="s">
        <v>811</v>
      </c>
      <c r="D223">
        <v>24</v>
      </c>
      <c r="E223" t="s">
        <v>818</v>
      </c>
      <c r="F223">
        <v>5</v>
      </c>
      <c r="G223">
        <v>0</v>
      </c>
      <c r="H223">
        <v>86</v>
      </c>
      <c r="I223">
        <v>11</v>
      </c>
      <c r="J223">
        <v>41</v>
      </c>
      <c r="K223">
        <v>0.26800000000000002</v>
      </c>
      <c r="L223">
        <v>3</v>
      </c>
      <c r="M223">
        <v>13</v>
      </c>
      <c r="N223">
        <v>0.23100000000000001</v>
      </c>
      <c r="O223">
        <v>8</v>
      </c>
      <c r="P223">
        <v>28</v>
      </c>
      <c r="Q223">
        <v>0.28599999999999998</v>
      </c>
      <c r="R223">
        <v>0.30499999999999999</v>
      </c>
      <c r="S223">
        <v>7</v>
      </c>
      <c r="T223">
        <v>11</v>
      </c>
      <c r="U223">
        <v>0.63600000000000001</v>
      </c>
      <c r="V223">
        <v>2</v>
      </c>
      <c r="W223">
        <v>8</v>
      </c>
      <c r="X223">
        <v>10</v>
      </c>
      <c r="Y223">
        <v>12</v>
      </c>
      <c r="Z223">
        <v>8</v>
      </c>
      <c r="AA223">
        <v>2</v>
      </c>
      <c r="AB223">
        <v>7</v>
      </c>
      <c r="AC223">
        <v>8</v>
      </c>
      <c r="AD223">
        <v>32</v>
      </c>
    </row>
    <row r="224" spans="1:30">
      <c r="A224" s="72">
        <v>186</v>
      </c>
      <c r="B224" t="s">
        <v>965</v>
      </c>
      <c r="C224" t="s">
        <v>769</v>
      </c>
      <c r="D224">
        <v>30</v>
      </c>
      <c r="E224" t="s">
        <v>784</v>
      </c>
      <c r="F224">
        <v>70</v>
      </c>
      <c r="G224">
        <v>60</v>
      </c>
      <c r="H224">
        <v>1791</v>
      </c>
      <c r="I224">
        <v>217</v>
      </c>
      <c r="J224">
        <v>561</v>
      </c>
      <c r="K224">
        <v>0.38700000000000001</v>
      </c>
      <c r="L224">
        <v>116</v>
      </c>
      <c r="M224">
        <v>320</v>
      </c>
      <c r="N224">
        <v>0.36299999999999999</v>
      </c>
      <c r="O224">
        <v>101</v>
      </c>
      <c r="P224">
        <v>241</v>
      </c>
      <c r="Q224">
        <v>0.41899999999999998</v>
      </c>
      <c r="R224">
        <v>0.49</v>
      </c>
      <c r="S224">
        <v>50</v>
      </c>
      <c r="T224">
        <v>65</v>
      </c>
      <c r="U224">
        <v>0.76900000000000002</v>
      </c>
      <c r="V224">
        <v>41</v>
      </c>
      <c r="W224">
        <v>208</v>
      </c>
      <c r="X224">
        <v>249</v>
      </c>
      <c r="Y224">
        <v>110</v>
      </c>
      <c r="Z224">
        <v>63</v>
      </c>
      <c r="AA224">
        <v>80</v>
      </c>
      <c r="AB224">
        <v>74</v>
      </c>
      <c r="AC224">
        <v>122</v>
      </c>
      <c r="AD224">
        <v>600</v>
      </c>
    </row>
    <row r="225" spans="1:30">
      <c r="A225" s="72">
        <v>187</v>
      </c>
      <c r="B225" t="s">
        <v>966</v>
      </c>
      <c r="C225" t="s">
        <v>766</v>
      </c>
      <c r="D225">
        <v>27</v>
      </c>
      <c r="E225" t="s">
        <v>822</v>
      </c>
      <c r="F225">
        <v>70</v>
      </c>
      <c r="G225">
        <v>70</v>
      </c>
      <c r="H225">
        <v>2287</v>
      </c>
      <c r="I225">
        <v>281</v>
      </c>
      <c r="J225">
        <v>619</v>
      </c>
      <c r="K225">
        <v>0.45400000000000001</v>
      </c>
      <c r="L225">
        <v>77</v>
      </c>
      <c r="M225">
        <v>256</v>
      </c>
      <c r="N225">
        <v>0.30099999999999999</v>
      </c>
      <c r="O225">
        <v>204</v>
      </c>
      <c r="P225">
        <v>363</v>
      </c>
      <c r="Q225">
        <v>0.56200000000000006</v>
      </c>
      <c r="R225">
        <v>0.51600000000000001</v>
      </c>
      <c r="S225">
        <v>134</v>
      </c>
      <c r="T225">
        <v>173</v>
      </c>
      <c r="U225">
        <v>0.77500000000000002</v>
      </c>
      <c r="V225">
        <v>75</v>
      </c>
      <c r="W225">
        <v>460</v>
      </c>
      <c r="X225">
        <v>535</v>
      </c>
      <c r="Y225">
        <v>508</v>
      </c>
      <c r="Z225">
        <v>95</v>
      </c>
      <c r="AA225">
        <v>91</v>
      </c>
      <c r="AB225">
        <v>202</v>
      </c>
      <c r="AC225">
        <v>185</v>
      </c>
      <c r="AD225">
        <v>773</v>
      </c>
    </row>
    <row r="226" spans="1:30">
      <c r="A226" s="72">
        <v>188</v>
      </c>
      <c r="B226" t="s">
        <v>967</v>
      </c>
      <c r="C226" t="s">
        <v>769</v>
      </c>
      <c r="D226">
        <v>32</v>
      </c>
      <c r="E226" t="s">
        <v>800</v>
      </c>
      <c r="F226">
        <v>41</v>
      </c>
      <c r="G226">
        <v>2</v>
      </c>
      <c r="H226">
        <v>929</v>
      </c>
      <c r="I226">
        <v>168</v>
      </c>
      <c r="J226">
        <v>413</v>
      </c>
      <c r="K226">
        <v>0.40699999999999997</v>
      </c>
      <c r="L226">
        <v>110</v>
      </c>
      <c r="M226">
        <v>298</v>
      </c>
      <c r="N226">
        <v>0.36899999999999999</v>
      </c>
      <c r="O226">
        <v>58</v>
      </c>
      <c r="P226">
        <v>115</v>
      </c>
      <c r="Q226">
        <v>0.504</v>
      </c>
      <c r="R226">
        <v>0.54</v>
      </c>
      <c r="S226">
        <v>51</v>
      </c>
      <c r="T226">
        <v>60</v>
      </c>
      <c r="U226">
        <v>0.85</v>
      </c>
      <c r="V226">
        <v>15</v>
      </c>
      <c r="W226">
        <v>118</v>
      </c>
      <c r="X226">
        <v>133</v>
      </c>
      <c r="Y226">
        <v>25</v>
      </c>
      <c r="Z226">
        <v>24</v>
      </c>
      <c r="AA226">
        <v>15</v>
      </c>
      <c r="AB226">
        <v>31</v>
      </c>
      <c r="AC226">
        <v>87</v>
      </c>
      <c r="AD226">
        <v>497</v>
      </c>
    </row>
    <row r="227" spans="1:30">
      <c r="A227" s="72">
        <v>189</v>
      </c>
      <c r="B227" t="s">
        <v>968</v>
      </c>
      <c r="C227" t="s">
        <v>766</v>
      </c>
      <c r="D227">
        <v>27</v>
      </c>
      <c r="E227" t="s">
        <v>788</v>
      </c>
      <c r="F227">
        <v>55</v>
      </c>
      <c r="G227">
        <v>54</v>
      </c>
      <c r="H227">
        <v>1542</v>
      </c>
      <c r="I227">
        <v>223</v>
      </c>
      <c r="J227">
        <v>488</v>
      </c>
      <c r="K227">
        <v>0.45700000000000002</v>
      </c>
      <c r="L227">
        <v>43</v>
      </c>
      <c r="M227">
        <v>127</v>
      </c>
      <c r="N227">
        <v>0.33900000000000002</v>
      </c>
      <c r="O227">
        <v>180</v>
      </c>
      <c r="P227">
        <v>361</v>
      </c>
      <c r="Q227">
        <v>0.499</v>
      </c>
      <c r="R227">
        <v>0.501</v>
      </c>
      <c r="S227">
        <v>80</v>
      </c>
      <c r="T227">
        <v>111</v>
      </c>
      <c r="U227">
        <v>0.72099999999999997</v>
      </c>
      <c r="V227">
        <v>147</v>
      </c>
      <c r="W227">
        <v>317</v>
      </c>
      <c r="X227">
        <v>464</v>
      </c>
      <c r="Y227">
        <v>79</v>
      </c>
      <c r="Z227">
        <v>32</v>
      </c>
      <c r="AA227">
        <v>25</v>
      </c>
      <c r="AB227">
        <v>76</v>
      </c>
      <c r="AC227">
        <v>153</v>
      </c>
      <c r="AD227">
        <v>569</v>
      </c>
    </row>
    <row r="228" spans="1:30">
      <c r="A228" s="72">
        <v>190</v>
      </c>
      <c r="B228" t="s">
        <v>969</v>
      </c>
      <c r="C228" t="s">
        <v>766</v>
      </c>
      <c r="D228">
        <v>31</v>
      </c>
      <c r="E228" t="s">
        <v>792</v>
      </c>
      <c r="F228">
        <v>78</v>
      </c>
      <c r="G228">
        <v>13</v>
      </c>
      <c r="H228">
        <v>1828</v>
      </c>
      <c r="I228">
        <v>295</v>
      </c>
      <c r="J228">
        <v>618</v>
      </c>
      <c r="K228">
        <v>0.47699999999999998</v>
      </c>
      <c r="L228">
        <v>53</v>
      </c>
      <c r="M228">
        <v>170</v>
      </c>
      <c r="N228">
        <v>0.312</v>
      </c>
      <c r="O228">
        <v>242</v>
      </c>
      <c r="P228">
        <v>448</v>
      </c>
      <c r="Q228">
        <v>0.54</v>
      </c>
      <c r="R228">
        <v>0.52</v>
      </c>
      <c r="S228">
        <v>203</v>
      </c>
      <c r="T228">
        <v>234</v>
      </c>
      <c r="U228">
        <v>0.86799999999999999</v>
      </c>
      <c r="V228">
        <v>60</v>
      </c>
      <c r="W228">
        <v>186</v>
      </c>
      <c r="X228">
        <v>246</v>
      </c>
      <c r="Y228">
        <v>99</v>
      </c>
      <c r="Z228">
        <v>41</v>
      </c>
      <c r="AA228">
        <v>34</v>
      </c>
      <c r="AB228">
        <v>75</v>
      </c>
      <c r="AC228">
        <v>149</v>
      </c>
      <c r="AD228">
        <v>846</v>
      </c>
    </row>
    <row r="229" spans="1:30">
      <c r="A229" s="72">
        <v>191</v>
      </c>
      <c r="B229" t="s">
        <v>970</v>
      </c>
      <c r="C229" t="s">
        <v>766</v>
      </c>
      <c r="D229">
        <v>28</v>
      </c>
      <c r="E229" t="s">
        <v>772</v>
      </c>
      <c r="F229">
        <v>58</v>
      </c>
      <c r="G229">
        <v>58</v>
      </c>
      <c r="H229">
        <v>1970</v>
      </c>
      <c r="I229">
        <v>436</v>
      </c>
      <c r="J229">
        <v>996</v>
      </c>
      <c r="K229">
        <v>0.438</v>
      </c>
      <c r="L229">
        <v>111</v>
      </c>
      <c r="M229">
        <v>322</v>
      </c>
      <c r="N229">
        <v>0.34499999999999997</v>
      </c>
      <c r="O229">
        <v>325</v>
      </c>
      <c r="P229">
        <v>674</v>
      </c>
      <c r="Q229">
        <v>0.48199999999999998</v>
      </c>
      <c r="R229">
        <v>0.49299999999999999</v>
      </c>
      <c r="S229">
        <v>259</v>
      </c>
      <c r="T229">
        <v>330</v>
      </c>
      <c r="U229">
        <v>0.78500000000000003</v>
      </c>
      <c r="V229">
        <v>73</v>
      </c>
      <c r="W229">
        <v>355</v>
      </c>
      <c r="X229">
        <v>428</v>
      </c>
      <c r="Y229">
        <v>334</v>
      </c>
      <c r="Z229">
        <v>41</v>
      </c>
      <c r="AA229">
        <v>18</v>
      </c>
      <c r="AB229">
        <v>165</v>
      </c>
      <c r="AC229">
        <v>139</v>
      </c>
      <c r="AD229">
        <v>1242</v>
      </c>
    </row>
    <row r="230" spans="1:30">
      <c r="A230" s="72">
        <v>191</v>
      </c>
      <c r="B230" t="s">
        <v>970</v>
      </c>
      <c r="C230" t="s">
        <v>766</v>
      </c>
      <c r="D230">
        <v>28</v>
      </c>
      <c r="E230" t="s">
        <v>795</v>
      </c>
      <c r="F230">
        <v>33</v>
      </c>
      <c r="G230">
        <v>33</v>
      </c>
      <c r="H230">
        <v>1139</v>
      </c>
      <c r="I230">
        <v>255</v>
      </c>
      <c r="J230">
        <v>578</v>
      </c>
      <c r="K230">
        <v>0.441</v>
      </c>
      <c r="L230">
        <v>64</v>
      </c>
      <c r="M230">
        <v>187</v>
      </c>
      <c r="N230">
        <v>0.34200000000000003</v>
      </c>
      <c r="O230">
        <v>191</v>
      </c>
      <c r="P230">
        <v>391</v>
      </c>
      <c r="Q230">
        <v>0.48799999999999999</v>
      </c>
      <c r="R230">
        <v>0.497</v>
      </c>
      <c r="S230">
        <v>172</v>
      </c>
      <c r="T230">
        <v>219</v>
      </c>
      <c r="U230">
        <v>0.78500000000000003</v>
      </c>
      <c r="V230">
        <v>46</v>
      </c>
      <c r="W230">
        <v>216</v>
      </c>
      <c r="X230">
        <v>262</v>
      </c>
      <c r="Y230">
        <v>179</v>
      </c>
      <c r="Z230">
        <v>30</v>
      </c>
      <c r="AA230">
        <v>9</v>
      </c>
      <c r="AB230">
        <v>99</v>
      </c>
      <c r="AC230">
        <v>78</v>
      </c>
      <c r="AD230">
        <v>746</v>
      </c>
    </row>
    <row r="231" spans="1:30">
      <c r="A231" s="72">
        <v>191</v>
      </c>
      <c r="B231" t="s">
        <v>970</v>
      </c>
      <c r="C231" t="s">
        <v>766</v>
      </c>
      <c r="D231">
        <v>28</v>
      </c>
      <c r="E231" t="s">
        <v>829</v>
      </c>
      <c r="F231">
        <v>25</v>
      </c>
      <c r="G231">
        <v>25</v>
      </c>
      <c r="H231">
        <v>831</v>
      </c>
      <c r="I231">
        <v>181</v>
      </c>
      <c r="J231">
        <v>418</v>
      </c>
      <c r="K231">
        <v>0.433</v>
      </c>
      <c r="L231">
        <v>47</v>
      </c>
      <c r="M231">
        <v>135</v>
      </c>
      <c r="N231">
        <v>0.34799999999999998</v>
      </c>
      <c r="O231">
        <v>134</v>
      </c>
      <c r="P231">
        <v>283</v>
      </c>
      <c r="Q231">
        <v>0.47299999999999998</v>
      </c>
      <c r="R231">
        <v>0.48899999999999999</v>
      </c>
      <c r="S231">
        <v>87</v>
      </c>
      <c r="T231">
        <v>111</v>
      </c>
      <c r="U231">
        <v>0.78400000000000003</v>
      </c>
      <c r="V231">
        <v>27</v>
      </c>
      <c r="W231">
        <v>139</v>
      </c>
      <c r="X231">
        <v>166</v>
      </c>
      <c r="Y231">
        <v>155</v>
      </c>
      <c r="Z231">
        <v>11</v>
      </c>
      <c r="AA231">
        <v>9</v>
      </c>
      <c r="AB231">
        <v>66</v>
      </c>
      <c r="AC231">
        <v>61</v>
      </c>
      <c r="AD231">
        <v>496</v>
      </c>
    </row>
    <row r="232" spans="1:30">
      <c r="A232" s="72">
        <v>192</v>
      </c>
      <c r="B232" t="s">
        <v>1339</v>
      </c>
      <c r="C232" t="s">
        <v>769</v>
      </c>
      <c r="D232">
        <v>22</v>
      </c>
      <c r="E232" t="s">
        <v>770</v>
      </c>
      <c r="F232">
        <v>6</v>
      </c>
      <c r="G232">
        <v>0</v>
      </c>
      <c r="H232">
        <v>28</v>
      </c>
      <c r="I232">
        <v>5</v>
      </c>
      <c r="J232">
        <v>11</v>
      </c>
      <c r="K232">
        <v>0.45500000000000002</v>
      </c>
      <c r="L232">
        <v>2</v>
      </c>
      <c r="M232">
        <v>5</v>
      </c>
      <c r="N232">
        <v>0.4</v>
      </c>
      <c r="O232">
        <v>3</v>
      </c>
      <c r="P232">
        <v>6</v>
      </c>
      <c r="Q232">
        <v>0.5</v>
      </c>
      <c r="R232">
        <v>0.54500000000000004</v>
      </c>
      <c r="S232">
        <v>0</v>
      </c>
      <c r="T232">
        <v>0</v>
      </c>
      <c r="V232">
        <v>0</v>
      </c>
      <c r="W232">
        <v>5</v>
      </c>
      <c r="X232">
        <v>5</v>
      </c>
      <c r="Y232">
        <v>8</v>
      </c>
      <c r="Z232">
        <v>1</v>
      </c>
      <c r="AA232">
        <v>0</v>
      </c>
      <c r="AB232">
        <v>2</v>
      </c>
      <c r="AC232">
        <v>2</v>
      </c>
      <c r="AD232">
        <v>12</v>
      </c>
    </row>
    <row r="233" spans="1:30">
      <c r="A233" s="72">
        <v>193</v>
      </c>
      <c r="B233" t="s">
        <v>973</v>
      </c>
      <c r="C233" t="s">
        <v>769</v>
      </c>
      <c r="D233">
        <v>25</v>
      </c>
      <c r="E233" t="s">
        <v>804</v>
      </c>
      <c r="F233">
        <v>57</v>
      </c>
      <c r="G233">
        <v>54</v>
      </c>
      <c r="H233">
        <v>1885</v>
      </c>
      <c r="I233">
        <v>360</v>
      </c>
      <c r="J233">
        <v>856</v>
      </c>
      <c r="K233">
        <v>0.42099999999999999</v>
      </c>
      <c r="L233">
        <v>130</v>
      </c>
      <c r="M233">
        <v>410</v>
      </c>
      <c r="N233">
        <v>0.317</v>
      </c>
      <c r="O233">
        <v>230</v>
      </c>
      <c r="P233">
        <v>446</v>
      </c>
      <c r="Q233">
        <v>0.51600000000000001</v>
      </c>
      <c r="R233">
        <v>0.496</v>
      </c>
      <c r="S233">
        <v>146</v>
      </c>
      <c r="T233">
        <v>179</v>
      </c>
      <c r="U233">
        <v>0.81599999999999995</v>
      </c>
      <c r="V233">
        <v>32</v>
      </c>
      <c r="W233">
        <v>192</v>
      </c>
      <c r="X233">
        <v>224</v>
      </c>
      <c r="Y233">
        <v>155</v>
      </c>
      <c r="Z233">
        <v>62</v>
      </c>
      <c r="AA233">
        <v>10</v>
      </c>
      <c r="AB233">
        <v>92</v>
      </c>
      <c r="AC233">
        <v>123</v>
      </c>
      <c r="AD233">
        <v>996</v>
      </c>
    </row>
    <row r="234" spans="1:30">
      <c r="A234" s="72">
        <v>194</v>
      </c>
      <c r="B234" t="s">
        <v>974</v>
      </c>
      <c r="C234" t="s">
        <v>769</v>
      </c>
      <c r="D234">
        <v>28</v>
      </c>
      <c r="E234" t="s">
        <v>800</v>
      </c>
      <c r="F234">
        <v>72</v>
      </c>
      <c r="G234">
        <v>72</v>
      </c>
      <c r="H234">
        <v>2551</v>
      </c>
      <c r="I234">
        <v>651</v>
      </c>
      <c r="J234">
        <v>1449</v>
      </c>
      <c r="K234">
        <v>0.44900000000000001</v>
      </c>
      <c r="L234">
        <v>265</v>
      </c>
      <c r="M234">
        <v>722</v>
      </c>
      <c r="N234">
        <v>0.36699999999999999</v>
      </c>
      <c r="O234">
        <v>386</v>
      </c>
      <c r="P234">
        <v>727</v>
      </c>
      <c r="Q234">
        <v>0.53100000000000003</v>
      </c>
      <c r="R234">
        <v>0.54100000000000004</v>
      </c>
      <c r="S234">
        <v>624</v>
      </c>
      <c r="T234">
        <v>727</v>
      </c>
      <c r="U234">
        <v>0.85799999999999998</v>
      </c>
      <c r="V234">
        <v>41</v>
      </c>
      <c r="W234">
        <v>348</v>
      </c>
      <c r="X234">
        <v>389</v>
      </c>
      <c r="Y234">
        <v>630</v>
      </c>
      <c r="Z234">
        <v>126</v>
      </c>
      <c r="AA234">
        <v>50</v>
      </c>
      <c r="AB234">
        <v>315</v>
      </c>
      <c r="AC234">
        <v>169</v>
      </c>
      <c r="AD234">
        <v>2191</v>
      </c>
    </row>
    <row r="235" spans="1:30">
      <c r="A235" s="72">
        <v>195</v>
      </c>
      <c r="B235" t="s">
        <v>975</v>
      </c>
      <c r="C235" t="s">
        <v>794</v>
      </c>
      <c r="D235">
        <v>24</v>
      </c>
      <c r="E235" t="s">
        <v>790</v>
      </c>
      <c r="F235">
        <v>59</v>
      </c>
      <c r="G235">
        <v>36</v>
      </c>
      <c r="H235">
        <v>1264</v>
      </c>
      <c r="I235">
        <v>147</v>
      </c>
      <c r="J235">
        <v>297</v>
      </c>
      <c r="K235">
        <v>0.495</v>
      </c>
      <c r="L235">
        <v>49</v>
      </c>
      <c r="M235">
        <v>118</v>
      </c>
      <c r="N235">
        <v>0.41499999999999998</v>
      </c>
      <c r="O235">
        <v>98</v>
      </c>
      <c r="P235">
        <v>179</v>
      </c>
      <c r="Q235">
        <v>0.54700000000000004</v>
      </c>
      <c r="R235">
        <v>0.57699999999999996</v>
      </c>
      <c r="S235">
        <v>42</v>
      </c>
      <c r="T235">
        <v>59</v>
      </c>
      <c r="U235">
        <v>0.71199999999999997</v>
      </c>
      <c r="V235">
        <v>46</v>
      </c>
      <c r="W235">
        <v>116</v>
      </c>
      <c r="X235">
        <v>162</v>
      </c>
      <c r="Y235">
        <v>53</v>
      </c>
      <c r="Z235">
        <v>48</v>
      </c>
      <c r="AA235">
        <v>43</v>
      </c>
      <c r="AB235">
        <v>40</v>
      </c>
      <c r="AC235">
        <v>103</v>
      </c>
      <c r="AD235">
        <v>385</v>
      </c>
    </row>
    <row r="236" spans="1:30">
      <c r="A236" s="72">
        <v>196</v>
      </c>
      <c r="B236" t="s">
        <v>977</v>
      </c>
      <c r="C236" t="s">
        <v>776</v>
      </c>
      <c r="D236">
        <v>24</v>
      </c>
      <c r="E236" t="s">
        <v>795</v>
      </c>
      <c r="F236">
        <v>76</v>
      </c>
      <c r="G236">
        <v>3</v>
      </c>
      <c r="H236">
        <v>1293</v>
      </c>
      <c r="I236">
        <v>348</v>
      </c>
      <c r="J236">
        <v>548</v>
      </c>
      <c r="K236">
        <v>0.63500000000000001</v>
      </c>
      <c r="L236">
        <v>1</v>
      </c>
      <c r="M236">
        <v>7</v>
      </c>
      <c r="N236">
        <v>0.14299999999999999</v>
      </c>
      <c r="O236">
        <v>347</v>
      </c>
      <c r="P236">
        <v>541</v>
      </c>
      <c r="Q236">
        <v>0.64100000000000001</v>
      </c>
      <c r="R236">
        <v>0.63600000000000001</v>
      </c>
      <c r="S236">
        <v>139</v>
      </c>
      <c r="T236">
        <v>222</v>
      </c>
      <c r="U236">
        <v>0.626</v>
      </c>
      <c r="V236">
        <v>103</v>
      </c>
      <c r="W236">
        <v>203</v>
      </c>
      <c r="X236">
        <v>306</v>
      </c>
      <c r="Y236">
        <v>74</v>
      </c>
      <c r="Z236">
        <v>36</v>
      </c>
      <c r="AA236">
        <v>52</v>
      </c>
      <c r="AB236">
        <v>68</v>
      </c>
      <c r="AC236">
        <v>143</v>
      </c>
      <c r="AD236">
        <v>836</v>
      </c>
    </row>
    <row r="237" spans="1:30">
      <c r="A237" s="72">
        <v>197</v>
      </c>
      <c r="B237" t="s">
        <v>978</v>
      </c>
      <c r="C237" t="s">
        <v>811</v>
      </c>
      <c r="D237">
        <v>34</v>
      </c>
      <c r="E237" t="s">
        <v>772</v>
      </c>
      <c r="F237">
        <v>71</v>
      </c>
      <c r="G237">
        <v>1</v>
      </c>
      <c r="H237">
        <v>1340</v>
      </c>
      <c r="I237">
        <v>187</v>
      </c>
      <c r="J237">
        <v>454</v>
      </c>
      <c r="K237">
        <v>0.41199999999999998</v>
      </c>
      <c r="L237">
        <v>79</v>
      </c>
      <c r="M237">
        <v>227</v>
      </c>
      <c r="N237">
        <v>0.34799999999999998</v>
      </c>
      <c r="O237">
        <v>108</v>
      </c>
      <c r="P237">
        <v>227</v>
      </c>
      <c r="Q237">
        <v>0.47599999999999998</v>
      </c>
      <c r="R237">
        <v>0.499</v>
      </c>
      <c r="S237">
        <v>142</v>
      </c>
      <c r="T237">
        <v>170</v>
      </c>
      <c r="U237">
        <v>0.83499999999999996</v>
      </c>
      <c r="V237">
        <v>12</v>
      </c>
      <c r="W237">
        <v>115</v>
      </c>
      <c r="X237">
        <v>127</v>
      </c>
      <c r="Y237">
        <v>152</v>
      </c>
      <c r="Z237">
        <v>47</v>
      </c>
      <c r="AA237">
        <v>12</v>
      </c>
      <c r="AB237">
        <v>76</v>
      </c>
      <c r="AC237">
        <v>158</v>
      </c>
      <c r="AD237">
        <v>595</v>
      </c>
    </row>
    <row r="238" spans="1:30">
      <c r="A238" s="72">
        <v>197</v>
      </c>
      <c r="B238" t="s">
        <v>978</v>
      </c>
      <c r="C238" t="s">
        <v>811</v>
      </c>
      <c r="D238">
        <v>34</v>
      </c>
      <c r="E238" t="s">
        <v>773</v>
      </c>
      <c r="F238">
        <v>44</v>
      </c>
      <c r="G238">
        <v>1</v>
      </c>
      <c r="H238">
        <v>807</v>
      </c>
      <c r="I238">
        <v>118</v>
      </c>
      <c r="J238">
        <v>284</v>
      </c>
      <c r="K238">
        <v>0.41499999999999998</v>
      </c>
      <c r="L238">
        <v>44</v>
      </c>
      <c r="M238">
        <v>125</v>
      </c>
      <c r="N238">
        <v>0.35199999999999998</v>
      </c>
      <c r="O238">
        <v>74</v>
      </c>
      <c r="P238">
        <v>159</v>
      </c>
      <c r="Q238">
        <v>0.46500000000000002</v>
      </c>
      <c r="R238">
        <v>0.49299999999999999</v>
      </c>
      <c r="S238">
        <v>93</v>
      </c>
      <c r="T238">
        <v>112</v>
      </c>
      <c r="U238">
        <v>0.83</v>
      </c>
      <c r="V238">
        <v>9</v>
      </c>
      <c r="W238">
        <v>76</v>
      </c>
      <c r="X238">
        <v>85</v>
      </c>
      <c r="Y238">
        <v>85</v>
      </c>
      <c r="Z238">
        <v>33</v>
      </c>
      <c r="AA238">
        <v>8</v>
      </c>
      <c r="AB238">
        <v>49</v>
      </c>
      <c r="AC238">
        <v>103</v>
      </c>
      <c r="AD238">
        <v>373</v>
      </c>
    </row>
    <row r="239" spans="1:30">
      <c r="A239" s="72">
        <v>197</v>
      </c>
      <c r="B239" t="s">
        <v>978</v>
      </c>
      <c r="C239" t="s">
        <v>811</v>
      </c>
      <c r="D239">
        <v>34</v>
      </c>
      <c r="E239" t="s">
        <v>808</v>
      </c>
      <c r="F239">
        <v>27</v>
      </c>
      <c r="G239">
        <v>0</v>
      </c>
      <c r="H239">
        <v>533</v>
      </c>
      <c r="I239">
        <v>69</v>
      </c>
      <c r="J239">
        <v>170</v>
      </c>
      <c r="K239">
        <v>0.40600000000000003</v>
      </c>
      <c r="L239">
        <v>35</v>
      </c>
      <c r="M239">
        <v>102</v>
      </c>
      <c r="N239">
        <v>0.34300000000000003</v>
      </c>
      <c r="O239">
        <v>34</v>
      </c>
      <c r="P239">
        <v>68</v>
      </c>
      <c r="Q239">
        <v>0.5</v>
      </c>
      <c r="R239">
        <v>0.50900000000000001</v>
      </c>
      <c r="S239">
        <v>49</v>
      </c>
      <c r="T239">
        <v>58</v>
      </c>
      <c r="U239">
        <v>0.84499999999999997</v>
      </c>
      <c r="V239">
        <v>3</v>
      </c>
      <c r="W239">
        <v>39</v>
      </c>
      <c r="X239">
        <v>42</v>
      </c>
      <c r="Y239">
        <v>67</v>
      </c>
      <c r="Z239">
        <v>14</v>
      </c>
      <c r="AA239">
        <v>4</v>
      </c>
      <c r="AB239">
        <v>27</v>
      </c>
      <c r="AC239">
        <v>55</v>
      </c>
      <c r="AD239">
        <v>222</v>
      </c>
    </row>
    <row r="240" spans="1:30">
      <c r="A240" s="72">
        <v>198</v>
      </c>
      <c r="B240" t="s">
        <v>979</v>
      </c>
      <c r="C240" t="s">
        <v>769</v>
      </c>
      <c r="D240">
        <v>23</v>
      </c>
      <c r="E240" t="s">
        <v>808</v>
      </c>
      <c r="F240">
        <v>67</v>
      </c>
      <c r="G240">
        <v>65</v>
      </c>
      <c r="H240">
        <v>2304</v>
      </c>
      <c r="I240">
        <v>440</v>
      </c>
      <c r="J240">
        <v>908</v>
      </c>
      <c r="K240">
        <v>0.48499999999999999</v>
      </c>
      <c r="L240">
        <v>156</v>
      </c>
      <c r="M240">
        <v>394</v>
      </c>
      <c r="N240">
        <v>0.39600000000000002</v>
      </c>
      <c r="O240">
        <v>284</v>
      </c>
      <c r="P240">
        <v>514</v>
      </c>
      <c r="Q240">
        <v>0.55300000000000005</v>
      </c>
      <c r="R240">
        <v>0.56999999999999995</v>
      </c>
      <c r="S240">
        <v>134</v>
      </c>
      <c r="T240">
        <v>162</v>
      </c>
      <c r="U240">
        <v>0.82699999999999996</v>
      </c>
      <c r="V240">
        <v>37</v>
      </c>
      <c r="W240">
        <v>139</v>
      </c>
      <c r="X240">
        <v>176</v>
      </c>
      <c r="Y240">
        <v>194</v>
      </c>
      <c r="Z240">
        <v>122</v>
      </c>
      <c r="AA240">
        <v>15</v>
      </c>
      <c r="AB240">
        <v>119</v>
      </c>
      <c r="AC240">
        <v>119</v>
      </c>
      <c r="AD240">
        <v>1170</v>
      </c>
    </row>
    <row r="241" spans="1:30">
      <c r="A241" s="72">
        <v>199</v>
      </c>
      <c r="B241" t="s">
        <v>980</v>
      </c>
      <c r="C241" t="s">
        <v>769</v>
      </c>
      <c r="D241">
        <v>26</v>
      </c>
      <c r="E241" t="s">
        <v>774</v>
      </c>
      <c r="F241">
        <v>78</v>
      </c>
      <c r="G241">
        <v>14</v>
      </c>
      <c r="H241">
        <v>1975</v>
      </c>
      <c r="I241">
        <v>305</v>
      </c>
      <c r="J241">
        <v>621</v>
      </c>
      <c r="K241">
        <v>0.49099999999999999</v>
      </c>
      <c r="L241">
        <v>150</v>
      </c>
      <c r="M241">
        <v>358</v>
      </c>
      <c r="N241">
        <v>0.41899999999999998</v>
      </c>
      <c r="O241">
        <v>155</v>
      </c>
      <c r="P241">
        <v>263</v>
      </c>
      <c r="Q241">
        <v>0.58899999999999997</v>
      </c>
      <c r="R241">
        <v>0.61199999999999999</v>
      </c>
      <c r="S241">
        <v>86</v>
      </c>
      <c r="T241">
        <v>104</v>
      </c>
      <c r="U241">
        <v>0.82699999999999996</v>
      </c>
      <c r="V241">
        <v>51</v>
      </c>
      <c r="W241">
        <v>209</v>
      </c>
      <c r="X241">
        <v>260</v>
      </c>
      <c r="Y241">
        <v>128</v>
      </c>
      <c r="Z241">
        <v>35</v>
      </c>
      <c r="AA241">
        <v>20</v>
      </c>
      <c r="AB241">
        <v>91</v>
      </c>
      <c r="AC241">
        <v>153</v>
      </c>
      <c r="AD241">
        <v>846</v>
      </c>
    </row>
    <row r="242" spans="1:30">
      <c r="A242" s="72">
        <v>200</v>
      </c>
      <c r="B242" t="s">
        <v>982</v>
      </c>
      <c r="C242" t="s">
        <v>766</v>
      </c>
      <c r="D242">
        <v>25</v>
      </c>
      <c r="E242" t="s">
        <v>772</v>
      </c>
      <c r="F242">
        <v>80</v>
      </c>
      <c r="G242">
        <v>80</v>
      </c>
      <c r="H242">
        <v>2668</v>
      </c>
      <c r="I242">
        <v>562</v>
      </c>
      <c r="J242">
        <v>1221</v>
      </c>
      <c r="K242">
        <v>0.46</v>
      </c>
      <c r="L242">
        <v>183</v>
      </c>
      <c r="M242">
        <v>445</v>
      </c>
      <c r="N242">
        <v>0.41099999999999998</v>
      </c>
      <c r="O242">
        <v>379</v>
      </c>
      <c r="P242">
        <v>776</v>
      </c>
      <c r="Q242">
        <v>0.48799999999999999</v>
      </c>
      <c r="R242">
        <v>0.53500000000000003</v>
      </c>
      <c r="S242">
        <v>179</v>
      </c>
      <c r="T242">
        <v>216</v>
      </c>
      <c r="U242">
        <v>0.82899999999999996</v>
      </c>
      <c r="V242">
        <v>58</v>
      </c>
      <c r="W242">
        <v>379</v>
      </c>
      <c r="X242">
        <v>437</v>
      </c>
      <c r="Y242">
        <v>192</v>
      </c>
      <c r="Z242">
        <v>71</v>
      </c>
      <c r="AA242">
        <v>35</v>
      </c>
      <c r="AB242">
        <v>105</v>
      </c>
      <c r="AC242">
        <v>164</v>
      </c>
      <c r="AD242">
        <v>1486</v>
      </c>
    </row>
    <row r="243" spans="1:30">
      <c r="A243" s="72">
        <v>200</v>
      </c>
      <c r="B243" t="s">
        <v>982</v>
      </c>
      <c r="C243" t="s">
        <v>766</v>
      </c>
      <c r="D243">
        <v>25</v>
      </c>
      <c r="E243" t="s">
        <v>829</v>
      </c>
      <c r="F243">
        <v>48</v>
      </c>
      <c r="G243">
        <v>48</v>
      </c>
      <c r="H243">
        <v>1563</v>
      </c>
      <c r="I243">
        <v>320</v>
      </c>
      <c r="J243">
        <v>709</v>
      </c>
      <c r="K243">
        <v>0.45100000000000001</v>
      </c>
      <c r="L243">
        <v>113</v>
      </c>
      <c r="M243">
        <v>276</v>
      </c>
      <c r="N243">
        <v>0.40899999999999997</v>
      </c>
      <c r="O243">
        <v>207</v>
      </c>
      <c r="P243">
        <v>433</v>
      </c>
      <c r="Q243">
        <v>0.47799999999999998</v>
      </c>
      <c r="R243">
        <v>0.53100000000000003</v>
      </c>
      <c r="S243">
        <v>115</v>
      </c>
      <c r="T243">
        <v>136</v>
      </c>
      <c r="U243">
        <v>0.84599999999999997</v>
      </c>
      <c r="V243">
        <v>36</v>
      </c>
      <c r="W243">
        <v>208</v>
      </c>
      <c r="X243">
        <v>244</v>
      </c>
      <c r="Y243">
        <v>94</v>
      </c>
      <c r="Z243">
        <v>34</v>
      </c>
      <c r="AA243">
        <v>15</v>
      </c>
      <c r="AB243">
        <v>51</v>
      </c>
      <c r="AC243">
        <v>91</v>
      </c>
      <c r="AD243">
        <v>868</v>
      </c>
    </row>
    <row r="244" spans="1:30">
      <c r="A244" s="72">
        <v>200</v>
      </c>
      <c r="B244" t="s">
        <v>982</v>
      </c>
      <c r="C244" t="s">
        <v>766</v>
      </c>
      <c r="D244">
        <v>25</v>
      </c>
      <c r="E244" t="s">
        <v>795</v>
      </c>
      <c r="F244">
        <v>32</v>
      </c>
      <c r="G244">
        <v>32</v>
      </c>
      <c r="H244">
        <v>1105</v>
      </c>
      <c r="I244">
        <v>242</v>
      </c>
      <c r="J244">
        <v>512</v>
      </c>
      <c r="K244">
        <v>0.47299999999999998</v>
      </c>
      <c r="L244">
        <v>70</v>
      </c>
      <c r="M244">
        <v>169</v>
      </c>
      <c r="N244">
        <v>0.41399999999999998</v>
      </c>
      <c r="O244">
        <v>172</v>
      </c>
      <c r="P244">
        <v>343</v>
      </c>
      <c r="Q244">
        <v>0.501</v>
      </c>
      <c r="R244">
        <v>0.54100000000000004</v>
      </c>
      <c r="S244">
        <v>64</v>
      </c>
      <c r="T244">
        <v>80</v>
      </c>
      <c r="U244">
        <v>0.8</v>
      </c>
      <c r="V244">
        <v>22</v>
      </c>
      <c r="W244">
        <v>171</v>
      </c>
      <c r="X244">
        <v>193</v>
      </c>
      <c r="Y244">
        <v>98</v>
      </c>
      <c r="Z244">
        <v>37</v>
      </c>
      <c r="AA244">
        <v>20</v>
      </c>
      <c r="AB244">
        <v>54</v>
      </c>
      <c r="AC244">
        <v>73</v>
      </c>
      <c r="AD244">
        <v>618</v>
      </c>
    </row>
    <row r="245" spans="1:30">
      <c r="A245" s="72">
        <v>201</v>
      </c>
      <c r="B245" t="s">
        <v>983</v>
      </c>
      <c r="C245" t="s">
        <v>769</v>
      </c>
      <c r="D245">
        <v>23</v>
      </c>
      <c r="E245" t="s">
        <v>773</v>
      </c>
      <c r="F245">
        <v>9</v>
      </c>
      <c r="G245">
        <v>3</v>
      </c>
      <c r="H245">
        <v>233</v>
      </c>
      <c r="I245">
        <v>19</v>
      </c>
      <c r="J245">
        <v>69</v>
      </c>
      <c r="K245">
        <v>0.27500000000000002</v>
      </c>
      <c r="L245">
        <v>9</v>
      </c>
      <c r="M245">
        <v>43</v>
      </c>
      <c r="N245">
        <v>0.20899999999999999</v>
      </c>
      <c r="O245">
        <v>10</v>
      </c>
      <c r="P245">
        <v>26</v>
      </c>
      <c r="Q245">
        <v>0.38500000000000001</v>
      </c>
      <c r="R245">
        <v>0.34100000000000003</v>
      </c>
      <c r="S245">
        <v>13</v>
      </c>
      <c r="T245">
        <v>17</v>
      </c>
      <c r="U245">
        <v>0.76500000000000001</v>
      </c>
      <c r="V245">
        <v>4</v>
      </c>
      <c r="W245">
        <v>20</v>
      </c>
      <c r="X245">
        <v>24</v>
      </c>
      <c r="Y245">
        <v>11</v>
      </c>
      <c r="Z245">
        <v>9</v>
      </c>
      <c r="AA245">
        <v>2</v>
      </c>
      <c r="AB245">
        <v>3</v>
      </c>
      <c r="AC245">
        <v>27</v>
      </c>
      <c r="AD245">
        <v>60</v>
      </c>
    </row>
    <row r="246" spans="1:30">
      <c r="A246" s="72">
        <v>202</v>
      </c>
      <c r="B246" t="s">
        <v>984</v>
      </c>
      <c r="C246" t="s">
        <v>811</v>
      </c>
      <c r="D246">
        <v>23</v>
      </c>
      <c r="E246" t="s">
        <v>788</v>
      </c>
      <c r="F246">
        <v>56</v>
      </c>
      <c r="G246">
        <v>46</v>
      </c>
      <c r="H246">
        <v>1326</v>
      </c>
      <c r="I246">
        <v>181</v>
      </c>
      <c r="J246">
        <v>429</v>
      </c>
      <c r="K246">
        <v>0.42199999999999999</v>
      </c>
      <c r="L246">
        <v>47</v>
      </c>
      <c r="M246">
        <v>142</v>
      </c>
      <c r="N246">
        <v>0.33100000000000002</v>
      </c>
      <c r="O246">
        <v>134</v>
      </c>
      <c r="P246">
        <v>287</v>
      </c>
      <c r="Q246">
        <v>0.46700000000000003</v>
      </c>
      <c r="R246">
        <v>0.47699999999999998</v>
      </c>
      <c r="S246">
        <v>124</v>
      </c>
      <c r="T246">
        <v>159</v>
      </c>
      <c r="U246">
        <v>0.78</v>
      </c>
      <c r="V246">
        <v>23</v>
      </c>
      <c r="W246">
        <v>108</v>
      </c>
      <c r="X246">
        <v>131</v>
      </c>
      <c r="Y246">
        <v>177</v>
      </c>
      <c r="Z246">
        <v>38</v>
      </c>
      <c r="AA246">
        <v>26</v>
      </c>
      <c r="AB246">
        <v>81</v>
      </c>
      <c r="AC246">
        <v>138</v>
      </c>
      <c r="AD246">
        <v>533</v>
      </c>
    </row>
    <row r="247" spans="1:30">
      <c r="A247" s="72">
        <v>203</v>
      </c>
      <c r="B247" t="s">
        <v>1340</v>
      </c>
      <c r="C247" t="s">
        <v>811</v>
      </c>
      <c r="D247">
        <v>24</v>
      </c>
      <c r="E247" t="s">
        <v>818</v>
      </c>
      <c r="F247">
        <v>23</v>
      </c>
      <c r="G247">
        <v>2</v>
      </c>
      <c r="H247">
        <v>384</v>
      </c>
      <c r="I247">
        <v>59</v>
      </c>
      <c r="J247">
        <v>124</v>
      </c>
      <c r="K247">
        <v>0.47599999999999998</v>
      </c>
      <c r="L247">
        <v>6</v>
      </c>
      <c r="M247">
        <v>26</v>
      </c>
      <c r="N247">
        <v>0.23100000000000001</v>
      </c>
      <c r="O247">
        <v>53</v>
      </c>
      <c r="P247">
        <v>98</v>
      </c>
      <c r="Q247">
        <v>0.54100000000000004</v>
      </c>
      <c r="R247">
        <v>0.5</v>
      </c>
      <c r="S247">
        <v>28</v>
      </c>
      <c r="T247">
        <v>38</v>
      </c>
      <c r="U247">
        <v>0.73699999999999999</v>
      </c>
      <c r="V247">
        <v>9</v>
      </c>
      <c r="W247">
        <v>52</v>
      </c>
      <c r="X247">
        <v>61</v>
      </c>
      <c r="Y247">
        <v>55</v>
      </c>
      <c r="Z247">
        <v>26</v>
      </c>
      <c r="AA247">
        <v>7</v>
      </c>
      <c r="AB247">
        <v>22</v>
      </c>
      <c r="AC247">
        <v>42</v>
      </c>
      <c r="AD247">
        <v>152</v>
      </c>
    </row>
    <row r="248" spans="1:30">
      <c r="A248" s="72">
        <v>204</v>
      </c>
      <c r="B248" t="s">
        <v>1341</v>
      </c>
      <c r="C248" t="s">
        <v>769</v>
      </c>
      <c r="D248">
        <v>22</v>
      </c>
      <c r="E248" t="s">
        <v>846</v>
      </c>
      <c r="F248">
        <v>63</v>
      </c>
      <c r="G248">
        <v>23</v>
      </c>
      <c r="H248">
        <v>1461</v>
      </c>
      <c r="I248">
        <v>176</v>
      </c>
      <c r="J248">
        <v>375</v>
      </c>
      <c r="K248">
        <v>0.46899999999999997</v>
      </c>
      <c r="L248">
        <v>78</v>
      </c>
      <c r="M248">
        <v>197</v>
      </c>
      <c r="N248">
        <v>0.39600000000000002</v>
      </c>
      <c r="O248">
        <v>98</v>
      </c>
      <c r="P248">
        <v>178</v>
      </c>
      <c r="Q248">
        <v>0.55100000000000005</v>
      </c>
      <c r="R248">
        <v>0.57299999999999995</v>
      </c>
      <c r="S248">
        <v>66</v>
      </c>
      <c r="T248">
        <v>94</v>
      </c>
      <c r="U248">
        <v>0.70199999999999996</v>
      </c>
      <c r="V248">
        <v>42</v>
      </c>
      <c r="W248">
        <v>221</v>
      </c>
      <c r="X248">
        <v>263</v>
      </c>
      <c r="Y248">
        <v>80</v>
      </c>
      <c r="Z248">
        <v>47</v>
      </c>
      <c r="AA248">
        <v>16</v>
      </c>
      <c r="AB248">
        <v>47</v>
      </c>
      <c r="AC248">
        <v>107</v>
      </c>
      <c r="AD248">
        <v>496</v>
      </c>
    </row>
    <row r="249" spans="1:30">
      <c r="A249" s="72">
        <v>205</v>
      </c>
      <c r="B249" t="s">
        <v>985</v>
      </c>
      <c r="C249" t="s">
        <v>776</v>
      </c>
      <c r="D249">
        <v>37</v>
      </c>
      <c r="E249" t="s">
        <v>814</v>
      </c>
      <c r="F249">
        <v>14</v>
      </c>
      <c r="G249">
        <v>0</v>
      </c>
      <c r="H249">
        <v>72</v>
      </c>
      <c r="I249">
        <v>3</v>
      </c>
      <c r="J249">
        <v>15</v>
      </c>
      <c r="K249">
        <v>0.2</v>
      </c>
      <c r="L249">
        <v>1</v>
      </c>
      <c r="M249">
        <v>8</v>
      </c>
      <c r="N249">
        <v>0.125</v>
      </c>
      <c r="O249">
        <v>2</v>
      </c>
      <c r="P249">
        <v>7</v>
      </c>
      <c r="Q249">
        <v>0.28599999999999998</v>
      </c>
      <c r="R249">
        <v>0.23300000000000001</v>
      </c>
      <c r="S249">
        <v>1</v>
      </c>
      <c r="T249">
        <v>2</v>
      </c>
      <c r="U249">
        <v>0.5</v>
      </c>
      <c r="V249">
        <v>3</v>
      </c>
      <c r="W249">
        <v>7</v>
      </c>
      <c r="X249">
        <v>10</v>
      </c>
      <c r="Y249">
        <v>5</v>
      </c>
      <c r="Z249">
        <v>0</v>
      </c>
      <c r="AA249">
        <v>2</v>
      </c>
      <c r="AB249">
        <v>2</v>
      </c>
      <c r="AC249">
        <v>3</v>
      </c>
      <c r="AD249">
        <v>8</v>
      </c>
    </row>
    <row r="250" spans="1:30">
      <c r="A250" s="72">
        <v>206</v>
      </c>
      <c r="B250" t="s">
        <v>1342</v>
      </c>
      <c r="C250" t="s">
        <v>794</v>
      </c>
      <c r="D250">
        <v>23</v>
      </c>
      <c r="E250" t="s">
        <v>772</v>
      </c>
      <c r="F250">
        <v>9</v>
      </c>
      <c r="G250">
        <v>0</v>
      </c>
      <c r="H250">
        <v>122</v>
      </c>
      <c r="I250">
        <v>11</v>
      </c>
      <c r="J250">
        <v>33</v>
      </c>
      <c r="K250">
        <v>0.33300000000000002</v>
      </c>
      <c r="L250">
        <v>4</v>
      </c>
      <c r="M250">
        <v>16</v>
      </c>
      <c r="N250">
        <v>0.25</v>
      </c>
      <c r="O250">
        <v>7</v>
      </c>
      <c r="P250">
        <v>17</v>
      </c>
      <c r="Q250">
        <v>0.41199999999999998</v>
      </c>
      <c r="R250">
        <v>0.39400000000000002</v>
      </c>
      <c r="S250">
        <v>1</v>
      </c>
      <c r="T250">
        <v>3</v>
      </c>
      <c r="U250">
        <v>0.33300000000000002</v>
      </c>
      <c r="V250">
        <v>4</v>
      </c>
      <c r="W250">
        <v>18</v>
      </c>
      <c r="X250">
        <v>22</v>
      </c>
      <c r="Y250">
        <v>6</v>
      </c>
      <c r="Z250">
        <v>2</v>
      </c>
      <c r="AA250">
        <v>3</v>
      </c>
      <c r="AB250">
        <v>2</v>
      </c>
      <c r="AC250">
        <v>8</v>
      </c>
      <c r="AD250">
        <v>27</v>
      </c>
    </row>
    <row r="251" spans="1:30">
      <c r="A251" s="72">
        <v>206</v>
      </c>
      <c r="B251" t="s">
        <v>1342</v>
      </c>
      <c r="C251" t="s">
        <v>794</v>
      </c>
      <c r="D251">
        <v>23</v>
      </c>
      <c r="E251" t="s">
        <v>846</v>
      </c>
      <c r="F251">
        <v>2</v>
      </c>
      <c r="G251">
        <v>0</v>
      </c>
      <c r="H251">
        <v>11</v>
      </c>
      <c r="I251">
        <v>1</v>
      </c>
      <c r="J251">
        <v>3</v>
      </c>
      <c r="K251">
        <v>0.33300000000000002</v>
      </c>
      <c r="L251">
        <v>0</v>
      </c>
      <c r="M251">
        <v>2</v>
      </c>
      <c r="N251">
        <v>0</v>
      </c>
      <c r="O251">
        <v>1</v>
      </c>
      <c r="P251">
        <v>1</v>
      </c>
      <c r="Q251">
        <v>1</v>
      </c>
      <c r="R251">
        <v>0.33300000000000002</v>
      </c>
      <c r="S251">
        <v>1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2</v>
      </c>
      <c r="Z251">
        <v>0</v>
      </c>
      <c r="AA251">
        <v>0</v>
      </c>
      <c r="AB251">
        <v>0</v>
      </c>
      <c r="AC251">
        <v>0</v>
      </c>
      <c r="AD251">
        <v>3</v>
      </c>
    </row>
    <row r="252" spans="1:30">
      <c r="A252" s="72">
        <v>206</v>
      </c>
      <c r="B252" t="s">
        <v>1342</v>
      </c>
      <c r="C252" t="s">
        <v>794</v>
      </c>
      <c r="D252">
        <v>23</v>
      </c>
      <c r="E252" t="s">
        <v>869</v>
      </c>
      <c r="F252">
        <v>2</v>
      </c>
      <c r="G252">
        <v>0</v>
      </c>
      <c r="H252">
        <v>6</v>
      </c>
      <c r="I252">
        <v>2</v>
      </c>
      <c r="J252">
        <v>2</v>
      </c>
      <c r="K252">
        <v>1</v>
      </c>
      <c r="L252">
        <v>2</v>
      </c>
      <c r="M252">
        <v>2</v>
      </c>
      <c r="N252">
        <v>1</v>
      </c>
      <c r="O252">
        <v>0</v>
      </c>
      <c r="P252">
        <v>0</v>
      </c>
      <c r="R252">
        <v>1.5</v>
      </c>
      <c r="S252">
        <v>0</v>
      </c>
      <c r="T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6</v>
      </c>
    </row>
    <row r="253" spans="1:30">
      <c r="A253" s="72">
        <v>206</v>
      </c>
      <c r="B253" t="s">
        <v>1342</v>
      </c>
      <c r="C253" t="s">
        <v>794</v>
      </c>
      <c r="D253">
        <v>23</v>
      </c>
      <c r="E253" t="s">
        <v>778</v>
      </c>
      <c r="F253">
        <v>5</v>
      </c>
      <c r="G253">
        <v>0</v>
      </c>
      <c r="H253">
        <v>105</v>
      </c>
      <c r="I253">
        <v>8</v>
      </c>
      <c r="J253">
        <v>28</v>
      </c>
      <c r="K253">
        <v>0.28599999999999998</v>
      </c>
      <c r="L253">
        <v>2</v>
      </c>
      <c r="M253">
        <v>12</v>
      </c>
      <c r="N253">
        <v>0.16700000000000001</v>
      </c>
      <c r="O253">
        <v>6</v>
      </c>
      <c r="P253">
        <v>16</v>
      </c>
      <c r="Q253">
        <v>0.375</v>
      </c>
      <c r="R253">
        <v>0.32100000000000001</v>
      </c>
      <c r="S253">
        <v>0</v>
      </c>
      <c r="T253">
        <v>2</v>
      </c>
      <c r="U253">
        <v>0</v>
      </c>
      <c r="V253">
        <v>4</v>
      </c>
      <c r="W253">
        <v>18</v>
      </c>
      <c r="X253">
        <v>22</v>
      </c>
      <c r="Y253">
        <v>4</v>
      </c>
      <c r="Z253">
        <v>2</v>
      </c>
      <c r="AA253">
        <v>3</v>
      </c>
      <c r="AB253">
        <v>1</v>
      </c>
      <c r="AC253">
        <v>8</v>
      </c>
      <c r="AD253">
        <v>18</v>
      </c>
    </row>
    <row r="254" spans="1:30">
      <c r="A254" s="72">
        <v>207</v>
      </c>
      <c r="B254" t="s">
        <v>987</v>
      </c>
      <c r="C254" t="s">
        <v>794</v>
      </c>
      <c r="D254">
        <v>27</v>
      </c>
      <c r="E254" t="s">
        <v>855</v>
      </c>
      <c r="F254">
        <v>1</v>
      </c>
      <c r="G254">
        <v>1</v>
      </c>
      <c r="H254">
        <v>5</v>
      </c>
      <c r="I254">
        <v>1</v>
      </c>
      <c r="J254">
        <v>2</v>
      </c>
      <c r="K254">
        <v>0.5</v>
      </c>
      <c r="L254">
        <v>0</v>
      </c>
      <c r="M254">
        <v>1</v>
      </c>
      <c r="N254">
        <v>0</v>
      </c>
      <c r="O254">
        <v>1</v>
      </c>
      <c r="P254">
        <v>1</v>
      </c>
      <c r="Q254">
        <v>1</v>
      </c>
      <c r="R254">
        <v>0.5</v>
      </c>
      <c r="S254">
        <v>0</v>
      </c>
      <c r="T254">
        <v>0</v>
      </c>
      <c r="V254">
        <v>0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2</v>
      </c>
    </row>
    <row r="255" spans="1:30">
      <c r="A255" s="72">
        <v>208</v>
      </c>
      <c r="B255" t="s">
        <v>1343</v>
      </c>
      <c r="C255" t="s">
        <v>769</v>
      </c>
      <c r="D255">
        <v>26</v>
      </c>
      <c r="E255" t="s">
        <v>829</v>
      </c>
      <c r="F255">
        <v>3</v>
      </c>
      <c r="G255">
        <v>0</v>
      </c>
      <c r="H255">
        <v>7</v>
      </c>
      <c r="I255">
        <v>1</v>
      </c>
      <c r="J255">
        <v>2</v>
      </c>
      <c r="K255">
        <v>0.5</v>
      </c>
      <c r="L255">
        <v>1</v>
      </c>
      <c r="M255">
        <v>2</v>
      </c>
      <c r="N255">
        <v>0.5</v>
      </c>
      <c r="O255">
        <v>0</v>
      </c>
      <c r="P255">
        <v>0</v>
      </c>
      <c r="R255">
        <v>0.75</v>
      </c>
      <c r="S255">
        <v>0</v>
      </c>
      <c r="T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3</v>
      </c>
    </row>
    <row r="256" spans="1:30">
      <c r="A256" s="72">
        <v>209</v>
      </c>
      <c r="B256" t="s">
        <v>1344</v>
      </c>
      <c r="C256" t="s">
        <v>794</v>
      </c>
      <c r="D256">
        <v>25</v>
      </c>
      <c r="E256" t="s">
        <v>788</v>
      </c>
      <c r="F256">
        <v>20</v>
      </c>
      <c r="G256">
        <v>0</v>
      </c>
      <c r="H256">
        <v>378</v>
      </c>
      <c r="I256">
        <v>41</v>
      </c>
      <c r="J256">
        <v>109</v>
      </c>
      <c r="K256">
        <v>0.376</v>
      </c>
      <c r="L256">
        <v>19</v>
      </c>
      <c r="M256">
        <v>58</v>
      </c>
      <c r="N256">
        <v>0.32800000000000001</v>
      </c>
      <c r="O256">
        <v>22</v>
      </c>
      <c r="P256">
        <v>51</v>
      </c>
      <c r="Q256">
        <v>0.43099999999999999</v>
      </c>
      <c r="R256">
        <v>0.46300000000000002</v>
      </c>
      <c r="S256">
        <v>6</v>
      </c>
      <c r="T256">
        <v>10</v>
      </c>
      <c r="U256">
        <v>0.6</v>
      </c>
      <c r="V256">
        <v>10</v>
      </c>
      <c r="W256">
        <v>28</v>
      </c>
      <c r="X256">
        <v>38</v>
      </c>
      <c r="Y256">
        <v>22</v>
      </c>
      <c r="Z256">
        <v>31</v>
      </c>
      <c r="AA256">
        <v>6</v>
      </c>
      <c r="AB256">
        <v>19</v>
      </c>
      <c r="AC256">
        <v>28</v>
      </c>
      <c r="AD256">
        <v>107</v>
      </c>
    </row>
    <row r="257" spans="1:30">
      <c r="A257" s="72">
        <v>210</v>
      </c>
      <c r="B257" t="s">
        <v>989</v>
      </c>
      <c r="C257" t="s">
        <v>776</v>
      </c>
      <c r="D257">
        <v>27</v>
      </c>
      <c r="E257" t="s">
        <v>802</v>
      </c>
      <c r="F257">
        <v>76</v>
      </c>
      <c r="G257">
        <v>69</v>
      </c>
      <c r="H257">
        <v>1970</v>
      </c>
      <c r="I257">
        <v>287</v>
      </c>
      <c r="J257">
        <v>502</v>
      </c>
      <c r="K257">
        <v>0.57199999999999995</v>
      </c>
      <c r="L257">
        <v>1</v>
      </c>
      <c r="M257">
        <v>7</v>
      </c>
      <c r="N257">
        <v>0.14299999999999999</v>
      </c>
      <c r="O257">
        <v>286</v>
      </c>
      <c r="P257">
        <v>495</v>
      </c>
      <c r="Q257">
        <v>0.57799999999999996</v>
      </c>
      <c r="R257">
        <v>0.57299999999999995</v>
      </c>
      <c r="S257">
        <v>90</v>
      </c>
      <c r="T257">
        <v>158</v>
      </c>
      <c r="U257">
        <v>0.56999999999999995</v>
      </c>
      <c r="V257">
        <v>150</v>
      </c>
      <c r="W257">
        <v>363</v>
      </c>
      <c r="X257">
        <v>513</v>
      </c>
      <c r="Y257">
        <v>114</v>
      </c>
      <c r="Z257">
        <v>45</v>
      </c>
      <c r="AA257">
        <v>109</v>
      </c>
      <c r="AB257">
        <v>84</v>
      </c>
      <c r="AC257">
        <v>202</v>
      </c>
      <c r="AD257">
        <v>665</v>
      </c>
    </row>
    <row r="258" spans="1:30">
      <c r="A258" s="72">
        <v>211</v>
      </c>
      <c r="B258" t="s">
        <v>990</v>
      </c>
      <c r="C258" t="s">
        <v>766</v>
      </c>
      <c r="D258">
        <v>22</v>
      </c>
      <c r="E258" t="s">
        <v>808</v>
      </c>
      <c r="F258">
        <v>25</v>
      </c>
      <c r="G258">
        <v>3</v>
      </c>
      <c r="H258">
        <v>277</v>
      </c>
      <c r="I258">
        <v>29</v>
      </c>
      <c r="J258">
        <v>75</v>
      </c>
      <c r="K258">
        <v>0.38700000000000001</v>
      </c>
      <c r="L258">
        <v>14</v>
      </c>
      <c r="M258">
        <v>50</v>
      </c>
      <c r="N258">
        <v>0.28000000000000003</v>
      </c>
      <c r="O258">
        <v>15</v>
      </c>
      <c r="P258">
        <v>25</v>
      </c>
      <c r="Q258">
        <v>0.6</v>
      </c>
      <c r="R258">
        <v>0.48</v>
      </c>
      <c r="S258">
        <v>10</v>
      </c>
      <c r="T258">
        <v>12</v>
      </c>
      <c r="U258">
        <v>0.83299999999999996</v>
      </c>
      <c r="V258">
        <v>18</v>
      </c>
      <c r="W258">
        <v>36</v>
      </c>
      <c r="X258">
        <v>54</v>
      </c>
      <c r="Y258">
        <v>12</v>
      </c>
      <c r="Z258">
        <v>6</v>
      </c>
      <c r="AA258">
        <v>3</v>
      </c>
      <c r="AB258">
        <v>9</v>
      </c>
      <c r="AC258">
        <v>25</v>
      </c>
      <c r="AD258">
        <v>82</v>
      </c>
    </row>
    <row r="259" spans="1:30">
      <c r="A259" s="72">
        <v>212</v>
      </c>
      <c r="B259" t="s">
        <v>991</v>
      </c>
      <c r="C259" t="s">
        <v>776</v>
      </c>
      <c r="D259">
        <v>23</v>
      </c>
      <c r="E259" t="s">
        <v>772</v>
      </c>
      <c r="F259">
        <v>48</v>
      </c>
      <c r="G259">
        <v>1</v>
      </c>
      <c r="H259">
        <v>495</v>
      </c>
      <c r="I259">
        <v>91</v>
      </c>
      <c r="J259">
        <v>164</v>
      </c>
      <c r="K259">
        <v>0.55500000000000005</v>
      </c>
      <c r="L259">
        <v>5</v>
      </c>
      <c r="M259">
        <v>12</v>
      </c>
      <c r="N259">
        <v>0.41699999999999998</v>
      </c>
      <c r="O259">
        <v>86</v>
      </c>
      <c r="P259">
        <v>152</v>
      </c>
      <c r="Q259">
        <v>0.56599999999999995</v>
      </c>
      <c r="R259">
        <v>0.56999999999999995</v>
      </c>
      <c r="S259">
        <v>59</v>
      </c>
      <c r="T259">
        <v>90</v>
      </c>
      <c r="U259">
        <v>0.65600000000000003</v>
      </c>
      <c r="V259">
        <v>61</v>
      </c>
      <c r="W259">
        <v>122</v>
      </c>
      <c r="X259">
        <v>183</v>
      </c>
      <c r="Y259">
        <v>33</v>
      </c>
      <c r="Z259">
        <v>18</v>
      </c>
      <c r="AA259">
        <v>16</v>
      </c>
      <c r="AB259">
        <v>35</v>
      </c>
      <c r="AC259">
        <v>64</v>
      </c>
      <c r="AD259">
        <v>246</v>
      </c>
    </row>
    <row r="260" spans="1:30">
      <c r="A260" s="72">
        <v>212</v>
      </c>
      <c r="B260" t="s">
        <v>991</v>
      </c>
      <c r="C260" t="s">
        <v>776</v>
      </c>
      <c r="D260">
        <v>23</v>
      </c>
      <c r="E260" t="s">
        <v>804</v>
      </c>
      <c r="F260">
        <v>26</v>
      </c>
      <c r="G260">
        <v>0</v>
      </c>
      <c r="H260">
        <v>233</v>
      </c>
      <c r="I260">
        <v>49</v>
      </c>
      <c r="J260">
        <v>81</v>
      </c>
      <c r="K260">
        <v>0.60499999999999998</v>
      </c>
      <c r="L260">
        <v>1</v>
      </c>
      <c r="M260">
        <v>5</v>
      </c>
      <c r="N260">
        <v>0.2</v>
      </c>
      <c r="O260">
        <v>48</v>
      </c>
      <c r="P260">
        <v>76</v>
      </c>
      <c r="Q260">
        <v>0.63200000000000001</v>
      </c>
      <c r="R260">
        <v>0.61099999999999999</v>
      </c>
      <c r="S260">
        <v>12</v>
      </c>
      <c r="T260">
        <v>28</v>
      </c>
      <c r="U260">
        <v>0.42899999999999999</v>
      </c>
      <c r="V260">
        <v>22</v>
      </c>
      <c r="W260">
        <v>45</v>
      </c>
      <c r="X260">
        <v>67</v>
      </c>
      <c r="Y260">
        <v>21</v>
      </c>
      <c r="Z260">
        <v>8</v>
      </c>
      <c r="AA260">
        <v>7</v>
      </c>
      <c r="AB260">
        <v>26</v>
      </c>
      <c r="AC260">
        <v>32</v>
      </c>
      <c r="AD260">
        <v>111</v>
      </c>
    </row>
    <row r="261" spans="1:30">
      <c r="A261" s="72">
        <v>212</v>
      </c>
      <c r="B261" t="s">
        <v>991</v>
      </c>
      <c r="C261" t="s">
        <v>776</v>
      </c>
      <c r="D261">
        <v>23</v>
      </c>
      <c r="E261" t="s">
        <v>826</v>
      </c>
      <c r="F261">
        <v>22</v>
      </c>
      <c r="G261">
        <v>1</v>
      </c>
      <c r="H261">
        <v>262</v>
      </c>
      <c r="I261">
        <v>42</v>
      </c>
      <c r="J261">
        <v>83</v>
      </c>
      <c r="K261">
        <v>0.50600000000000001</v>
      </c>
      <c r="L261">
        <v>4</v>
      </c>
      <c r="M261">
        <v>7</v>
      </c>
      <c r="N261">
        <v>0.57099999999999995</v>
      </c>
      <c r="O261">
        <v>38</v>
      </c>
      <c r="P261">
        <v>76</v>
      </c>
      <c r="Q261">
        <v>0.5</v>
      </c>
      <c r="R261">
        <v>0.53</v>
      </c>
      <c r="S261">
        <v>47</v>
      </c>
      <c r="T261">
        <v>62</v>
      </c>
      <c r="U261">
        <v>0.75800000000000001</v>
      </c>
      <c r="V261">
        <v>39</v>
      </c>
      <c r="W261">
        <v>77</v>
      </c>
      <c r="X261">
        <v>116</v>
      </c>
      <c r="Y261">
        <v>12</v>
      </c>
      <c r="Z261">
        <v>10</v>
      </c>
      <c r="AA261">
        <v>9</v>
      </c>
      <c r="AB261">
        <v>9</v>
      </c>
      <c r="AC261">
        <v>32</v>
      </c>
      <c r="AD261">
        <v>135</v>
      </c>
    </row>
    <row r="262" spans="1:30">
      <c r="A262" s="72">
        <v>213</v>
      </c>
      <c r="B262" t="s">
        <v>992</v>
      </c>
      <c r="C262" t="s">
        <v>794</v>
      </c>
      <c r="D262">
        <v>22</v>
      </c>
      <c r="E262" t="s">
        <v>812</v>
      </c>
      <c r="F262">
        <v>75</v>
      </c>
      <c r="G262">
        <v>30</v>
      </c>
      <c r="H262">
        <v>1657</v>
      </c>
      <c r="I262">
        <v>273</v>
      </c>
      <c r="J262">
        <v>617</v>
      </c>
      <c r="K262">
        <v>0.442</v>
      </c>
      <c r="L262">
        <v>90</v>
      </c>
      <c r="M262">
        <v>267</v>
      </c>
      <c r="N262">
        <v>0.33700000000000002</v>
      </c>
      <c r="O262">
        <v>183</v>
      </c>
      <c r="P262">
        <v>350</v>
      </c>
      <c r="Q262">
        <v>0.52300000000000002</v>
      </c>
      <c r="R262">
        <v>0.51500000000000001</v>
      </c>
      <c r="S262">
        <v>86</v>
      </c>
      <c r="T262">
        <v>105</v>
      </c>
      <c r="U262">
        <v>0.81899999999999995</v>
      </c>
      <c r="V262">
        <v>41</v>
      </c>
      <c r="W262">
        <v>240</v>
      </c>
      <c r="X262">
        <v>281</v>
      </c>
      <c r="Y262">
        <v>106</v>
      </c>
      <c r="Z262">
        <v>81</v>
      </c>
      <c r="AA262">
        <v>31</v>
      </c>
      <c r="AB262">
        <v>86</v>
      </c>
      <c r="AC262">
        <v>134</v>
      </c>
      <c r="AD262">
        <v>722</v>
      </c>
    </row>
    <row r="263" spans="1:30">
      <c r="A263" s="72">
        <v>214</v>
      </c>
      <c r="B263" t="s">
        <v>1345</v>
      </c>
      <c r="C263" t="s">
        <v>766</v>
      </c>
      <c r="D263">
        <v>23</v>
      </c>
      <c r="E263" t="s">
        <v>804</v>
      </c>
      <c r="F263">
        <v>18</v>
      </c>
      <c r="G263">
        <v>0</v>
      </c>
      <c r="H263">
        <v>240</v>
      </c>
      <c r="I263">
        <v>33</v>
      </c>
      <c r="J263">
        <v>72</v>
      </c>
      <c r="K263">
        <v>0.45800000000000002</v>
      </c>
      <c r="L263">
        <v>2</v>
      </c>
      <c r="M263">
        <v>9</v>
      </c>
      <c r="N263">
        <v>0.222</v>
      </c>
      <c r="O263">
        <v>31</v>
      </c>
      <c r="P263">
        <v>63</v>
      </c>
      <c r="Q263">
        <v>0.49199999999999999</v>
      </c>
      <c r="R263">
        <v>0.47199999999999998</v>
      </c>
      <c r="S263">
        <v>12</v>
      </c>
      <c r="T263">
        <v>18</v>
      </c>
      <c r="U263">
        <v>0.66700000000000004</v>
      </c>
      <c r="V263">
        <v>10</v>
      </c>
      <c r="W263">
        <v>31</v>
      </c>
      <c r="X263">
        <v>41</v>
      </c>
      <c r="Y263">
        <v>16</v>
      </c>
      <c r="Z263">
        <v>2</v>
      </c>
      <c r="AA263">
        <v>4</v>
      </c>
      <c r="AB263">
        <v>16</v>
      </c>
      <c r="AC263">
        <v>45</v>
      </c>
      <c r="AD263">
        <v>80</v>
      </c>
    </row>
    <row r="264" spans="1:30">
      <c r="A264" s="72">
        <v>215</v>
      </c>
      <c r="B264" t="s">
        <v>994</v>
      </c>
      <c r="C264" t="s">
        <v>769</v>
      </c>
      <c r="D264">
        <v>25</v>
      </c>
      <c r="E264" t="s">
        <v>778</v>
      </c>
      <c r="F264">
        <v>80</v>
      </c>
      <c r="G264">
        <v>12</v>
      </c>
      <c r="H264">
        <v>2024</v>
      </c>
      <c r="I264">
        <v>416</v>
      </c>
      <c r="J264">
        <v>933</v>
      </c>
      <c r="K264">
        <v>0.44600000000000001</v>
      </c>
      <c r="L264">
        <v>176</v>
      </c>
      <c r="M264">
        <v>408</v>
      </c>
      <c r="N264">
        <v>0.43099999999999999</v>
      </c>
      <c r="O264">
        <v>240</v>
      </c>
      <c r="P264">
        <v>525</v>
      </c>
      <c r="Q264">
        <v>0.45700000000000002</v>
      </c>
      <c r="R264">
        <v>0.54</v>
      </c>
      <c r="S264">
        <v>71</v>
      </c>
      <c r="T264">
        <v>81</v>
      </c>
      <c r="U264">
        <v>0.877</v>
      </c>
      <c r="V264">
        <v>55</v>
      </c>
      <c r="W264">
        <v>252</v>
      </c>
      <c r="X264">
        <v>307</v>
      </c>
      <c r="Y264">
        <v>155</v>
      </c>
      <c r="Z264">
        <v>85</v>
      </c>
      <c r="AA264">
        <v>22</v>
      </c>
      <c r="AB264">
        <v>124</v>
      </c>
      <c r="AC264">
        <v>148</v>
      </c>
      <c r="AD264">
        <v>1079</v>
      </c>
    </row>
    <row r="265" spans="1:30">
      <c r="A265" s="72">
        <v>216</v>
      </c>
      <c r="B265" t="s">
        <v>995</v>
      </c>
      <c r="C265" t="s">
        <v>776</v>
      </c>
      <c r="D265">
        <v>35</v>
      </c>
      <c r="E265" t="s">
        <v>800</v>
      </c>
      <c r="F265">
        <v>52</v>
      </c>
      <c r="G265">
        <v>4</v>
      </c>
      <c r="H265">
        <v>758</v>
      </c>
      <c r="I265">
        <v>136</v>
      </c>
      <c r="J265">
        <v>239</v>
      </c>
      <c r="K265">
        <v>0.56899999999999995</v>
      </c>
      <c r="L265">
        <v>0</v>
      </c>
      <c r="M265">
        <v>2</v>
      </c>
      <c r="N265">
        <v>0</v>
      </c>
      <c r="O265">
        <v>136</v>
      </c>
      <c r="P265">
        <v>237</v>
      </c>
      <c r="Q265">
        <v>0.57399999999999995</v>
      </c>
      <c r="R265">
        <v>0.56899999999999995</v>
      </c>
      <c r="S265">
        <v>68</v>
      </c>
      <c r="T265">
        <v>107</v>
      </c>
      <c r="U265">
        <v>0.63600000000000001</v>
      </c>
      <c r="V265">
        <v>54</v>
      </c>
      <c r="W265">
        <v>122</v>
      </c>
      <c r="X265">
        <v>176</v>
      </c>
      <c r="Y265">
        <v>45</v>
      </c>
      <c r="Z265">
        <v>28</v>
      </c>
      <c r="AA265">
        <v>14</v>
      </c>
      <c r="AB265">
        <v>38</v>
      </c>
      <c r="AC265">
        <v>123</v>
      </c>
      <c r="AD265">
        <v>340</v>
      </c>
    </row>
    <row r="266" spans="1:30">
      <c r="A266" s="72">
        <v>217</v>
      </c>
      <c r="B266" t="s">
        <v>996</v>
      </c>
      <c r="C266" t="s">
        <v>811</v>
      </c>
      <c r="D266">
        <v>31</v>
      </c>
      <c r="E266" t="s">
        <v>772</v>
      </c>
      <c r="F266">
        <v>67</v>
      </c>
      <c r="G266">
        <v>60</v>
      </c>
      <c r="H266">
        <v>1812</v>
      </c>
      <c r="I266">
        <v>236</v>
      </c>
      <c r="J266">
        <v>513</v>
      </c>
      <c r="K266">
        <v>0.46</v>
      </c>
      <c r="L266">
        <v>85</v>
      </c>
      <c r="M266">
        <v>205</v>
      </c>
      <c r="N266">
        <v>0.41499999999999998</v>
      </c>
      <c r="O266">
        <v>151</v>
      </c>
      <c r="P266">
        <v>308</v>
      </c>
      <c r="Q266">
        <v>0.49</v>
      </c>
      <c r="R266">
        <v>0.54300000000000004</v>
      </c>
      <c r="S266">
        <v>110</v>
      </c>
      <c r="T266">
        <v>140</v>
      </c>
      <c r="U266">
        <v>0.78600000000000003</v>
      </c>
      <c r="V266">
        <v>42</v>
      </c>
      <c r="W266">
        <v>139</v>
      </c>
      <c r="X266">
        <v>181</v>
      </c>
      <c r="Y266">
        <v>186</v>
      </c>
      <c r="Z266">
        <v>61</v>
      </c>
      <c r="AA266">
        <v>27</v>
      </c>
      <c r="AB266">
        <v>88</v>
      </c>
      <c r="AC266">
        <v>128</v>
      </c>
      <c r="AD266">
        <v>667</v>
      </c>
    </row>
    <row r="267" spans="1:30">
      <c r="A267" s="72">
        <v>217</v>
      </c>
      <c r="B267" t="s">
        <v>996</v>
      </c>
      <c r="C267" t="s">
        <v>811</v>
      </c>
      <c r="D267">
        <v>31</v>
      </c>
      <c r="E267" t="s">
        <v>778</v>
      </c>
      <c r="F267">
        <v>43</v>
      </c>
      <c r="G267">
        <v>36</v>
      </c>
      <c r="H267">
        <v>1143</v>
      </c>
      <c r="I267">
        <v>153</v>
      </c>
      <c r="J267">
        <v>326</v>
      </c>
      <c r="K267">
        <v>0.46899999999999997</v>
      </c>
      <c r="L267">
        <v>58</v>
      </c>
      <c r="M267">
        <v>128</v>
      </c>
      <c r="N267">
        <v>0.45300000000000001</v>
      </c>
      <c r="O267">
        <v>95</v>
      </c>
      <c r="P267">
        <v>198</v>
      </c>
      <c r="Q267">
        <v>0.48</v>
      </c>
      <c r="R267">
        <v>0.55800000000000005</v>
      </c>
      <c r="S267">
        <v>77</v>
      </c>
      <c r="T267">
        <v>99</v>
      </c>
      <c r="U267">
        <v>0.77800000000000002</v>
      </c>
      <c r="V267">
        <v>22</v>
      </c>
      <c r="W267">
        <v>95</v>
      </c>
      <c r="X267">
        <v>117</v>
      </c>
      <c r="Y267">
        <v>119</v>
      </c>
      <c r="Z267">
        <v>39</v>
      </c>
      <c r="AA267">
        <v>12</v>
      </c>
      <c r="AB267">
        <v>60</v>
      </c>
      <c r="AC267">
        <v>75</v>
      </c>
      <c r="AD267">
        <v>441</v>
      </c>
    </row>
    <row r="268" spans="1:30">
      <c r="A268" s="72">
        <v>217</v>
      </c>
      <c r="B268" t="s">
        <v>996</v>
      </c>
      <c r="C268" t="s">
        <v>811</v>
      </c>
      <c r="D268">
        <v>31</v>
      </c>
      <c r="E268" t="s">
        <v>792</v>
      </c>
      <c r="F268">
        <v>24</v>
      </c>
      <c r="G268">
        <v>24</v>
      </c>
      <c r="H268">
        <v>669</v>
      </c>
      <c r="I268">
        <v>83</v>
      </c>
      <c r="J268">
        <v>187</v>
      </c>
      <c r="K268">
        <v>0.44400000000000001</v>
      </c>
      <c r="L268">
        <v>27</v>
      </c>
      <c r="M268">
        <v>77</v>
      </c>
      <c r="N268">
        <v>0.35099999999999998</v>
      </c>
      <c r="O268">
        <v>56</v>
      </c>
      <c r="P268">
        <v>110</v>
      </c>
      <c r="Q268">
        <v>0.50900000000000001</v>
      </c>
      <c r="R268">
        <v>0.51600000000000001</v>
      </c>
      <c r="S268">
        <v>33</v>
      </c>
      <c r="T268">
        <v>41</v>
      </c>
      <c r="U268">
        <v>0.80500000000000005</v>
      </c>
      <c r="V268">
        <v>20</v>
      </c>
      <c r="W268">
        <v>44</v>
      </c>
      <c r="X268">
        <v>64</v>
      </c>
      <c r="Y268">
        <v>67</v>
      </c>
      <c r="Z268">
        <v>22</v>
      </c>
      <c r="AA268">
        <v>15</v>
      </c>
      <c r="AB268">
        <v>28</v>
      </c>
      <c r="AC268">
        <v>53</v>
      </c>
      <c r="AD268">
        <v>226</v>
      </c>
    </row>
    <row r="269" spans="1:30">
      <c r="A269" s="72">
        <v>218</v>
      </c>
      <c r="B269" t="s">
        <v>998</v>
      </c>
      <c r="C269" t="s">
        <v>794</v>
      </c>
      <c r="D269">
        <v>26</v>
      </c>
      <c r="E269" t="s">
        <v>780</v>
      </c>
      <c r="F269">
        <v>12</v>
      </c>
      <c r="G269">
        <v>1</v>
      </c>
      <c r="H269">
        <v>187</v>
      </c>
      <c r="I269">
        <v>11</v>
      </c>
      <c r="J269">
        <v>41</v>
      </c>
      <c r="K269">
        <v>0.26800000000000002</v>
      </c>
      <c r="L269">
        <v>4</v>
      </c>
      <c r="M269">
        <v>21</v>
      </c>
      <c r="N269">
        <v>0.19</v>
      </c>
      <c r="O269">
        <v>7</v>
      </c>
      <c r="P269">
        <v>20</v>
      </c>
      <c r="Q269">
        <v>0.35</v>
      </c>
      <c r="R269">
        <v>0.317</v>
      </c>
      <c r="S269">
        <v>3</v>
      </c>
      <c r="T269">
        <v>6</v>
      </c>
      <c r="U269">
        <v>0.5</v>
      </c>
      <c r="V269">
        <v>9</v>
      </c>
      <c r="W269">
        <v>27</v>
      </c>
      <c r="X269">
        <v>36</v>
      </c>
      <c r="Y269">
        <v>22</v>
      </c>
      <c r="Z269">
        <v>7</v>
      </c>
      <c r="AA269">
        <v>1</v>
      </c>
      <c r="AB269">
        <v>9</v>
      </c>
      <c r="AC269">
        <v>22</v>
      </c>
      <c r="AD269">
        <v>29</v>
      </c>
    </row>
    <row r="270" spans="1:30">
      <c r="A270" s="72">
        <v>219</v>
      </c>
      <c r="B270" t="s">
        <v>999</v>
      </c>
      <c r="C270" t="s">
        <v>769</v>
      </c>
      <c r="D270">
        <v>24</v>
      </c>
      <c r="E270" t="s">
        <v>784</v>
      </c>
      <c r="F270">
        <v>14</v>
      </c>
      <c r="G270">
        <v>0</v>
      </c>
      <c r="H270">
        <v>95</v>
      </c>
      <c r="I270">
        <v>5</v>
      </c>
      <c r="J270">
        <v>19</v>
      </c>
      <c r="K270">
        <v>0.26300000000000001</v>
      </c>
      <c r="L270">
        <v>0</v>
      </c>
      <c r="M270">
        <v>6</v>
      </c>
      <c r="N270">
        <v>0</v>
      </c>
      <c r="O270">
        <v>5</v>
      </c>
      <c r="P270">
        <v>13</v>
      </c>
      <c r="Q270">
        <v>0.38500000000000001</v>
      </c>
      <c r="R270">
        <v>0.26300000000000001</v>
      </c>
      <c r="S270">
        <v>6</v>
      </c>
      <c r="T270">
        <v>7</v>
      </c>
      <c r="U270">
        <v>0.85699999999999998</v>
      </c>
      <c r="V270">
        <v>0</v>
      </c>
      <c r="W270">
        <v>7</v>
      </c>
      <c r="X270">
        <v>7</v>
      </c>
      <c r="Y270">
        <v>11</v>
      </c>
      <c r="Z270">
        <v>2</v>
      </c>
      <c r="AA270">
        <v>0</v>
      </c>
      <c r="AB270">
        <v>4</v>
      </c>
      <c r="AC270">
        <v>7</v>
      </c>
      <c r="AD270">
        <v>16</v>
      </c>
    </row>
    <row r="271" spans="1:30">
      <c r="A271" s="72">
        <v>220</v>
      </c>
      <c r="B271" t="s">
        <v>1000</v>
      </c>
      <c r="C271" t="s">
        <v>769</v>
      </c>
      <c r="D271">
        <v>27</v>
      </c>
      <c r="E271" t="s">
        <v>780</v>
      </c>
      <c r="F271">
        <v>81</v>
      </c>
      <c r="G271">
        <v>81</v>
      </c>
      <c r="H271">
        <v>2927</v>
      </c>
      <c r="I271">
        <v>615</v>
      </c>
      <c r="J271">
        <v>1244</v>
      </c>
      <c r="K271">
        <v>0.49399999999999999</v>
      </c>
      <c r="L271">
        <v>120</v>
      </c>
      <c r="M271">
        <v>356</v>
      </c>
      <c r="N271">
        <v>0.33700000000000002</v>
      </c>
      <c r="O271">
        <v>495</v>
      </c>
      <c r="P271">
        <v>888</v>
      </c>
      <c r="Q271">
        <v>0.55700000000000005</v>
      </c>
      <c r="R271">
        <v>0.54300000000000004</v>
      </c>
      <c r="S271">
        <v>187</v>
      </c>
      <c r="T271">
        <v>238</v>
      </c>
      <c r="U271">
        <v>0.78600000000000003</v>
      </c>
      <c r="V271">
        <v>62</v>
      </c>
      <c r="W271">
        <v>303</v>
      </c>
      <c r="X271">
        <v>365</v>
      </c>
      <c r="Y271">
        <v>486</v>
      </c>
      <c r="Z271">
        <v>123</v>
      </c>
      <c r="AA271">
        <v>64</v>
      </c>
      <c r="AB271">
        <v>213</v>
      </c>
      <c r="AC271">
        <v>201</v>
      </c>
      <c r="AD271">
        <v>1537</v>
      </c>
    </row>
    <row r="272" spans="1:30">
      <c r="A272" s="72">
        <v>221</v>
      </c>
      <c r="B272" t="s">
        <v>1001</v>
      </c>
      <c r="C272" t="s">
        <v>769</v>
      </c>
      <c r="D272">
        <v>28</v>
      </c>
      <c r="E272" t="s">
        <v>867</v>
      </c>
      <c r="F272">
        <v>72</v>
      </c>
      <c r="G272">
        <v>72</v>
      </c>
      <c r="H272">
        <v>2265</v>
      </c>
      <c r="I272">
        <v>290</v>
      </c>
      <c r="J272">
        <v>782</v>
      </c>
      <c r="K272">
        <v>0.371</v>
      </c>
      <c r="L272">
        <v>161</v>
      </c>
      <c r="M272">
        <v>449</v>
      </c>
      <c r="N272">
        <v>0.35899999999999999</v>
      </c>
      <c r="O272">
        <v>129</v>
      </c>
      <c r="P272">
        <v>333</v>
      </c>
      <c r="Q272">
        <v>0.38700000000000001</v>
      </c>
      <c r="R272">
        <v>0.47399999999999998</v>
      </c>
      <c r="S272">
        <v>135</v>
      </c>
      <c r="T272">
        <v>164</v>
      </c>
      <c r="U272">
        <v>0.82299999999999995</v>
      </c>
      <c r="V272">
        <v>31</v>
      </c>
      <c r="W272">
        <v>260</v>
      </c>
      <c r="X272">
        <v>291</v>
      </c>
      <c r="Y272">
        <v>153</v>
      </c>
      <c r="Z272">
        <v>80</v>
      </c>
      <c r="AA272">
        <v>31</v>
      </c>
      <c r="AB272">
        <v>93</v>
      </c>
      <c r="AC272">
        <v>134</v>
      </c>
      <c r="AD272">
        <v>876</v>
      </c>
    </row>
    <row r="273" spans="1:30">
      <c r="A273" s="72">
        <v>222</v>
      </c>
      <c r="B273" t="s">
        <v>1346</v>
      </c>
      <c r="C273" t="s">
        <v>794</v>
      </c>
      <c r="D273">
        <v>29</v>
      </c>
      <c r="E273" t="s">
        <v>792</v>
      </c>
      <c r="F273">
        <v>24</v>
      </c>
      <c r="G273">
        <v>0</v>
      </c>
      <c r="H273">
        <v>174</v>
      </c>
      <c r="I273">
        <v>17</v>
      </c>
      <c r="J273">
        <v>59</v>
      </c>
      <c r="K273">
        <v>0.28799999999999998</v>
      </c>
      <c r="L273">
        <v>11</v>
      </c>
      <c r="M273">
        <v>36</v>
      </c>
      <c r="N273">
        <v>0.30599999999999999</v>
      </c>
      <c r="O273">
        <v>6</v>
      </c>
      <c r="P273">
        <v>23</v>
      </c>
      <c r="Q273">
        <v>0.26100000000000001</v>
      </c>
      <c r="R273">
        <v>0.38100000000000001</v>
      </c>
      <c r="S273">
        <v>9</v>
      </c>
      <c r="T273">
        <v>13</v>
      </c>
      <c r="U273">
        <v>0.69199999999999995</v>
      </c>
      <c r="V273">
        <v>6</v>
      </c>
      <c r="W273">
        <v>18</v>
      </c>
      <c r="X273">
        <v>24</v>
      </c>
      <c r="Y273">
        <v>5</v>
      </c>
      <c r="Z273">
        <v>7</v>
      </c>
      <c r="AA273">
        <v>2</v>
      </c>
      <c r="AB273">
        <v>8</v>
      </c>
      <c r="AC273">
        <v>10</v>
      </c>
      <c r="AD273">
        <v>54</v>
      </c>
    </row>
    <row r="274" spans="1:30">
      <c r="A274" s="72">
        <v>223</v>
      </c>
      <c r="B274" t="s">
        <v>1002</v>
      </c>
      <c r="C274" t="s">
        <v>794</v>
      </c>
      <c r="D274">
        <v>23</v>
      </c>
      <c r="E274" t="s">
        <v>774</v>
      </c>
      <c r="F274">
        <v>68</v>
      </c>
      <c r="G274">
        <v>59</v>
      </c>
      <c r="H274">
        <v>1920</v>
      </c>
      <c r="I274">
        <v>342</v>
      </c>
      <c r="J274">
        <v>724</v>
      </c>
      <c r="K274">
        <v>0.47199999999999998</v>
      </c>
      <c r="L274">
        <v>13</v>
      </c>
      <c r="M274">
        <v>54</v>
      </c>
      <c r="N274">
        <v>0.24099999999999999</v>
      </c>
      <c r="O274">
        <v>329</v>
      </c>
      <c r="P274">
        <v>670</v>
      </c>
      <c r="Q274">
        <v>0.49099999999999999</v>
      </c>
      <c r="R274">
        <v>0.48099999999999998</v>
      </c>
      <c r="S274">
        <v>249</v>
      </c>
      <c r="T274">
        <v>316</v>
      </c>
      <c r="U274">
        <v>0.78800000000000003</v>
      </c>
      <c r="V274">
        <v>101</v>
      </c>
      <c r="W274">
        <v>358</v>
      </c>
      <c r="X274">
        <v>459</v>
      </c>
      <c r="Y274">
        <v>167</v>
      </c>
      <c r="Z274">
        <v>65</v>
      </c>
      <c r="AA274">
        <v>48</v>
      </c>
      <c r="AB274">
        <v>121</v>
      </c>
      <c r="AC274">
        <v>145</v>
      </c>
      <c r="AD274">
        <v>946</v>
      </c>
    </row>
    <row r="275" spans="1:30">
      <c r="A275" s="72">
        <v>224</v>
      </c>
      <c r="B275" t="s">
        <v>1003</v>
      </c>
      <c r="C275" t="s">
        <v>776</v>
      </c>
      <c r="D275">
        <v>24</v>
      </c>
      <c r="E275" t="s">
        <v>797</v>
      </c>
      <c r="F275">
        <v>48</v>
      </c>
      <c r="G275">
        <v>2</v>
      </c>
      <c r="H275">
        <v>746</v>
      </c>
      <c r="I275">
        <v>135</v>
      </c>
      <c r="J275">
        <v>241</v>
      </c>
      <c r="K275">
        <v>0.56000000000000005</v>
      </c>
      <c r="L275">
        <v>4</v>
      </c>
      <c r="M275">
        <v>31</v>
      </c>
      <c r="N275">
        <v>0.129</v>
      </c>
      <c r="O275">
        <v>131</v>
      </c>
      <c r="P275">
        <v>210</v>
      </c>
      <c r="Q275">
        <v>0.624</v>
      </c>
      <c r="R275">
        <v>0.56799999999999995</v>
      </c>
      <c r="S275">
        <v>37</v>
      </c>
      <c r="T275">
        <v>56</v>
      </c>
      <c r="U275">
        <v>0.66100000000000003</v>
      </c>
      <c r="V275">
        <v>57</v>
      </c>
      <c r="W275">
        <v>154</v>
      </c>
      <c r="X275">
        <v>211</v>
      </c>
      <c r="Y275">
        <v>61</v>
      </c>
      <c r="Z275">
        <v>20</v>
      </c>
      <c r="AA275">
        <v>29</v>
      </c>
      <c r="AB275">
        <v>25</v>
      </c>
      <c r="AC275">
        <v>97</v>
      </c>
      <c r="AD275">
        <v>311</v>
      </c>
    </row>
    <row r="276" spans="1:30">
      <c r="A276" s="72">
        <v>225</v>
      </c>
      <c r="B276" t="s">
        <v>1004</v>
      </c>
      <c r="C276" t="s">
        <v>769</v>
      </c>
      <c r="D276">
        <v>25</v>
      </c>
      <c r="E276" t="s">
        <v>772</v>
      </c>
      <c r="F276">
        <v>60</v>
      </c>
      <c r="G276">
        <v>23</v>
      </c>
      <c r="H276">
        <v>1616</v>
      </c>
      <c r="I276">
        <v>322</v>
      </c>
      <c r="J276">
        <v>751</v>
      </c>
      <c r="K276">
        <v>0.42899999999999999</v>
      </c>
      <c r="L276">
        <v>127</v>
      </c>
      <c r="M276">
        <v>333</v>
      </c>
      <c r="N276">
        <v>0.38100000000000001</v>
      </c>
      <c r="O276">
        <v>195</v>
      </c>
      <c r="P276">
        <v>418</v>
      </c>
      <c r="Q276">
        <v>0.46700000000000003</v>
      </c>
      <c r="R276">
        <v>0.51300000000000001</v>
      </c>
      <c r="S276">
        <v>111</v>
      </c>
      <c r="T276">
        <v>129</v>
      </c>
      <c r="U276">
        <v>0.86</v>
      </c>
      <c r="V276">
        <v>22</v>
      </c>
      <c r="W276">
        <v>143</v>
      </c>
      <c r="X276">
        <v>165</v>
      </c>
      <c r="Y276">
        <v>95</v>
      </c>
      <c r="Z276">
        <v>45</v>
      </c>
      <c r="AA276">
        <v>12</v>
      </c>
      <c r="AB276">
        <v>70</v>
      </c>
      <c r="AC276">
        <v>105</v>
      </c>
      <c r="AD276">
        <v>882</v>
      </c>
    </row>
    <row r="277" spans="1:30">
      <c r="A277" s="72">
        <v>225</v>
      </c>
      <c r="B277" t="s">
        <v>1004</v>
      </c>
      <c r="C277" t="s">
        <v>769</v>
      </c>
      <c r="D277">
        <v>25</v>
      </c>
      <c r="E277" t="s">
        <v>851</v>
      </c>
      <c r="F277">
        <v>39</v>
      </c>
      <c r="G277">
        <v>12</v>
      </c>
      <c r="H277">
        <v>1084</v>
      </c>
      <c r="I277">
        <v>234</v>
      </c>
      <c r="J277">
        <v>552</v>
      </c>
      <c r="K277">
        <v>0.42399999999999999</v>
      </c>
      <c r="L277">
        <v>102</v>
      </c>
      <c r="M277">
        <v>262</v>
      </c>
      <c r="N277">
        <v>0.38900000000000001</v>
      </c>
      <c r="O277">
        <v>132</v>
      </c>
      <c r="P277">
        <v>290</v>
      </c>
      <c r="Q277">
        <v>0.45500000000000002</v>
      </c>
      <c r="R277">
        <v>0.51600000000000001</v>
      </c>
      <c r="S277">
        <v>85</v>
      </c>
      <c r="T277">
        <v>97</v>
      </c>
      <c r="U277">
        <v>0.876</v>
      </c>
      <c r="V277">
        <v>14</v>
      </c>
      <c r="W277">
        <v>97</v>
      </c>
      <c r="X277">
        <v>111</v>
      </c>
      <c r="Y277">
        <v>65</v>
      </c>
      <c r="Z277">
        <v>30</v>
      </c>
      <c r="AA277">
        <v>7</v>
      </c>
      <c r="AB277">
        <v>63</v>
      </c>
      <c r="AC277">
        <v>64</v>
      </c>
      <c r="AD277">
        <v>655</v>
      </c>
    </row>
    <row r="278" spans="1:30">
      <c r="A278" s="72">
        <v>225</v>
      </c>
      <c r="B278" t="s">
        <v>1004</v>
      </c>
      <c r="C278" t="s">
        <v>769</v>
      </c>
      <c r="D278">
        <v>25</v>
      </c>
      <c r="E278" t="s">
        <v>792</v>
      </c>
      <c r="F278">
        <v>21</v>
      </c>
      <c r="G278">
        <v>11</v>
      </c>
      <c r="H278">
        <v>532</v>
      </c>
      <c r="I278">
        <v>88</v>
      </c>
      <c r="J278">
        <v>199</v>
      </c>
      <c r="K278">
        <v>0.442</v>
      </c>
      <c r="L278">
        <v>25</v>
      </c>
      <c r="M278">
        <v>71</v>
      </c>
      <c r="N278">
        <v>0.35199999999999998</v>
      </c>
      <c r="O278">
        <v>63</v>
      </c>
      <c r="P278">
        <v>128</v>
      </c>
      <c r="Q278">
        <v>0.49199999999999999</v>
      </c>
      <c r="R278">
        <v>0.505</v>
      </c>
      <c r="S278">
        <v>26</v>
      </c>
      <c r="T278">
        <v>32</v>
      </c>
      <c r="U278">
        <v>0.81299999999999994</v>
      </c>
      <c r="V278">
        <v>8</v>
      </c>
      <c r="W278">
        <v>46</v>
      </c>
      <c r="X278">
        <v>54</v>
      </c>
      <c r="Y278">
        <v>30</v>
      </c>
      <c r="Z278">
        <v>15</v>
      </c>
      <c r="AA278">
        <v>5</v>
      </c>
      <c r="AB278">
        <v>7</v>
      </c>
      <c r="AC278">
        <v>41</v>
      </c>
      <c r="AD278">
        <v>227</v>
      </c>
    </row>
    <row r="279" spans="1:30">
      <c r="A279" s="72">
        <v>226</v>
      </c>
      <c r="B279" t="s">
        <v>1347</v>
      </c>
      <c r="C279" t="s">
        <v>769</v>
      </c>
      <c r="D279">
        <v>28</v>
      </c>
      <c r="E279" t="s">
        <v>773</v>
      </c>
      <c r="F279">
        <v>1</v>
      </c>
      <c r="G279">
        <v>0</v>
      </c>
      <c r="H279">
        <v>8</v>
      </c>
      <c r="I279">
        <v>0</v>
      </c>
      <c r="J279">
        <v>1</v>
      </c>
      <c r="K279">
        <v>0</v>
      </c>
      <c r="L279">
        <v>0</v>
      </c>
      <c r="M279">
        <v>0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2</v>
      </c>
      <c r="U279">
        <v>0.5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1</v>
      </c>
      <c r="AC279">
        <v>0</v>
      </c>
      <c r="AD279">
        <v>1</v>
      </c>
    </row>
    <row r="280" spans="1:30">
      <c r="A280" s="72">
        <v>227</v>
      </c>
      <c r="B280" t="s">
        <v>1005</v>
      </c>
      <c r="C280" t="s">
        <v>776</v>
      </c>
      <c r="D280">
        <v>31</v>
      </c>
      <c r="E280" t="s">
        <v>855</v>
      </c>
      <c r="F280">
        <v>72</v>
      </c>
      <c r="G280">
        <v>72</v>
      </c>
      <c r="H280">
        <v>2277</v>
      </c>
      <c r="I280">
        <v>368</v>
      </c>
      <c r="J280">
        <v>753</v>
      </c>
      <c r="K280">
        <v>0.48899999999999999</v>
      </c>
      <c r="L280">
        <v>97</v>
      </c>
      <c r="M280">
        <v>226</v>
      </c>
      <c r="N280">
        <v>0.42899999999999999</v>
      </c>
      <c r="O280">
        <v>271</v>
      </c>
      <c r="P280">
        <v>527</v>
      </c>
      <c r="Q280">
        <v>0.51400000000000001</v>
      </c>
      <c r="R280">
        <v>0.55300000000000005</v>
      </c>
      <c r="S280">
        <v>94</v>
      </c>
      <c r="T280">
        <v>120</v>
      </c>
      <c r="U280">
        <v>0.78300000000000003</v>
      </c>
      <c r="V280">
        <v>103</v>
      </c>
      <c r="W280">
        <v>427</v>
      </c>
      <c r="X280">
        <v>530</v>
      </c>
      <c r="Y280">
        <v>339</v>
      </c>
      <c r="Z280">
        <v>43</v>
      </c>
      <c r="AA280">
        <v>78</v>
      </c>
      <c r="AB280">
        <v>132</v>
      </c>
      <c r="AC280">
        <v>138</v>
      </c>
      <c r="AD280">
        <v>927</v>
      </c>
    </row>
    <row r="281" spans="1:30">
      <c r="A281" s="72">
        <v>228</v>
      </c>
      <c r="B281" t="s">
        <v>1006</v>
      </c>
      <c r="C281" t="s">
        <v>769</v>
      </c>
      <c r="D281">
        <v>24</v>
      </c>
      <c r="E281" t="s">
        <v>818</v>
      </c>
      <c r="F281">
        <v>23</v>
      </c>
      <c r="G281">
        <v>3</v>
      </c>
      <c r="H281">
        <v>403</v>
      </c>
      <c r="I281">
        <v>56</v>
      </c>
      <c r="J281">
        <v>129</v>
      </c>
      <c r="K281">
        <v>0.434</v>
      </c>
      <c r="L281">
        <v>15</v>
      </c>
      <c r="M281">
        <v>58</v>
      </c>
      <c r="N281">
        <v>0.25900000000000001</v>
      </c>
      <c r="O281">
        <v>41</v>
      </c>
      <c r="P281">
        <v>71</v>
      </c>
      <c r="Q281">
        <v>0.57699999999999996</v>
      </c>
      <c r="R281">
        <v>0.49199999999999999</v>
      </c>
      <c r="S281">
        <v>25</v>
      </c>
      <c r="T281">
        <v>31</v>
      </c>
      <c r="U281">
        <v>0.80600000000000005</v>
      </c>
      <c r="V281">
        <v>13</v>
      </c>
      <c r="W281">
        <v>63</v>
      </c>
      <c r="X281">
        <v>76</v>
      </c>
      <c r="Y281">
        <v>25</v>
      </c>
      <c r="Z281">
        <v>7</v>
      </c>
      <c r="AA281">
        <v>6</v>
      </c>
      <c r="AB281">
        <v>11</v>
      </c>
      <c r="AC281">
        <v>23</v>
      </c>
      <c r="AD281">
        <v>152</v>
      </c>
    </row>
    <row r="282" spans="1:30">
      <c r="A282" s="72">
        <v>229</v>
      </c>
      <c r="B282" t="s">
        <v>1007</v>
      </c>
      <c r="C282" t="s">
        <v>776</v>
      </c>
      <c r="D282">
        <v>32</v>
      </c>
      <c r="E282" t="s">
        <v>826</v>
      </c>
      <c r="F282">
        <v>81</v>
      </c>
      <c r="G282">
        <v>81</v>
      </c>
      <c r="H282">
        <v>2463</v>
      </c>
      <c r="I282">
        <v>506</v>
      </c>
      <c r="J282">
        <v>911</v>
      </c>
      <c r="K282">
        <v>0.55500000000000005</v>
      </c>
      <c r="L282">
        <v>1</v>
      </c>
      <c r="M282">
        <v>7</v>
      </c>
      <c r="N282">
        <v>0.14299999999999999</v>
      </c>
      <c r="O282">
        <v>505</v>
      </c>
      <c r="P282">
        <v>904</v>
      </c>
      <c r="Q282">
        <v>0.55900000000000005</v>
      </c>
      <c r="R282">
        <v>0.55600000000000005</v>
      </c>
      <c r="S282">
        <v>334</v>
      </c>
      <c r="T282">
        <v>582</v>
      </c>
      <c r="U282">
        <v>0.57399999999999995</v>
      </c>
      <c r="V282">
        <v>255</v>
      </c>
      <c r="W282">
        <v>757</v>
      </c>
      <c r="X282">
        <v>1012</v>
      </c>
      <c r="Y282">
        <v>105</v>
      </c>
      <c r="Z282">
        <v>48</v>
      </c>
      <c r="AA282">
        <v>131</v>
      </c>
      <c r="AB282">
        <v>208</v>
      </c>
      <c r="AC282">
        <v>249</v>
      </c>
      <c r="AD282">
        <v>1347</v>
      </c>
    </row>
    <row r="283" spans="1:30">
      <c r="A283" s="72">
        <v>230</v>
      </c>
      <c r="B283" t="s">
        <v>1009</v>
      </c>
      <c r="C283" t="s">
        <v>766</v>
      </c>
      <c r="D283">
        <v>26</v>
      </c>
      <c r="E283" t="s">
        <v>770</v>
      </c>
      <c r="F283">
        <v>69</v>
      </c>
      <c r="G283">
        <v>10</v>
      </c>
      <c r="H283">
        <v>982</v>
      </c>
      <c r="I283">
        <v>60</v>
      </c>
      <c r="J283">
        <v>182</v>
      </c>
      <c r="K283">
        <v>0.33</v>
      </c>
      <c r="L283">
        <v>33</v>
      </c>
      <c r="M283">
        <v>115</v>
      </c>
      <c r="N283">
        <v>0.28699999999999998</v>
      </c>
      <c r="O283">
        <v>27</v>
      </c>
      <c r="P283">
        <v>67</v>
      </c>
      <c r="Q283">
        <v>0.40300000000000002</v>
      </c>
      <c r="R283">
        <v>0.42</v>
      </c>
      <c r="S283">
        <v>6</v>
      </c>
      <c r="T283">
        <v>20</v>
      </c>
      <c r="U283">
        <v>0.3</v>
      </c>
      <c r="V283">
        <v>42</v>
      </c>
      <c r="W283">
        <v>119</v>
      </c>
      <c r="X283">
        <v>161</v>
      </c>
      <c r="Y283">
        <v>20</v>
      </c>
      <c r="Z283">
        <v>15</v>
      </c>
      <c r="AA283">
        <v>43</v>
      </c>
      <c r="AB283">
        <v>26</v>
      </c>
      <c r="AC283">
        <v>82</v>
      </c>
      <c r="AD283">
        <v>159</v>
      </c>
    </row>
    <row r="284" spans="1:30">
      <c r="A284" s="72">
        <v>231</v>
      </c>
      <c r="B284" t="s">
        <v>1011</v>
      </c>
      <c r="C284" t="s">
        <v>769</v>
      </c>
      <c r="D284">
        <v>24</v>
      </c>
      <c r="E284" t="s">
        <v>800</v>
      </c>
      <c r="F284">
        <v>5</v>
      </c>
      <c r="G284">
        <v>1</v>
      </c>
      <c r="H284">
        <v>45</v>
      </c>
      <c r="I284">
        <v>7</v>
      </c>
      <c r="J284">
        <v>20</v>
      </c>
      <c r="K284">
        <v>0.35</v>
      </c>
      <c r="L284">
        <v>3</v>
      </c>
      <c r="M284">
        <v>14</v>
      </c>
      <c r="N284">
        <v>0.214</v>
      </c>
      <c r="O284">
        <v>4</v>
      </c>
      <c r="P284">
        <v>6</v>
      </c>
      <c r="Q284">
        <v>0.66700000000000004</v>
      </c>
      <c r="R284">
        <v>0.42499999999999999</v>
      </c>
      <c r="S284">
        <v>2</v>
      </c>
      <c r="T284">
        <v>2</v>
      </c>
      <c r="U284">
        <v>1</v>
      </c>
      <c r="V284">
        <v>0</v>
      </c>
      <c r="W284">
        <v>5</v>
      </c>
      <c r="X284">
        <v>5</v>
      </c>
      <c r="Y284">
        <v>3</v>
      </c>
      <c r="Z284">
        <v>3</v>
      </c>
      <c r="AA284">
        <v>0</v>
      </c>
      <c r="AB284">
        <v>2</v>
      </c>
      <c r="AC284">
        <v>7</v>
      </c>
      <c r="AD284">
        <v>19</v>
      </c>
    </row>
    <row r="285" spans="1:30">
      <c r="A285" s="72">
        <v>232</v>
      </c>
      <c r="B285" t="s">
        <v>1348</v>
      </c>
      <c r="C285" t="s">
        <v>766</v>
      </c>
      <c r="D285">
        <v>23</v>
      </c>
      <c r="E285" t="s">
        <v>788</v>
      </c>
      <c r="F285">
        <v>4</v>
      </c>
      <c r="G285">
        <v>0</v>
      </c>
      <c r="H285">
        <v>7</v>
      </c>
      <c r="I285">
        <v>3</v>
      </c>
      <c r="J285">
        <v>5</v>
      </c>
      <c r="K285">
        <v>0.6</v>
      </c>
      <c r="L285">
        <v>0</v>
      </c>
      <c r="M285">
        <v>0</v>
      </c>
      <c r="O285">
        <v>3</v>
      </c>
      <c r="P285">
        <v>5</v>
      </c>
      <c r="Q285">
        <v>0.6</v>
      </c>
      <c r="R285">
        <v>0.6</v>
      </c>
      <c r="S285">
        <v>0</v>
      </c>
      <c r="T285">
        <v>0</v>
      </c>
      <c r="V285">
        <v>2</v>
      </c>
      <c r="W285">
        <v>1</v>
      </c>
      <c r="X285">
        <v>3</v>
      </c>
      <c r="Y285">
        <v>0</v>
      </c>
      <c r="Z285">
        <v>0</v>
      </c>
      <c r="AA285">
        <v>1</v>
      </c>
      <c r="AB285">
        <v>1</v>
      </c>
      <c r="AC285">
        <v>0</v>
      </c>
      <c r="AD285">
        <v>6</v>
      </c>
    </row>
    <row r="286" spans="1:30">
      <c r="A286" s="72">
        <v>233</v>
      </c>
      <c r="B286" t="s">
        <v>1012</v>
      </c>
      <c r="C286" t="s">
        <v>766</v>
      </c>
      <c r="D286">
        <v>28</v>
      </c>
      <c r="E286" t="s">
        <v>869</v>
      </c>
      <c r="F286">
        <v>76</v>
      </c>
      <c r="G286">
        <v>76</v>
      </c>
      <c r="H286">
        <v>2093</v>
      </c>
      <c r="I286">
        <v>379</v>
      </c>
      <c r="J286">
        <v>784</v>
      </c>
      <c r="K286">
        <v>0.48299999999999998</v>
      </c>
      <c r="L286">
        <v>107</v>
      </c>
      <c r="M286">
        <v>297</v>
      </c>
      <c r="N286">
        <v>0.36</v>
      </c>
      <c r="O286">
        <v>272</v>
      </c>
      <c r="P286">
        <v>487</v>
      </c>
      <c r="Q286">
        <v>0.55900000000000005</v>
      </c>
      <c r="R286">
        <v>0.55200000000000005</v>
      </c>
      <c r="S286">
        <v>94</v>
      </c>
      <c r="T286">
        <v>118</v>
      </c>
      <c r="U286">
        <v>0.79700000000000004</v>
      </c>
      <c r="V286">
        <v>78</v>
      </c>
      <c r="W286">
        <v>400</v>
      </c>
      <c r="X286">
        <v>478</v>
      </c>
      <c r="Y286">
        <v>62</v>
      </c>
      <c r="Z286">
        <v>29</v>
      </c>
      <c r="AA286">
        <v>99</v>
      </c>
      <c r="AB286">
        <v>90</v>
      </c>
      <c r="AC286">
        <v>209</v>
      </c>
      <c r="AD286">
        <v>959</v>
      </c>
    </row>
    <row r="287" spans="1:30">
      <c r="A287" s="72">
        <v>234</v>
      </c>
      <c r="B287" t="s">
        <v>1013</v>
      </c>
      <c r="C287" t="s">
        <v>794</v>
      </c>
      <c r="D287">
        <v>34</v>
      </c>
      <c r="E287" t="s">
        <v>822</v>
      </c>
      <c r="F287">
        <v>64</v>
      </c>
      <c r="G287">
        <v>7</v>
      </c>
      <c r="H287">
        <v>1622</v>
      </c>
      <c r="I287">
        <v>148</v>
      </c>
      <c r="J287">
        <v>320</v>
      </c>
      <c r="K287">
        <v>0.46300000000000002</v>
      </c>
      <c r="L287">
        <v>33</v>
      </c>
      <c r="M287">
        <v>117</v>
      </c>
      <c r="N287">
        <v>0.28199999999999997</v>
      </c>
      <c r="O287">
        <v>115</v>
      </c>
      <c r="P287">
        <v>203</v>
      </c>
      <c r="Q287">
        <v>0.56699999999999995</v>
      </c>
      <c r="R287">
        <v>0.51400000000000001</v>
      </c>
      <c r="S287">
        <v>55</v>
      </c>
      <c r="T287">
        <v>87</v>
      </c>
      <c r="U287">
        <v>0.63200000000000001</v>
      </c>
      <c r="V287">
        <v>50</v>
      </c>
      <c r="W287">
        <v>196</v>
      </c>
      <c r="X287">
        <v>246</v>
      </c>
      <c r="Y287">
        <v>210</v>
      </c>
      <c r="Z287">
        <v>54</v>
      </c>
      <c r="AA287">
        <v>38</v>
      </c>
      <c r="AB287">
        <v>67</v>
      </c>
      <c r="AC287">
        <v>99</v>
      </c>
      <c r="AD287">
        <v>384</v>
      </c>
    </row>
    <row r="288" spans="1:30">
      <c r="A288" s="72">
        <v>235</v>
      </c>
      <c r="B288" t="s">
        <v>1014</v>
      </c>
      <c r="C288" t="s">
        <v>766</v>
      </c>
      <c r="D288">
        <v>30</v>
      </c>
      <c r="E288" t="s">
        <v>772</v>
      </c>
      <c r="F288">
        <v>69</v>
      </c>
      <c r="G288">
        <v>43</v>
      </c>
      <c r="H288">
        <v>1729</v>
      </c>
      <c r="I288">
        <v>277</v>
      </c>
      <c r="J288">
        <v>613</v>
      </c>
      <c r="K288">
        <v>0.45200000000000001</v>
      </c>
      <c r="L288">
        <v>91</v>
      </c>
      <c r="M288">
        <v>253</v>
      </c>
      <c r="N288">
        <v>0.36</v>
      </c>
      <c r="O288">
        <v>186</v>
      </c>
      <c r="P288">
        <v>360</v>
      </c>
      <c r="Q288">
        <v>0.51700000000000002</v>
      </c>
      <c r="R288">
        <v>0.52600000000000002</v>
      </c>
      <c r="S288">
        <v>105</v>
      </c>
      <c r="T288">
        <v>135</v>
      </c>
      <c r="U288">
        <v>0.77800000000000002</v>
      </c>
      <c r="V288">
        <v>118</v>
      </c>
      <c r="W288">
        <v>287</v>
      </c>
      <c r="X288">
        <v>405</v>
      </c>
      <c r="Y288">
        <v>90</v>
      </c>
      <c r="Z288">
        <v>61</v>
      </c>
      <c r="AA288">
        <v>26</v>
      </c>
      <c r="AB288">
        <v>72</v>
      </c>
      <c r="AC288">
        <v>157</v>
      </c>
      <c r="AD288">
        <v>750</v>
      </c>
    </row>
    <row r="289" spans="1:30">
      <c r="A289" s="72">
        <v>235</v>
      </c>
      <c r="B289" t="s">
        <v>1014</v>
      </c>
      <c r="C289" t="s">
        <v>766</v>
      </c>
      <c r="D289">
        <v>30</v>
      </c>
      <c r="E289" t="s">
        <v>831</v>
      </c>
      <c r="F289">
        <v>46</v>
      </c>
      <c r="G289">
        <v>40</v>
      </c>
      <c r="H289">
        <v>1175</v>
      </c>
      <c r="I289">
        <v>184</v>
      </c>
      <c r="J289">
        <v>401</v>
      </c>
      <c r="K289">
        <v>0.45900000000000002</v>
      </c>
      <c r="L289">
        <v>61</v>
      </c>
      <c r="M289">
        <v>170</v>
      </c>
      <c r="N289">
        <v>0.35899999999999999</v>
      </c>
      <c r="O289">
        <v>123</v>
      </c>
      <c r="P289">
        <v>231</v>
      </c>
      <c r="Q289">
        <v>0.53200000000000003</v>
      </c>
      <c r="R289">
        <v>0.53500000000000003</v>
      </c>
      <c r="S289">
        <v>72</v>
      </c>
      <c r="T289">
        <v>90</v>
      </c>
      <c r="U289">
        <v>0.8</v>
      </c>
      <c r="V289">
        <v>74</v>
      </c>
      <c r="W289">
        <v>177</v>
      </c>
      <c r="X289">
        <v>251</v>
      </c>
      <c r="Y289">
        <v>51</v>
      </c>
      <c r="Z289">
        <v>44</v>
      </c>
      <c r="AA289">
        <v>17</v>
      </c>
      <c r="AB289">
        <v>43</v>
      </c>
      <c r="AC289">
        <v>92</v>
      </c>
      <c r="AD289">
        <v>501</v>
      </c>
    </row>
    <row r="290" spans="1:30">
      <c r="A290" s="72">
        <v>235</v>
      </c>
      <c r="B290" t="s">
        <v>1014</v>
      </c>
      <c r="C290" t="s">
        <v>766</v>
      </c>
      <c r="D290">
        <v>30</v>
      </c>
      <c r="E290" t="s">
        <v>797</v>
      </c>
      <c r="F290">
        <v>23</v>
      </c>
      <c r="G290">
        <v>3</v>
      </c>
      <c r="H290">
        <v>554</v>
      </c>
      <c r="I290">
        <v>93</v>
      </c>
      <c r="J290">
        <v>212</v>
      </c>
      <c r="K290">
        <v>0.439</v>
      </c>
      <c r="L290">
        <v>30</v>
      </c>
      <c r="M290">
        <v>83</v>
      </c>
      <c r="N290">
        <v>0.36099999999999999</v>
      </c>
      <c r="O290">
        <v>63</v>
      </c>
      <c r="P290">
        <v>129</v>
      </c>
      <c r="Q290">
        <v>0.48799999999999999</v>
      </c>
      <c r="R290">
        <v>0.50900000000000001</v>
      </c>
      <c r="S290">
        <v>33</v>
      </c>
      <c r="T290">
        <v>45</v>
      </c>
      <c r="U290">
        <v>0.73299999999999998</v>
      </c>
      <c r="V290">
        <v>44</v>
      </c>
      <c r="W290">
        <v>110</v>
      </c>
      <c r="X290">
        <v>154</v>
      </c>
      <c r="Y290">
        <v>39</v>
      </c>
      <c r="Z290">
        <v>17</v>
      </c>
      <c r="AA290">
        <v>9</v>
      </c>
      <c r="AB290">
        <v>29</v>
      </c>
      <c r="AC290">
        <v>65</v>
      </c>
      <c r="AD290">
        <v>249</v>
      </c>
    </row>
    <row r="291" spans="1:30">
      <c r="A291" s="72">
        <v>236</v>
      </c>
      <c r="B291" t="s">
        <v>1015</v>
      </c>
      <c r="C291" t="s">
        <v>794</v>
      </c>
      <c r="D291">
        <v>30</v>
      </c>
      <c r="E291" t="s">
        <v>851</v>
      </c>
      <c r="F291">
        <v>82</v>
      </c>
      <c r="G291">
        <v>81</v>
      </c>
      <c r="H291">
        <v>2578</v>
      </c>
      <c r="I291">
        <v>335</v>
      </c>
      <c r="J291">
        <v>718</v>
      </c>
      <c r="K291">
        <v>0.46700000000000003</v>
      </c>
      <c r="L291">
        <v>204</v>
      </c>
      <c r="M291">
        <v>464</v>
      </c>
      <c r="N291">
        <v>0.44</v>
      </c>
      <c r="O291">
        <v>131</v>
      </c>
      <c r="P291">
        <v>254</v>
      </c>
      <c r="Q291">
        <v>0.51600000000000001</v>
      </c>
      <c r="R291">
        <v>0.60899999999999999</v>
      </c>
      <c r="S291">
        <v>66</v>
      </c>
      <c r="T291">
        <v>83</v>
      </c>
      <c r="U291">
        <v>0.79500000000000004</v>
      </c>
      <c r="V291">
        <v>24</v>
      </c>
      <c r="W291">
        <v>320</v>
      </c>
      <c r="X291">
        <v>344</v>
      </c>
      <c r="Y291">
        <v>392</v>
      </c>
      <c r="Z291">
        <v>90</v>
      </c>
      <c r="AA291">
        <v>20</v>
      </c>
      <c r="AB291">
        <v>159</v>
      </c>
      <c r="AC291">
        <v>178</v>
      </c>
      <c r="AD291">
        <v>940</v>
      </c>
    </row>
    <row r="292" spans="1:30">
      <c r="A292" s="72">
        <v>237</v>
      </c>
      <c r="B292" t="s">
        <v>1349</v>
      </c>
      <c r="C292" t="s">
        <v>769</v>
      </c>
      <c r="D292">
        <v>32</v>
      </c>
      <c r="E292" t="s">
        <v>846</v>
      </c>
      <c r="F292">
        <v>2</v>
      </c>
      <c r="G292">
        <v>0</v>
      </c>
      <c r="H292">
        <v>64</v>
      </c>
      <c r="I292">
        <v>8</v>
      </c>
      <c r="J292">
        <v>17</v>
      </c>
      <c r="K292">
        <v>0.47099999999999997</v>
      </c>
      <c r="L292">
        <v>5</v>
      </c>
      <c r="M292">
        <v>9</v>
      </c>
      <c r="N292">
        <v>0.55600000000000005</v>
      </c>
      <c r="O292">
        <v>3</v>
      </c>
      <c r="P292">
        <v>8</v>
      </c>
      <c r="Q292">
        <v>0.375</v>
      </c>
      <c r="R292">
        <v>0.61799999999999999</v>
      </c>
      <c r="S292">
        <v>3</v>
      </c>
      <c r="T292">
        <v>3</v>
      </c>
      <c r="U292">
        <v>1</v>
      </c>
      <c r="V292">
        <v>1</v>
      </c>
      <c r="W292">
        <v>5</v>
      </c>
      <c r="X292">
        <v>6</v>
      </c>
      <c r="Y292">
        <v>7</v>
      </c>
      <c r="Z292">
        <v>3</v>
      </c>
      <c r="AA292">
        <v>3</v>
      </c>
      <c r="AB292">
        <v>3</v>
      </c>
      <c r="AC292">
        <v>3</v>
      </c>
      <c r="AD292">
        <v>24</v>
      </c>
    </row>
    <row r="293" spans="1:30">
      <c r="A293" s="72">
        <v>238</v>
      </c>
      <c r="B293" t="s">
        <v>1016</v>
      </c>
      <c r="C293" t="s">
        <v>794</v>
      </c>
      <c r="D293">
        <v>20</v>
      </c>
      <c r="E293" t="s">
        <v>846</v>
      </c>
      <c r="F293">
        <v>59</v>
      </c>
      <c r="G293">
        <v>59</v>
      </c>
      <c r="H293">
        <v>1975</v>
      </c>
      <c r="I293">
        <v>358</v>
      </c>
      <c r="J293">
        <v>761</v>
      </c>
      <c r="K293">
        <v>0.47</v>
      </c>
      <c r="L293">
        <v>41</v>
      </c>
      <c r="M293">
        <v>105</v>
      </c>
      <c r="N293">
        <v>0.39</v>
      </c>
      <c r="O293">
        <v>317</v>
      </c>
      <c r="P293">
        <v>656</v>
      </c>
      <c r="Q293">
        <v>0.48299999999999998</v>
      </c>
      <c r="R293">
        <v>0.497</v>
      </c>
      <c r="S293">
        <v>192</v>
      </c>
      <c r="T293">
        <v>282</v>
      </c>
      <c r="U293">
        <v>0.68100000000000005</v>
      </c>
      <c r="V293">
        <v>57</v>
      </c>
      <c r="W293">
        <v>257</v>
      </c>
      <c r="X293">
        <v>314</v>
      </c>
      <c r="Y293">
        <v>230</v>
      </c>
      <c r="Z293">
        <v>45</v>
      </c>
      <c r="AA293">
        <v>43</v>
      </c>
      <c r="AB293">
        <v>149</v>
      </c>
      <c r="AC293">
        <v>163</v>
      </c>
      <c r="AD293">
        <v>949</v>
      </c>
    </row>
    <row r="294" spans="1:30">
      <c r="A294" s="72">
        <v>239</v>
      </c>
      <c r="B294" t="s">
        <v>1017</v>
      </c>
      <c r="C294" t="s">
        <v>811</v>
      </c>
      <c r="D294">
        <v>25</v>
      </c>
      <c r="E294" t="s">
        <v>855</v>
      </c>
      <c r="F294">
        <v>60</v>
      </c>
      <c r="G294">
        <v>60</v>
      </c>
      <c r="H294">
        <v>1931</v>
      </c>
      <c r="I294">
        <v>534</v>
      </c>
      <c r="J294">
        <v>1087</v>
      </c>
      <c r="K294">
        <v>0.49099999999999999</v>
      </c>
      <c r="L294">
        <v>166</v>
      </c>
      <c r="M294">
        <v>407</v>
      </c>
      <c r="N294">
        <v>0.40799999999999997</v>
      </c>
      <c r="O294">
        <v>368</v>
      </c>
      <c r="P294">
        <v>680</v>
      </c>
      <c r="Q294">
        <v>0.54100000000000004</v>
      </c>
      <c r="R294">
        <v>0.56799999999999995</v>
      </c>
      <c r="S294">
        <v>232</v>
      </c>
      <c r="T294">
        <v>261</v>
      </c>
      <c r="U294">
        <v>0.88900000000000001</v>
      </c>
      <c r="V294">
        <v>33</v>
      </c>
      <c r="W294">
        <v>194</v>
      </c>
      <c r="X294">
        <v>227</v>
      </c>
      <c r="Y294">
        <v>306</v>
      </c>
      <c r="Z294">
        <v>65</v>
      </c>
      <c r="AA294">
        <v>17</v>
      </c>
      <c r="AB294">
        <v>140</v>
      </c>
      <c r="AC294">
        <v>122</v>
      </c>
      <c r="AD294">
        <v>1466</v>
      </c>
    </row>
    <row r="295" spans="1:30">
      <c r="A295" s="72">
        <v>240</v>
      </c>
      <c r="B295" t="s">
        <v>1350</v>
      </c>
      <c r="C295" t="s">
        <v>766</v>
      </c>
      <c r="D295">
        <v>20</v>
      </c>
      <c r="E295" t="s">
        <v>812</v>
      </c>
      <c r="F295">
        <v>27</v>
      </c>
      <c r="G295">
        <v>10</v>
      </c>
      <c r="H295">
        <v>536</v>
      </c>
      <c r="I295">
        <v>55</v>
      </c>
      <c r="J295">
        <v>145</v>
      </c>
      <c r="K295">
        <v>0.379</v>
      </c>
      <c r="L295">
        <v>16</v>
      </c>
      <c r="M295">
        <v>46</v>
      </c>
      <c r="N295">
        <v>0.34799999999999998</v>
      </c>
      <c r="O295">
        <v>39</v>
      </c>
      <c r="P295">
        <v>99</v>
      </c>
      <c r="Q295">
        <v>0.39400000000000002</v>
      </c>
      <c r="R295">
        <v>0.434</v>
      </c>
      <c r="S295">
        <v>19</v>
      </c>
      <c r="T295">
        <v>25</v>
      </c>
      <c r="U295">
        <v>0.76</v>
      </c>
      <c r="V295">
        <v>16</v>
      </c>
      <c r="W295">
        <v>83</v>
      </c>
      <c r="X295">
        <v>99</v>
      </c>
      <c r="Y295">
        <v>18</v>
      </c>
      <c r="Z295">
        <v>33</v>
      </c>
      <c r="AA295">
        <v>30</v>
      </c>
      <c r="AB295">
        <v>27</v>
      </c>
      <c r="AC295">
        <v>48</v>
      </c>
      <c r="AD295">
        <v>145</v>
      </c>
    </row>
    <row r="296" spans="1:30">
      <c r="A296" s="72">
        <v>241</v>
      </c>
      <c r="B296" t="s">
        <v>1351</v>
      </c>
      <c r="C296" t="s">
        <v>794</v>
      </c>
      <c r="D296">
        <v>23</v>
      </c>
      <c r="E296" t="s">
        <v>812</v>
      </c>
      <c r="F296">
        <v>62</v>
      </c>
      <c r="G296">
        <v>12</v>
      </c>
      <c r="H296">
        <v>1020</v>
      </c>
      <c r="I296">
        <v>93</v>
      </c>
      <c r="J296">
        <v>218</v>
      </c>
      <c r="K296">
        <v>0.42699999999999999</v>
      </c>
      <c r="L296">
        <v>9</v>
      </c>
      <c r="M296">
        <v>46</v>
      </c>
      <c r="N296">
        <v>0.19600000000000001</v>
      </c>
      <c r="O296">
        <v>84</v>
      </c>
      <c r="P296">
        <v>172</v>
      </c>
      <c r="Q296">
        <v>0.48799999999999999</v>
      </c>
      <c r="R296">
        <v>0.44700000000000001</v>
      </c>
      <c r="S296">
        <v>34</v>
      </c>
      <c r="T296">
        <v>47</v>
      </c>
      <c r="U296">
        <v>0.72299999999999998</v>
      </c>
      <c r="V296">
        <v>36</v>
      </c>
      <c r="W296">
        <v>101</v>
      </c>
      <c r="X296">
        <v>137</v>
      </c>
      <c r="Y296">
        <v>57</v>
      </c>
      <c r="Z296">
        <v>33</v>
      </c>
      <c r="AA296">
        <v>12</v>
      </c>
      <c r="AB296">
        <v>30</v>
      </c>
      <c r="AC296">
        <v>81</v>
      </c>
      <c r="AD296">
        <v>229</v>
      </c>
    </row>
    <row r="297" spans="1:30">
      <c r="A297" s="72">
        <v>242</v>
      </c>
      <c r="B297" t="s">
        <v>1018</v>
      </c>
      <c r="C297" t="s">
        <v>811</v>
      </c>
      <c r="D297">
        <v>34</v>
      </c>
      <c r="E297" t="s">
        <v>804</v>
      </c>
      <c r="F297">
        <v>62</v>
      </c>
      <c r="G297">
        <v>56</v>
      </c>
      <c r="H297">
        <v>1548</v>
      </c>
      <c r="I297">
        <v>189</v>
      </c>
      <c r="J297">
        <v>443</v>
      </c>
      <c r="K297">
        <v>0.42699999999999999</v>
      </c>
      <c r="L297">
        <v>25</v>
      </c>
      <c r="M297">
        <v>86</v>
      </c>
      <c r="N297">
        <v>0.29099999999999998</v>
      </c>
      <c r="O297">
        <v>164</v>
      </c>
      <c r="P297">
        <v>357</v>
      </c>
      <c r="Q297">
        <v>0.45900000000000002</v>
      </c>
      <c r="R297">
        <v>0.45500000000000002</v>
      </c>
      <c r="S297">
        <v>63</v>
      </c>
      <c r="T297">
        <v>75</v>
      </c>
      <c r="U297">
        <v>0.84</v>
      </c>
      <c r="V297">
        <v>22</v>
      </c>
      <c r="W297">
        <v>169</v>
      </c>
      <c r="X297">
        <v>191</v>
      </c>
      <c r="Y297">
        <v>348</v>
      </c>
      <c r="Z297">
        <v>35</v>
      </c>
      <c r="AA297">
        <v>4</v>
      </c>
      <c r="AB297">
        <v>115</v>
      </c>
      <c r="AC297">
        <v>98</v>
      </c>
      <c r="AD297">
        <v>466</v>
      </c>
    </row>
    <row r="298" spans="1:30">
      <c r="A298" s="72">
        <v>243</v>
      </c>
      <c r="B298" t="s">
        <v>1352</v>
      </c>
      <c r="C298" t="s">
        <v>811</v>
      </c>
      <c r="D298">
        <v>31</v>
      </c>
      <c r="E298" t="s">
        <v>800</v>
      </c>
      <c r="F298">
        <v>1</v>
      </c>
      <c r="G298">
        <v>0</v>
      </c>
      <c r="H298">
        <v>35</v>
      </c>
      <c r="I298">
        <v>3</v>
      </c>
      <c r="J298">
        <v>9</v>
      </c>
      <c r="K298">
        <v>0.33300000000000002</v>
      </c>
      <c r="L298">
        <v>1</v>
      </c>
      <c r="M298">
        <v>4</v>
      </c>
      <c r="N298">
        <v>0.25</v>
      </c>
      <c r="O298">
        <v>2</v>
      </c>
      <c r="P298">
        <v>5</v>
      </c>
      <c r="Q298">
        <v>0.4</v>
      </c>
      <c r="R298">
        <v>0.38900000000000001</v>
      </c>
      <c r="S298">
        <v>1</v>
      </c>
      <c r="T298">
        <v>2</v>
      </c>
      <c r="U298">
        <v>0.5</v>
      </c>
      <c r="V298">
        <v>2</v>
      </c>
      <c r="W298">
        <v>1</v>
      </c>
      <c r="X298">
        <v>3</v>
      </c>
      <c r="Y298">
        <v>1</v>
      </c>
      <c r="Z298">
        <v>0</v>
      </c>
      <c r="AA298">
        <v>0</v>
      </c>
      <c r="AB298">
        <v>1</v>
      </c>
      <c r="AC298">
        <v>4</v>
      </c>
      <c r="AD298">
        <v>8</v>
      </c>
    </row>
    <row r="299" spans="1:30">
      <c r="A299" s="72">
        <v>244</v>
      </c>
      <c r="B299" t="s">
        <v>1019</v>
      </c>
      <c r="C299" t="s">
        <v>811</v>
      </c>
      <c r="D299">
        <v>23</v>
      </c>
      <c r="E299" t="s">
        <v>772</v>
      </c>
      <c r="F299">
        <v>15</v>
      </c>
      <c r="G299">
        <v>0</v>
      </c>
      <c r="H299">
        <v>80</v>
      </c>
      <c r="I299">
        <v>7</v>
      </c>
      <c r="J299">
        <v>18</v>
      </c>
      <c r="K299">
        <v>0.38900000000000001</v>
      </c>
      <c r="L299">
        <v>1</v>
      </c>
      <c r="M299">
        <v>7</v>
      </c>
      <c r="N299">
        <v>0.14299999999999999</v>
      </c>
      <c r="O299">
        <v>6</v>
      </c>
      <c r="P299">
        <v>11</v>
      </c>
      <c r="Q299">
        <v>0.54500000000000004</v>
      </c>
      <c r="R299">
        <v>0.41699999999999998</v>
      </c>
      <c r="S299">
        <v>1</v>
      </c>
      <c r="T299">
        <v>2</v>
      </c>
      <c r="U299">
        <v>0.5</v>
      </c>
      <c r="V299">
        <v>5</v>
      </c>
      <c r="W299">
        <v>7</v>
      </c>
      <c r="X299">
        <v>12</v>
      </c>
      <c r="Y299">
        <v>9</v>
      </c>
      <c r="Z299">
        <v>5</v>
      </c>
      <c r="AA299">
        <v>1</v>
      </c>
      <c r="AB299">
        <v>10</v>
      </c>
      <c r="AC299">
        <v>7</v>
      </c>
      <c r="AD299">
        <v>16</v>
      </c>
    </row>
    <row r="300" spans="1:30">
      <c r="A300" s="72">
        <v>244</v>
      </c>
      <c r="B300" t="s">
        <v>1019</v>
      </c>
      <c r="C300" t="s">
        <v>811</v>
      </c>
      <c r="D300">
        <v>23</v>
      </c>
      <c r="E300" t="s">
        <v>800</v>
      </c>
      <c r="F300">
        <v>12</v>
      </c>
      <c r="G300">
        <v>0</v>
      </c>
      <c r="H300">
        <v>63</v>
      </c>
      <c r="I300">
        <v>4</v>
      </c>
      <c r="J300">
        <v>14</v>
      </c>
      <c r="K300">
        <v>0.28599999999999998</v>
      </c>
      <c r="L300">
        <v>0</v>
      </c>
      <c r="M300">
        <v>6</v>
      </c>
      <c r="N300">
        <v>0</v>
      </c>
      <c r="O300">
        <v>4</v>
      </c>
      <c r="P300">
        <v>8</v>
      </c>
      <c r="Q300">
        <v>0.5</v>
      </c>
      <c r="R300">
        <v>0.28599999999999998</v>
      </c>
      <c r="S300">
        <v>0</v>
      </c>
      <c r="T300">
        <v>0</v>
      </c>
      <c r="V300">
        <v>4</v>
      </c>
      <c r="W300">
        <v>7</v>
      </c>
      <c r="X300">
        <v>11</v>
      </c>
      <c r="Y300">
        <v>5</v>
      </c>
      <c r="Z300">
        <v>4</v>
      </c>
      <c r="AA300">
        <v>1</v>
      </c>
      <c r="AB300">
        <v>9</v>
      </c>
      <c r="AC300">
        <v>6</v>
      </c>
      <c r="AD300">
        <v>8</v>
      </c>
    </row>
    <row r="301" spans="1:30">
      <c r="A301" s="72">
        <v>244</v>
      </c>
      <c r="B301" t="s">
        <v>1019</v>
      </c>
      <c r="C301" t="s">
        <v>811</v>
      </c>
      <c r="D301">
        <v>23</v>
      </c>
      <c r="E301" t="s">
        <v>797</v>
      </c>
      <c r="F301">
        <v>3</v>
      </c>
      <c r="G301">
        <v>0</v>
      </c>
      <c r="H301">
        <v>17</v>
      </c>
      <c r="I301">
        <v>3</v>
      </c>
      <c r="J301">
        <v>4</v>
      </c>
      <c r="K301">
        <v>0.75</v>
      </c>
      <c r="L301">
        <v>1</v>
      </c>
      <c r="M301">
        <v>1</v>
      </c>
      <c r="N301">
        <v>1</v>
      </c>
      <c r="O301">
        <v>2</v>
      </c>
      <c r="P301">
        <v>3</v>
      </c>
      <c r="Q301">
        <v>0.66700000000000004</v>
      </c>
      <c r="R301">
        <v>0.875</v>
      </c>
      <c r="S301">
        <v>1</v>
      </c>
      <c r="T301">
        <v>2</v>
      </c>
      <c r="U301">
        <v>0.5</v>
      </c>
      <c r="V301">
        <v>1</v>
      </c>
      <c r="W301">
        <v>0</v>
      </c>
      <c r="X301">
        <v>1</v>
      </c>
      <c r="Y301">
        <v>4</v>
      </c>
      <c r="Z301">
        <v>1</v>
      </c>
      <c r="AA301">
        <v>0</v>
      </c>
      <c r="AB301">
        <v>1</v>
      </c>
      <c r="AC301">
        <v>1</v>
      </c>
      <c r="AD301">
        <v>8</v>
      </c>
    </row>
    <row r="302" spans="1:30">
      <c r="A302" s="72">
        <v>245</v>
      </c>
      <c r="B302" t="s">
        <v>1353</v>
      </c>
      <c r="C302" t="s">
        <v>794</v>
      </c>
      <c r="D302">
        <v>20</v>
      </c>
      <c r="E302" t="s">
        <v>818</v>
      </c>
      <c r="F302">
        <v>77</v>
      </c>
      <c r="G302">
        <v>35</v>
      </c>
      <c r="H302">
        <v>1959</v>
      </c>
      <c r="I302">
        <v>389</v>
      </c>
      <c r="J302">
        <v>932</v>
      </c>
      <c r="K302">
        <v>0.41699999999999998</v>
      </c>
      <c r="L302">
        <v>57</v>
      </c>
      <c r="M302">
        <v>217</v>
      </c>
      <c r="N302">
        <v>0.26300000000000001</v>
      </c>
      <c r="O302">
        <v>332</v>
      </c>
      <c r="P302">
        <v>715</v>
      </c>
      <c r="Q302">
        <v>0.46400000000000002</v>
      </c>
      <c r="R302">
        <v>0.44800000000000001</v>
      </c>
      <c r="S302">
        <v>177</v>
      </c>
      <c r="T302">
        <v>279</v>
      </c>
      <c r="U302">
        <v>0.63400000000000001</v>
      </c>
      <c r="V302">
        <v>95</v>
      </c>
      <c r="W302">
        <v>256</v>
      </c>
      <c r="X302">
        <v>351</v>
      </c>
      <c r="Y302">
        <v>119</v>
      </c>
      <c r="Z302">
        <v>80</v>
      </c>
      <c r="AA302">
        <v>35</v>
      </c>
      <c r="AB302">
        <v>146</v>
      </c>
      <c r="AC302">
        <v>218</v>
      </c>
      <c r="AD302">
        <v>1012</v>
      </c>
    </row>
    <row r="303" spans="1:30">
      <c r="A303" s="72">
        <v>246</v>
      </c>
      <c r="B303" t="s">
        <v>1354</v>
      </c>
      <c r="C303" t="s">
        <v>794</v>
      </c>
      <c r="D303">
        <v>22</v>
      </c>
      <c r="E303" t="s">
        <v>778</v>
      </c>
      <c r="F303">
        <v>68</v>
      </c>
      <c r="G303">
        <v>41</v>
      </c>
      <c r="H303">
        <v>1506</v>
      </c>
      <c r="I303">
        <v>185</v>
      </c>
      <c r="J303">
        <v>419</v>
      </c>
      <c r="K303">
        <v>0.442</v>
      </c>
      <c r="L303">
        <v>57</v>
      </c>
      <c r="M303">
        <v>185</v>
      </c>
      <c r="N303">
        <v>0.308</v>
      </c>
      <c r="O303">
        <v>128</v>
      </c>
      <c r="P303">
        <v>234</v>
      </c>
      <c r="Q303">
        <v>0.54700000000000004</v>
      </c>
      <c r="R303">
        <v>0.51</v>
      </c>
      <c r="S303">
        <v>26</v>
      </c>
      <c r="T303">
        <v>36</v>
      </c>
      <c r="U303">
        <v>0.72199999999999998</v>
      </c>
      <c r="V303">
        <v>27</v>
      </c>
      <c r="W303">
        <v>160</v>
      </c>
      <c r="X303">
        <v>187</v>
      </c>
      <c r="Y303">
        <v>74</v>
      </c>
      <c r="Z303">
        <v>28</v>
      </c>
      <c r="AA303">
        <v>13</v>
      </c>
      <c r="AB303">
        <v>40</v>
      </c>
      <c r="AC303">
        <v>81</v>
      </c>
      <c r="AD303">
        <v>453</v>
      </c>
    </row>
    <row r="304" spans="1:30">
      <c r="A304" s="72">
        <v>247</v>
      </c>
      <c r="B304" t="s">
        <v>1021</v>
      </c>
      <c r="C304" t="s">
        <v>811</v>
      </c>
      <c r="D304">
        <v>27</v>
      </c>
      <c r="E304" t="s">
        <v>829</v>
      </c>
      <c r="F304">
        <v>45</v>
      </c>
      <c r="G304">
        <v>45</v>
      </c>
      <c r="H304">
        <v>1201</v>
      </c>
      <c r="I304">
        <v>246</v>
      </c>
      <c r="J304">
        <v>577</v>
      </c>
      <c r="K304">
        <v>0.42599999999999999</v>
      </c>
      <c r="L304">
        <v>52</v>
      </c>
      <c r="M304">
        <v>169</v>
      </c>
      <c r="N304">
        <v>0.308</v>
      </c>
      <c r="O304">
        <v>194</v>
      </c>
      <c r="P304">
        <v>408</v>
      </c>
      <c r="Q304">
        <v>0.47499999999999998</v>
      </c>
      <c r="R304">
        <v>0.47099999999999997</v>
      </c>
      <c r="S304">
        <v>112</v>
      </c>
      <c r="T304">
        <v>134</v>
      </c>
      <c r="U304">
        <v>0.83599999999999997</v>
      </c>
      <c r="V304">
        <v>29</v>
      </c>
      <c r="W304">
        <v>96</v>
      </c>
      <c r="X304">
        <v>125</v>
      </c>
      <c r="Y304">
        <v>238</v>
      </c>
      <c r="Z304">
        <v>27</v>
      </c>
      <c r="AA304">
        <v>4</v>
      </c>
      <c r="AB304">
        <v>99</v>
      </c>
      <c r="AC304">
        <v>87</v>
      </c>
      <c r="AD304">
        <v>656</v>
      </c>
    </row>
    <row r="305" spans="1:30">
      <c r="A305" s="72">
        <v>248</v>
      </c>
      <c r="B305" t="s">
        <v>1022</v>
      </c>
      <c r="C305" t="s">
        <v>766</v>
      </c>
      <c r="D305">
        <v>33</v>
      </c>
      <c r="E305" t="s">
        <v>792</v>
      </c>
      <c r="F305">
        <v>82</v>
      </c>
      <c r="G305">
        <v>82</v>
      </c>
      <c r="H305">
        <v>3026</v>
      </c>
      <c r="I305">
        <v>857</v>
      </c>
      <c r="J305">
        <v>1580</v>
      </c>
      <c r="K305">
        <v>0.54200000000000004</v>
      </c>
      <c r="L305">
        <v>149</v>
      </c>
      <c r="M305">
        <v>406</v>
      </c>
      <c r="N305">
        <v>0.36699999999999999</v>
      </c>
      <c r="O305">
        <v>708</v>
      </c>
      <c r="P305">
        <v>1174</v>
      </c>
      <c r="Q305">
        <v>0.60299999999999998</v>
      </c>
      <c r="R305">
        <v>0.59</v>
      </c>
      <c r="S305">
        <v>388</v>
      </c>
      <c r="T305">
        <v>531</v>
      </c>
      <c r="U305">
        <v>0.73099999999999998</v>
      </c>
      <c r="V305">
        <v>97</v>
      </c>
      <c r="W305">
        <v>612</v>
      </c>
      <c r="X305">
        <v>709</v>
      </c>
      <c r="Y305">
        <v>747</v>
      </c>
      <c r="Z305">
        <v>116</v>
      </c>
      <c r="AA305">
        <v>71</v>
      </c>
      <c r="AB305">
        <v>347</v>
      </c>
      <c r="AC305">
        <v>136</v>
      </c>
      <c r="AD305">
        <v>2251</v>
      </c>
    </row>
    <row r="306" spans="1:30">
      <c r="A306" s="72">
        <v>249</v>
      </c>
      <c r="B306" t="s">
        <v>1355</v>
      </c>
      <c r="C306" t="s">
        <v>811</v>
      </c>
      <c r="D306">
        <v>27</v>
      </c>
      <c r="E306" t="s">
        <v>772</v>
      </c>
      <c r="F306">
        <v>36</v>
      </c>
      <c r="G306">
        <v>10</v>
      </c>
      <c r="H306">
        <v>687</v>
      </c>
      <c r="I306">
        <v>123</v>
      </c>
      <c r="J306">
        <v>321</v>
      </c>
      <c r="K306">
        <v>0.38300000000000001</v>
      </c>
      <c r="L306">
        <v>26</v>
      </c>
      <c r="M306">
        <v>98</v>
      </c>
      <c r="N306">
        <v>0.26500000000000001</v>
      </c>
      <c r="O306">
        <v>97</v>
      </c>
      <c r="P306">
        <v>223</v>
      </c>
      <c r="Q306">
        <v>0.435</v>
      </c>
      <c r="R306">
        <v>0.42399999999999999</v>
      </c>
      <c r="S306">
        <v>64</v>
      </c>
      <c r="T306">
        <v>84</v>
      </c>
      <c r="U306">
        <v>0.76200000000000001</v>
      </c>
      <c r="V306">
        <v>13</v>
      </c>
      <c r="W306">
        <v>77</v>
      </c>
      <c r="X306">
        <v>90</v>
      </c>
      <c r="Y306">
        <v>126</v>
      </c>
      <c r="Z306">
        <v>28</v>
      </c>
      <c r="AA306">
        <v>7</v>
      </c>
      <c r="AB306">
        <v>49</v>
      </c>
      <c r="AC306">
        <v>48</v>
      </c>
      <c r="AD306">
        <v>336</v>
      </c>
    </row>
    <row r="307" spans="1:30">
      <c r="A307" s="72">
        <v>249</v>
      </c>
      <c r="B307" t="s">
        <v>1355</v>
      </c>
      <c r="C307" t="s">
        <v>811</v>
      </c>
      <c r="D307">
        <v>27</v>
      </c>
      <c r="E307" t="s">
        <v>818</v>
      </c>
      <c r="F307">
        <v>32</v>
      </c>
      <c r="G307">
        <v>10</v>
      </c>
      <c r="H307">
        <v>669</v>
      </c>
      <c r="I307">
        <v>121</v>
      </c>
      <c r="J307">
        <v>312</v>
      </c>
      <c r="K307">
        <v>0.38800000000000001</v>
      </c>
      <c r="L307">
        <v>26</v>
      </c>
      <c r="M307">
        <v>97</v>
      </c>
      <c r="N307">
        <v>0.26800000000000002</v>
      </c>
      <c r="O307">
        <v>95</v>
      </c>
      <c r="P307">
        <v>215</v>
      </c>
      <c r="Q307">
        <v>0.442</v>
      </c>
      <c r="R307">
        <v>0.42899999999999999</v>
      </c>
      <c r="S307">
        <v>64</v>
      </c>
      <c r="T307">
        <v>84</v>
      </c>
      <c r="U307">
        <v>0.76200000000000001</v>
      </c>
      <c r="V307">
        <v>12</v>
      </c>
      <c r="W307">
        <v>77</v>
      </c>
      <c r="X307">
        <v>89</v>
      </c>
      <c r="Y307">
        <v>120</v>
      </c>
      <c r="Z307">
        <v>27</v>
      </c>
      <c r="AA307">
        <v>7</v>
      </c>
      <c r="AB307">
        <v>48</v>
      </c>
      <c r="AC307">
        <v>45</v>
      </c>
      <c r="AD307">
        <v>332</v>
      </c>
    </row>
    <row r="308" spans="1:30">
      <c r="A308" s="72">
        <v>249</v>
      </c>
      <c r="B308" t="s">
        <v>1355</v>
      </c>
      <c r="C308" t="s">
        <v>811</v>
      </c>
      <c r="D308">
        <v>27</v>
      </c>
      <c r="E308" t="s">
        <v>780</v>
      </c>
      <c r="F308">
        <v>4</v>
      </c>
      <c r="G308">
        <v>0</v>
      </c>
      <c r="H308">
        <v>18</v>
      </c>
      <c r="I308">
        <v>2</v>
      </c>
      <c r="J308">
        <v>9</v>
      </c>
      <c r="K308">
        <v>0.222</v>
      </c>
      <c r="L308">
        <v>0</v>
      </c>
      <c r="M308">
        <v>1</v>
      </c>
      <c r="N308">
        <v>0</v>
      </c>
      <c r="O308">
        <v>2</v>
      </c>
      <c r="P308">
        <v>8</v>
      </c>
      <c r="Q308">
        <v>0.25</v>
      </c>
      <c r="R308">
        <v>0.222</v>
      </c>
      <c r="S308">
        <v>0</v>
      </c>
      <c r="T308">
        <v>0</v>
      </c>
      <c r="V308">
        <v>1</v>
      </c>
      <c r="W308">
        <v>0</v>
      </c>
      <c r="X308">
        <v>1</v>
      </c>
      <c r="Y308">
        <v>6</v>
      </c>
      <c r="Z308">
        <v>1</v>
      </c>
      <c r="AA308">
        <v>0</v>
      </c>
      <c r="AB308">
        <v>1</v>
      </c>
      <c r="AC308">
        <v>3</v>
      </c>
      <c r="AD308">
        <v>4</v>
      </c>
    </row>
    <row r="309" spans="1:30">
      <c r="A309" s="72">
        <v>250</v>
      </c>
      <c r="B309" t="s">
        <v>1023</v>
      </c>
      <c r="C309" t="s">
        <v>776</v>
      </c>
      <c r="D309">
        <v>33</v>
      </c>
      <c r="E309" t="s">
        <v>786</v>
      </c>
      <c r="F309">
        <v>36</v>
      </c>
      <c r="G309">
        <v>1</v>
      </c>
      <c r="H309">
        <v>484</v>
      </c>
      <c r="I309">
        <v>111</v>
      </c>
      <c r="J309">
        <v>208</v>
      </c>
      <c r="K309">
        <v>0.53400000000000003</v>
      </c>
      <c r="L309">
        <v>0</v>
      </c>
      <c r="M309">
        <v>3</v>
      </c>
      <c r="N309">
        <v>0</v>
      </c>
      <c r="O309">
        <v>111</v>
      </c>
      <c r="P309">
        <v>205</v>
      </c>
      <c r="Q309">
        <v>0.54100000000000004</v>
      </c>
      <c r="R309">
        <v>0.53400000000000003</v>
      </c>
      <c r="S309">
        <v>30</v>
      </c>
      <c r="T309">
        <v>36</v>
      </c>
      <c r="U309">
        <v>0.83299999999999996</v>
      </c>
      <c r="V309">
        <v>30</v>
      </c>
      <c r="W309">
        <v>113</v>
      </c>
      <c r="X309">
        <v>143</v>
      </c>
      <c r="Y309">
        <v>30</v>
      </c>
      <c r="Z309">
        <v>16</v>
      </c>
      <c r="AA309">
        <v>23</v>
      </c>
      <c r="AB309">
        <v>21</v>
      </c>
      <c r="AC309">
        <v>66</v>
      </c>
      <c r="AD309">
        <v>252</v>
      </c>
    </row>
    <row r="310" spans="1:30">
      <c r="A310" s="72">
        <v>251</v>
      </c>
      <c r="B310" t="s">
        <v>1024</v>
      </c>
      <c r="C310" t="s">
        <v>794</v>
      </c>
      <c r="D310">
        <v>37</v>
      </c>
      <c r="E310" t="s">
        <v>808</v>
      </c>
      <c r="F310">
        <v>20</v>
      </c>
      <c r="G310">
        <v>0</v>
      </c>
      <c r="H310">
        <v>163</v>
      </c>
      <c r="I310">
        <v>12</v>
      </c>
      <c r="J310">
        <v>27</v>
      </c>
      <c r="K310">
        <v>0.44400000000000001</v>
      </c>
      <c r="L310">
        <v>2</v>
      </c>
      <c r="M310">
        <v>7</v>
      </c>
      <c r="N310">
        <v>0.28599999999999998</v>
      </c>
      <c r="O310">
        <v>10</v>
      </c>
      <c r="P310">
        <v>20</v>
      </c>
      <c r="Q310">
        <v>0.5</v>
      </c>
      <c r="R310">
        <v>0.48099999999999998</v>
      </c>
      <c r="S310">
        <v>4</v>
      </c>
      <c r="T310">
        <v>7</v>
      </c>
      <c r="U310">
        <v>0.57099999999999995</v>
      </c>
      <c r="V310">
        <v>2</v>
      </c>
      <c r="W310">
        <v>15</v>
      </c>
      <c r="X310">
        <v>17</v>
      </c>
      <c r="Y310">
        <v>15</v>
      </c>
      <c r="Z310">
        <v>2</v>
      </c>
      <c r="AA310">
        <v>1</v>
      </c>
      <c r="AB310">
        <v>5</v>
      </c>
      <c r="AC310">
        <v>11</v>
      </c>
      <c r="AD310">
        <v>30</v>
      </c>
    </row>
    <row r="311" spans="1:30">
      <c r="A311" s="72">
        <v>252</v>
      </c>
      <c r="B311" t="s">
        <v>1026</v>
      </c>
      <c r="C311" t="s">
        <v>811</v>
      </c>
      <c r="D311">
        <v>28</v>
      </c>
      <c r="E311" t="s">
        <v>802</v>
      </c>
      <c r="F311">
        <v>14</v>
      </c>
      <c r="G311">
        <v>0</v>
      </c>
      <c r="H311">
        <v>205</v>
      </c>
      <c r="I311">
        <v>27</v>
      </c>
      <c r="J311">
        <v>72</v>
      </c>
      <c r="K311">
        <v>0.375</v>
      </c>
      <c r="L311">
        <v>9</v>
      </c>
      <c r="M311">
        <v>33</v>
      </c>
      <c r="N311">
        <v>0.27300000000000002</v>
      </c>
      <c r="O311">
        <v>18</v>
      </c>
      <c r="P311">
        <v>39</v>
      </c>
      <c r="Q311">
        <v>0.46200000000000002</v>
      </c>
      <c r="R311">
        <v>0.438</v>
      </c>
      <c r="S311">
        <v>10</v>
      </c>
      <c r="T311">
        <v>10</v>
      </c>
      <c r="U311">
        <v>1</v>
      </c>
      <c r="V311">
        <v>5</v>
      </c>
      <c r="W311">
        <v>26</v>
      </c>
      <c r="X311">
        <v>31</v>
      </c>
      <c r="Y311">
        <v>44</v>
      </c>
      <c r="Z311">
        <v>6</v>
      </c>
      <c r="AA311">
        <v>4</v>
      </c>
      <c r="AB311">
        <v>18</v>
      </c>
      <c r="AC311">
        <v>11</v>
      </c>
      <c r="AD311">
        <v>73</v>
      </c>
    </row>
    <row r="312" spans="1:30">
      <c r="A312" s="72">
        <v>253</v>
      </c>
      <c r="B312" t="s">
        <v>1027</v>
      </c>
      <c r="C312" t="s">
        <v>766</v>
      </c>
      <c r="D312">
        <v>30</v>
      </c>
      <c r="E312" t="s">
        <v>851</v>
      </c>
      <c r="F312">
        <v>74</v>
      </c>
      <c r="G312">
        <v>19</v>
      </c>
      <c r="H312">
        <v>1134</v>
      </c>
      <c r="I312">
        <v>159</v>
      </c>
      <c r="J312">
        <v>341</v>
      </c>
      <c r="K312">
        <v>0.46600000000000003</v>
      </c>
      <c r="L312">
        <v>65</v>
      </c>
      <c r="M312">
        <v>157</v>
      </c>
      <c r="N312">
        <v>0.41399999999999998</v>
      </c>
      <c r="O312">
        <v>94</v>
      </c>
      <c r="P312">
        <v>184</v>
      </c>
      <c r="Q312">
        <v>0.51100000000000001</v>
      </c>
      <c r="R312">
        <v>0.56200000000000006</v>
      </c>
      <c r="S312">
        <v>46</v>
      </c>
      <c r="T312">
        <v>57</v>
      </c>
      <c r="U312">
        <v>0.80700000000000005</v>
      </c>
      <c r="V312">
        <v>53</v>
      </c>
      <c r="W312">
        <v>193</v>
      </c>
      <c r="X312">
        <v>246</v>
      </c>
      <c r="Y312">
        <v>42</v>
      </c>
      <c r="Z312">
        <v>24</v>
      </c>
      <c r="AA312">
        <v>12</v>
      </c>
      <c r="AB312">
        <v>27</v>
      </c>
      <c r="AC312">
        <v>127</v>
      </c>
      <c r="AD312">
        <v>429</v>
      </c>
    </row>
    <row r="313" spans="1:30">
      <c r="A313" s="72">
        <v>254</v>
      </c>
      <c r="B313" t="s">
        <v>1028</v>
      </c>
      <c r="C313" t="s">
        <v>776</v>
      </c>
      <c r="D313">
        <v>30</v>
      </c>
      <c r="E313" t="s">
        <v>797</v>
      </c>
      <c r="F313">
        <v>74</v>
      </c>
      <c r="G313">
        <v>18</v>
      </c>
      <c r="H313">
        <v>1171</v>
      </c>
      <c r="I313">
        <v>140</v>
      </c>
      <c r="J313">
        <v>260</v>
      </c>
      <c r="K313">
        <v>0.53800000000000003</v>
      </c>
      <c r="L313">
        <v>10</v>
      </c>
      <c r="M313">
        <v>32</v>
      </c>
      <c r="N313">
        <v>0.313</v>
      </c>
      <c r="O313">
        <v>130</v>
      </c>
      <c r="P313">
        <v>228</v>
      </c>
      <c r="Q313">
        <v>0.56999999999999995</v>
      </c>
      <c r="R313">
        <v>0.55800000000000005</v>
      </c>
      <c r="S313">
        <v>52</v>
      </c>
      <c r="T313">
        <v>85</v>
      </c>
      <c r="U313">
        <v>0.61199999999999999</v>
      </c>
      <c r="V313">
        <v>123</v>
      </c>
      <c r="W313">
        <v>207</v>
      </c>
      <c r="X313">
        <v>330</v>
      </c>
      <c r="Y313">
        <v>118</v>
      </c>
      <c r="Z313">
        <v>45</v>
      </c>
      <c r="AA313">
        <v>44</v>
      </c>
      <c r="AB313">
        <v>55</v>
      </c>
      <c r="AC313">
        <v>192</v>
      </c>
      <c r="AD313">
        <v>342</v>
      </c>
    </row>
    <row r="314" spans="1:30">
      <c r="A314" s="72">
        <v>255</v>
      </c>
      <c r="B314" t="s">
        <v>1029</v>
      </c>
      <c r="C314" t="s">
        <v>766</v>
      </c>
      <c r="D314">
        <v>23</v>
      </c>
      <c r="E314" t="s">
        <v>772</v>
      </c>
      <c r="F314">
        <v>18</v>
      </c>
      <c r="G314">
        <v>0</v>
      </c>
      <c r="H314">
        <v>98</v>
      </c>
      <c r="I314">
        <v>20</v>
      </c>
      <c r="J314">
        <v>42</v>
      </c>
      <c r="K314">
        <v>0.47599999999999998</v>
      </c>
      <c r="L314">
        <v>0</v>
      </c>
      <c r="M314">
        <v>1</v>
      </c>
      <c r="N314">
        <v>0</v>
      </c>
      <c r="O314">
        <v>20</v>
      </c>
      <c r="P314">
        <v>41</v>
      </c>
      <c r="Q314">
        <v>0.48799999999999999</v>
      </c>
      <c r="R314">
        <v>0.47599999999999998</v>
      </c>
      <c r="S314">
        <v>3</v>
      </c>
      <c r="T314">
        <v>5</v>
      </c>
      <c r="U314">
        <v>0.6</v>
      </c>
      <c r="V314">
        <v>9</v>
      </c>
      <c r="W314">
        <v>22</v>
      </c>
      <c r="X314">
        <v>31</v>
      </c>
      <c r="Y314">
        <v>2</v>
      </c>
      <c r="Z314">
        <v>9</v>
      </c>
      <c r="AA314">
        <v>6</v>
      </c>
      <c r="AB314">
        <v>5</v>
      </c>
      <c r="AC314">
        <v>13</v>
      </c>
      <c r="AD314">
        <v>43</v>
      </c>
    </row>
    <row r="315" spans="1:30">
      <c r="A315" s="72">
        <v>255</v>
      </c>
      <c r="B315" t="s">
        <v>1029</v>
      </c>
      <c r="C315" t="s">
        <v>766</v>
      </c>
      <c r="D315">
        <v>23</v>
      </c>
      <c r="E315" t="s">
        <v>795</v>
      </c>
      <c r="F315">
        <v>9</v>
      </c>
      <c r="G315">
        <v>0</v>
      </c>
      <c r="H315">
        <v>38</v>
      </c>
      <c r="I315">
        <v>7</v>
      </c>
      <c r="J315">
        <v>11</v>
      </c>
      <c r="K315">
        <v>0.63600000000000001</v>
      </c>
      <c r="L315">
        <v>0</v>
      </c>
      <c r="M315">
        <v>1</v>
      </c>
      <c r="N315">
        <v>0</v>
      </c>
      <c r="O315">
        <v>7</v>
      </c>
      <c r="P315">
        <v>10</v>
      </c>
      <c r="Q315">
        <v>0.7</v>
      </c>
      <c r="R315">
        <v>0.63600000000000001</v>
      </c>
      <c r="S315">
        <v>2</v>
      </c>
      <c r="T315">
        <v>2</v>
      </c>
      <c r="U315">
        <v>1</v>
      </c>
      <c r="V315">
        <v>2</v>
      </c>
      <c r="W315">
        <v>11</v>
      </c>
      <c r="X315">
        <v>13</v>
      </c>
      <c r="Y315">
        <v>1</v>
      </c>
      <c r="Z315">
        <v>6</v>
      </c>
      <c r="AA315">
        <v>2</v>
      </c>
      <c r="AB315">
        <v>4</v>
      </c>
      <c r="AC315">
        <v>7</v>
      </c>
      <c r="AD315">
        <v>16</v>
      </c>
    </row>
    <row r="316" spans="1:30">
      <c r="A316" s="72">
        <v>255</v>
      </c>
      <c r="B316" t="s">
        <v>1029</v>
      </c>
      <c r="C316" t="s">
        <v>766</v>
      </c>
      <c r="D316">
        <v>23</v>
      </c>
      <c r="E316" t="s">
        <v>788</v>
      </c>
      <c r="F316">
        <v>9</v>
      </c>
      <c r="G316">
        <v>0</v>
      </c>
      <c r="H316">
        <v>60</v>
      </c>
      <c r="I316">
        <v>13</v>
      </c>
      <c r="J316">
        <v>31</v>
      </c>
      <c r="K316">
        <v>0.41899999999999998</v>
      </c>
      <c r="L316">
        <v>0</v>
      </c>
      <c r="M316">
        <v>0</v>
      </c>
      <c r="O316">
        <v>13</v>
      </c>
      <c r="P316">
        <v>31</v>
      </c>
      <c r="Q316">
        <v>0.41899999999999998</v>
      </c>
      <c r="R316">
        <v>0.41899999999999998</v>
      </c>
      <c r="S316">
        <v>1</v>
      </c>
      <c r="T316">
        <v>3</v>
      </c>
      <c r="U316">
        <v>0.33300000000000002</v>
      </c>
      <c r="V316">
        <v>7</v>
      </c>
      <c r="W316">
        <v>11</v>
      </c>
      <c r="X316">
        <v>18</v>
      </c>
      <c r="Y316">
        <v>1</v>
      </c>
      <c r="Z316">
        <v>3</v>
      </c>
      <c r="AA316">
        <v>4</v>
      </c>
      <c r="AB316">
        <v>1</v>
      </c>
      <c r="AC316">
        <v>6</v>
      </c>
      <c r="AD316">
        <v>27</v>
      </c>
    </row>
    <row r="317" spans="1:30">
      <c r="A317" s="72">
        <v>256</v>
      </c>
      <c r="B317" t="s">
        <v>1356</v>
      </c>
      <c r="C317" t="s">
        <v>776</v>
      </c>
      <c r="D317">
        <v>22</v>
      </c>
      <c r="E317" t="s">
        <v>770</v>
      </c>
      <c r="F317">
        <v>31</v>
      </c>
      <c r="G317">
        <v>6</v>
      </c>
      <c r="H317">
        <v>161</v>
      </c>
      <c r="I317">
        <v>22</v>
      </c>
      <c r="J317">
        <v>39</v>
      </c>
      <c r="K317">
        <v>0.56399999999999995</v>
      </c>
      <c r="L317">
        <v>0</v>
      </c>
      <c r="M317">
        <v>0</v>
      </c>
      <c r="O317">
        <v>22</v>
      </c>
      <c r="P317">
        <v>39</v>
      </c>
      <c r="Q317">
        <v>0.56399999999999995</v>
      </c>
      <c r="R317">
        <v>0.56399999999999995</v>
      </c>
      <c r="S317">
        <v>11</v>
      </c>
      <c r="T317">
        <v>20</v>
      </c>
      <c r="U317">
        <v>0.55000000000000004</v>
      </c>
      <c r="V317">
        <v>16</v>
      </c>
      <c r="W317">
        <v>18</v>
      </c>
      <c r="X317">
        <v>34</v>
      </c>
      <c r="Y317">
        <v>8</v>
      </c>
      <c r="Z317">
        <v>6</v>
      </c>
      <c r="AA317">
        <v>8</v>
      </c>
      <c r="AB317">
        <v>3</v>
      </c>
      <c r="AC317">
        <v>27</v>
      </c>
      <c r="AD317">
        <v>55</v>
      </c>
    </row>
    <row r="318" spans="1:30">
      <c r="A318" s="72">
        <v>257</v>
      </c>
      <c r="B318" t="s">
        <v>1030</v>
      </c>
      <c r="C318" t="s">
        <v>766</v>
      </c>
      <c r="D318">
        <v>30</v>
      </c>
      <c r="E318" t="s">
        <v>814</v>
      </c>
      <c r="F318">
        <v>73</v>
      </c>
      <c r="G318">
        <v>41</v>
      </c>
      <c r="H318">
        <v>1943</v>
      </c>
      <c r="I318">
        <v>309</v>
      </c>
      <c r="J318">
        <v>614</v>
      </c>
      <c r="K318">
        <v>0.503</v>
      </c>
      <c r="L318">
        <v>57</v>
      </c>
      <c r="M318">
        <v>185</v>
      </c>
      <c r="N318">
        <v>0.308</v>
      </c>
      <c r="O318">
        <v>252</v>
      </c>
      <c r="P318">
        <v>429</v>
      </c>
      <c r="Q318">
        <v>0.58699999999999997</v>
      </c>
      <c r="R318">
        <v>0.55000000000000004</v>
      </c>
      <c r="S318">
        <v>113</v>
      </c>
      <c r="T318">
        <v>162</v>
      </c>
      <c r="U318">
        <v>0.69799999999999995</v>
      </c>
      <c r="V318">
        <v>61</v>
      </c>
      <c r="W318">
        <v>297</v>
      </c>
      <c r="X318">
        <v>358</v>
      </c>
      <c r="Y318">
        <v>280</v>
      </c>
      <c r="Z318">
        <v>70</v>
      </c>
      <c r="AA318">
        <v>51</v>
      </c>
      <c r="AB318">
        <v>141</v>
      </c>
      <c r="AC318">
        <v>192</v>
      </c>
      <c r="AD318">
        <v>788</v>
      </c>
    </row>
    <row r="319" spans="1:30">
      <c r="A319" s="72">
        <v>258</v>
      </c>
      <c r="B319" t="s">
        <v>1031</v>
      </c>
      <c r="C319" t="s">
        <v>794</v>
      </c>
      <c r="D319">
        <v>36</v>
      </c>
      <c r="E319" t="s">
        <v>772</v>
      </c>
      <c r="F319">
        <v>55</v>
      </c>
      <c r="G319">
        <v>4</v>
      </c>
      <c r="H319">
        <v>1205</v>
      </c>
      <c r="I319">
        <v>146</v>
      </c>
      <c r="J319">
        <v>360</v>
      </c>
      <c r="K319">
        <v>0.40600000000000003</v>
      </c>
      <c r="L319">
        <v>40</v>
      </c>
      <c r="M319">
        <v>145</v>
      </c>
      <c r="N319">
        <v>0.27600000000000002</v>
      </c>
      <c r="O319">
        <v>106</v>
      </c>
      <c r="P319">
        <v>215</v>
      </c>
      <c r="Q319">
        <v>0.49299999999999999</v>
      </c>
      <c r="R319">
        <v>0.46100000000000002</v>
      </c>
      <c r="S319">
        <v>40</v>
      </c>
      <c r="T319">
        <v>45</v>
      </c>
      <c r="U319">
        <v>0.88900000000000001</v>
      </c>
      <c r="V319">
        <v>14</v>
      </c>
      <c r="W319">
        <v>158</v>
      </c>
      <c r="X319">
        <v>172</v>
      </c>
      <c r="Y319">
        <v>83</v>
      </c>
      <c r="Z319">
        <v>18</v>
      </c>
      <c r="AA319">
        <v>7</v>
      </c>
      <c r="AB319">
        <v>49</v>
      </c>
      <c r="AC319">
        <v>67</v>
      </c>
      <c r="AD319">
        <v>372</v>
      </c>
    </row>
    <row r="320" spans="1:30">
      <c r="A320" s="72">
        <v>258</v>
      </c>
      <c r="B320" t="s">
        <v>1031</v>
      </c>
      <c r="C320" t="s">
        <v>794</v>
      </c>
      <c r="D320">
        <v>36</v>
      </c>
      <c r="E320" t="s">
        <v>851</v>
      </c>
      <c r="F320">
        <v>32</v>
      </c>
      <c r="G320">
        <v>3</v>
      </c>
      <c r="H320">
        <v>700</v>
      </c>
      <c r="I320">
        <v>95</v>
      </c>
      <c r="J320">
        <v>226</v>
      </c>
      <c r="K320">
        <v>0.42</v>
      </c>
      <c r="L320">
        <v>23</v>
      </c>
      <c r="M320">
        <v>84</v>
      </c>
      <c r="N320">
        <v>0.27400000000000002</v>
      </c>
      <c r="O320">
        <v>72</v>
      </c>
      <c r="P320">
        <v>142</v>
      </c>
      <c r="Q320">
        <v>0.50700000000000001</v>
      </c>
      <c r="R320">
        <v>0.47099999999999997</v>
      </c>
      <c r="S320">
        <v>20</v>
      </c>
      <c r="T320">
        <v>24</v>
      </c>
      <c r="U320">
        <v>0.83299999999999996</v>
      </c>
      <c r="V320">
        <v>12</v>
      </c>
      <c r="W320">
        <v>95</v>
      </c>
      <c r="X320">
        <v>107</v>
      </c>
      <c r="Y320">
        <v>45</v>
      </c>
      <c r="Z320">
        <v>12</v>
      </c>
      <c r="AA320">
        <v>6</v>
      </c>
      <c r="AB320">
        <v>31</v>
      </c>
      <c r="AC320">
        <v>32</v>
      </c>
      <c r="AD320">
        <v>233</v>
      </c>
    </row>
    <row r="321" spans="1:30">
      <c r="A321" s="72">
        <v>258</v>
      </c>
      <c r="B321" t="s">
        <v>1031</v>
      </c>
      <c r="C321" t="s">
        <v>794</v>
      </c>
      <c r="D321">
        <v>36</v>
      </c>
      <c r="E321" t="s">
        <v>800</v>
      </c>
      <c r="F321">
        <v>23</v>
      </c>
      <c r="G321">
        <v>1</v>
      </c>
      <c r="H321">
        <v>505</v>
      </c>
      <c r="I321">
        <v>51</v>
      </c>
      <c r="J321">
        <v>134</v>
      </c>
      <c r="K321">
        <v>0.38100000000000001</v>
      </c>
      <c r="L321">
        <v>17</v>
      </c>
      <c r="M321">
        <v>61</v>
      </c>
      <c r="N321">
        <v>0.27900000000000003</v>
      </c>
      <c r="O321">
        <v>34</v>
      </c>
      <c r="P321">
        <v>73</v>
      </c>
      <c r="Q321">
        <v>0.46600000000000003</v>
      </c>
      <c r="R321">
        <v>0.44400000000000001</v>
      </c>
      <c r="S321">
        <v>20</v>
      </c>
      <c r="T321">
        <v>21</v>
      </c>
      <c r="U321">
        <v>0.95199999999999996</v>
      </c>
      <c r="V321">
        <v>2</v>
      </c>
      <c r="W321">
        <v>63</v>
      </c>
      <c r="X321">
        <v>65</v>
      </c>
      <c r="Y321">
        <v>38</v>
      </c>
      <c r="Z321">
        <v>6</v>
      </c>
      <c r="AA321">
        <v>1</v>
      </c>
      <c r="AB321">
        <v>18</v>
      </c>
      <c r="AC321">
        <v>35</v>
      </c>
      <c r="AD321">
        <v>139</v>
      </c>
    </row>
    <row r="322" spans="1:30">
      <c r="A322" s="72">
        <v>259</v>
      </c>
      <c r="B322" t="s">
        <v>1357</v>
      </c>
      <c r="C322" t="s">
        <v>766</v>
      </c>
      <c r="D322">
        <v>28</v>
      </c>
      <c r="E322" t="s">
        <v>788</v>
      </c>
      <c r="F322">
        <v>4</v>
      </c>
      <c r="G322">
        <v>0</v>
      </c>
      <c r="H322">
        <v>75</v>
      </c>
      <c r="I322">
        <v>9</v>
      </c>
      <c r="J322">
        <v>21</v>
      </c>
      <c r="K322">
        <v>0.42899999999999999</v>
      </c>
      <c r="L322">
        <v>4</v>
      </c>
      <c r="M322">
        <v>12</v>
      </c>
      <c r="N322">
        <v>0.33300000000000002</v>
      </c>
      <c r="O322">
        <v>5</v>
      </c>
      <c r="P322">
        <v>9</v>
      </c>
      <c r="Q322">
        <v>0.55600000000000005</v>
      </c>
      <c r="R322">
        <v>0.52400000000000002</v>
      </c>
      <c r="S322">
        <v>0</v>
      </c>
      <c r="T322">
        <v>0</v>
      </c>
      <c r="V322">
        <v>4</v>
      </c>
      <c r="W322">
        <v>7</v>
      </c>
      <c r="X322">
        <v>11</v>
      </c>
      <c r="Y322">
        <v>7</v>
      </c>
      <c r="Z322">
        <v>2</v>
      </c>
      <c r="AA322">
        <v>0</v>
      </c>
      <c r="AB322">
        <v>3</v>
      </c>
      <c r="AC322">
        <v>6</v>
      </c>
      <c r="AD322">
        <v>22</v>
      </c>
    </row>
    <row r="323" spans="1:30">
      <c r="A323" s="72">
        <v>260</v>
      </c>
      <c r="B323" t="s">
        <v>1032</v>
      </c>
      <c r="C323" t="s">
        <v>794</v>
      </c>
      <c r="D323">
        <v>21</v>
      </c>
      <c r="E323" t="s">
        <v>829</v>
      </c>
      <c r="F323">
        <v>69</v>
      </c>
      <c r="G323">
        <v>50</v>
      </c>
      <c r="H323">
        <v>1894</v>
      </c>
      <c r="I323">
        <v>210</v>
      </c>
      <c r="J323">
        <v>560</v>
      </c>
      <c r="K323">
        <v>0.375</v>
      </c>
      <c r="L323">
        <v>67</v>
      </c>
      <c r="M323">
        <v>234</v>
      </c>
      <c r="N323">
        <v>0.28599999999999998</v>
      </c>
      <c r="O323">
        <v>143</v>
      </c>
      <c r="P323">
        <v>326</v>
      </c>
      <c r="Q323">
        <v>0.439</v>
      </c>
      <c r="R323">
        <v>0.435</v>
      </c>
      <c r="S323">
        <v>112</v>
      </c>
      <c r="T323">
        <v>145</v>
      </c>
      <c r="U323">
        <v>0.77200000000000002</v>
      </c>
      <c r="V323">
        <v>33</v>
      </c>
      <c r="W323">
        <v>219</v>
      </c>
      <c r="X323">
        <v>252</v>
      </c>
      <c r="Y323">
        <v>112</v>
      </c>
      <c r="Z323">
        <v>95</v>
      </c>
      <c r="AA323">
        <v>14</v>
      </c>
      <c r="AB323">
        <v>77</v>
      </c>
      <c r="AC323">
        <v>169</v>
      </c>
      <c r="AD323">
        <v>599</v>
      </c>
    </row>
    <row r="324" spans="1:30">
      <c r="A324" s="72">
        <v>261</v>
      </c>
      <c r="B324" t="s">
        <v>1033</v>
      </c>
      <c r="C324" t="s">
        <v>811</v>
      </c>
      <c r="D324">
        <v>25</v>
      </c>
      <c r="E324" t="s">
        <v>814</v>
      </c>
      <c r="F324">
        <v>72</v>
      </c>
      <c r="G324">
        <v>39</v>
      </c>
      <c r="H324">
        <v>2052</v>
      </c>
      <c r="I324">
        <v>309</v>
      </c>
      <c r="J324">
        <v>711</v>
      </c>
      <c r="K324">
        <v>0.435</v>
      </c>
      <c r="L324">
        <v>119</v>
      </c>
      <c r="M324">
        <v>324</v>
      </c>
      <c r="N324">
        <v>0.36699999999999999</v>
      </c>
      <c r="O324">
        <v>190</v>
      </c>
      <c r="P324">
        <v>387</v>
      </c>
      <c r="Q324">
        <v>0.49099999999999999</v>
      </c>
      <c r="R324">
        <v>0.51800000000000002</v>
      </c>
      <c r="S324">
        <v>106</v>
      </c>
      <c r="T324">
        <v>129</v>
      </c>
      <c r="U324">
        <v>0.82199999999999995</v>
      </c>
      <c r="V324">
        <v>34</v>
      </c>
      <c r="W324">
        <v>214</v>
      </c>
      <c r="X324">
        <v>248</v>
      </c>
      <c r="Y324">
        <v>165</v>
      </c>
      <c r="Z324">
        <v>60</v>
      </c>
      <c r="AA324">
        <v>34</v>
      </c>
      <c r="AB324">
        <v>81</v>
      </c>
      <c r="AC324">
        <v>148</v>
      </c>
      <c r="AD324">
        <v>843</v>
      </c>
    </row>
    <row r="325" spans="1:30">
      <c r="A325" s="72">
        <v>262</v>
      </c>
      <c r="B325" t="s">
        <v>1034</v>
      </c>
      <c r="C325" t="s">
        <v>794</v>
      </c>
      <c r="D325">
        <v>30</v>
      </c>
      <c r="E325" t="s">
        <v>795</v>
      </c>
      <c r="F325">
        <v>74</v>
      </c>
      <c r="G325">
        <v>40</v>
      </c>
      <c r="H325">
        <v>1486</v>
      </c>
      <c r="I325">
        <v>150</v>
      </c>
      <c r="J325">
        <v>368</v>
      </c>
      <c r="K325">
        <v>0.40799999999999997</v>
      </c>
      <c r="L325">
        <v>60</v>
      </c>
      <c r="M325">
        <v>177</v>
      </c>
      <c r="N325">
        <v>0.33900000000000002</v>
      </c>
      <c r="O325">
        <v>90</v>
      </c>
      <c r="P325">
        <v>191</v>
      </c>
      <c r="Q325">
        <v>0.47099999999999997</v>
      </c>
      <c r="R325">
        <v>0.48899999999999999</v>
      </c>
      <c r="S325">
        <v>43</v>
      </c>
      <c r="T325">
        <v>58</v>
      </c>
      <c r="U325">
        <v>0.74099999999999999</v>
      </c>
      <c r="V325">
        <v>29</v>
      </c>
      <c r="W325">
        <v>187</v>
      </c>
      <c r="X325">
        <v>216</v>
      </c>
      <c r="Y325">
        <v>61</v>
      </c>
      <c r="Z325">
        <v>76</v>
      </c>
      <c r="AA325">
        <v>62</v>
      </c>
      <c r="AB325">
        <v>55</v>
      </c>
      <c r="AC325">
        <v>146</v>
      </c>
      <c r="AD325">
        <v>403</v>
      </c>
    </row>
    <row r="326" spans="1:30">
      <c r="A326" s="72">
        <v>263</v>
      </c>
      <c r="B326" t="s">
        <v>1035</v>
      </c>
      <c r="C326" t="s">
        <v>776</v>
      </c>
      <c r="D326">
        <v>22</v>
      </c>
      <c r="E326" t="s">
        <v>808</v>
      </c>
      <c r="F326">
        <v>75</v>
      </c>
      <c r="G326">
        <v>73</v>
      </c>
      <c r="H326">
        <v>2443</v>
      </c>
      <c r="I326">
        <v>504</v>
      </c>
      <c r="J326">
        <v>1010</v>
      </c>
      <c r="K326">
        <v>0.499</v>
      </c>
      <c r="L326">
        <v>111</v>
      </c>
      <c r="M326">
        <v>280</v>
      </c>
      <c r="N326">
        <v>0.39600000000000002</v>
      </c>
      <c r="O326">
        <v>393</v>
      </c>
      <c r="P326">
        <v>730</v>
      </c>
      <c r="Q326">
        <v>0.53800000000000003</v>
      </c>
      <c r="R326">
        <v>0.55400000000000005</v>
      </c>
      <c r="S326">
        <v>266</v>
      </c>
      <c r="T326">
        <v>313</v>
      </c>
      <c r="U326">
        <v>0.85</v>
      </c>
      <c r="V326">
        <v>195</v>
      </c>
      <c r="W326">
        <v>608</v>
      </c>
      <c r="X326">
        <v>803</v>
      </c>
      <c r="Y326">
        <v>458</v>
      </c>
      <c r="Z326">
        <v>90</v>
      </c>
      <c r="AA326">
        <v>61</v>
      </c>
      <c r="AB326">
        <v>210</v>
      </c>
      <c r="AC326">
        <v>212</v>
      </c>
      <c r="AD326">
        <v>1385</v>
      </c>
    </row>
    <row r="327" spans="1:30">
      <c r="A327" s="72">
        <v>264</v>
      </c>
      <c r="B327" t="s">
        <v>1037</v>
      </c>
      <c r="C327" t="s">
        <v>776</v>
      </c>
      <c r="D327">
        <v>22</v>
      </c>
      <c r="E327" t="s">
        <v>822</v>
      </c>
      <c r="F327">
        <v>15</v>
      </c>
      <c r="G327">
        <v>0</v>
      </c>
      <c r="H327">
        <v>89</v>
      </c>
      <c r="I327">
        <v>11</v>
      </c>
      <c r="J327">
        <v>22</v>
      </c>
      <c r="K327">
        <v>0.5</v>
      </c>
      <c r="L327">
        <v>0</v>
      </c>
      <c r="M327">
        <v>0</v>
      </c>
      <c r="O327">
        <v>11</v>
      </c>
      <c r="P327">
        <v>22</v>
      </c>
      <c r="Q327">
        <v>0.5</v>
      </c>
      <c r="R327">
        <v>0.5</v>
      </c>
      <c r="S327">
        <v>3</v>
      </c>
      <c r="T327">
        <v>5</v>
      </c>
      <c r="U327">
        <v>0.6</v>
      </c>
      <c r="V327">
        <v>5</v>
      </c>
      <c r="W327">
        <v>9</v>
      </c>
      <c r="X327">
        <v>14</v>
      </c>
      <c r="Y327">
        <v>2</v>
      </c>
      <c r="Z327">
        <v>1</v>
      </c>
      <c r="AA327">
        <v>3</v>
      </c>
      <c r="AB327">
        <v>4</v>
      </c>
      <c r="AC327">
        <v>14</v>
      </c>
      <c r="AD327">
        <v>25</v>
      </c>
    </row>
    <row r="328" spans="1:30">
      <c r="A328" s="72">
        <v>265</v>
      </c>
      <c r="B328" t="s">
        <v>1038</v>
      </c>
      <c r="C328" t="s">
        <v>794</v>
      </c>
      <c r="D328">
        <v>20</v>
      </c>
      <c r="E328" t="s">
        <v>772</v>
      </c>
      <c r="F328">
        <v>20</v>
      </c>
      <c r="G328">
        <v>8</v>
      </c>
      <c r="H328">
        <v>245</v>
      </c>
      <c r="I328">
        <v>21</v>
      </c>
      <c r="J328">
        <v>53</v>
      </c>
      <c r="K328">
        <v>0.39600000000000002</v>
      </c>
      <c r="L328">
        <v>3</v>
      </c>
      <c r="M328">
        <v>18</v>
      </c>
      <c r="N328">
        <v>0.16700000000000001</v>
      </c>
      <c r="O328">
        <v>18</v>
      </c>
      <c r="P328">
        <v>35</v>
      </c>
      <c r="Q328">
        <v>0.51400000000000001</v>
      </c>
      <c r="R328">
        <v>0.42499999999999999</v>
      </c>
      <c r="S328">
        <v>16</v>
      </c>
      <c r="T328">
        <v>24</v>
      </c>
      <c r="U328">
        <v>0.66700000000000004</v>
      </c>
      <c r="V328">
        <v>21</v>
      </c>
      <c r="W328">
        <v>17</v>
      </c>
      <c r="X328">
        <v>38</v>
      </c>
      <c r="Y328">
        <v>9</v>
      </c>
      <c r="Z328">
        <v>4</v>
      </c>
      <c r="AA328">
        <v>13</v>
      </c>
      <c r="AB328">
        <v>7</v>
      </c>
      <c r="AC328">
        <v>24</v>
      </c>
      <c r="AD328">
        <v>61</v>
      </c>
    </row>
    <row r="329" spans="1:30">
      <c r="A329" s="72">
        <v>265</v>
      </c>
      <c r="B329" t="s">
        <v>1038</v>
      </c>
      <c r="C329" t="s">
        <v>794</v>
      </c>
      <c r="D329">
        <v>20</v>
      </c>
      <c r="E329" t="s">
        <v>818</v>
      </c>
      <c r="F329">
        <v>6</v>
      </c>
      <c r="G329">
        <v>0</v>
      </c>
      <c r="H329">
        <v>33</v>
      </c>
      <c r="I329">
        <v>2</v>
      </c>
      <c r="J329">
        <v>4</v>
      </c>
      <c r="K329">
        <v>0.5</v>
      </c>
      <c r="L329">
        <v>0</v>
      </c>
      <c r="M329">
        <v>2</v>
      </c>
      <c r="N329">
        <v>0</v>
      </c>
      <c r="O329">
        <v>2</v>
      </c>
      <c r="P329">
        <v>2</v>
      </c>
      <c r="Q329">
        <v>1</v>
      </c>
      <c r="R329">
        <v>0.5</v>
      </c>
      <c r="S329">
        <v>5</v>
      </c>
      <c r="T329">
        <v>6</v>
      </c>
      <c r="U329">
        <v>0.83299999999999996</v>
      </c>
      <c r="V329">
        <v>2</v>
      </c>
      <c r="W329">
        <v>2</v>
      </c>
      <c r="X329">
        <v>4</v>
      </c>
      <c r="Y329">
        <v>3</v>
      </c>
      <c r="Z329">
        <v>1</v>
      </c>
      <c r="AA329">
        <v>4</v>
      </c>
      <c r="AB329">
        <v>1</v>
      </c>
      <c r="AC329">
        <v>2</v>
      </c>
      <c r="AD329">
        <v>9</v>
      </c>
    </row>
    <row r="330" spans="1:30">
      <c r="A330" s="72">
        <v>265</v>
      </c>
      <c r="B330" t="s">
        <v>1038</v>
      </c>
      <c r="C330" t="s">
        <v>794</v>
      </c>
      <c r="D330">
        <v>20</v>
      </c>
      <c r="E330" t="s">
        <v>814</v>
      </c>
      <c r="F330">
        <v>14</v>
      </c>
      <c r="G330">
        <v>8</v>
      </c>
      <c r="H330">
        <v>212</v>
      </c>
      <c r="I330">
        <v>19</v>
      </c>
      <c r="J330">
        <v>49</v>
      </c>
      <c r="K330">
        <v>0.38800000000000001</v>
      </c>
      <c r="L330">
        <v>3</v>
      </c>
      <c r="M330">
        <v>16</v>
      </c>
      <c r="N330">
        <v>0.188</v>
      </c>
      <c r="O330">
        <v>16</v>
      </c>
      <c r="P330">
        <v>33</v>
      </c>
      <c r="Q330">
        <v>0.48499999999999999</v>
      </c>
      <c r="R330">
        <v>0.41799999999999998</v>
      </c>
      <c r="S330">
        <v>11</v>
      </c>
      <c r="T330">
        <v>18</v>
      </c>
      <c r="U330">
        <v>0.61099999999999999</v>
      </c>
      <c r="V330">
        <v>19</v>
      </c>
      <c r="W330">
        <v>15</v>
      </c>
      <c r="X330">
        <v>34</v>
      </c>
      <c r="Y330">
        <v>6</v>
      </c>
      <c r="Z330">
        <v>3</v>
      </c>
      <c r="AA330">
        <v>9</v>
      </c>
      <c r="AB330">
        <v>6</v>
      </c>
      <c r="AC330">
        <v>22</v>
      </c>
      <c r="AD330">
        <v>52</v>
      </c>
    </row>
    <row r="331" spans="1:30">
      <c r="A331" s="72">
        <v>266</v>
      </c>
      <c r="B331" t="s">
        <v>1358</v>
      </c>
      <c r="C331" t="s">
        <v>794</v>
      </c>
      <c r="D331">
        <v>24</v>
      </c>
      <c r="E331" t="s">
        <v>772</v>
      </c>
      <c r="F331">
        <v>16</v>
      </c>
      <c r="G331">
        <v>0</v>
      </c>
      <c r="H331">
        <v>181</v>
      </c>
      <c r="I331">
        <v>26</v>
      </c>
      <c r="J331">
        <v>68</v>
      </c>
      <c r="K331">
        <v>0.38200000000000001</v>
      </c>
      <c r="L331">
        <v>10</v>
      </c>
      <c r="M331">
        <v>26</v>
      </c>
      <c r="N331">
        <v>0.38500000000000001</v>
      </c>
      <c r="O331">
        <v>16</v>
      </c>
      <c r="P331">
        <v>42</v>
      </c>
      <c r="Q331">
        <v>0.38100000000000001</v>
      </c>
      <c r="R331">
        <v>0.45600000000000002</v>
      </c>
      <c r="S331">
        <v>12</v>
      </c>
      <c r="T331">
        <v>19</v>
      </c>
      <c r="U331">
        <v>0.63200000000000001</v>
      </c>
      <c r="V331">
        <v>13</v>
      </c>
      <c r="W331">
        <v>25</v>
      </c>
      <c r="X331">
        <v>38</v>
      </c>
      <c r="Y331">
        <v>4</v>
      </c>
      <c r="Z331">
        <v>5</v>
      </c>
      <c r="AA331">
        <v>1</v>
      </c>
      <c r="AB331">
        <v>7</v>
      </c>
      <c r="AC331">
        <v>22</v>
      </c>
      <c r="AD331">
        <v>74</v>
      </c>
    </row>
    <row r="332" spans="1:30">
      <c r="A332" s="72">
        <v>266</v>
      </c>
      <c r="B332" t="s">
        <v>1358</v>
      </c>
      <c r="C332" t="s">
        <v>794</v>
      </c>
      <c r="D332">
        <v>24</v>
      </c>
      <c r="E332" t="s">
        <v>780</v>
      </c>
      <c r="F332">
        <v>4</v>
      </c>
      <c r="G332">
        <v>0</v>
      </c>
      <c r="H332">
        <v>19</v>
      </c>
      <c r="I332">
        <v>1</v>
      </c>
      <c r="J332">
        <v>4</v>
      </c>
      <c r="K332">
        <v>0.25</v>
      </c>
      <c r="L332">
        <v>1</v>
      </c>
      <c r="M332">
        <v>1</v>
      </c>
      <c r="N332">
        <v>1</v>
      </c>
      <c r="O332">
        <v>0</v>
      </c>
      <c r="P332">
        <v>3</v>
      </c>
      <c r="Q332">
        <v>0</v>
      </c>
      <c r="R332">
        <v>0.375</v>
      </c>
      <c r="S332">
        <v>2</v>
      </c>
      <c r="T332">
        <v>2</v>
      </c>
      <c r="U332">
        <v>1</v>
      </c>
      <c r="V332">
        <v>0</v>
      </c>
      <c r="W332">
        <v>3</v>
      </c>
      <c r="X332">
        <v>3</v>
      </c>
      <c r="Y332">
        <v>0</v>
      </c>
      <c r="Z332">
        <v>0</v>
      </c>
      <c r="AA332">
        <v>0</v>
      </c>
      <c r="AB332">
        <v>0</v>
      </c>
      <c r="AC332">
        <v>2</v>
      </c>
      <c r="AD332">
        <v>5</v>
      </c>
    </row>
    <row r="333" spans="1:30">
      <c r="A333" s="72">
        <v>266</v>
      </c>
      <c r="B333" t="s">
        <v>1358</v>
      </c>
      <c r="C333" t="s">
        <v>794</v>
      </c>
      <c r="D333">
        <v>24</v>
      </c>
      <c r="E333" t="s">
        <v>773</v>
      </c>
      <c r="F333">
        <v>12</v>
      </c>
      <c r="G333">
        <v>0</v>
      </c>
      <c r="H333">
        <v>162</v>
      </c>
      <c r="I333">
        <v>25</v>
      </c>
      <c r="J333">
        <v>64</v>
      </c>
      <c r="K333">
        <v>0.39100000000000001</v>
      </c>
      <c r="L333">
        <v>9</v>
      </c>
      <c r="M333">
        <v>25</v>
      </c>
      <c r="N333">
        <v>0.36</v>
      </c>
      <c r="O333">
        <v>16</v>
      </c>
      <c r="P333">
        <v>39</v>
      </c>
      <c r="Q333">
        <v>0.41</v>
      </c>
      <c r="R333">
        <v>0.46100000000000002</v>
      </c>
      <c r="S333">
        <v>10</v>
      </c>
      <c r="T333">
        <v>17</v>
      </c>
      <c r="U333">
        <v>0.58799999999999997</v>
      </c>
      <c r="V333">
        <v>13</v>
      </c>
      <c r="W333">
        <v>22</v>
      </c>
      <c r="X333">
        <v>35</v>
      </c>
      <c r="Y333">
        <v>4</v>
      </c>
      <c r="Z333">
        <v>5</v>
      </c>
      <c r="AA333">
        <v>1</v>
      </c>
      <c r="AB333">
        <v>7</v>
      </c>
      <c r="AC333">
        <v>20</v>
      </c>
      <c r="AD333">
        <v>69</v>
      </c>
    </row>
    <row r="334" spans="1:30">
      <c r="A334" s="72">
        <v>267</v>
      </c>
      <c r="B334" t="s">
        <v>1041</v>
      </c>
      <c r="C334" t="s">
        <v>811</v>
      </c>
      <c r="D334">
        <v>21</v>
      </c>
      <c r="E334" t="s">
        <v>782</v>
      </c>
      <c r="F334">
        <v>82</v>
      </c>
      <c r="G334">
        <v>11</v>
      </c>
      <c r="H334">
        <v>1467</v>
      </c>
      <c r="I334">
        <v>150</v>
      </c>
      <c r="J334">
        <v>328</v>
      </c>
      <c r="K334">
        <v>0.45700000000000002</v>
      </c>
      <c r="L334">
        <v>45</v>
      </c>
      <c r="M334">
        <v>129</v>
      </c>
      <c r="N334">
        <v>0.34899999999999998</v>
      </c>
      <c r="O334">
        <v>105</v>
      </c>
      <c r="P334">
        <v>199</v>
      </c>
      <c r="Q334">
        <v>0.52800000000000002</v>
      </c>
      <c r="R334">
        <v>0.52600000000000002</v>
      </c>
      <c r="S334">
        <v>71</v>
      </c>
      <c r="T334">
        <v>81</v>
      </c>
      <c r="U334">
        <v>0.877</v>
      </c>
      <c r="V334">
        <v>16</v>
      </c>
      <c r="W334">
        <v>116</v>
      </c>
      <c r="X334">
        <v>132</v>
      </c>
      <c r="Y334">
        <v>232</v>
      </c>
      <c r="Z334">
        <v>95</v>
      </c>
      <c r="AA334">
        <v>6</v>
      </c>
      <c r="AB334">
        <v>59</v>
      </c>
      <c r="AC334">
        <v>110</v>
      </c>
      <c r="AD334">
        <v>416</v>
      </c>
    </row>
    <row r="335" spans="1:30">
      <c r="A335" s="72">
        <v>268</v>
      </c>
      <c r="B335" t="s">
        <v>1042</v>
      </c>
      <c r="C335" t="s">
        <v>776</v>
      </c>
      <c r="D335">
        <v>29</v>
      </c>
      <c r="E335" t="s">
        <v>795</v>
      </c>
      <c r="F335">
        <v>77</v>
      </c>
      <c r="G335">
        <v>77</v>
      </c>
      <c r="H335">
        <v>2424</v>
      </c>
      <c r="I335">
        <v>373</v>
      </c>
      <c r="J335">
        <v>578</v>
      </c>
      <c r="K335">
        <v>0.64500000000000002</v>
      </c>
      <c r="L335">
        <v>0</v>
      </c>
      <c r="M335">
        <v>0</v>
      </c>
      <c r="O335">
        <v>373</v>
      </c>
      <c r="P335">
        <v>578</v>
      </c>
      <c r="Q335">
        <v>0.64500000000000002</v>
      </c>
      <c r="R335">
        <v>0.64500000000000002</v>
      </c>
      <c r="S335">
        <v>181</v>
      </c>
      <c r="T335">
        <v>312</v>
      </c>
      <c r="U335">
        <v>0.57999999999999996</v>
      </c>
      <c r="V335">
        <v>329</v>
      </c>
      <c r="W335">
        <v>842</v>
      </c>
      <c r="X335">
        <v>1171</v>
      </c>
      <c r="Y335">
        <v>117</v>
      </c>
      <c r="Z335">
        <v>39</v>
      </c>
      <c r="AA335">
        <v>71</v>
      </c>
      <c r="AB335">
        <v>137</v>
      </c>
      <c r="AC335">
        <v>203</v>
      </c>
      <c r="AD335">
        <v>927</v>
      </c>
    </row>
    <row r="336" spans="1:30">
      <c r="A336" s="72">
        <v>269</v>
      </c>
      <c r="B336" t="s">
        <v>1043</v>
      </c>
      <c r="C336" t="s">
        <v>811</v>
      </c>
      <c r="D336">
        <v>26</v>
      </c>
      <c r="E336" t="s">
        <v>786</v>
      </c>
      <c r="F336">
        <v>82</v>
      </c>
      <c r="G336">
        <v>17</v>
      </c>
      <c r="H336">
        <v>2210</v>
      </c>
      <c r="I336">
        <v>256</v>
      </c>
      <c r="J336">
        <v>604</v>
      </c>
      <c r="K336">
        <v>0.42399999999999999</v>
      </c>
      <c r="L336">
        <v>67</v>
      </c>
      <c r="M336">
        <v>190</v>
      </c>
      <c r="N336">
        <v>0.35299999999999998</v>
      </c>
      <c r="O336">
        <v>189</v>
      </c>
      <c r="P336">
        <v>414</v>
      </c>
      <c r="Q336">
        <v>0.45700000000000002</v>
      </c>
      <c r="R336">
        <v>0.47899999999999998</v>
      </c>
      <c r="S336">
        <v>70</v>
      </c>
      <c r="T336">
        <v>94</v>
      </c>
      <c r="U336">
        <v>0.745</v>
      </c>
      <c r="V336">
        <v>39</v>
      </c>
      <c r="W336">
        <v>224</v>
      </c>
      <c r="X336">
        <v>263</v>
      </c>
      <c r="Y336">
        <v>260</v>
      </c>
      <c r="Z336">
        <v>80</v>
      </c>
      <c r="AA336">
        <v>18</v>
      </c>
      <c r="AB336">
        <v>87</v>
      </c>
      <c r="AC336">
        <v>141</v>
      </c>
      <c r="AD336">
        <v>649</v>
      </c>
    </row>
    <row r="337" spans="1:30">
      <c r="A337" s="72">
        <v>270</v>
      </c>
      <c r="B337" t="s">
        <v>1044</v>
      </c>
      <c r="C337" t="s">
        <v>766</v>
      </c>
      <c r="D337">
        <v>24</v>
      </c>
      <c r="E337" t="s">
        <v>826</v>
      </c>
      <c r="F337">
        <v>79</v>
      </c>
      <c r="G337">
        <v>4</v>
      </c>
      <c r="H337">
        <v>1835</v>
      </c>
      <c r="I337">
        <v>307</v>
      </c>
      <c r="J337">
        <v>716</v>
      </c>
      <c r="K337">
        <v>0.42899999999999999</v>
      </c>
      <c r="L337">
        <v>104</v>
      </c>
      <c r="M337">
        <v>274</v>
      </c>
      <c r="N337">
        <v>0.38</v>
      </c>
      <c r="O337">
        <v>203</v>
      </c>
      <c r="P337">
        <v>442</v>
      </c>
      <c r="Q337">
        <v>0.45900000000000002</v>
      </c>
      <c r="R337">
        <v>0.501</v>
      </c>
      <c r="S337">
        <v>155</v>
      </c>
      <c r="T337">
        <v>194</v>
      </c>
      <c r="U337">
        <v>0.79900000000000004</v>
      </c>
      <c r="V337">
        <v>46</v>
      </c>
      <c r="W337">
        <v>242</v>
      </c>
      <c r="X337">
        <v>288</v>
      </c>
      <c r="Y337">
        <v>129</v>
      </c>
      <c r="Z337">
        <v>36</v>
      </c>
      <c r="AA337">
        <v>19</v>
      </c>
      <c r="AB337">
        <v>66</v>
      </c>
      <c r="AC337">
        <v>95</v>
      </c>
      <c r="AD337">
        <v>873</v>
      </c>
    </row>
    <row r="338" spans="1:30">
      <c r="A338" s="72">
        <v>271</v>
      </c>
      <c r="B338" t="s">
        <v>1045</v>
      </c>
      <c r="C338" t="s">
        <v>776</v>
      </c>
      <c r="D338">
        <v>25</v>
      </c>
      <c r="E338" t="s">
        <v>804</v>
      </c>
      <c r="F338">
        <v>71</v>
      </c>
      <c r="G338">
        <v>71</v>
      </c>
      <c r="H338">
        <v>1830</v>
      </c>
      <c r="I338">
        <v>422</v>
      </c>
      <c r="J338">
        <v>713</v>
      </c>
      <c r="K338">
        <v>0.59199999999999997</v>
      </c>
      <c r="L338">
        <v>0</v>
      </c>
      <c r="M338">
        <v>2</v>
      </c>
      <c r="N338">
        <v>0</v>
      </c>
      <c r="O338">
        <v>422</v>
      </c>
      <c r="P338">
        <v>711</v>
      </c>
      <c r="Q338">
        <v>0.59399999999999997</v>
      </c>
      <c r="R338">
        <v>0.59199999999999997</v>
      </c>
      <c r="S338">
        <v>156</v>
      </c>
      <c r="T338">
        <v>184</v>
      </c>
      <c r="U338">
        <v>0.84799999999999998</v>
      </c>
      <c r="V338">
        <v>273</v>
      </c>
      <c r="W338">
        <v>507</v>
      </c>
      <c r="X338">
        <v>780</v>
      </c>
      <c r="Y338">
        <v>105</v>
      </c>
      <c r="Z338">
        <v>36</v>
      </c>
      <c r="AA338">
        <v>37</v>
      </c>
      <c r="AB338">
        <v>122</v>
      </c>
      <c r="AC338">
        <v>187</v>
      </c>
      <c r="AD338">
        <v>1000</v>
      </c>
    </row>
    <row r="339" spans="1:30">
      <c r="A339" s="72">
        <v>272</v>
      </c>
      <c r="B339" t="s">
        <v>1359</v>
      </c>
      <c r="C339" t="s">
        <v>769</v>
      </c>
      <c r="D339">
        <v>21</v>
      </c>
      <c r="E339" t="s">
        <v>829</v>
      </c>
      <c r="F339">
        <v>73</v>
      </c>
      <c r="G339">
        <v>9</v>
      </c>
      <c r="H339">
        <v>1463</v>
      </c>
      <c r="I339">
        <v>206</v>
      </c>
      <c r="J339">
        <v>465</v>
      </c>
      <c r="K339">
        <v>0.443</v>
      </c>
      <c r="L339">
        <v>81</v>
      </c>
      <c r="M339">
        <v>195</v>
      </c>
      <c r="N339">
        <v>0.41499999999999998</v>
      </c>
      <c r="O339">
        <v>125</v>
      </c>
      <c r="P339">
        <v>270</v>
      </c>
      <c r="Q339">
        <v>0.46300000000000002</v>
      </c>
      <c r="R339">
        <v>0.53</v>
      </c>
      <c r="S339">
        <v>65</v>
      </c>
      <c r="T339">
        <v>76</v>
      </c>
      <c r="U339">
        <v>0.85499999999999998</v>
      </c>
      <c r="V339">
        <v>21</v>
      </c>
      <c r="W339">
        <v>155</v>
      </c>
      <c r="X339">
        <v>176</v>
      </c>
      <c r="Y339">
        <v>124</v>
      </c>
      <c r="Z339">
        <v>44</v>
      </c>
      <c r="AA339">
        <v>13</v>
      </c>
      <c r="AB339">
        <v>69</v>
      </c>
      <c r="AC339">
        <v>86</v>
      </c>
      <c r="AD339">
        <v>558</v>
      </c>
    </row>
    <row r="340" spans="1:30">
      <c r="A340" s="72">
        <v>273</v>
      </c>
      <c r="B340" t="s">
        <v>1047</v>
      </c>
      <c r="C340" t="s">
        <v>794</v>
      </c>
      <c r="D340">
        <v>24</v>
      </c>
      <c r="E340" t="s">
        <v>826</v>
      </c>
      <c r="F340">
        <v>74</v>
      </c>
      <c r="G340">
        <v>74</v>
      </c>
      <c r="H340">
        <v>1850</v>
      </c>
      <c r="I340">
        <v>282</v>
      </c>
      <c r="J340">
        <v>560</v>
      </c>
      <c r="K340">
        <v>0.504</v>
      </c>
      <c r="L340">
        <v>0</v>
      </c>
      <c r="M340">
        <v>2</v>
      </c>
      <c r="N340">
        <v>0</v>
      </c>
      <c r="O340">
        <v>282</v>
      </c>
      <c r="P340">
        <v>558</v>
      </c>
      <c r="Q340">
        <v>0.505</v>
      </c>
      <c r="R340">
        <v>0.504</v>
      </c>
      <c r="S340">
        <v>117</v>
      </c>
      <c r="T340">
        <v>171</v>
      </c>
      <c r="U340">
        <v>0.68400000000000005</v>
      </c>
      <c r="V340">
        <v>84</v>
      </c>
      <c r="W340">
        <v>218</v>
      </c>
      <c r="X340">
        <v>302</v>
      </c>
      <c r="Y340">
        <v>71</v>
      </c>
      <c r="Z340">
        <v>51</v>
      </c>
      <c r="AA340">
        <v>32</v>
      </c>
      <c r="AB340">
        <v>53</v>
      </c>
      <c r="AC340">
        <v>143</v>
      </c>
      <c r="AD340">
        <v>681</v>
      </c>
    </row>
    <row r="341" spans="1:30">
      <c r="A341" s="72">
        <v>274</v>
      </c>
      <c r="B341" t="s">
        <v>1048</v>
      </c>
      <c r="C341" t="s">
        <v>769</v>
      </c>
      <c r="D341">
        <v>28</v>
      </c>
      <c r="E341" t="s">
        <v>772</v>
      </c>
      <c r="F341">
        <v>52</v>
      </c>
      <c r="G341">
        <v>1</v>
      </c>
      <c r="H341">
        <v>640</v>
      </c>
      <c r="I341">
        <v>110</v>
      </c>
      <c r="J341">
        <v>294</v>
      </c>
      <c r="K341">
        <v>0.374</v>
      </c>
      <c r="L341">
        <v>46</v>
      </c>
      <c r="M341">
        <v>144</v>
      </c>
      <c r="N341">
        <v>0.31900000000000001</v>
      </c>
      <c r="O341">
        <v>64</v>
      </c>
      <c r="P341">
        <v>150</v>
      </c>
      <c r="Q341">
        <v>0.42699999999999999</v>
      </c>
      <c r="R341">
        <v>0.45200000000000001</v>
      </c>
      <c r="S341">
        <v>64</v>
      </c>
      <c r="T341">
        <v>72</v>
      </c>
      <c r="U341">
        <v>0.88900000000000001</v>
      </c>
      <c r="V341">
        <v>5</v>
      </c>
      <c r="W341">
        <v>82</v>
      </c>
      <c r="X341">
        <v>87</v>
      </c>
      <c r="Y341">
        <v>46</v>
      </c>
      <c r="Z341">
        <v>13</v>
      </c>
      <c r="AA341">
        <v>5</v>
      </c>
      <c r="AB341">
        <v>38</v>
      </c>
      <c r="AC341">
        <v>33</v>
      </c>
      <c r="AD341">
        <v>330</v>
      </c>
    </row>
    <row r="342" spans="1:30">
      <c r="A342" s="72">
        <v>274</v>
      </c>
      <c r="B342" t="s">
        <v>1048</v>
      </c>
      <c r="C342" t="s">
        <v>769</v>
      </c>
      <c r="D342">
        <v>28</v>
      </c>
      <c r="E342" t="s">
        <v>774</v>
      </c>
      <c r="F342">
        <v>16</v>
      </c>
      <c r="G342">
        <v>0</v>
      </c>
      <c r="H342">
        <v>183</v>
      </c>
      <c r="I342">
        <v>25</v>
      </c>
      <c r="J342">
        <v>87</v>
      </c>
      <c r="K342">
        <v>0.28699999999999998</v>
      </c>
      <c r="L342">
        <v>11</v>
      </c>
      <c r="M342">
        <v>43</v>
      </c>
      <c r="N342">
        <v>0.25600000000000001</v>
      </c>
      <c r="O342">
        <v>14</v>
      </c>
      <c r="P342">
        <v>44</v>
      </c>
      <c r="Q342">
        <v>0.318</v>
      </c>
      <c r="R342">
        <v>0.35099999999999998</v>
      </c>
      <c r="S342">
        <v>18</v>
      </c>
      <c r="T342">
        <v>19</v>
      </c>
      <c r="U342">
        <v>0.94699999999999995</v>
      </c>
      <c r="V342">
        <v>1</v>
      </c>
      <c r="W342">
        <v>34</v>
      </c>
      <c r="X342">
        <v>35</v>
      </c>
      <c r="Y342">
        <v>15</v>
      </c>
      <c r="Z342">
        <v>2</v>
      </c>
      <c r="AA342">
        <v>1</v>
      </c>
      <c r="AB342">
        <v>16</v>
      </c>
      <c r="AC342">
        <v>8</v>
      </c>
      <c r="AD342">
        <v>79</v>
      </c>
    </row>
    <row r="343" spans="1:30">
      <c r="A343" s="72">
        <v>274</v>
      </c>
      <c r="B343" t="s">
        <v>1048</v>
      </c>
      <c r="C343" t="s">
        <v>769</v>
      </c>
      <c r="D343">
        <v>28</v>
      </c>
      <c r="E343" t="s">
        <v>802</v>
      </c>
      <c r="F343">
        <v>23</v>
      </c>
      <c r="G343">
        <v>0</v>
      </c>
      <c r="H343">
        <v>205</v>
      </c>
      <c r="I343">
        <v>31</v>
      </c>
      <c r="J343">
        <v>82</v>
      </c>
      <c r="K343">
        <v>0.378</v>
      </c>
      <c r="L343">
        <v>13</v>
      </c>
      <c r="M343">
        <v>46</v>
      </c>
      <c r="N343">
        <v>0.28299999999999997</v>
      </c>
      <c r="O343">
        <v>18</v>
      </c>
      <c r="P343">
        <v>36</v>
      </c>
      <c r="Q343">
        <v>0.5</v>
      </c>
      <c r="R343">
        <v>0.45700000000000002</v>
      </c>
      <c r="S343">
        <v>18</v>
      </c>
      <c r="T343">
        <v>19</v>
      </c>
      <c r="U343">
        <v>0.94699999999999995</v>
      </c>
      <c r="V343">
        <v>1</v>
      </c>
      <c r="W343">
        <v>24</v>
      </c>
      <c r="X343">
        <v>25</v>
      </c>
      <c r="Y343">
        <v>15</v>
      </c>
      <c r="Z343">
        <v>5</v>
      </c>
      <c r="AA343">
        <v>1</v>
      </c>
      <c r="AB343">
        <v>9</v>
      </c>
      <c r="AC343">
        <v>15</v>
      </c>
      <c r="AD343">
        <v>93</v>
      </c>
    </row>
    <row r="344" spans="1:30">
      <c r="A344" s="72">
        <v>274</v>
      </c>
      <c r="B344" t="s">
        <v>1048</v>
      </c>
      <c r="C344" t="s">
        <v>769</v>
      </c>
      <c r="D344">
        <v>28</v>
      </c>
      <c r="E344" t="s">
        <v>795</v>
      </c>
      <c r="F344">
        <v>4</v>
      </c>
      <c r="G344">
        <v>0</v>
      </c>
      <c r="H344">
        <v>38</v>
      </c>
      <c r="I344">
        <v>7</v>
      </c>
      <c r="J344">
        <v>18</v>
      </c>
      <c r="K344">
        <v>0.38900000000000001</v>
      </c>
      <c r="L344">
        <v>3</v>
      </c>
      <c r="M344">
        <v>7</v>
      </c>
      <c r="N344">
        <v>0.42899999999999999</v>
      </c>
      <c r="O344">
        <v>4</v>
      </c>
      <c r="P344">
        <v>11</v>
      </c>
      <c r="Q344">
        <v>0.36399999999999999</v>
      </c>
      <c r="R344">
        <v>0.47199999999999998</v>
      </c>
      <c r="S344">
        <v>2</v>
      </c>
      <c r="T344">
        <v>2</v>
      </c>
      <c r="U344">
        <v>1</v>
      </c>
      <c r="V344">
        <v>0</v>
      </c>
      <c r="W344">
        <v>2</v>
      </c>
      <c r="X344">
        <v>2</v>
      </c>
      <c r="Y344">
        <v>3</v>
      </c>
      <c r="Z344">
        <v>0</v>
      </c>
      <c r="AA344">
        <v>0</v>
      </c>
      <c r="AB344">
        <v>1</v>
      </c>
      <c r="AC344">
        <v>2</v>
      </c>
      <c r="AD344">
        <v>19</v>
      </c>
    </row>
    <row r="345" spans="1:30">
      <c r="A345" s="72">
        <v>274</v>
      </c>
      <c r="B345" t="s">
        <v>1048</v>
      </c>
      <c r="C345" t="s">
        <v>769</v>
      </c>
      <c r="D345">
        <v>28</v>
      </c>
      <c r="E345" t="s">
        <v>867</v>
      </c>
      <c r="F345">
        <v>9</v>
      </c>
      <c r="G345">
        <v>1</v>
      </c>
      <c r="H345">
        <v>214</v>
      </c>
      <c r="I345">
        <v>47</v>
      </c>
      <c r="J345">
        <v>107</v>
      </c>
      <c r="K345">
        <v>0.439</v>
      </c>
      <c r="L345">
        <v>19</v>
      </c>
      <c r="M345">
        <v>48</v>
      </c>
      <c r="N345">
        <v>0.39600000000000002</v>
      </c>
      <c r="O345">
        <v>28</v>
      </c>
      <c r="P345">
        <v>59</v>
      </c>
      <c r="Q345">
        <v>0.47499999999999998</v>
      </c>
      <c r="R345">
        <v>0.52800000000000002</v>
      </c>
      <c r="S345">
        <v>26</v>
      </c>
      <c r="T345">
        <v>32</v>
      </c>
      <c r="U345">
        <v>0.81299999999999994</v>
      </c>
      <c r="V345">
        <v>3</v>
      </c>
      <c r="W345">
        <v>22</v>
      </c>
      <c r="X345">
        <v>25</v>
      </c>
      <c r="Y345">
        <v>13</v>
      </c>
      <c r="Z345">
        <v>6</v>
      </c>
      <c r="AA345">
        <v>3</v>
      </c>
      <c r="AB345">
        <v>12</v>
      </c>
      <c r="AC345">
        <v>8</v>
      </c>
      <c r="AD345">
        <v>139</v>
      </c>
    </row>
    <row r="346" spans="1:30">
      <c r="A346" s="72">
        <v>275</v>
      </c>
      <c r="B346" t="s">
        <v>1360</v>
      </c>
      <c r="C346" t="s">
        <v>766</v>
      </c>
      <c r="D346">
        <v>26</v>
      </c>
      <c r="E346" t="s">
        <v>773</v>
      </c>
      <c r="F346">
        <v>72</v>
      </c>
      <c r="G346">
        <v>36</v>
      </c>
      <c r="H346">
        <v>1206</v>
      </c>
      <c r="I346">
        <v>151</v>
      </c>
      <c r="J346">
        <v>309</v>
      </c>
      <c r="K346">
        <v>0.48899999999999999</v>
      </c>
      <c r="L346">
        <v>40</v>
      </c>
      <c r="M346">
        <v>128</v>
      </c>
      <c r="N346">
        <v>0.313</v>
      </c>
      <c r="O346">
        <v>111</v>
      </c>
      <c r="P346">
        <v>181</v>
      </c>
      <c r="Q346">
        <v>0.61299999999999999</v>
      </c>
      <c r="R346">
        <v>0.55300000000000005</v>
      </c>
      <c r="S346">
        <v>44</v>
      </c>
      <c r="T346">
        <v>59</v>
      </c>
      <c r="U346">
        <v>0.746</v>
      </c>
      <c r="V346">
        <v>71</v>
      </c>
      <c r="W346">
        <v>163</v>
      </c>
      <c r="X346">
        <v>234</v>
      </c>
      <c r="Y346">
        <v>51</v>
      </c>
      <c r="Z346">
        <v>26</v>
      </c>
      <c r="AA346">
        <v>47</v>
      </c>
      <c r="AB346">
        <v>30</v>
      </c>
      <c r="AC346">
        <v>114</v>
      </c>
      <c r="AD346">
        <v>386</v>
      </c>
    </row>
    <row r="347" spans="1:30">
      <c r="A347" s="72">
        <v>276</v>
      </c>
      <c r="B347" t="s">
        <v>1361</v>
      </c>
      <c r="C347" t="s">
        <v>769</v>
      </c>
      <c r="D347">
        <v>20</v>
      </c>
      <c r="E347" t="s">
        <v>797</v>
      </c>
      <c r="F347">
        <v>14</v>
      </c>
      <c r="G347">
        <v>0</v>
      </c>
      <c r="H347">
        <v>80</v>
      </c>
      <c r="I347">
        <v>8</v>
      </c>
      <c r="J347">
        <v>28</v>
      </c>
      <c r="K347">
        <v>0.28599999999999998</v>
      </c>
      <c r="L347">
        <v>5</v>
      </c>
      <c r="M347">
        <v>17</v>
      </c>
      <c r="N347">
        <v>0.29399999999999998</v>
      </c>
      <c r="O347">
        <v>3</v>
      </c>
      <c r="P347">
        <v>11</v>
      </c>
      <c r="Q347">
        <v>0.27300000000000002</v>
      </c>
      <c r="R347">
        <v>0.375</v>
      </c>
      <c r="S347">
        <v>2</v>
      </c>
      <c r="T347">
        <v>4</v>
      </c>
      <c r="U347">
        <v>0.5</v>
      </c>
      <c r="V347">
        <v>2</v>
      </c>
      <c r="W347">
        <v>9</v>
      </c>
      <c r="X347">
        <v>11</v>
      </c>
      <c r="Y347">
        <v>4</v>
      </c>
      <c r="Z347">
        <v>2</v>
      </c>
      <c r="AA347">
        <v>1</v>
      </c>
      <c r="AB347">
        <v>2</v>
      </c>
      <c r="AC347">
        <v>12</v>
      </c>
      <c r="AD347">
        <v>23</v>
      </c>
    </row>
    <row r="348" spans="1:30">
      <c r="A348" s="72">
        <v>277</v>
      </c>
      <c r="B348" t="s">
        <v>1362</v>
      </c>
      <c r="C348" t="s">
        <v>766</v>
      </c>
      <c r="D348">
        <v>22</v>
      </c>
      <c r="E348" t="s">
        <v>804</v>
      </c>
      <c r="F348">
        <v>20</v>
      </c>
      <c r="G348">
        <v>1</v>
      </c>
      <c r="H348">
        <v>326</v>
      </c>
      <c r="I348">
        <v>49</v>
      </c>
      <c r="J348">
        <v>125</v>
      </c>
      <c r="K348">
        <v>0.39200000000000002</v>
      </c>
      <c r="L348">
        <v>28</v>
      </c>
      <c r="M348">
        <v>79</v>
      </c>
      <c r="N348">
        <v>0.35399999999999998</v>
      </c>
      <c r="O348">
        <v>21</v>
      </c>
      <c r="P348">
        <v>46</v>
      </c>
      <c r="Q348">
        <v>0.45700000000000002</v>
      </c>
      <c r="R348">
        <v>0.504</v>
      </c>
      <c r="S348">
        <v>8</v>
      </c>
      <c r="T348">
        <v>11</v>
      </c>
      <c r="U348">
        <v>0.72699999999999998</v>
      </c>
      <c r="V348">
        <v>11</v>
      </c>
      <c r="W348">
        <v>53</v>
      </c>
      <c r="X348">
        <v>64</v>
      </c>
      <c r="Y348">
        <v>26</v>
      </c>
      <c r="Z348">
        <v>6</v>
      </c>
      <c r="AA348">
        <v>16</v>
      </c>
      <c r="AB348">
        <v>12</v>
      </c>
      <c r="AC348">
        <v>28</v>
      </c>
      <c r="AD348">
        <v>134</v>
      </c>
    </row>
    <row r="349" spans="1:30">
      <c r="A349" s="72">
        <v>278</v>
      </c>
      <c r="B349" t="s">
        <v>1050</v>
      </c>
      <c r="C349" t="s">
        <v>769</v>
      </c>
      <c r="D349">
        <v>36</v>
      </c>
      <c r="E349" t="s">
        <v>792</v>
      </c>
      <c r="F349">
        <v>73</v>
      </c>
      <c r="G349">
        <v>4</v>
      </c>
      <c r="H349">
        <v>1574</v>
      </c>
      <c r="I349">
        <v>222</v>
      </c>
      <c r="J349">
        <v>484</v>
      </c>
      <c r="K349">
        <v>0.45900000000000002</v>
      </c>
      <c r="L349">
        <v>164</v>
      </c>
      <c r="M349">
        <v>376</v>
      </c>
      <c r="N349">
        <v>0.436</v>
      </c>
      <c r="O349">
        <v>58</v>
      </c>
      <c r="P349">
        <v>108</v>
      </c>
      <c r="Q349">
        <v>0.53700000000000003</v>
      </c>
      <c r="R349">
        <v>0.628</v>
      </c>
      <c r="S349">
        <v>64</v>
      </c>
      <c r="T349">
        <v>72</v>
      </c>
      <c r="U349">
        <v>0.88900000000000001</v>
      </c>
      <c r="V349">
        <v>9</v>
      </c>
      <c r="W349">
        <v>156</v>
      </c>
      <c r="X349">
        <v>165</v>
      </c>
      <c r="Y349">
        <v>88</v>
      </c>
      <c r="Z349">
        <v>31</v>
      </c>
      <c r="AA349">
        <v>27</v>
      </c>
      <c r="AB349">
        <v>55</v>
      </c>
      <c r="AC349">
        <v>130</v>
      </c>
      <c r="AD349">
        <v>672</v>
      </c>
    </row>
    <row r="350" spans="1:30">
      <c r="A350" s="72">
        <v>279</v>
      </c>
      <c r="B350" t="s">
        <v>1051</v>
      </c>
      <c r="C350" t="s">
        <v>776</v>
      </c>
      <c r="D350">
        <v>28</v>
      </c>
      <c r="E350" t="s">
        <v>778</v>
      </c>
      <c r="F350">
        <v>71</v>
      </c>
      <c r="G350">
        <v>13</v>
      </c>
      <c r="H350">
        <v>1391</v>
      </c>
      <c r="I350">
        <v>222</v>
      </c>
      <c r="J350">
        <v>389</v>
      </c>
      <c r="K350">
        <v>0.57099999999999995</v>
      </c>
      <c r="L350">
        <v>0</v>
      </c>
      <c r="M350">
        <v>0</v>
      </c>
      <c r="O350">
        <v>222</v>
      </c>
      <c r="P350">
        <v>389</v>
      </c>
      <c r="Q350">
        <v>0.57099999999999995</v>
      </c>
      <c r="R350">
        <v>0.57099999999999995</v>
      </c>
      <c r="S350">
        <v>33</v>
      </c>
      <c r="T350">
        <v>74</v>
      </c>
      <c r="U350">
        <v>0.44600000000000001</v>
      </c>
      <c r="V350">
        <v>149</v>
      </c>
      <c r="W350">
        <v>323</v>
      </c>
      <c r="X350">
        <v>472</v>
      </c>
      <c r="Y350">
        <v>87</v>
      </c>
      <c r="Z350">
        <v>47</v>
      </c>
      <c r="AA350">
        <v>32</v>
      </c>
      <c r="AB350">
        <v>49</v>
      </c>
      <c r="AC350">
        <v>146</v>
      </c>
      <c r="AD350">
        <v>477</v>
      </c>
    </row>
    <row r="351" spans="1:30">
      <c r="A351" s="72">
        <v>280</v>
      </c>
      <c r="B351" t="s">
        <v>1363</v>
      </c>
      <c r="C351" t="s">
        <v>766</v>
      </c>
      <c r="D351">
        <v>22</v>
      </c>
      <c r="E351" t="s">
        <v>846</v>
      </c>
      <c r="F351">
        <v>77</v>
      </c>
      <c r="G351">
        <v>37</v>
      </c>
      <c r="H351">
        <v>2401</v>
      </c>
      <c r="I351">
        <v>468</v>
      </c>
      <c r="J351">
        <v>1039</v>
      </c>
      <c r="K351">
        <v>0.45</v>
      </c>
      <c r="L351">
        <v>159</v>
      </c>
      <c r="M351">
        <v>434</v>
      </c>
      <c r="N351">
        <v>0.36599999999999999</v>
      </c>
      <c r="O351">
        <v>309</v>
      </c>
      <c r="P351">
        <v>605</v>
      </c>
      <c r="Q351">
        <v>0.51100000000000001</v>
      </c>
      <c r="R351">
        <v>0.52700000000000002</v>
      </c>
      <c r="S351">
        <v>147</v>
      </c>
      <c r="T351">
        <v>208</v>
      </c>
      <c r="U351">
        <v>0.70699999999999996</v>
      </c>
      <c r="V351">
        <v>88</v>
      </c>
      <c r="W351">
        <v>395</v>
      </c>
      <c r="X351">
        <v>483</v>
      </c>
      <c r="Y351">
        <v>141</v>
      </c>
      <c r="Z351">
        <v>49</v>
      </c>
      <c r="AA351">
        <v>34</v>
      </c>
      <c r="AB351">
        <v>140</v>
      </c>
      <c r="AC351">
        <v>160</v>
      </c>
      <c r="AD351">
        <v>1242</v>
      </c>
    </row>
    <row r="352" spans="1:30">
      <c r="A352" s="72">
        <v>281</v>
      </c>
      <c r="B352" t="s">
        <v>1052</v>
      </c>
      <c r="C352" t="s">
        <v>794</v>
      </c>
      <c r="D352">
        <v>28</v>
      </c>
      <c r="E352" t="s">
        <v>804</v>
      </c>
      <c r="F352">
        <v>1</v>
      </c>
      <c r="G352">
        <v>0</v>
      </c>
      <c r="H352">
        <v>2</v>
      </c>
      <c r="I352">
        <v>0</v>
      </c>
      <c r="J352">
        <v>2</v>
      </c>
      <c r="K352">
        <v>0</v>
      </c>
      <c r="L352">
        <v>0</v>
      </c>
      <c r="M352">
        <v>0</v>
      </c>
      <c r="O352">
        <v>0</v>
      </c>
      <c r="P352">
        <v>2</v>
      </c>
      <c r="Q352">
        <v>0</v>
      </c>
      <c r="R352">
        <v>0</v>
      </c>
      <c r="S352">
        <v>0</v>
      </c>
      <c r="T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>
      <c r="A353" s="72">
        <v>282</v>
      </c>
      <c r="B353" t="s">
        <v>1053</v>
      </c>
      <c r="C353" t="s">
        <v>766</v>
      </c>
      <c r="D353">
        <v>21</v>
      </c>
      <c r="E353" t="s">
        <v>778</v>
      </c>
      <c r="F353">
        <v>60</v>
      </c>
      <c r="G353">
        <v>28</v>
      </c>
      <c r="H353">
        <v>1240</v>
      </c>
      <c r="I353">
        <v>205</v>
      </c>
      <c r="J353">
        <v>458</v>
      </c>
      <c r="K353">
        <v>0.44800000000000001</v>
      </c>
      <c r="L353">
        <v>18</v>
      </c>
      <c r="M353">
        <v>51</v>
      </c>
      <c r="N353">
        <v>0.35299999999999998</v>
      </c>
      <c r="O353">
        <v>187</v>
      </c>
      <c r="P353">
        <v>407</v>
      </c>
      <c r="Q353">
        <v>0.45900000000000002</v>
      </c>
      <c r="R353">
        <v>0.46700000000000003</v>
      </c>
      <c r="S353">
        <v>95</v>
      </c>
      <c r="T353">
        <v>118</v>
      </c>
      <c r="U353">
        <v>0.80500000000000005</v>
      </c>
      <c r="V353">
        <v>99</v>
      </c>
      <c r="W353">
        <v>189</v>
      </c>
      <c r="X353">
        <v>288</v>
      </c>
      <c r="Y353">
        <v>72</v>
      </c>
      <c r="Z353">
        <v>25</v>
      </c>
      <c r="AA353">
        <v>49</v>
      </c>
      <c r="AB353">
        <v>73</v>
      </c>
      <c r="AC353">
        <v>132</v>
      </c>
      <c r="AD353">
        <v>523</v>
      </c>
    </row>
    <row r="354" spans="1:30">
      <c r="A354" s="72">
        <v>283</v>
      </c>
      <c r="B354" t="s">
        <v>1054</v>
      </c>
      <c r="C354" t="s">
        <v>769</v>
      </c>
      <c r="D354">
        <v>25</v>
      </c>
      <c r="E354" t="s">
        <v>826</v>
      </c>
      <c r="F354">
        <v>80</v>
      </c>
      <c r="G354">
        <v>18</v>
      </c>
      <c r="H354">
        <v>1967</v>
      </c>
      <c r="I354">
        <v>380</v>
      </c>
      <c r="J354">
        <v>832</v>
      </c>
      <c r="K354">
        <v>0.45700000000000002</v>
      </c>
      <c r="L354">
        <v>94</v>
      </c>
      <c r="M354">
        <v>254</v>
      </c>
      <c r="N354">
        <v>0.37</v>
      </c>
      <c r="O354">
        <v>286</v>
      </c>
      <c r="P354">
        <v>578</v>
      </c>
      <c r="Q354">
        <v>0.495</v>
      </c>
      <c r="R354">
        <v>0.51300000000000001</v>
      </c>
      <c r="S354">
        <v>179</v>
      </c>
      <c r="T354">
        <v>208</v>
      </c>
      <c r="U354">
        <v>0.86099999999999999</v>
      </c>
      <c r="V354">
        <v>49</v>
      </c>
      <c r="W354">
        <v>275</v>
      </c>
      <c r="X354">
        <v>324</v>
      </c>
      <c r="Y354">
        <v>186</v>
      </c>
      <c r="Z354">
        <v>61</v>
      </c>
      <c r="AA354">
        <v>32</v>
      </c>
      <c r="AB354">
        <v>93</v>
      </c>
      <c r="AC354">
        <v>138</v>
      </c>
      <c r="AD354">
        <v>1033</v>
      </c>
    </row>
    <row r="355" spans="1:30">
      <c r="A355" s="72">
        <v>284</v>
      </c>
      <c r="B355" t="s">
        <v>1364</v>
      </c>
      <c r="C355" t="s">
        <v>811</v>
      </c>
      <c r="D355">
        <v>25</v>
      </c>
      <c r="E355" t="s">
        <v>855</v>
      </c>
      <c r="F355">
        <v>54</v>
      </c>
      <c r="G355">
        <v>2</v>
      </c>
      <c r="H355">
        <v>775</v>
      </c>
      <c r="I355">
        <v>84</v>
      </c>
      <c r="J355">
        <v>219</v>
      </c>
      <c r="K355">
        <v>0.38400000000000001</v>
      </c>
      <c r="L355">
        <v>31</v>
      </c>
      <c r="M355">
        <v>86</v>
      </c>
      <c r="N355">
        <v>0.36</v>
      </c>
      <c r="O355">
        <v>53</v>
      </c>
      <c r="P355">
        <v>133</v>
      </c>
      <c r="Q355">
        <v>0.39800000000000002</v>
      </c>
      <c r="R355">
        <v>0.45400000000000001</v>
      </c>
      <c r="S355">
        <v>32</v>
      </c>
      <c r="T355">
        <v>37</v>
      </c>
      <c r="U355">
        <v>0.86499999999999999</v>
      </c>
      <c r="V355">
        <v>15</v>
      </c>
      <c r="W355">
        <v>77</v>
      </c>
      <c r="X355">
        <v>92</v>
      </c>
      <c r="Y355">
        <v>98</v>
      </c>
      <c r="Z355">
        <v>29</v>
      </c>
      <c r="AA355">
        <v>2</v>
      </c>
      <c r="AB355">
        <v>33</v>
      </c>
      <c r="AC355">
        <v>58</v>
      </c>
      <c r="AD355">
        <v>231</v>
      </c>
    </row>
    <row r="356" spans="1:30">
      <c r="A356" s="72">
        <v>285</v>
      </c>
      <c r="B356" t="s">
        <v>1056</v>
      </c>
      <c r="C356" t="s">
        <v>776</v>
      </c>
      <c r="D356">
        <v>26</v>
      </c>
      <c r="E356" t="s">
        <v>784</v>
      </c>
      <c r="F356">
        <v>55</v>
      </c>
      <c r="G356">
        <v>1</v>
      </c>
      <c r="H356">
        <v>534</v>
      </c>
      <c r="I356">
        <v>98</v>
      </c>
      <c r="J356">
        <v>190</v>
      </c>
      <c r="K356">
        <v>0.51600000000000001</v>
      </c>
      <c r="L356">
        <v>0</v>
      </c>
      <c r="M356">
        <v>5</v>
      </c>
      <c r="N356">
        <v>0</v>
      </c>
      <c r="O356">
        <v>98</v>
      </c>
      <c r="P356">
        <v>185</v>
      </c>
      <c r="Q356">
        <v>0.53</v>
      </c>
      <c r="R356">
        <v>0.51600000000000001</v>
      </c>
      <c r="S356">
        <v>30</v>
      </c>
      <c r="T356">
        <v>47</v>
      </c>
      <c r="U356">
        <v>0.63800000000000001</v>
      </c>
      <c r="V356">
        <v>63</v>
      </c>
      <c r="W356">
        <v>108</v>
      </c>
      <c r="X356">
        <v>171</v>
      </c>
      <c r="Y356">
        <v>41</v>
      </c>
      <c r="Z356">
        <v>9</v>
      </c>
      <c r="AA356">
        <v>3</v>
      </c>
      <c r="AB356">
        <v>33</v>
      </c>
      <c r="AC356">
        <v>45</v>
      </c>
      <c r="AD356">
        <v>226</v>
      </c>
    </row>
    <row r="357" spans="1:30">
      <c r="A357" s="72">
        <v>286</v>
      </c>
      <c r="B357" t="s">
        <v>1058</v>
      </c>
      <c r="C357" t="s">
        <v>769</v>
      </c>
      <c r="D357">
        <v>22</v>
      </c>
      <c r="E357" t="s">
        <v>867</v>
      </c>
      <c r="F357">
        <v>24</v>
      </c>
      <c r="G357">
        <v>24</v>
      </c>
      <c r="H357">
        <v>656</v>
      </c>
      <c r="I357">
        <v>136</v>
      </c>
      <c r="J357">
        <v>355</v>
      </c>
      <c r="K357">
        <v>0.38300000000000001</v>
      </c>
      <c r="L357">
        <v>42</v>
      </c>
      <c r="M357">
        <v>123</v>
      </c>
      <c r="N357">
        <v>0.34100000000000003</v>
      </c>
      <c r="O357">
        <v>94</v>
      </c>
      <c r="P357">
        <v>232</v>
      </c>
      <c r="Q357">
        <v>0.40500000000000003</v>
      </c>
      <c r="R357">
        <v>0.442</v>
      </c>
      <c r="S357">
        <v>87</v>
      </c>
      <c r="T357">
        <v>107</v>
      </c>
      <c r="U357">
        <v>0.81299999999999994</v>
      </c>
      <c r="V357">
        <v>9</v>
      </c>
      <c r="W357">
        <v>85</v>
      </c>
      <c r="X357">
        <v>94</v>
      </c>
      <c r="Y357">
        <v>72</v>
      </c>
      <c r="Z357">
        <v>24</v>
      </c>
      <c r="AA357">
        <v>4</v>
      </c>
      <c r="AB357">
        <v>43</v>
      </c>
      <c r="AC357">
        <v>55</v>
      </c>
      <c r="AD357">
        <v>401</v>
      </c>
    </row>
    <row r="358" spans="1:30">
      <c r="A358" s="72">
        <v>287</v>
      </c>
      <c r="B358" t="s">
        <v>1060</v>
      </c>
      <c r="C358" t="s">
        <v>794</v>
      </c>
      <c r="D358">
        <v>23</v>
      </c>
      <c r="E358" t="s">
        <v>790</v>
      </c>
      <c r="F358">
        <v>35</v>
      </c>
      <c r="G358">
        <v>1</v>
      </c>
      <c r="H358">
        <v>160</v>
      </c>
      <c r="I358">
        <v>14</v>
      </c>
      <c r="J358">
        <v>47</v>
      </c>
      <c r="K358">
        <v>0.29799999999999999</v>
      </c>
      <c r="L358">
        <v>4</v>
      </c>
      <c r="M358">
        <v>20</v>
      </c>
      <c r="N358">
        <v>0.2</v>
      </c>
      <c r="O358">
        <v>10</v>
      </c>
      <c r="P358">
        <v>27</v>
      </c>
      <c r="Q358">
        <v>0.37</v>
      </c>
      <c r="R358">
        <v>0.34</v>
      </c>
      <c r="S358">
        <v>2</v>
      </c>
      <c r="T358">
        <v>3</v>
      </c>
      <c r="U358">
        <v>0.66700000000000004</v>
      </c>
      <c r="V358">
        <v>4</v>
      </c>
      <c r="W358">
        <v>12</v>
      </c>
      <c r="X358">
        <v>16</v>
      </c>
      <c r="Y358">
        <v>11</v>
      </c>
      <c r="Z358">
        <v>6</v>
      </c>
      <c r="AA358">
        <v>4</v>
      </c>
      <c r="AB358">
        <v>5</v>
      </c>
      <c r="AC358">
        <v>13</v>
      </c>
      <c r="AD358">
        <v>34</v>
      </c>
    </row>
    <row r="359" spans="1:30">
      <c r="A359" s="72">
        <v>288</v>
      </c>
      <c r="B359" t="s">
        <v>1365</v>
      </c>
      <c r="C359" t="s">
        <v>766</v>
      </c>
      <c r="D359">
        <v>20</v>
      </c>
      <c r="E359" t="s">
        <v>786</v>
      </c>
      <c r="F359">
        <v>53</v>
      </c>
      <c r="G359">
        <v>0</v>
      </c>
      <c r="H359">
        <v>459</v>
      </c>
      <c r="I359">
        <v>64</v>
      </c>
      <c r="J359">
        <v>136</v>
      </c>
      <c r="K359">
        <v>0.47099999999999997</v>
      </c>
      <c r="L359">
        <v>18</v>
      </c>
      <c r="M359">
        <v>42</v>
      </c>
      <c r="N359">
        <v>0.42899999999999999</v>
      </c>
      <c r="O359">
        <v>46</v>
      </c>
      <c r="P359">
        <v>94</v>
      </c>
      <c r="Q359">
        <v>0.48899999999999999</v>
      </c>
      <c r="R359">
        <v>0.53700000000000003</v>
      </c>
      <c r="S359">
        <v>10</v>
      </c>
      <c r="T359">
        <v>16</v>
      </c>
      <c r="U359">
        <v>0.625</v>
      </c>
      <c r="V359">
        <v>29</v>
      </c>
      <c r="W359">
        <v>53</v>
      </c>
      <c r="X359">
        <v>82</v>
      </c>
      <c r="Y359">
        <v>9</v>
      </c>
      <c r="Z359">
        <v>5</v>
      </c>
      <c r="AA359">
        <v>4</v>
      </c>
      <c r="AB359">
        <v>10</v>
      </c>
      <c r="AC359">
        <v>45</v>
      </c>
      <c r="AD359">
        <v>156</v>
      </c>
    </row>
    <row r="360" spans="1:30">
      <c r="A360" s="72">
        <v>289</v>
      </c>
      <c r="B360" t="s">
        <v>1061</v>
      </c>
      <c r="C360" t="s">
        <v>769</v>
      </c>
      <c r="D360">
        <v>32</v>
      </c>
      <c r="E360" t="s">
        <v>804</v>
      </c>
      <c r="F360">
        <v>76</v>
      </c>
      <c r="G360">
        <v>69</v>
      </c>
      <c r="H360">
        <v>2310</v>
      </c>
      <c r="I360">
        <v>343</v>
      </c>
      <c r="J360">
        <v>755</v>
      </c>
      <c r="K360">
        <v>0.45400000000000001</v>
      </c>
      <c r="L360">
        <v>113</v>
      </c>
      <c r="M360">
        <v>278</v>
      </c>
      <c r="N360">
        <v>0.40600000000000003</v>
      </c>
      <c r="O360">
        <v>230</v>
      </c>
      <c r="P360">
        <v>477</v>
      </c>
      <c r="Q360">
        <v>0.48199999999999998</v>
      </c>
      <c r="R360">
        <v>0.52900000000000003</v>
      </c>
      <c r="S360">
        <v>114</v>
      </c>
      <c r="T360">
        <v>124</v>
      </c>
      <c r="U360">
        <v>0.91900000000000004</v>
      </c>
      <c r="V360">
        <v>30</v>
      </c>
      <c r="W360">
        <v>194</v>
      </c>
      <c r="X360">
        <v>224</v>
      </c>
      <c r="Y360">
        <v>180</v>
      </c>
      <c r="Z360">
        <v>80</v>
      </c>
      <c r="AA360">
        <v>17</v>
      </c>
      <c r="AB360">
        <v>84</v>
      </c>
      <c r="AC360">
        <v>109</v>
      </c>
      <c r="AD360">
        <v>913</v>
      </c>
    </row>
    <row r="361" spans="1:30">
      <c r="A361" s="72">
        <v>290</v>
      </c>
      <c r="B361" t="s">
        <v>1366</v>
      </c>
      <c r="C361" t="s">
        <v>769</v>
      </c>
      <c r="D361">
        <v>25</v>
      </c>
      <c r="E361" t="s">
        <v>831</v>
      </c>
      <c r="F361">
        <v>15</v>
      </c>
      <c r="G361">
        <v>11</v>
      </c>
      <c r="H361">
        <v>404</v>
      </c>
      <c r="I361">
        <v>62</v>
      </c>
      <c r="J361">
        <v>152</v>
      </c>
      <c r="K361">
        <v>0.40799999999999997</v>
      </c>
      <c r="L361">
        <v>15</v>
      </c>
      <c r="M361">
        <v>60</v>
      </c>
      <c r="N361">
        <v>0.25</v>
      </c>
      <c r="O361">
        <v>47</v>
      </c>
      <c r="P361">
        <v>92</v>
      </c>
      <c r="Q361">
        <v>0.51100000000000001</v>
      </c>
      <c r="R361">
        <v>0.45700000000000002</v>
      </c>
      <c r="S361">
        <v>22</v>
      </c>
      <c r="T361">
        <v>29</v>
      </c>
      <c r="U361">
        <v>0.75900000000000001</v>
      </c>
      <c r="V361">
        <v>11</v>
      </c>
      <c r="W361">
        <v>60</v>
      </c>
      <c r="X361">
        <v>71</v>
      </c>
      <c r="Y361">
        <v>29</v>
      </c>
      <c r="Z361">
        <v>19</v>
      </c>
      <c r="AA361">
        <v>1</v>
      </c>
      <c r="AB361">
        <v>14</v>
      </c>
      <c r="AC361">
        <v>25</v>
      </c>
      <c r="AD361">
        <v>161</v>
      </c>
    </row>
    <row r="362" spans="1:30">
      <c r="A362" s="72">
        <v>291</v>
      </c>
      <c r="B362" t="s">
        <v>1367</v>
      </c>
      <c r="C362" t="s">
        <v>811</v>
      </c>
      <c r="D362">
        <v>25</v>
      </c>
      <c r="E362" t="s">
        <v>780</v>
      </c>
      <c r="F362">
        <v>5</v>
      </c>
      <c r="G362">
        <v>0</v>
      </c>
      <c r="H362">
        <v>35</v>
      </c>
      <c r="I362">
        <v>7</v>
      </c>
      <c r="J362">
        <v>16</v>
      </c>
      <c r="K362">
        <v>0.438</v>
      </c>
      <c r="L362">
        <v>1</v>
      </c>
      <c r="M362">
        <v>1</v>
      </c>
      <c r="N362">
        <v>1</v>
      </c>
      <c r="O362">
        <v>6</v>
      </c>
      <c r="P362">
        <v>15</v>
      </c>
      <c r="Q362">
        <v>0.4</v>
      </c>
      <c r="R362">
        <v>0.46899999999999997</v>
      </c>
      <c r="S362">
        <v>2</v>
      </c>
      <c r="T362">
        <v>3</v>
      </c>
      <c r="U362">
        <v>0.66700000000000004</v>
      </c>
      <c r="V362">
        <v>0</v>
      </c>
      <c r="W362">
        <v>2</v>
      </c>
      <c r="X362">
        <v>2</v>
      </c>
      <c r="Y362">
        <v>5</v>
      </c>
      <c r="Z362">
        <v>0</v>
      </c>
      <c r="AA362">
        <v>1</v>
      </c>
      <c r="AB362">
        <v>4</v>
      </c>
      <c r="AC362">
        <v>5</v>
      </c>
      <c r="AD362">
        <v>17</v>
      </c>
    </row>
    <row r="363" spans="1:30">
      <c r="A363" s="72">
        <v>292</v>
      </c>
      <c r="B363" t="s">
        <v>1063</v>
      </c>
      <c r="C363" t="s">
        <v>776</v>
      </c>
      <c r="D363">
        <v>24</v>
      </c>
      <c r="E363" t="s">
        <v>818</v>
      </c>
      <c r="F363">
        <v>69</v>
      </c>
      <c r="G363">
        <v>13</v>
      </c>
      <c r="H363">
        <v>1395</v>
      </c>
      <c r="I363">
        <v>214</v>
      </c>
      <c r="J363">
        <v>378</v>
      </c>
      <c r="K363">
        <v>0.56599999999999995</v>
      </c>
      <c r="L363">
        <v>1</v>
      </c>
      <c r="M363">
        <v>3</v>
      </c>
      <c r="N363">
        <v>0.33300000000000002</v>
      </c>
      <c r="O363">
        <v>213</v>
      </c>
      <c r="P363">
        <v>375</v>
      </c>
      <c r="Q363">
        <v>0.56799999999999995</v>
      </c>
      <c r="R363">
        <v>0.56699999999999995</v>
      </c>
      <c r="S363">
        <v>158</v>
      </c>
      <c r="T363">
        <v>231</v>
      </c>
      <c r="U363">
        <v>0.68400000000000005</v>
      </c>
      <c r="V363">
        <v>175</v>
      </c>
      <c r="W363">
        <v>343</v>
      </c>
      <c r="X363">
        <v>518</v>
      </c>
      <c r="Y363">
        <v>82</v>
      </c>
      <c r="Z363">
        <v>27</v>
      </c>
      <c r="AA363">
        <v>61</v>
      </c>
      <c r="AB363">
        <v>78</v>
      </c>
      <c r="AC363">
        <v>158</v>
      </c>
      <c r="AD363">
        <v>587</v>
      </c>
    </row>
    <row r="364" spans="1:30">
      <c r="A364" s="72">
        <v>293</v>
      </c>
      <c r="B364" t="s">
        <v>1064</v>
      </c>
      <c r="C364" t="s">
        <v>794</v>
      </c>
      <c r="D364">
        <v>26</v>
      </c>
      <c r="E364" t="s">
        <v>784</v>
      </c>
      <c r="F364">
        <v>9</v>
      </c>
      <c r="G364">
        <v>9</v>
      </c>
      <c r="H364">
        <v>210</v>
      </c>
      <c r="I364">
        <v>52</v>
      </c>
      <c r="J364">
        <v>111</v>
      </c>
      <c r="K364">
        <v>0.46800000000000003</v>
      </c>
      <c r="L364">
        <v>11</v>
      </c>
      <c r="M364">
        <v>35</v>
      </c>
      <c r="N364">
        <v>0.314</v>
      </c>
      <c r="O364">
        <v>41</v>
      </c>
      <c r="P364">
        <v>76</v>
      </c>
      <c r="Q364">
        <v>0.53900000000000003</v>
      </c>
      <c r="R364">
        <v>0.51800000000000002</v>
      </c>
      <c r="S364">
        <v>31</v>
      </c>
      <c r="T364">
        <v>38</v>
      </c>
      <c r="U364">
        <v>0.81599999999999995</v>
      </c>
      <c r="V364">
        <v>6</v>
      </c>
      <c r="W364">
        <v>36</v>
      </c>
      <c r="X364">
        <v>42</v>
      </c>
      <c r="Y364">
        <v>21</v>
      </c>
      <c r="Z364">
        <v>18</v>
      </c>
      <c r="AA364">
        <v>9</v>
      </c>
      <c r="AB364">
        <v>16</v>
      </c>
      <c r="AC364">
        <v>9</v>
      </c>
      <c r="AD364">
        <v>146</v>
      </c>
    </row>
    <row r="365" spans="1:30">
      <c r="A365" s="72">
        <v>294</v>
      </c>
      <c r="B365" t="s">
        <v>1065</v>
      </c>
      <c r="C365" t="s">
        <v>776</v>
      </c>
      <c r="D365">
        <v>25</v>
      </c>
      <c r="E365" t="s">
        <v>790</v>
      </c>
      <c r="F365">
        <v>33</v>
      </c>
      <c r="G365">
        <v>2</v>
      </c>
      <c r="H365">
        <v>254</v>
      </c>
      <c r="I365">
        <v>46</v>
      </c>
      <c r="J365">
        <v>78</v>
      </c>
      <c r="K365">
        <v>0.59</v>
      </c>
      <c r="L365">
        <v>11</v>
      </c>
      <c r="M365">
        <v>26</v>
      </c>
      <c r="N365">
        <v>0.42299999999999999</v>
      </c>
      <c r="O365">
        <v>35</v>
      </c>
      <c r="P365">
        <v>52</v>
      </c>
      <c r="Q365">
        <v>0.67300000000000004</v>
      </c>
      <c r="R365">
        <v>0.66</v>
      </c>
      <c r="S365">
        <v>9</v>
      </c>
      <c r="T365">
        <v>11</v>
      </c>
      <c r="U365">
        <v>0.81799999999999995</v>
      </c>
      <c r="V365">
        <v>12</v>
      </c>
      <c r="W365">
        <v>58</v>
      </c>
      <c r="X365">
        <v>70</v>
      </c>
      <c r="Y365">
        <v>17</v>
      </c>
      <c r="Z365">
        <v>7</v>
      </c>
      <c r="AA365">
        <v>0</v>
      </c>
      <c r="AB365">
        <v>10</v>
      </c>
      <c r="AC365">
        <v>36</v>
      </c>
      <c r="AD365">
        <v>112</v>
      </c>
    </row>
    <row r="366" spans="1:30">
      <c r="A366" s="72">
        <v>295</v>
      </c>
      <c r="B366" t="s">
        <v>1066</v>
      </c>
      <c r="C366" t="s">
        <v>766</v>
      </c>
      <c r="D366">
        <v>28</v>
      </c>
      <c r="E366" t="s">
        <v>829</v>
      </c>
      <c r="F366">
        <v>8</v>
      </c>
      <c r="G366">
        <v>0</v>
      </c>
      <c r="H366">
        <v>136</v>
      </c>
      <c r="I366">
        <v>15</v>
      </c>
      <c r="J366">
        <v>36</v>
      </c>
      <c r="K366">
        <v>0.41699999999999998</v>
      </c>
      <c r="L366">
        <v>0</v>
      </c>
      <c r="M366">
        <v>3</v>
      </c>
      <c r="N366">
        <v>0</v>
      </c>
      <c r="O366">
        <v>15</v>
      </c>
      <c r="P366">
        <v>33</v>
      </c>
      <c r="Q366">
        <v>0.45500000000000002</v>
      </c>
      <c r="R366">
        <v>0.41699999999999998</v>
      </c>
      <c r="S366">
        <v>13</v>
      </c>
      <c r="T366">
        <v>15</v>
      </c>
      <c r="U366">
        <v>0.86699999999999999</v>
      </c>
      <c r="V366">
        <v>7</v>
      </c>
      <c r="W366">
        <v>25</v>
      </c>
      <c r="X366">
        <v>32</v>
      </c>
      <c r="Y366">
        <v>5</v>
      </c>
      <c r="Z366">
        <v>1</v>
      </c>
      <c r="AA366">
        <v>3</v>
      </c>
      <c r="AB366">
        <v>7</v>
      </c>
      <c r="AC366">
        <v>16</v>
      </c>
      <c r="AD366">
        <v>43</v>
      </c>
    </row>
    <row r="367" spans="1:30">
      <c r="A367" s="72">
        <v>296</v>
      </c>
      <c r="B367" t="s">
        <v>1067</v>
      </c>
      <c r="C367" t="s">
        <v>794</v>
      </c>
      <c r="D367">
        <v>23</v>
      </c>
      <c r="E367" t="s">
        <v>774</v>
      </c>
      <c r="F367">
        <v>71</v>
      </c>
      <c r="G367">
        <v>10</v>
      </c>
      <c r="H367">
        <v>1864</v>
      </c>
      <c r="I367">
        <v>320</v>
      </c>
      <c r="J367">
        <v>735</v>
      </c>
      <c r="K367">
        <v>0.435</v>
      </c>
      <c r="L367">
        <v>85</v>
      </c>
      <c r="M367">
        <v>245</v>
      </c>
      <c r="N367">
        <v>0.34699999999999998</v>
      </c>
      <c r="O367">
        <v>235</v>
      </c>
      <c r="P367">
        <v>490</v>
      </c>
      <c r="Q367">
        <v>0.48</v>
      </c>
      <c r="R367">
        <v>0.49299999999999999</v>
      </c>
      <c r="S367">
        <v>133</v>
      </c>
      <c r="T367">
        <v>187</v>
      </c>
      <c r="U367">
        <v>0.71099999999999997</v>
      </c>
      <c r="V367">
        <v>53</v>
      </c>
      <c r="W367">
        <v>207</v>
      </c>
      <c r="X367">
        <v>260</v>
      </c>
      <c r="Y367">
        <v>299</v>
      </c>
      <c r="Z367">
        <v>82</v>
      </c>
      <c r="AA367">
        <v>22</v>
      </c>
      <c r="AB367">
        <v>153</v>
      </c>
      <c r="AC367">
        <v>159</v>
      </c>
      <c r="AD367">
        <v>858</v>
      </c>
    </row>
    <row r="368" spans="1:30">
      <c r="A368" s="72">
        <v>297</v>
      </c>
      <c r="B368" t="s">
        <v>1068</v>
      </c>
      <c r="C368" t="s">
        <v>769</v>
      </c>
      <c r="D368">
        <v>29</v>
      </c>
      <c r="E368" t="s">
        <v>772</v>
      </c>
      <c r="F368">
        <v>58</v>
      </c>
      <c r="G368">
        <v>4</v>
      </c>
      <c r="H368">
        <v>724</v>
      </c>
      <c r="I368">
        <v>40</v>
      </c>
      <c r="J368">
        <v>106</v>
      </c>
      <c r="K368">
        <v>0.377</v>
      </c>
      <c r="L368">
        <v>19</v>
      </c>
      <c r="M368">
        <v>53</v>
      </c>
      <c r="N368">
        <v>0.35799999999999998</v>
      </c>
      <c r="O368">
        <v>21</v>
      </c>
      <c r="P368">
        <v>53</v>
      </c>
      <c r="Q368">
        <v>0.39600000000000002</v>
      </c>
      <c r="R368">
        <v>0.46700000000000003</v>
      </c>
      <c r="S368">
        <v>2</v>
      </c>
      <c r="T368">
        <v>5</v>
      </c>
      <c r="U368">
        <v>0.4</v>
      </c>
      <c r="V368">
        <v>7</v>
      </c>
      <c r="W368">
        <v>68</v>
      </c>
      <c r="X368">
        <v>75</v>
      </c>
      <c r="Y368">
        <v>48</v>
      </c>
      <c r="Z368">
        <v>37</v>
      </c>
      <c r="AA368">
        <v>14</v>
      </c>
      <c r="AB368">
        <v>20</v>
      </c>
      <c r="AC368">
        <v>81</v>
      </c>
      <c r="AD368">
        <v>101</v>
      </c>
    </row>
    <row r="369" spans="1:30">
      <c r="A369" s="72">
        <v>297</v>
      </c>
      <c r="B369" t="s">
        <v>1068</v>
      </c>
      <c r="C369" t="s">
        <v>769</v>
      </c>
      <c r="D369">
        <v>29</v>
      </c>
      <c r="E369" t="s">
        <v>802</v>
      </c>
      <c r="F369">
        <v>31</v>
      </c>
      <c r="G369">
        <v>1</v>
      </c>
      <c r="H369">
        <v>480</v>
      </c>
      <c r="I369">
        <v>22</v>
      </c>
      <c r="J369">
        <v>65</v>
      </c>
      <c r="K369">
        <v>0.33800000000000002</v>
      </c>
      <c r="L369">
        <v>11</v>
      </c>
      <c r="M369">
        <v>36</v>
      </c>
      <c r="N369">
        <v>0.30599999999999999</v>
      </c>
      <c r="O369">
        <v>11</v>
      </c>
      <c r="P369">
        <v>29</v>
      </c>
      <c r="Q369">
        <v>0.379</v>
      </c>
      <c r="R369">
        <v>0.42299999999999999</v>
      </c>
      <c r="S369">
        <v>2</v>
      </c>
      <c r="T369">
        <v>5</v>
      </c>
      <c r="U369">
        <v>0.4</v>
      </c>
      <c r="V369">
        <v>5</v>
      </c>
      <c r="W369">
        <v>44</v>
      </c>
      <c r="X369">
        <v>49</v>
      </c>
      <c r="Y369">
        <v>27</v>
      </c>
      <c r="Z369">
        <v>27</v>
      </c>
      <c r="AA369">
        <v>10</v>
      </c>
      <c r="AB369">
        <v>13</v>
      </c>
      <c r="AC369">
        <v>61</v>
      </c>
      <c r="AD369">
        <v>57</v>
      </c>
    </row>
    <row r="370" spans="1:30">
      <c r="A370" s="72">
        <v>297</v>
      </c>
      <c r="B370" t="s">
        <v>1068</v>
      </c>
      <c r="C370" t="s">
        <v>769</v>
      </c>
      <c r="D370">
        <v>29</v>
      </c>
      <c r="E370" t="s">
        <v>780</v>
      </c>
      <c r="F370">
        <v>27</v>
      </c>
      <c r="G370">
        <v>3</v>
      </c>
      <c r="H370">
        <v>244</v>
      </c>
      <c r="I370">
        <v>18</v>
      </c>
      <c r="J370">
        <v>41</v>
      </c>
      <c r="K370">
        <v>0.439</v>
      </c>
      <c r="L370">
        <v>8</v>
      </c>
      <c r="M370">
        <v>17</v>
      </c>
      <c r="N370">
        <v>0.47099999999999997</v>
      </c>
      <c r="O370">
        <v>10</v>
      </c>
      <c r="P370">
        <v>24</v>
      </c>
      <c r="Q370">
        <v>0.41699999999999998</v>
      </c>
      <c r="R370">
        <v>0.53700000000000003</v>
      </c>
      <c r="S370">
        <v>0</v>
      </c>
      <c r="T370">
        <v>0</v>
      </c>
      <c r="V370">
        <v>2</v>
      </c>
      <c r="W370">
        <v>24</v>
      </c>
      <c r="X370">
        <v>26</v>
      </c>
      <c r="Y370">
        <v>21</v>
      </c>
      <c r="Z370">
        <v>10</v>
      </c>
      <c r="AA370">
        <v>4</v>
      </c>
      <c r="AB370">
        <v>7</v>
      </c>
      <c r="AC370">
        <v>20</v>
      </c>
      <c r="AD370">
        <v>44</v>
      </c>
    </row>
    <row r="371" spans="1:30">
      <c r="A371" s="72">
        <v>298</v>
      </c>
      <c r="B371" t="s">
        <v>1069</v>
      </c>
      <c r="C371" t="s">
        <v>811</v>
      </c>
      <c r="D371">
        <v>27</v>
      </c>
      <c r="E371" t="s">
        <v>790</v>
      </c>
      <c r="F371">
        <v>73</v>
      </c>
      <c r="G371">
        <v>73</v>
      </c>
      <c r="H371">
        <v>2670</v>
      </c>
      <c r="I371">
        <v>621</v>
      </c>
      <c r="J371">
        <v>1415</v>
      </c>
      <c r="K371">
        <v>0.439</v>
      </c>
      <c r="L371">
        <v>227</v>
      </c>
      <c r="M371">
        <v>629</v>
      </c>
      <c r="N371">
        <v>0.36099999999999999</v>
      </c>
      <c r="O371">
        <v>394</v>
      </c>
      <c r="P371">
        <v>786</v>
      </c>
      <c r="Q371">
        <v>0.501</v>
      </c>
      <c r="R371">
        <v>0.51900000000000002</v>
      </c>
      <c r="S371">
        <v>493</v>
      </c>
      <c r="T371">
        <v>538</v>
      </c>
      <c r="U371">
        <v>0.91600000000000004</v>
      </c>
      <c r="V371">
        <v>62</v>
      </c>
      <c r="W371">
        <v>263</v>
      </c>
      <c r="X371">
        <v>325</v>
      </c>
      <c r="Y371">
        <v>481</v>
      </c>
      <c r="Z371">
        <v>77</v>
      </c>
      <c r="AA371">
        <v>27</v>
      </c>
      <c r="AB371">
        <v>206</v>
      </c>
      <c r="AC371">
        <v>117</v>
      </c>
      <c r="AD371">
        <v>1962</v>
      </c>
    </row>
    <row r="372" spans="1:30">
      <c r="A372" s="72">
        <v>299</v>
      </c>
      <c r="B372" t="s">
        <v>1070</v>
      </c>
      <c r="C372" t="s">
        <v>811</v>
      </c>
      <c r="D372">
        <v>29</v>
      </c>
      <c r="E372" t="s">
        <v>774</v>
      </c>
      <c r="F372">
        <v>1</v>
      </c>
      <c r="G372">
        <v>1</v>
      </c>
      <c r="H372">
        <v>25</v>
      </c>
      <c r="I372">
        <v>5</v>
      </c>
      <c r="J372">
        <v>12</v>
      </c>
      <c r="K372">
        <v>0.41699999999999998</v>
      </c>
      <c r="L372">
        <v>1</v>
      </c>
      <c r="M372">
        <v>2</v>
      </c>
      <c r="N372">
        <v>0.5</v>
      </c>
      <c r="O372">
        <v>4</v>
      </c>
      <c r="P372">
        <v>10</v>
      </c>
      <c r="Q372">
        <v>0.4</v>
      </c>
      <c r="R372">
        <v>0.45800000000000002</v>
      </c>
      <c r="S372">
        <v>7</v>
      </c>
      <c r="T372">
        <v>7</v>
      </c>
      <c r="U372">
        <v>1</v>
      </c>
      <c r="V372">
        <v>0</v>
      </c>
      <c r="W372">
        <v>0</v>
      </c>
      <c r="X372">
        <v>0</v>
      </c>
      <c r="Y372">
        <v>4</v>
      </c>
      <c r="Z372">
        <v>0</v>
      </c>
      <c r="AA372">
        <v>0</v>
      </c>
      <c r="AB372">
        <v>3</v>
      </c>
      <c r="AC372">
        <v>3</v>
      </c>
      <c r="AD372">
        <v>18</v>
      </c>
    </row>
    <row r="373" spans="1:30">
      <c r="A373" s="72">
        <v>300</v>
      </c>
      <c r="B373" t="s">
        <v>1071</v>
      </c>
      <c r="C373" t="s">
        <v>811</v>
      </c>
      <c r="D373">
        <v>32</v>
      </c>
      <c r="E373" t="s">
        <v>822</v>
      </c>
      <c r="F373">
        <v>71</v>
      </c>
      <c r="G373">
        <v>7</v>
      </c>
      <c r="H373">
        <v>1129</v>
      </c>
      <c r="I373">
        <v>172</v>
      </c>
      <c r="J373">
        <v>343</v>
      </c>
      <c r="K373">
        <v>0.501</v>
      </c>
      <c r="L373">
        <v>0</v>
      </c>
      <c r="M373">
        <v>5</v>
      </c>
      <c r="N373">
        <v>0</v>
      </c>
      <c r="O373">
        <v>172</v>
      </c>
      <c r="P373">
        <v>338</v>
      </c>
      <c r="Q373">
        <v>0.50900000000000001</v>
      </c>
      <c r="R373">
        <v>0.501</v>
      </c>
      <c r="S373">
        <v>50</v>
      </c>
      <c r="T373">
        <v>61</v>
      </c>
      <c r="U373">
        <v>0.82</v>
      </c>
      <c r="V373">
        <v>32</v>
      </c>
      <c r="W373">
        <v>99</v>
      </c>
      <c r="X373">
        <v>131</v>
      </c>
      <c r="Y373">
        <v>140</v>
      </c>
      <c r="Z373">
        <v>35</v>
      </c>
      <c r="AA373">
        <v>21</v>
      </c>
      <c r="AB373">
        <v>58</v>
      </c>
      <c r="AC373">
        <v>117</v>
      </c>
      <c r="AD373">
        <v>394</v>
      </c>
    </row>
    <row r="374" spans="1:30">
      <c r="A374" s="72">
        <v>301</v>
      </c>
      <c r="B374" t="s">
        <v>1073</v>
      </c>
      <c r="C374" t="s">
        <v>776</v>
      </c>
      <c r="D374">
        <v>21</v>
      </c>
      <c r="E374" t="s">
        <v>822</v>
      </c>
      <c r="F374">
        <v>66</v>
      </c>
      <c r="G374">
        <v>4</v>
      </c>
      <c r="H374">
        <v>910</v>
      </c>
      <c r="I374">
        <v>112</v>
      </c>
      <c r="J374">
        <v>193</v>
      </c>
      <c r="K374">
        <v>0.57999999999999996</v>
      </c>
      <c r="L374">
        <v>1</v>
      </c>
      <c r="M374">
        <v>5</v>
      </c>
      <c r="N374">
        <v>0.2</v>
      </c>
      <c r="O374">
        <v>111</v>
      </c>
      <c r="P374">
        <v>188</v>
      </c>
      <c r="Q374">
        <v>0.59</v>
      </c>
      <c r="R374">
        <v>0.58299999999999996</v>
      </c>
      <c r="S374">
        <v>42</v>
      </c>
      <c r="T374">
        <v>77</v>
      </c>
      <c r="U374">
        <v>0.54500000000000004</v>
      </c>
      <c r="V374">
        <v>83</v>
      </c>
      <c r="W374">
        <v>132</v>
      </c>
      <c r="X374">
        <v>215</v>
      </c>
      <c r="Y374">
        <v>42</v>
      </c>
      <c r="Z374">
        <v>34</v>
      </c>
      <c r="AA374">
        <v>56</v>
      </c>
      <c r="AB374">
        <v>31</v>
      </c>
      <c r="AC374">
        <v>106</v>
      </c>
      <c r="AD374">
        <v>267</v>
      </c>
    </row>
    <row r="375" spans="1:30">
      <c r="A375" s="72">
        <v>302</v>
      </c>
      <c r="B375" t="s">
        <v>1074</v>
      </c>
      <c r="C375" t="s">
        <v>776</v>
      </c>
      <c r="D375">
        <v>29</v>
      </c>
      <c r="E375" t="s">
        <v>846</v>
      </c>
      <c r="F375">
        <v>74</v>
      </c>
      <c r="G375">
        <v>72</v>
      </c>
      <c r="H375">
        <v>1735</v>
      </c>
      <c r="I375">
        <v>369</v>
      </c>
      <c r="J375">
        <v>793</v>
      </c>
      <c r="K375">
        <v>0.46500000000000002</v>
      </c>
      <c r="L375">
        <v>112</v>
      </c>
      <c r="M375">
        <v>325</v>
      </c>
      <c r="N375">
        <v>0.34499999999999997</v>
      </c>
      <c r="O375">
        <v>257</v>
      </c>
      <c r="P375">
        <v>468</v>
      </c>
      <c r="Q375">
        <v>0.54900000000000004</v>
      </c>
      <c r="R375">
        <v>0.53600000000000003</v>
      </c>
      <c r="S375">
        <v>111</v>
      </c>
      <c r="T375">
        <v>158</v>
      </c>
      <c r="U375">
        <v>0.70299999999999996</v>
      </c>
      <c r="V375">
        <v>74</v>
      </c>
      <c r="W375">
        <v>220</v>
      </c>
      <c r="X375">
        <v>294</v>
      </c>
      <c r="Y375">
        <v>126</v>
      </c>
      <c r="Z375">
        <v>30</v>
      </c>
      <c r="AA375">
        <v>98</v>
      </c>
      <c r="AB375">
        <v>98</v>
      </c>
      <c r="AC375">
        <v>195</v>
      </c>
      <c r="AD375">
        <v>961</v>
      </c>
    </row>
    <row r="376" spans="1:30">
      <c r="A376" s="72">
        <v>303</v>
      </c>
      <c r="B376" t="s">
        <v>1075</v>
      </c>
      <c r="C376" t="s">
        <v>776</v>
      </c>
      <c r="D376">
        <v>29</v>
      </c>
      <c r="E376" t="s">
        <v>867</v>
      </c>
      <c r="F376">
        <v>64</v>
      </c>
      <c r="G376">
        <v>64</v>
      </c>
      <c r="H376">
        <v>1690</v>
      </c>
      <c r="I376">
        <v>342</v>
      </c>
      <c r="J376">
        <v>645</v>
      </c>
      <c r="K376">
        <v>0.53</v>
      </c>
      <c r="L376">
        <v>4</v>
      </c>
      <c r="M376">
        <v>14</v>
      </c>
      <c r="N376">
        <v>0.28599999999999998</v>
      </c>
      <c r="O376">
        <v>338</v>
      </c>
      <c r="P376">
        <v>631</v>
      </c>
      <c r="Q376">
        <v>0.53600000000000003</v>
      </c>
      <c r="R376">
        <v>0.53300000000000003</v>
      </c>
      <c r="S376">
        <v>68</v>
      </c>
      <c r="T376">
        <v>90</v>
      </c>
      <c r="U376">
        <v>0.75600000000000001</v>
      </c>
      <c r="V376">
        <v>134</v>
      </c>
      <c r="W376">
        <v>156</v>
      </c>
      <c r="X376">
        <v>290</v>
      </c>
      <c r="Y376">
        <v>124</v>
      </c>
      <c r="Z376">
        <v>14</v>
      </c>
      <c r="AA376">
        <v>53</v>
      </c>
      <c r="AB376">
        <v>107</v>
      </c>
      <c r="AC376">
        <v>109</v>
      </c>
      <c r="AD376">
        <v>756</v>
      </c>
    </row>
    <row r="377" spans="1:30">
      <c r="A377" s="72">
        <v>304</v>
      </c>
      <c r="B377" t="s">
        <v>1076</v>
      </c>
      <c r="C377" t="s">
        <v>776</v>
      </c>
      <c r="D377">
        <v>29</v>
      </c>
      <c r="E377" t="s">
        <v>792</v>
      </c>
      <c r="F377">
        <v>59</v>
      </c>
      <c r="G377">
        <v>59</v>
      </c>
      <c r="H377">
        <v>1651</v>
      </c>
      <c r="I377">
        <v>334</v>
      </c>
      <c r="J377">
        <v>729</v>
      </c>
      <c r="K377">
        <v>0.45800000000000002</v>
      </c>
      <c r="L377">
        <v>137</v>
      </c>
      <c r="M377">
        <v>330</v>
      </c>
      <c r="N377">
        <v>0.41499999999999998</v>
      </c>
      <c r="O377">
        <v>197</v>
      </c>
      <c r="P377">
        <v>399</v>
      </c>
      <c r="Q377">
        <v>0.49399999999999999</v>
      </c>
      <c r="R377">
        <v>0.55200000000000005</v>
      </c>
      <c r="S377">
        <v>234</v>
      </c>
      <c r="T377">
        <v>266</v>
      </c>
      <c r="U377">
        <v>0.88</v>
      </c>
      <c r="V377">
        <v>101</v>
      </c>
      <c r="W377">
        <v>445</v>
      </c>
      <c r="X377">
        <v>546</v>
      </c>
      <c r="Y377">
        <v>103</v>
      </c>
      <c r="Z377">
        <v>43</v>
      </c>
      <c r="AA377">
        <v>24</v>
      </c>
      <c r="AB377">
        <v>90</v>
      </c>
      <c r="AC377">
        <v>120</v>
      </c>
      <c r="AD377">
        <v>1039</v>
      </c>
    </row>
    <row r="378" spans="1:30">
      <c r="A378" s="72">
        <v>305</v>
      </c>
      <c r="B378" t="s">
        <v>1077</v>
      </c>
      <c r="C378" t="s">
        <v>811</v>
      </c>
      <c r="D378">
        <v>31</v>
      </c>
      <c r="E378" t="s">
        <v>869</v>
      </c>
      <c r="F378">
        <v>78</v>
      </c>
      <c r="G378">
        <v>78</v>
      </c>
      <c r="H378">
        <v>2510</v>
      </c>
      <c r="I378">
        <v>403</v>
      </c>
      <c r="J378">
        <v>944</v>
      </c>
      <c r="K378">
        <v>0.42699999999999999</v>
      </c>
      <c r="L378">
        <v>238</v>
      </c>
      <c r="M378">
        <v>596</v>
      </c>
      <c r="N378">
        <v>0.39900000000000002</v>
      </c>
      <c r="O378">
        <v>165</v>
      </c>
      <c r="P378">
        <v>348</v>
      </c>
      <c r="Q378">
        <v>0.47399999999999998</v>
      </c>
      <c r="R378">
        <v>0.55300000000000005</v>
      </c>
      <c r="S378">
        <v>223</v>
      </c>
      <c r="T378">
        <v>261</v>
      </c>
      <c r="U378">
        <v>0.85399999999999998</v>
      </c>
      <c r="V378">
        <v>66</v>
      </c>
      <c r="W378">
        <v>368</v>
      </c>
      <c r="X378">
        <v>434</v>
      </c>
      <c r="Y378">
        <v>537</v>
      </c>
      <c r="Z378">
        <v>85</v>
      </c>
      <c r="AA378">
        <v>19</v>
      </c>
      <c r="AB378">
        <v>183</v>
      </c>
      <c r="AC378">
        <v>192</v>
      </c>
      <c r="AD378">
        <v>1267</v>
      </c>
    </row>
    <row r="379" spans="1:30">
      <c r="A379" s="72">
        <v>306</v>
      </c>
      <c r="B379" t="s">
        <v>1079</v>
      </c>
      <c r="C379" t="s">
        <v>794</v>
      </c>
      <c r="D379">
        <v>22</v>
      </c>
      <c r="E379" t="s">
        <v>797</v>
      </c>
      <c r="F379">
        <v>52</v>
      </c>
      <c r="G379">
        <v>7</v>
      </c>
      <c r="H379">
        <v>807</v>
      </c>
      <c r="I379">
        <v>100</v>
      </c>
      <c r="J379">
        <v>267</v>
      </c>
      <c r="K379">
        <v>0.375</v>
      </c>
      <c r="L379">
        <v>53</v>
      </c>
      <c r="M379">
        <v>158</v>
      </c>
      <c r="N379">
        <v>0.33500000000000002</v>
      </c>
      <c r="O379">
        <v>47</v>
      </c>
      <c r="P379">
        <v>109</v>
      </c>
      <c r="Q379">
        <v>0.43099999999999999</v>
      </c>
      <c r="R379">
        <v>0.47399999999999998</v>
      </c>
      <c r="S379">
        <v>46</v>
      </c>
      <c r="T379">
        <v>58</v>
      </c>
      <c r="U379">
        <v>0.79300000000000004</v>
      </c>
      <c r="V379">
        <v>14</v>
      </c>
      <c r="W379">
        <v>58</v>
      </c>
      <c r="X379">
        <v>72</v>
      </c>
      <c r="Y379">
        <v>54</v>
      </c>
      <c r="Z379">
        <v>12</v>
      </c>
      <c r="AA379">
        <v>5</v>
      </c>
      <c r="AB379">
        <v>38</v>
      </c>
      <c r="AC379">
        <v>97</v>
      </c>
      <c r="AD379">
        <v>299</v>
      </c>
    </row>
    <row r="380" spans="1:30">
      <c r="A380" s="72">
        <v>307</v>
      </c>
      <c r="B380" t="s">
        <v>1368</v>
      </c>
      <c r="C380" t="s">
        <v>766</v>
      </c>
      <c r="D380">
        <v>21</v>
      </c>
      <c r="E380" t="s">
        <v>808</v>
      </c>
      <c r="F380">
        <v>1</v>
      </c>
      <c r="G380">
        <v>0</v>
      </c>
      <c r="H380">
        <v>2</v>
      </c>
      <c r="I380">
        <v>0</v>
      </c>
      <c r="J380">
        <v>0</v>
      </c>
      <c r="L380">
        <v>0</v>
      </c>
      <c r="M380">
        <v>0</v>
      </c>
      <c r="O380">
        <v>0</v>
      </c>
      <c r="P380">
        <v>0</v>
      </c>
      <c r="S380">
        <v>0</v>
      </c>
      <c r="T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1:30">
      <c r="A381" s="72">
        <v>308</v>
      </c>
      <c r="B381" t="s">
        <v>1080</v>
      </c>
      <c r="C381" t="s">
        <v>766</v>
      </c>
      <c r="D381">
        <v>22</v>
      </c>
      <c r="E381" t="s">
        <v>808</v>
      </c>
      <c r="F381">
        <v>73</v>
      </c>
      <c r="G381">
        <v>2</v>
      </c>
      <c r="H381">
        <v>1391</v>
      </c>
      <c r="I381">
        <v>270</v>
      </c>
      <c r="J381">
        <v>550</v>
      </c>
      <c r="K381">
        <v>0.49099999999999999</v>
      </c>
      <c r="L381">
        <v>83</v>
      </c>
      <c r="M381">
        <v>218</v>
      </c>
      <c r="N381">
        <v>0.38100000000000001</v>
      </c>
      <c r="O381">
        <v>187</v>
      </c>
      <c r="P381">
        <v>332</v>
      </c>
      <c r="Q381">
        <v>0.56299999999999994</v>
      </c>
      <c r="R381">
        <v>0.56599999999999995</v>
      </c>
      <c r="S381">
        <v>101</v>
      </c>
      <c r="T381">
        <v>143</v>
      </c>
      <c r="U381">
        <v>0.70599999999999996</v>
      </c>
      <c r="V381">
        <v>55</v>
      </c>
      <c r="W381">
        <v>292</v>
      </c>
      <c r="X381">
        <v>347</v>
      </c>
      <c r="Y381">
        <v>91</v>
      </c>
      <c r="Z381">
        <v>30</v>
      </c>
      <c r="AA381">
        <v>34</v>
      </c>
      <c r="AB381">
        <v>61</v>
      </c>
      <c r="AC381">
        <v>111</v>
      </c>
      <c r="AD381">
        <v>724</v>
      </c>
    </row>
    <row r="382" spans="1:30">
      <c r="A382" s="72">
        <v>309</v>
      </c>
      <c r="B382" t="s">
        <v>1082</v>
      </c>
      <c r="C382" t="s">
        <v>811</v>
      </c>
      <c r="D382">
        <v>27</v>
      </c>
      <c r="E382" t="s">
        <v>812</v>
      </c>
      <c r="F382">
        <v>69</v>
      </c>
      <c r="G382">
        <v>3</v>
      </c>
      <c r="H382">
        <v>1365</v>
      </c>
      <c r="I382">
        <v>178</v>
      </c>
      <c r="J382">
        <v>414</v>
      </c>
      <c r="K382">
        <v>0.43</v>
      </c>
      <c r="L382">
        <v>48</v>
      </c>
      <c r="M382">
        <v>139</v>
      </c>
      <c r="N382">
        <v>0.34499999999999997</v>
      </c>
      <c r="O382">
        <v>130</v>
      </c>
      <c r="P382">
        <v>275</v>
      </c>
      <c r="Q382">
        <v>0.47299999999999998</v>
      </c>
      <c r="R382">
        <v>0.48799999999999999</v>
      </c>
      <c r="S382">
        <v>69</v>
      </c>
      <c r="T382">
        <v>97</v>
      </c>
      <c r="U382">
        <v>0.71099999999999997</v>
      </c>
      <c r="V382">
        <v>23</v>
      </c>
      <c r="W382">
        <v>143</v>
      </c>
      <c r="X382">
        <v>166</v>
      </c>
      <c r="Y382">
        <v>272</v>
      </c>
      <c r="Z382">
        <v>54</v>
      </c>
      <c r="AA382">
        <v>8</v>
      </c>
      <c r="AB382">
        <v>89</v>
      </c>
      <c r="AC382">
        <v>91</v>
      </c>
      <c r="AD382">
        <v>473</v>
      </c>
    </row>
    <row r="383" spans="1:30">
      <c r="A383" s="72">
        <v>310</v>
      </c>
      <c r="B383" t="s">
        <v>1369</v>
      </c>
      <c r="C383" t="s">
        <v>811</v>
      </c>
      <c r="D383">
        <v>28</v>
      </c>
      <c r="E383" t="s">
        <v>831</v>
      </c>
      <c r="F383">
        <v>18</v>
      </c>
      <c r="G383">
        <v>0</v>
      </c>
      <c r="H383">
        <v>216</v>
      </c>
      <c r="I383">
        <v>15</v>
      </c>
      <c r="J383">
        <v>46</v>
      </c>
      <c r="K383">
        <v>0.32600000000000001</v>
      </c>
      <c r="L383">
        <v>8</v>
      </c>
      <c r="M383">
        <v>22</v>
      </c>
      <c r="N383">
        <v>0.36399999999999999</v>
      </c>
      <c r="O383">
        <v>7</v>
      </c>
      <c r="P383">
        <v>24</v>
      </c>
      <c r="Q383">
        <v>0.29199999999999998</v>
      </c>
      <c r="R383">
        <v>0.41299999999999998</v>
      </c>
      <c r="S383">
        <v>8</v>
      </c>
      <c r="T383">
        <v>8</v>
      </c>
      <c r="U383">
        <v>1</v>
      </c>
      <c r="V383">
        <v>2</v>
      </c>
      <c r="W383">
        <v>17</v>
      </c>
      <c r="X383">
        <v>19</v>
      </c>
      <c r="Y383">
        <v>57</v>
      </c>
      <c r="Z383">
        <v>8</v>
      </c>
      <c r="AA383">
        <v>1</v>
      </c>
      <c r="AB383">
        <v>9</v>
      </c>
      <c r="AC383">
        <v>16</v>
      </c>
      <c r="AD383">
        <v>46</v>
      </c>
    </row>
    <row r="384" spans="1:30">
      <c r="A384" s="72">
        <v>311</v>
      </c>
      <c r="B384" t="s">
        <v>1083</v>
      </c>
      <c r="C384" t="s">
        <v>776</v>
      </c>
      <c r="D384">
        <v>31</v>
      </c>
      <c r="E384" t="s">
        <v>833</v>
      </c>
      <c r="F384">
        <v>77</v>
      </c>
      <c r="G384">
        <v>0</v>
      </c>
      <c r="H384">
        <v>1145</v>
      </c>
      <c r="I384">
        <v>138</v>
      </c>
      <c r="J384">
        <v>248</v>
      </c>
      <c r="K384">
        <v>0.55600000000000005</v>
      </c>
      <c r="L384">
        <v>0</v>
      </c>
      <c r="M384">
        <v>2</v>
      </c>
      <c r="N384">
        <v>0</v>
      </c>
      <c r="O384">
        <v>138</v>
      </c>
      <c r="P384">
        <v>246</v>
      </c>
      <c r="Q384">
        <v>0.56100000000000005</v>
      </c>
      <c r="R384">
        <v>0.55600000000000005</v>
      </c>
      <c r="S384">
        <v>90</v>
      </c>
      <c r="T384">
        <v>128</v>
      </c>
      <c r="U384">
        <v>0.70299999999999996</v>
      </c>
      <c r="V384">
        <v>135</v>
      </c>
      <c r="W384">
        <v>177</v>
      </c>
      <c r="X384">
        <v>312</v>
      </c>
      <c r="Y384">
        <v>53</v>
      </c>
      <c r="Z384">
        <v>38</v>
      </c>
      <c r="AA384">
        <v>42</v>
      </c>
      <c r="AB384">
        <v>100</v>
      </c>
      <c r="AC384">
        <v>230</v>
      </c>
      <c r="AD384">
        <v>366</v>
      </c>
    </row>
    <row r="385" spans="1:30">
      <c r="A385" s="72">
        <v>312</v>
      </c>
      <c r="B385" t="s">
        <v>1084</v>
      </c>
      <c r="C385" t="s">
        <v>776</v>
      </c>
      <c r="D385">
        <v>20</v>
      </c>
      <c r="E385" t="s">
        <v>802</v>
      </c>
      <c r="F385">
        <v>74</v>
      </c>
      <c r="G385">
        <v>12</v>
      </c>
      <c r="H385">
        <v>1238</v>
      </c>
      <c r="I385">
        <v>130</v>
      </c>
      <c r="J385">
        <v>316</v>
      </c>
      <c r="K385">
        <v>0.41099999999999998</v>
      </c>
      <c r="L385">
        <v>31</v>
      </c>
      <c r="M385">
        <v>104</v>
      </c>
      <c r="N385">
        <v>0.29799999999999999</v>
      </c>
      <c r="O385">
        <v>99</v>
      </c>
      <c r="P385">
        <v>212</v>
      </c>
      <c r="Q385">
        <v>0.46700000000000003</v>
      </c>
      <c r="R385">
        <v>0.46</v>
      </c>
      <c r="S385">
        <v>65</v>
      </c>
      <c r="T385">
        <v>93</v>
      </c>
      <c r="U385">
        <v>0.69899999999999995</v>
      </c>
      <c r="V385">
        <v>75</v>
      </c>
      <c r="W385">
        <v>150</v>
      </c>
      <c r="X385">
        <v>225</v>
      </c>
      <c r="Y385">
        <v>46</v>
      </c>
      <c r="Z385">
        <v>38</v>
      </c>
      <c r="AA385">
        <v>53</v>
      </c>
      <c r="AB385">
        <v>44</v>
      </c>
      <c r="AC385">
        <v>162</v>
      </c>
      <c r="AD385">
        <v>356</v>
      </c>
    </row>
    <row r="386" spans="1:30">
      <c r="A386" s="72">
        <v>313</v>
      </c>
      <c r="B386" t="s">
        <v>1085</v>
      </c>
      <c r="C386" t="s">
        <v>776</v>
      </c>
      <c r="D386">
        <v>29</v>
      </c>
      <c r="E386" t="s">
        <v>772</v>
      </c>
      <c r="F386">
        <v>39</v>
      </c>
      <c r="G386">
        <v>1</v>
      </c>
      <c r="H386">
        <v>337</v>
      </c>
      <c r="I386">
        <v>79</v>
      </c>
      <c r="J386">
        <v>148</v>
      </c>
      <c r="K386">
        <v>0.53400000000000003</v>
      </c>
      <c r="L386">
        <v>0</v>
      </c>
      <c r="M386">
        <v>0</v>
      </c>
      <c r="O386">
        <v>79</v>
      </c>
      <c r="P386">
        <v>148</v>
      </c>
      <c r="Q386">
        <v>0.53400000000000003</v>
      </c>
      <c r="R386">
        <v>0.53400000000000003</v>
      </c>
      <c r="S386">
        <v>77</v>
      </c>
      <c r="T386">
        <v>97</v>
      </c>
      <c r="U386">
        <v>0.79400000000000004</v>
      </c>
      <c r="V386">
        <v>48</v>
      </c>
      <c r="W386">
        <v>96</v>
      </c>
      <c r="X386">
        <v>144</v>
      </c>
      <c r="Y386">
        <v>22</v>
      </c>
      <c r="Z386">
        <v>10</v>
      </c>
      <c r="AA386">
        <v>11</v>
      </c>
      <c r="AB386">
        <v>36</v>
      </c>
      <c r="AC386">
        <v>51</v>
      </c>
      <c r="AD386">
        <v>235</v>
      </c>
    </row>
    <row r="387" spans="1:30">
      <c r="A387" s="72">
        <v>313</v>
      </c>
      <c r="B387" t="s">
        <v>1085</v>
      </c>
      <c r="C387" t="s">
        <v>776</v>
      </c>
      <c r="D387">
        <v>29</v>
      </c>
      <c r="E387" t="s">
        <v>829</v>
      </c>
      <c r="F387">
        <v>19</v>
      </c>
      <c r="G387">
        <v>1</v>
      </c>
      <c r="H387">
        <v>171</v>
      </c>
      <c r="I387">
        <v>41</v>
      </c>
      <c r="J387">
        <v>79</v>
      </c>
      <c r="K387">
        <v>0.51900000000000002</v>
      </c>
      <c r="L387">
        <v>0</v>
      </c>
      <c r="M387">
        <v>0</v>
      </c>
      <c r="O387">
        <v>41</v>
      </c>
      <c r="P387">
        <v>79</v>
      </c>
      <c r="Q387">
        <v>0.51900000000000002</v>
      </c>
      <c r="R387">
        <v>0.51900000000000002</v>
      </c>
      <c r="S387">
        <v>36</v>
      </c>
      <c r="T387">
        <v>45</v>
      </c>
      <c r="U387">
        <v>0.8</v>
      </c>
      <c r="V387">
        <v>15</v>
      </c>
      <c r="W387">
        <v>42</v>
      </c>
      <c r="X387">
        <v>57</v>
      </c>
      <c r="Y387">
        <v>14</v>
      </c>
      <c r="Z387">
        <v>4</v>
      </c>
      <c r="AA387">
        <v>6</v>
      </c>
      <c r="AB387">
        <v>22</v>
      </c>
      <c r="AC387">
        <v>28</v>
      </c>
      <c r="AD387">
        <v>118</v>
      </c>
    </row>
    <row r="388" spans="1:30">
      <c r="A388" s="72">
        <v>313</v>
      </c>
      <c r="B388" t="s">
        <v>1085</v>
      </c>
      <c r="C388" t="s">
        <v>776</v>
      </c>
      <c r="D388">
        <v>29</v>
      </c>
      <c r="E388" t="s">
        <v>795</v>
      </c>
      <c r="F388">
        <v>20</v>
      </c>
      <c r="G388">
        <v>0</v>
      </c>
      <c r="H388">
        <v>166</v>
      </c>
      <c r="I388">
        <v>38</v>
      </c>
      <c r="J388">
        <v>69</v>
      </c>
      <c r="K388">
        <v>0.55100000000000005</v>
      </c>
      <c r="L388">
        <v>0</v>
      </c>
      <c r="M388">
        <v>0</v>
      </c>
      <c r="O388">
        <v>38</v>
      </c>
      <c r="P388">
        <v>69</v>
      </c>
      <c r="Q388">
        <v>0.55100000000000005</v>
      </c>
      <c r="R388">
        <v>0.55100000000000005</v>
      </c>
      <c r="S388">
        <v>41</v>
      </c>
      <c r="T388">
        <v>52</v>
      </c>
      <c r="U388">
        <v>0.78800000000000003</v>
      </c>
      <c r="V388">
        <v>33</v>
      </c>
      <c r="W388">
        <v>54</v>
      </c>
      <c r="X388">
        <v>87</v>
      </c>
      <c r="Y388">
        <v>8</v>
      </c>
      <c r="Z388">
        <v>6</v>
      </c>
      <c r="AA388">
        <v>5</v>
      </c>
      <c r="AB388">
        <v>14</v>
      </c>
      <c r="AC388">
        <v>23</v>
      </c>
      <c r="AD388">
        <v>117</v>
      </c>
    </row>
    <row r="389" spans="1:30">
      <c r="A389" s="72">
        <v>314</v>
      </c>
      <c r="B389" t="s">
        <v>1370</v>
      </c>
      <c r="C389" t="s">
        <v>766</v>
      </c>
      <c r="D389">
        <v>20</v>
      </c>
      <c r="E389" t="s">
        <v>867</v>
      </c>
      <c r="F389">
        <v>68</v>
      </c>
      <c r="G389">
        <v>68</v>
      </c>
      <c r="H389">
        <v>2020</v>
      </c>
      <c r="I389">
        <v>374</v>
      </c>
      <c r="J389">
        <v>862</v>
      </c>
      <c r="K389">
        <v>0.434</v>
      </c>
      <c r="L389">
        <v>145</v>
      </c>
      <c r="M389">
        <v>401</v>
      </c>
      <c r="N389">
        <v>0.36199999999999999</v>
      </c>
      <c r="O389">
        <v>229</v>
      </c>
      <c r="P389">
        <v>461</v>
      </c>
      <c r="Q389">
        <v>0.497</v>
      </c>
      <c r="R389">
        <v>0.51800000000000002</v>
      </c>
      <c r="S389">
        <v>140</v>
      </c>
      <c r="T389">
        <v>166</v>
      </c>
      <c r="U389">
        <v>0.84299999999999997</v>
      </c>
      <c r="V389">
        <v>79</v>
      </c>
      <c r="W389">
        <v>429</v>
      </c>
      <c r="X389">
        <v>508</v>
      </c>
      <c r="Y389">
        <v>79</v>
      </c>
      <c r="Z389">
        <v>39</v>
      </c>
      <c r="AA389">
        <v>40</v>
      </c>
      <c r="AB389">
        <v>83</v>
      </c>
      <c r="AC389">
        <v>103</v>
      </c>
      <c r="AD389">
        <v>1033</v>
      </c>
    </row>
    <row r="390" spans="1:30">
      <c r="A390" s="72">
        <v>315</v>
      </c>
      <c r="B390" t="s">
        <v>1086</v>
      </c>
      <c r="C390" t="s">
        <v>766</v>
      </c>
      <c r="D390">
        <v>23</v>
      </c>
      <c r="E390" t="s">
        <v>788</v>
      </c>
      <c r="F390">
        <v>73</v>
      </c>
      <c r="G390">
        <v>36</v>
      </c>
      <c r="H390">
        <v>1661</v>
      </c>
      <c r="I390">
        <v>221</v>
      </c>
      <c r="J390">
        <v>496</v>
      </c>
      <c r="K390">
        <v>0.44600000000000001</v>
      </c>
      <c r="L390">
        <v>34</v>
      </c>
      <c r="M390">
        <v>98</v>
      </c>
      <c r="N390">
        <v>0.34699999999999998</v>
      </c>
      <c r="O390">
        <v>187</v>
      </c>
      <c r="P390">
        <v>398</v>
      </c>
      <c r="Q390">
        <v>0.47</v>
      </c>
      <c r="R390">
        <v>0.48</v>
      </c>
      <c r="S390">
        <v>89</v>
      </c>
      <c r="T390">
        <v>116</v>
      </c>
      <c r="U390">
        <v>0.76700000000000002</v>
      </c>
      <c r="V390">
        <v>97</v>
      </c>
      <c r="W390">
        <v>221</v>
      </c>
      <c r="X390">
        <v>318</v>
      </c>
      <c r="Y390">
        <v>73</v>
      </c>
      <c r="Z390">
        <v>39</v>
      </c>
      <c r="AA390">
        <v>49</v>
      </c>
      <c r="AB390">
        <v>86</v>
      </c>
      <c r="AC390">
        <v>211</v>
      </c>
      <c r="AD390">
        <v>565</v>
      </c>
    </row>
    <row r="391" spans="1:30">
      <c r="A391" s="72">
        <v>316</v>
      </c>
      <c r="B391" t="s">
        <v>1371</v>
      </c>
      <c r="C391" t="s">
        <v>811</v>
      </c>
      <c r="D391">
        <v>23</v>
      </c>
      <c r="E391" t="s">
        <v>778</v>
      </c>
      <c r="F391">
        <v>52</v>
      </c>
      <c r="G391">
        <v>2</v>
      </c>
      <c r="H391">
        <v>984</v>
      </c>
      <c r="I391">
        <v>144</v>
      </c>
      <c r="J391">
        <v>380</v>
      </c>
      <c r="K391">
        <v>0.379</v>
      </c>
      <c r="L391">
        <v>31</v>
      </c>
      <c r="M391">
        <v>86</v>
      </c>
      <c r="N391">
        <v>0.36</v>
      </c>
      <c r="O391">
        <v>113</v>
      </c>
      <c r="P391">
        <v>294</v>
      </c>
      <c r="Q391">
        <v>0.38400000000000001</v>
      </c>
      <c r="R391">
        <v>0.42</v>
      </c>
      <c r="S391">
        <v>94</v>
      </c>
      <c r="T391">
        <v>115</v>
      </c>
      <c r="U391">
        <v>0.81699999999999995</v>
      </c>
      <c r="V391">
        <v>30</v>
      </c>
      <c r="W391">
        <v>100</v>
      </c>
      <c r="X391">
        <v>130</v>
      </c>
      <c r="Y391">
        <v>147</v>
      </c>
      <c r="Z391">
        <v>34</v>
      </c>
      <c r="AA391">
        <v>10</v>
      </c>
      <c r="AB391">
        <v>65</v>
      </c>
      <c r="AC391">
        <v>72</v>
      </c>
      <c r="AD391">
        <v>413</v>
      </c>
    </row>
    <row r="392" spans="1:30">
      <c r="A392" s="72">
        <v>317</v>
      </c>
      <c r="B392" t="s">
        <v>1372</v>
      </c>
      <c r="C392" t="s">
        <v>776</v>
      </c>
      <c r="D392">
        <v>25</v>
      </c>
      <c r="E392" t="s">
        <v>826</v>
      </c>
      <c r="F392">
        <v>4</v>
      </c>
      <c r="G392">
        <v>0</v>
      </c>
      <c r="H392">
        <v>20</v>
      </c>
      <c r="I392">
        <v>4</v>
      </c>
      <c r="J392">
        <v>7</v>
      </c>
      <c r="K392">
        <v>0.57099999999999995</v>
      </c>
      <c r="L392">
        <v>0</v>
      </c>
      <c r="M392">
        <v>0</v>
      </c>
      <c r="O392">
        <v>4</v>
      </c>
      <c r="P392">
        <v>7</v>
      </c>
      <c r="Q392">
        <v>0.57099999999999995</v>
      </c>
      <c r="R392">
        <v>0.57099999999999995</v>
      </c>
      <c r="S392">
        <v>0</v>
      </c>
      <c r="T392">
        <v>1</v>
      </c>
      <c r="U392">
        <v>0</v>
      </c>
      <c r="V392">
        <v>3</v>
      </c>
      <c r="W392">
        <v>7</v>
      </c>
      <c r="X392">
        <v>10</v>
      </c>
      <c r="Y392">
        <v>0</v>
      </c>
      <c r="Z392">
        <v>1</v>
      </c>
      <c r="AA392">
        <v>0</v>
      </c>
      <c r="AB392">
        <v>0</v>
      </c>
      <c r="AC392">
        <v>5</v>
      </c>
      <c r="AD392">
        <v>8</v>
      </c>
    </row>
    <row r="393" spans="1:30">
      <c r="A393" s="72">
        <v>318</v>
      </c>
      <c r="B393" t="s">
        <v>1087</v>
      </c>
      <c r="C393" t="s">
        <v>794</v>
      </c>
      <c r="D393">
        <v>31</v>
      </c>
      <c r="E393" t="s">
        <v>773</v>
      </c>
      <c r="F393">
        <v>63</v>
      </c>
      <c r="G393">
        <v>62</v>
      </c>
      <c r="H393">
        <v>2131</v>
      </c>
      <c r="I393">
        <v>283</v>
      </c>
      <c r="J393">
        <v>697</v>
      </c>
      <c r="K393">
        <v>0.40600000000000003</v>
      </c>
      <c r="L393">
        <v>153</v>
      </c>
      <c r="M393">
        <v>402</v>
      </c>
      <c r="N393">
        <v>0.38100000000000001</v>
      </c>
      <c r="O393">
        <v>130</v>
      </c>
      <c r="P393">
        <v>295</v>
      </c>
      <c r="Q393">
        <v>0.441</v>
      </c>
      <c r="R393">
        <v>0.51600000000000001</v>
      </c>
      <c r="S393">
        <v>83</v>
      </c>
      <c r="T393">
        <v>101</v>
      </c>
      <c r="U393">
        <v>0.82199999999999995</v>
      </c>
      <c r="V393">
        <v>28</v>
      </c>
      <c r="W393">
        <v>170</v>
      </c>
      <c r="X393">
        <v>198</v>
      </c>
      <c r="Y393">
        <v>172</v>
      </c>
      <c r="Z393">
        <v>76</v>
      </c>
      <c r="AA393">
        <v>16</v>
      </c>
      <c r="AB393">
        <v>83</v>
      </c>
      <c r="AC393">
        <v>140</v>
      </c>
      <c r="AD393">
        <v>802</v>
      </c>
    </row>
    <row r="394" spans="1:30">
      <c r="A394" s="72">
        <v>319</v>
      </c>
      <c r="B394" t="s">
        <v>1088</v>
      </c>
      <c r="C394" t="s">
        <v>766</v>
      </c>
      <c r="D394">
        <v>31</v>
      </c>
      <c r="E394" t="s">
        <v>800</v>
      </c>
      <c r="F394">
        <v>61</v>
      </c>
      <c r="G394">
        <v>15</v>
      </c>
      <c r="H394">
        <v>1564</v>
      </c>
      <c r="I394">
        <v>166</v>
      </c>
      <c r="J394">
        <v>345</v>
      </c>
      <c r="K394">
        <v>0.48099999999999998</v>
      </c>
      <c r="L394">
        <v>63</v>
      </c>
      <c r="M394">
        <v>173</v>
      </c>
      <c r="N394">
        <v>0.36399999999999999</v>
      </c>
      <c r="O394">
        <v>103</v>
      </c>
      <c r="P394">
        <v>172</v>
      </c>
      <c r="Q394">
        <v>0.59899999999999998</v>
      </c>
      <c r="R394">
        <v>0.57199999999999995</v>
      </c>
      <c r="S394">
        <v>65</v>
      </c>
      <c r="T394">
        <v>95</v>
      </c>
      <c r="U394">
        <v>0.68400000000000005</v>
      </c>
      <c r="V394">
        <v>22</v>
      </c>
      <c r="W394">
        <v>164</v>
      </c>
      <c r="X394">
        <v>186</v>
      </c>
      <c r="Y394">
        <v>55</v>
      </c>
      <c r="Z394">
        <v>72</v>
      </c>
      <c r="AA394">
        <v>25</v>
      </c>
      <c r="AB394">
        <v>68</v>
      </c>
      <c r="AC394">
        <v>100</v>
      </c>
      <c r="AD394">
        <v>460</v>
      </c>
    </row>
    <row r="395" spans="1:30">
      <c r="A395" s="72">
        <v>320</v>
      </c>
      <c r="B395" t="s">
        <v>1089</v>
      </c>
      <c r="C395" t="s">
        <v>766</v>
      </c>
      <c r="D395">
        <v>25</v>
      </c>
      <c r="E395" t="s">
        <v>797</v>
      </c>
      <c r="F395">
        <v>3</v>
      </c>
      <c r="G395">
        <v>0</v>
      </c>
      <c r="H395">
        <v>18</v>
      </c>
      <c r="I395">
        <v>2</v>
      </c>
      <c r="J395">
        <v>7</v>
      </c>
      <c r="K395">
        <v>0.28599999999999998</v>
      </c>
      <c r="L395">
        <v>2</v>
      </c>
      <c r="M395">
        <v>7</v>
      </c>
      <c r="N395">
        <v>0.28599999999999998</v>
      </c>
      <c r="O395">
        <v>0</v>
      </c>
      <c r="P395">
        <v>0</v>
      </c>
      <c r="R395">
        <v>0.42899999999999999</v>
      </c>
      <c r="S395">
        <v>2</v>
      </c>
      <c r="T395">
        <v>2</v>
      </c>
      <c r="U395">
        <v>1</v>
      </c>
      <c r="V395">
        <v>0</v>
      </c>
      <c r="W395">
        <v>2</v>
      </c>
      <c r="X395">
        <v>2</v>
      </c>
      <c r="Y395">
        <v>0</v>
      </c>
      <c r="Z395">
        <v>0</v>
      </c>
      <c r="AA395">
        <v>1</v>
      </c>
      <c r="AB395">
        <v>1</v>
      </c>
      <c r="AC395">
        <v>1</v>
      </c>
      <c r="AD395">
        <v>8</v>
      </c>
    </row>
    <row r="396" spans="1:30">
      <c r="A396" s="72">
        <v>321</v>
      </c>
      <c r="B396" t="s">
        <v>1090</v>
      </c>
      <c r="C396" t="s">
        <v>769</v>
      </c>
      <c r="D396">
        <v>22</v>
      </c>
      <c r="E396" t="s">
        <v>822</v>
      </c>
      <c r="F396">
        <v>57</v>
      </c>
      <c r="G396">
        <v>10</v>
      </c>
      <c r="H396">
        <v>961</v>
      </c>
      <c r="I396">
        <v>92</v>
      </c>
      <c r="J396">
        <v>225</v>
      </c>
      <c r="K396">
        <v>0.40899999999999997</v>
      </c>
      <c r="L396">
        <v>19</v>
      </c>
      <c r="M396">
        <v>80</v>
      </c>
      <c r="N396">
        <v>0.23799999999999999</v>
      </c>
      <c r="O396">
        <v>73</v>
      </c>
      <c r="P396">
        <v>145</v>
      </c>
      <c r="Q396">
        <v>0.503</v>
      </c>
      <c r="R396">
        <v>0.45100000000000001</v>
      </c>
      <c r="S396">
        <v>26</v>
      </c>
      <c r="T396">
        <v>34</v>
      </c>
      <c r="U396">
        <v>0.76500000000000001</v>
      </c>
      <c r="V396">
        <v>16</v>
      </c>
      <c r="W396">
        <v>66</v>
      </c>
      <c r="X396">
        <v>82</v>
      </c>
      <c r="Y396">
        <v>81</v>
      </c>
      <c r="Z396">
        <v>43</v>
      </c>
      <c r="AA396">
        <v>10</v>
      </c>
      <c r="AB396">
        <v>41</v>
      </c>
      <c r="AC396">
        <v>67</v>
      </c>
      <c r="AD396">
        <v>229</v>
      </c>
    </row>
    <row r="397" spans="1:30">
      <c r="A397" s="72">
        <v>322</v>
      </c>
      <c r="B397" t="s">
        <v>1091</v>
      </c>
      <c r="C397" t="s">
        <v>769</v>
      </c>
      <c r="D397">
        <v>26</v>
      </c>
      <c r="E397" t="s">
        <v>790</v>
      </c>
      <c r="F397">
        <v>81</v>
      </c>
      <c r="G397">
        <v>81</v>
      </c>
      <c r="H397">
        <v>2923</v>
      </c>
      <c r="I397">
        <v>667</v>
      </c>
      <c r="J397">
        <v>1505</v>
      </c>
      <c r="K397">
        <v>0.443</v>
      </c>
      <c r="L397">
        <v>189</v>
      </c>
      <c r="M397">
        <v>476</v>
      </c>
      <c r="N397">
        <v>0.39700000000000002</v>
      </c>
      <c r="O397">
        <v>478</v>
      </c>
      <c r="P397">
        <v>1029</v>
      </c>
      <c r="Q397">
        <v>0.46500000000000002</v>
      </c>
      <c r="R397">
        <v>0.50600000000000001</v>
      </c>
      <c r="S397">
        <v>209</v>
      </c>
      <c r="T397">
        <v>250</v>
      </c>
      <c r="U397">
        <v>0.83599999999999997</v>
      </c>
      <c r="V397">
        <v>53</v>
      </c>
      <c r="W397">
        <v>268</v>
      </c>
      <c r="X397">
        <v>321</v>
      </c>
      <c r="Y397">
        <v>272</v>
      </c>
      <c r="Z397">
        <v>77</v>
      </c>
      <c r="AA397">
        <v>35</v>
      </c>
      <c r="AB397">
        <v>151</v>
      </c>
      <c r="AC397">
        <v>168</v>
      </c>
      <c r="AD397">
        <v>1732</v>
      </c>
    </row>
    <row r="398" spans="1:30">
      <c r="A398" s="72">
        <v>323</v>
      </c>
      <c r="B398" t="s">
        <v>1092</v>
      </c>
      <c r="C398" t="s">
        <v>811</v>
      </c>
      <c r="D398">
        <v>25</v>
      </c>
      <c r="E398" t="s">
        <v>797</v>
      </c>
      <c r="F398">
        <v>76</v>
      </c>
      <c r="G398">
        <v>1</v>
      </c>
      <c r="H398">
        <v>1706</v>
      </c>
      <c r="I398">
        <v>210</v>
      </c>
      <c r="J398">
        <v>421</v>
      </c>
      <c r="K398">
        <v>0.499</v>
      </c>
      <c r="L398">
        <v>27</v>
      </c>
      <c r="M398">
        <v>62</v>
      </c>
      <c r="N398">
        <v>0.435</v>
      </c>
      <c r="O398">
        <v>183</v>
      </c>
      <c r="P398">
        <v>359</v>
      </c>
      <c r="Q398">
        <v>0.51</v>
      </c>
      <c r="R398">
        <v>0.53100000000000003</v>
      </c>
      <c r="S398">
        <v>31</v>
      </c>
      <c r="T398">
        <v>39</v>
      </c>
      <c r="U398">
        <v>0.79500000000000004</v>
      </c>
      <c r="V398">
        <v>37</v>
      </c>
      <c r="W398">
        <v>189</v>
      </c>
      <c r="X398">
        <v>226</v>
      </c>
      <c r="Y398">
        <v>303</v>
      </c>
      <c r="Z398">
        <v>92</v>
      </c>
      <c r="AA398">
        <v>13</v>
      </c>
      <c r="AB398">
        <v>112</v>
      </c>
      <c r="AC398">
        <v>122</v>
      </c>
      <c r="AD398">
        <v>478</v>
      </c>
    </row>
    <row r="399" spans="1:30">
      <c r="A399" s="72">
        <v>324</v>
      </c>
      <c r="B399" t="s">
        <v>1373</v>
      </c>
      <c r="C399" t="s">
        <v>794</v>
      </c>
      <c r="D399">
        <v>24</v>
      </c>
      <c r="E399" t="s">
        <v>851</v>
      </c>
      <c r="F399">
        <v>4</v>
      </c>
      <c r="G399">
        <v>0</v>
      </c>
      <c r="H399">
        <v>8</v>
      </c>
      <c r="I399">
        <v>0</v>
      </c>
      <c r="J399">
        <v>2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V399">
        <v>0</v>
      </c>
      <c r="W399">
        <v>1</v>
      </c>
      <c r="X399">
        <v>1</v>
      </c>
      <c r="Y399">
        <v>0</v>
      </c>
      <c r="Z399">
        <v>1</v>
      </c>
      <c r="AA399">
        <v>0</v>
      </c>
      <c r="AB399">
        <v>1</v>
      </c>
      <c r="AC399">
        <v>0</v>
      </c>
      <c r="AD399">
        <v>0</v>
      </c>
    </row>
    <row r="400" spans="1:30">
      <c r="A400" s="72">
        <v>325</v>
      </c>
      <c r="B400" t="s">
        <v>1093</v>
      </c>
      <c r="C400" t="s">
        <v>766</v>
      </c>
      <c r="D400">
        <v>22</v>
      </c>
      <c r="E400" t="s">
        <v>833</v>
      </c>
      <c r="F400">
        <v>19</v>
      </c>
      <c r="G400">
        <v>0</v>
      </c>
      <c r="H400">
        <v>90</v>
      </c>
      <c r="I400">
        <v>18</v>
      </c>
      <c r="J400">
        <v>42</v>
      </c>
      <c r="K400">
        <v>0.42899999999999999</v>
      </c>
      <c r="L400">
        <v>1</v>
      </c>
      <c r="M400">
        <v>8</v>
      </c>
      <c r="N400">
        <v>0.125</v>
      </c>
      <c r="O400">
        <v>17</v>
      </c>
      <c r="P400">
        <v>34</v>
      </c>
      <c r="Q400">
        <v>0.5</v>
      </c>
      <c r="R400">
        <v>0.44</v>
      </c>
      <c r="S400">
        <v>9</v>
      </c>
      <c r="T400">
        <v>14</v>
      </c>
      <c r="U400">
        <v>0.64300000000000002</v>
      </c>
      <c r="V400">
        <v>7</v>
      </c>
      <c r="W400">
        <v>18</v>
      </c>
      <c r="X400">
        <v>25</v>
      </c>
      <c r="Y400">
        <v>4</v>
      </c>
      <c r="Z400">
        <v>0</v>
      </c>
      <c r="AA400">
        <v>5</v>
      </c>
      <c r="AB400">
        <v>2</v>
      </c>
      <c r="AC400">
        <v>8</v>
      </c>
      <c r="AD400">
        <v>46</v>
      </c>
    </row>
    <row r="401" spans="1:30">
      <c r="A401" s="72">
        <v>326</v>
      </c>
      <c r="B401" t="s">
        <v>1095</v>
      </c>
      <c r="C401" t="s">
        <v>794</v>
      </c>
      <c r="D401">
        <v>26</v>
      </c>
      <c r="E401" t="s">
        <v>772</v>
      </c>
      <c r="F401">
        <v>81</v>
      </c>
      <c r="G401">
        <v>4</v>
      </c>
      <c r="H401">
        <v>1768</v>
      </c>
      <c r="I401">
        <v>237</v>
      </c>
      <c r="J401">
        <v>508</v>
      </c>
      <c r="K401">
        <v>0.46700000000000003</v>
      </c>
      <c r="L401">
        <v>92</v>
      </c>
      <c r="M401">
        <v>216</v>
      </c>
      <c r="N401">
        <v>0.42599999999999999</v>
      </c>
      <c r="O401">
        <v>145</v>
      </c>
      <c r="P401">
        <v>292</v>
      </c>
      <c r="Q401">
        <v>0.497</v>
      </c>
      <c r="R401">
        <v>0.55700000000000005</v>
      </c>
      <c r="S401">
        <v>64</v>
      </c>
      <c r="T401">
        <v>81</v>
      </c>
      <c r="U401">
        <v>0.79</v>
      </c>
      <c r="V401">
        <v>40</v>
      </c>
      <c r="W401">
        <v>160</v>
      </c>
      <c r="X401">
        <v>200</v>
      </c>
      <c r="Y401">
        <v>79</v>
      </c>
      <c r="Z401">
        <v>19</v>
      </c>
      <c r="AA401">
        <v>16</v>
      </c>
      <c r="AB401">
        <v>56</v>
      </c>
      <c r="AC401">
        <v>122</v>
      </c>
      <c r="AD401">
        <v>630</v>
      </c>
    </row>
    <row r="402" spans="1:30">
      <c r="A402" s="72">
        <v>326</v>
      </c>
      <c r="B402" t="s">
        <v>1095</v>
      </c>
      <c r="C402" t="s">
        <v>794</v>
      </c>
      <c r="D402">
        <v>26</v>
      </c>
      <c r="E402" t="s">
        <v>804</v>
      </c>
      <c r="F402">
        <v>55</v>
      </c>
      <c r="G402">
        <v>1</v>
      </c>
      <c r="H402">
        <v>1172</v>
      </c>
      <c r="I402">
        <v>151</v>
      </c>
      <c r="J402">
        <v>328</v>
      </c>
      <c r="K402">
        <v>0.46</v>
      </c>
      <c r="L402">
        <v>53</v>
      </c>
      <c r="M402">
        <v>137</v>
      </c>
      <c r="N402">
        <v>0.38700000000000001</v>
      </c>
      <c r="O402">
        <v>98</v>
      </c>
      <c r="P402">
        <v>191</v>
      </c>
      <c r="Q402">
        <v>0.51300000000000001</v>
      </c>
      <c r="R402">
        <v>0.54100000000000004</v>
      </c>
      <c r="S402">
        <v>40</v>
      </c>
      <c r="T402">
        <v>53</v>
      </c>
      <c r="U402">
        <v>0.755</v>
      </c>
      <c r="V402">
        <v>33</v>
      </c>
      <c r="W402">
        <v>101</v>
      </c>
      <c r="X402">
        <v>134</v>
      </c>
      <c r="Y402">
        <v>50</v>
      </c>
      <c r="Z402">
        <v>10</v>
      </c>
      <c r="AA402">
        <v>12</v>
      </c>
      <c r="AB402">
        <v>34</v>
      </c>
      <c r="AC402">
        <v>73</v>
      </c>
      <c r="AD402">
        <v>395</v>
      </c>
    </row>
    <row r="403" spans="1:30">
      <c r="A403" s="72">
        <v>326</v>
      </c>
      <c r="B403" t="s">
        <v>1095</v>
      </c>
      <c r="C403" t="s">
        <v>794</v>
      </c>
      <c r="D403">
        <v>26</v>
      </c>
      <c r="E403" t="s">
        <v>773</v>
      </c>
      <c r="F403">
        <v>26</v>
      </c>
      <c r="G403">
        <v>3</v>
      </c>
      <c r="H403">
        <v>596</v>
      </c>
      <c r="I403">
        <v>86</v>
      </c>
      <c r="J403">
        <v>180</v>
      </c>
      <c r="K403">
        <v>0.47799999999999998</v>
      </c>
      <c r="L403">
        <v>39</v>
      </c>
      <c r="M403">
        <v>79</v>
      </c>
      <c r="N403">
        <v>0.49399999999999999</v>
      </c>
      <c r="O403">
        <v>47</v>
      </c>
      <c r="P403">
        <v>101</v>
      </c>
      <c r="Q403">
        <v>0.46500000000000002</v>
      </c>
      <c r="R403">
        <v>0.58599999999999997</v>
      </c>
      <c r="S403">
        <v>24</v>
      </c>
      <c r="T403">
        <v>28</v>
      </c>
      <c r="U403">
        <v>0.85699999999999998</v>
      </c>
      <c r="V403">
        <v>7</v>
      </c>
      <c r="W403">
        <v>59</v>
      </c>
      <c r="X403">
        <v>66</v>
      </c>
      <c r="Y403">
        <v>29</v>
      </c>
      <c r="Z403">
        <v>9</v>
      </c>
      <c r="AA403">
        <v>4</v>
      </c>
      <c r="AB403">
        <v>22</v>
      </c>
      <c r="AC403">
        <v>49</v>
      </c>
      <c r="AD403">
        <v>235</v>
      </c>
    </row>
    <row r="404" spans="1:30">
      <c r="A404" s="72">
        <v>327</v>
      </c>
      <c r="B404" t="s">
        <v>1096</v>
      </c>
      <c r="C404" t="s">
        <v>776</v>
      </c>
      <c r="D404">
        <v>30</v>
      </c>
      <c r="E404" t="s">
        <v>822</v>
      </c>
      <c r="F404">
        <v>65</v>
      </c>
      <c r="G404">
        <v>17</v>
      </c>
      <c r="H404">
        <v>615</v>
      </c>
      <c r="I404">
        <v>136</v>
      </c>
      <c r="J404">
        <v>219</v>
      </c>
      <c r="K404">
        <v>0.621</v>
      </c>
      <c r="L404">
        <v>0</v>
      </c>
      <c r="M404">
        <v>6</v>
      </c>
      <c r="N404">
        <v>0</v>
      </c>
      <c r="O404">
        <v>136</v>
      </c>
      <c r="P404">
        <v>213</v>
      </c>
      <c r="Q404">
        <v>0.63800000000000001</v>
      </c>
      <c r="R404">
        <v>0.621</v>
      </c>
      <c r="S404">
        <v>38</v>
      </c>
      <c r="T404">
        <v>52</v>
      </c>
      <c r="U404">
        <v>0.73099999999999998</v>
      </c>
      <c r="V404">
        <v>59</v>
      </c>
      <c r="W404">
        <v>110</v>
      </c>
      <c r="X404">
        <v>169</v>
      </c>
      <c r="Y404">
        <v>33</v>
      </c>
      <c r="Z404">
        <v>21</v>
      </c>
      <c r="AA404">
        <v>57</v>
      </c>
      <c r="AB404">
        <v>27</v>
      </c>
      <c r="AC404">
        <v>91</v>
      </c>
      <c r="AD404">
        <v>310</v>
      </c>
    </row>
    <row r="405" spans="1:30">
      <c r="A405" s="72">
        <v>328</v>
      </c>
      <c r="B405" t="s">
        <v>1097</v>
      </c>
      <c r="C405" t="s">
        <v>769</v>
      </c>
      <c r="D405">
        <v>26</v>
      </c>
      <c r="E405" t="s">
        <v>814</v>
      </c>
      <c r="F405">
        <v>18</v>
      </c>
      <c r="G405">
        <v>2</v>
      </c>
      <c r="H405">
        <v>299</v>
      </c>
      <c r="I405">
        <v>36</v>
      </c>
      <c r="J405">
        <v>73</v>
      </c>
      <c r="K405">
        <v>0.49299999999999999</v>
      </c>
      <c r="L405">
        <v>15</v>
      </c>
      <c r="M405">
        <v>35</v>
      </c>
      <c r="N405">
        <v>0.42899999999999999</v>
      </c>
      <c r="O405">
        <v>21</v>
      </c>
      <c r="P405">
        <v>38</v>
      </c>
      <c r="Q405">
        <v>0.55300000000000005</v>
      </c>
      <c r="R405">
        <v>0.59599999999999997</v>
      </c>
      <c r="S405">
        <v>4</v>
      </c>
      <c r="T405">
        <v>8</v>
      </c>
      <c r="U405">
        <v>0.5</v>
      </c>
      <c r="V405">
        <v>11</v>
      </c>
      <c r="W405">
        <v>22</v>
      </c>
      <c r="X405">
        <v>33</v>
      </c>
      <c r="Y405">
        <v>17</v>
      </c>
      <c r="Z405">
        <v>8</v>
      </c>
      <c r="AA405">
        <v>3</v>
      </c>
      <c r="AB405">
        <v>4</v>
      </c>
      <c r="AC405">
        <v>21</v>
      </c>
      <c r="AD405">
        <v>91</v>
      </c>
    </row>
    <row r="406" spans="1:30">
      <c r="A406" s="72">
        <v>329</v>
      </c>
      <c r="B406" t="s">
        <v>1374</v>
      </c>
      <c r="C406" t="s">
        <v>769</v>
      </c>
      <c r="D406">
        <v>27</v>
      </c>
      <c r="E406" t="s">
        <v>786</v>
      </c>
      <c r="F406">
        <v>1</v>
      </c>
      <c r="G406">
        <v>0</v>
      </c>
      <c r="H406">
        <v>1</v>
      </c>
      <c r="I406">
        <v>0</v>
      </c>
      <c r="J406">
        <v>0</v>
      </c>
      <c r="L406">
        <v>0</v>
      </c>
      <c r="M406">
        <v>0</v>
      </c>
      <c r="O406">
        <v>0</v>
      </c>
      <c r="P406">
        <v>0</v>
      </c>
      <c r="S406">
        <v>0</v>
      </c>
      <c r="T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1:30">
      <c r="A407" s="72">
        <v>330</v>
      </c>
      <c r="B407" t="s">
        <v>1375</v>
      </c>
      <c r="C407" t="s">
        <v>794</v>
      </c>
      <c r="D407">
        <v>25</v>
      </c>
      <c r="E407" t="s">
        <v>869</v>
      </c>
      <c r="F407">
        <v>14</v>
      </c>
      <c r="G407">
        <v>0</v>
      </c>
      <c r="H407">
        <v>53</v>
      </c>
      <c r="I407">
        <v>8</v>
      </c>
      <c r="J407">
        <v>15</v>
      </c>
      <c r="K407">
        <v>0.53300000000000003</v>
      </c>
      <c r="L407">
        <v>3</v>
      </c>
      <c r="M407">
        <v>9</v>
      </c>
      <c r="N407">
        <v>0.33300000000000002</v>
      </c>
      <c r="O407">
        <v>5</v>
      </c>
      <c r="P407">
        <v>6</v>
      </c>
      <c r="Q407">
        <v>0.83299999999999996</v>
      </c>
      <c r="R407">
        <v>0.63300000000000001</v>
      </c>
      <c r="S407">
        <v>2</v>
      </c>
      <c r="T407">
        <v>3</v>
      </c>
      <c r="U407">
        <v>0.66700000000000004</v>
      </c>
      <c r="V407">
        <v>1</v>
      </c>
      <c r="W407">
        <v>6</v>
      </c>
      <c r="X407">
        <v>7</v>
      </c>
      <c r="Y407">
        <v>1</v>
      </c>
      <c r="Z407">
        <v>1</v>
      </c>
      <c r="AA407">
        <v>1</v>
      </c>
      <c r="AB407">
        <v>3</v>
      </c>
      <c r="AC407">
        <v>8</v>
      </c>
      <c r="AD407">
        <v>21</v>
      </c>
    </row>
    <row r="408" spans="1:30">
      <c r="A408" s="72">
        <v>331</v>
      </c>
      <c r="B408" t="s">
        <v>1098</v>
      </c>
      <c r="C408" t="s">
        <v>769</v>
      </c>
      <c r="D408">
        <v>24</v>
      </c>
      <c r="E408" t="s">
        <v>788</v>
      </c>
      <c r="F408">
        <v>56</v>
      </c>
      <c r="G408">
        <v>17</v>
      </c>
      <c r="H408">
        <v>1091</v>
      </c>
      <c r="I408">
        <v>157</v>
      </c>
      <c r="J408">
        <v>373</v>
      </c>
      <c r="K408">
        <v>0.42099999999999999</v>
      </c>
      <c r="L408">
        <v>55</v>
      </c>
      <c r="M408">
        <v>159</v>
      </c>
      <c r="N408">
        <v>0.34599999999999997</v>
      </c>
      <c r="O408">
        <v>102</v>
      </c>
      <c r="P408">
        <v>214</v>
      </c>
      <c r="Q408">
        <v>0.47699999999999998</v>
      </c>
      <c r="R408">
        <v>0.495</v>
      </c>
      <c r="S408">
        <v>53</v>
      </c>
      <c r="T408">
        <v>64</v>
      </c>
      <c r="U408">
        <v>0.82799999999999996</v>
      </c>
      <c r="V408">
        <v>34</v>
      </c>
      <c r="W408">
        <v>105</v>
      </c>
      <c r="X408">
        <v>139</v>
      </c>
      <c r="Y408">
        <v>51</v>
      </c>
      <c r="Z408">
        <v>38</v>
      </c>
      <c r="AA408">
        <v>15</v>
      </c>
      <c r="AB408">
        <v>61</v>
      </c>
      <c r="AC408">
        <v>139</v>
      </c>
      <c r="AD408">
        <v>422</v>
      </c>
    </row>
    <row r="409" spans="1:30">
      <c r="A409" s="72">
        <v>332</v>
      </c>
      <c r="B409" t="s">
        <v>1100</v>
      </c>
      <c r="C409" t="s">
        <v>766</v>
      </c>
      <c r="D409">
        <v>30</v>
      </c>
      <c r="E409" t="s">
        <v>773</v>
      </c>
      <c r="F409">
        <v>2</v>
      </c>
      <c r="G409">
        <v>0</v>
      </c>
      <c r="H409">
        <v>6</v>
      </c>
      <c r="I409">
        <v>0</v>
      </c>
      <c r="J409">
        <v>1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R409">
        <v>0</v>
      </c>
      <c r="S409">
        <v>0</v>
      </c>
      <c r="T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</v>
      </c>
      <c r="AD409">
        <v>0</v>
      </c>
    </row>
    <row r="410" spans="1:30">
      <c r="A410" s="72">
        <v>333</v>
      </c>
      <c r="B410" t="s">
        <v>1101</v>
      </c>
      <c r="C410" t="s">
        <v>769</v>
      </c>
      <c r="D410">
        <v>30</v>
      </c>
      <c r="E410" t="s">
        <v>833</v>
      </c>
      <c r="F410">
        <v>77</v>
      </c>
      <c r="G410">
        <v>0</v>
      </c>
      <c r="H410">
        <v>1119</v>
      </c>
      <c r="I410">
        <v>157</v>
      </c>
      <c r="J410">
        <v>393</v>
      </c>
      <c r="K410">
        <v>0.39900000000000002</v>
      </c>
      <c r="L410">
        <v>72</v>
      </c>
      <c r="M410">
        <v>210</v>
      </c>
      <c r="N410">
        <v>0.34300000000000003</v>
      </c>
      <c r="O410">
        <v>85</v>
      </c>
      <c r="P410">
        <v>183</v>
      </c>
      <c r="Q410">
        <v>0.46400000000000002</v>
      </c>
      <c r="R410">
        <v>0.49099999999999999</v>
      </c>
      <c r="S410">
        <v>101</v>
      </c>
      <c r="T410">
        <v>117</v>
      </c>
      <c r="U410">
        <v>0.86299999999999999</v>
      </c>
      <c r="V410">
        <v>15</v>
      </c>
      <c r="W410">
        <v>111</v>
      </c>
      <c r="X410">
        <v>126</v>
      </c>
      <c r="Y410">
        <v>70</v>
      </c>
      <c r="Z410">
        <v>29</v>
      </c>
      <c r="AA410">
        <v>4</v>
      </c>
      <c r="AB410">
        <v>37</v>
      </c>
      <c r="AC410">
        <v>55</v>
      </c>
      <c r="AD410">
        <v>487</v>
      </c>
    </row>
    <row r="411" spans="1:30">
      <c r="A411" s="72">
        <v>334</v>
      </c>
      <c r="B411" t="s">
        <v>1102</v>
      </c>
      <c r="C411" t="s">
        <v>776</v>
      </c>
      <c r="D411">
        <v>31</v>
      </c>
      <c r="E411" t="s">
        <v>773</v>
      </c>
      <c r="F411">
        <v>61</v>
      </c>
      <c r="G411">
        <v>1</v>
      </c>
      <c r="H411">
        <v>729</v>
      </c>
      <c r="I411">
        <v>88</v>
      </c>
      <c r="J411">
        <v>137</v>
      </c>
      <c r="K411">
        <v>0.64200000000000002</v>
      </c>
      <c r="L411">
        <v>0</v>
      </c>
      <c r="M411">
        <v>3</v>
      </c>
      <c r="N411">
        <v>0</v>
      </c>
      <c r="O411">
        <v>88</v>
      </c>
      <c r="P411">
        <v>134</v>
      </c>
      <c r="Q411">
        <v>0.65700000000000003</v>
      </c>
      <c r="R411">
        <v>0.64200000000000002</v>
      </c>
      <c r="S411">
        <v>38</v>
      </c>
      <c r="T411">
        <v>66</v>
      </c>
      <c r="U411">
        <v>0.57599999999999996</v>
      </c>
      <c r="V411">
        <v>85</v>
      </c>
      <c r="W411">
        <v>161</v>
      </c>
      <c r="X411">
        <v>246</v>
      </c>
      <c r="Y411">
        <v>35</v>
      </c>
      <c r="Z411">
        <v>22</v>
      </c>
      <c r="AA411">
        <v>67</v>
      </c>
      <c r="AB411">
        <v>39</v>
      </c>
      <c r="AC411">
        <v>121</v>
      </c>
      <c r="AD411">
        <v>214</v>
      </c>
    </row>
    <row r="412" spans="1:30">
      <c r="A412" s="72">
        <v>335</v>
      </c>
      <c r="B412" t="s">
        <v>1103</v>
      </c>
      <c r="C412" t="s">
        <v>766</v>
      </c>
      <c r="D412">
        <v>23</v>
      </c>
      <c r="E412" t="s">
        <v>814</v>
      </c>
      <c r="F412">
        <v>23</v>
      </c>
      <c r="G412">
        <v>3</v>
      </c>
      <c r="H412">
        <v>284</v>
      </c>
      <c r="I412">
        <v>39</v>
      </c>
      <c r="J412">
        <v>82</v>
      </c>
      <c r="K412">
        <v>0.47599999999999998</v>
      </c>
      <c r="L412">
        <v>2</v>
      </c>
      <c r="M412">
        <v>16</v>
      </c>
      <c r="N412">
        <v>0.125</v>
      </c>
      <c r="O412">
        <v>37</v>
      </c>
      <c r="P412">
        <v>66</v>
      </c>
      <c r="Q412">
        <v>0.56100000000000005</v>
      </c>
      <c r="R412">
        <v>0.48799999999999999</v>
      </c>
      <c r="S412">
        <v>13</v>
      </c>
      <c r="T412">
        <v>19</v>
      </c>
      <c r="U412">
        <v>0.68400000000000005</v>
      </c>
      <c r="V412">
        <v>18</v>
      </c>
      <c r="W412">
        <v>63</v>
      </c>
      <c r="X412">
        <v>81</v>
      </c>
      <c r="Y412">
        <v>9</v>
      </c>
      <c r="Z412">
        <v>6</v>
      </c>
      <c r="AA412">
        <v>10</v>
      </c>
      <c r="AB412">
        <v>18</v>
      </c>
      <c r="AC412">
        <v>36</v>
      </c>
      <c r="AD412">
        <v>93</v>
      </c>
    </row>
    <row r="413" spans="1:30">
      <c r="A413" s="72">
        <v>336</v>
      </c>
      <c r="B413" t="s">
        <v>1104</v>
      </c>
      <c r="C413" t="s">
        <v>794</v>
      </c>
      <c r="D413">
        <v>26</v>
      </c>
      <c r="E413" t="s">
        <v>802</v>
      </c>
      <c r="F413">
        <v>82</v>
      </c>
      <c r="G413">
        <v>82</v>
      </c>
      <c r="H413">
        <v>2982</v>
      </c>
      <c r="I413">
        <v>593</v>
      </c>
      <c r="J413">
        <v>1272</v>
      </c>
      <c r="K413">
        <v>0.46600000000000003</v>
      </c>
      <c r="L413">
        <v>146</v>
      </c>
      <c r="M413">
        <v>407</v>
      </c>
      <c r="N413">
        <v>0.35899999999999999</v>
      </c>
      <c r="O413">
        <v>447</v>
      </c>
      <c r="P413">
        <v>865</v>
      </c>
      <c r="Q413">
        <v>0.51700000000000002</v>
      </c>
      <c r="R413">
        <v>0.52400000000000002</v>
      </c>
      <c r="S413">
        <v>320</v>
      </c>
      <c r="T413">
        <v>362</v>
      </c>
      <c r="U413">
        <v>0.88400000000000001</v>
      </c>
      <c r="V413">
        <v>45</v>
      </c>
      <c r="W413">
        <v>384</v>
      </c>
      <c r="X413">
        <v>429</v>
      </c>
      <c r="Y413">
        <v>328</v>
      </c>
      <c r="Z413">
        <v>119</v>
      </c>
      <c r="AA413">
        <v>21</v>
      </c>
      <c r="AB413">
        <v>191</v>
      </c>
      <c r="AC413">
        <v>270</v>
      </c>
      <c r="AD413">
        <v>1652</v>
      </c>
    </row>
    <row r="414" spans="1:30">
      <c r="A414" s="72">
        <v>337</v>
      </c>
      <c r="B414" t="s">
        <v>1105</v>
      </c>
      <c r="C414" t="s">
        <v>794</v>
      </c>
      <c r="D414">
        <v>30</v>
      </c>
      <c r="E414" t="s">
        <v>869</v>
      </c>
      <c r="F414">
        <v>70</v>
      </c>
      <c r="G414">
        <v>3</v>
      </c>
      <c r="H414">
        <v>1337</v>
      </c>
      <c r="I414">
        <v>227</v>
      </c>
      <c r="J414">
        <v>599</v>
      </c>
      <c r="K414">
        <v>0.379</v>
      </c>
      <c r="L414">
        <v>164</v>
      </c>
      <c r="M414">
        <v>454</v>
      </c>
      <c r="N414">
        <v>0.36099999999999999</v>
      </c>
      <c r="O414">
        <v>63</v>
      </c>
      <c r="P414">
        <v>145</v>
      </c>
      <c r="Q414">
        <v>0.434</v>
      </c>
      <c r="R414">
        <v>0.51600000000000001</v>
      </c>
      <c r="S414">
        <v>81</v>
      </c>
      <c r="T414">
        <v>97</v>
      </c>
      <c r="U414">
        <v>0.83499999999999996</v>
      </c>
      <c r="V414">
        <v>18</v>
      </c>
      <c r="W414">
        <v>134</v>
      </c>
      <c r="X414">
        <v>152</v>
      </c>
      <c r="Y414">
        <v>55</v>
      </c>
      <c r="Z414">
        <v>37</v>
      </c>
      <c r="AA414">
        <v>21</v>
      </c>
      <c r="AB414">
        <v>39</v>
      </c>
      <c r="AC414">
        <v>134</v>
      </c>
      <c r="AD414">
        <v>699</v>
      </c>
    </row>
    <row r="415" spans="1:30">
      <c r="A415" s="72">
        <v>338</v>
      </c>
      <c r="B415" t="s">
        <v>1376</v>
      </c>
      <c r="C415" t="s">
        <v>794</v>
      </c>
      <c r="D415">
        <v>27</v>
      </c>
      <c r="E415" t="s">
        <v>780</v>
      </c>
      <c r="F415">
        <v>82</v>
      </c>
      <c r="G415">
        <v>3</v>
      </c>
      <c r="H415">
        <v>1944</v>
      </c>
      <c r="I415">
        <v>216</v>
      </c>
      <c r="J415">
        <v>487</v>
      </c>
      <c r="K415">
        <v>0.44400000000000001</v>
      </c>
      <c r="L415">
        <v>147</v>
      </c>
      <c r="M415">
        <v>358</v>
      </c>
      <c r="N415">
        <v>0.41099999999999998</v>
      </c>
      <c r="O415">
        <v>69</v>
      </c>
      <c r="P415">
        <v>129</v>
      </c>
      <c r="Q415">
        <v>0.53500000000000003</v>
      </c>
      <c r="R415">
        <v>0.59399999999999997</v>
      </c>
      <c r="S415">
        <v>58</v>
      </c>
      <c r="T415">
        <v>67</v>
      </c>
      <c r="U415">
        <v>0.86599999999999999</v>
      </c>
      <c r="V415">
        <v>18</v>
      </c>
      <c r="W415">
        <v>146</v>
      </c>
      <c r="X415">
        <v>164</v>
      </c>
      <c r="Y415">
        <v>111</v>
      </c>
      <c r="Z415">
        <v>28</v>
      </c>
      <c r="AA415">
        <v>17</v>
      </c>
      <c r="AB415">
        <v>58</v>
      </c>
      <c r="AC415">
        <v>160</v>
      </c>
      <c r="AD415">
        <v>637</v>
      </c>
    </row>
    <row r="416" spans="1:30">
      <c r="A416" s="72">
        <v>339</v>
      </c>
      <c r="B416" t="s">
        <v>1377</v>
      </c>
      <c r="C416" t="s">
        <v>794</v>
      </c>
      <c r="D416">
        <v>24</v>
      </c>
      <c r="E416" t="s">
        <v>869</v>
      </c>
      <c r="F416">
        <v>15</v>
      </c>
      <c r="G416">
        <v>4</v>
      </c>
      <c r="H416">
        <v>126</v>
      </c>
      <c r="I416">
        <v>13</v>
      </c>
      <c r="J416">
        <v>28</v>
      </c>
      <c r="K416">
        <v>0.46400000000000002</v>
      </c>
      <c r="L416">
        <v>8</v>
      </c>
      <c r="M416">
        <v>21</v>
      </c>
      <c r="N416">
        <v>0.38100000000000001</v>
      </c>
      <c r="O416">
        <v>5</v>
      </c>
      <c r="P416">
        <v>7</v>
      </c>
      <c r="Q416">
        <v>0.71399999999999997</v>
      </c>
      <c r="R416">
        <v>0.60699999999999998</v>
      </c>
      <c r="S416">
        <v>4</v>
      </c>
      <c r="T416">
        <v>4</v>
      </c>
      <c r="U416">
        <v>1</v>
      </c>
      <c r="V416">
        <v>4</v>
      </c>
      <c r="W416">
        <v>11</v>
      </c>
      <c r="X416">
        <v>15</v>
      </c>
      <c r="Y416">
        <v>3</v>
      </c>
      <c r="Z416">
        <v>1</v>
      </c>
      <c r="AA416">
        <v>2</v>
      </c>
      <c r="AB416">
        <v>5</v>
      </c>
      <c r="AC416">
        <v>10</v>
      </c>
      <c r="AD416">
        <v>38</v>
      </c>
    </row>
    <row r="417" spans="1:30">
      <c r="A417" s="72">
        <v>340</v>
      </c>
      <c r="B417" t="s">
        <v>1107</v>
      </c>
      <c r="C417" t="s">
        <v>811</v>
      </c>
      <c r="D417">
        <v>29</v>
      </c>
      <c r="E417" t="s">
        <v>784</v>
      </c>
      <c r="F417">
        <v>82</v>
      </c>
      <c r="G417">
        <v>36</v>
      </c>
      <c r="H417">
        <v>2107</v>
      </c>
      <c r="I417">
        <v>280</v>
      </c>
      <c r="J417">
        <v>682</v>
      </c>
      <c r="K417">
        <v>0.41099999999999998</v>
      </c>
      <c r="L417">
        <v>154</v>
      </c>
      <c r="M417">
        <v>414</v>
      </c>
      <c r="N417">
        <v>0.372</v>
      </c>
      <c r="O417">
        <v>126</v>
      </c>
      <c r="P417">
        <v>268</v>
      </c>
      <c r="Q417">
        <v>0.47</v>
      </c>
      <c r="R417">
        <v>0.52300000000000002</v>
      </c>
      <c r="S417">
        <v>105</v>
      </c>
      <c r="T417">
        <v>118</v>
      </c>
      <c r="U417">
        <v>0.89</v>
      </c>
      <c r="V417">
        <v>26</v>
      </c>
      <c r="W417">
        <v>128</v>
      </c>
      <c r="X417">
        <v>154</v>
      </c>
      <c r="Y417">
        <v>229</v>
      </c>
      <c r="Z417">
        <v>55</v>
      </c>
      <c r="AA417">
        <v>11</v>
      </c>
      <c r="AB417">
        <v>106</v>
      </c>
      <c r="AC417">
        <v>128</v>
      </c>
      <c r="AD417">
        <v>819</v>
      </c>
    </row>
    <row r="418" spans="1:30">
      <c r="A418" s="72">
        <v>341</v>
      </c>
      <c r="B418" t="s">
        <v>1109</v>
      </c>
      <c r="C418" t="s">
        <v>766</v>
      </c>
      <c r="D418">
        <v>32</v>
      </c>
      <c r="E418" t="s">
        <v>808</v>
      </c>
      <c r="F418">
        <v>38</v>
      </c>
      <c r="G418">
        <v>37</v>
      </c>
      <c r="H418">
        <v>1143</v>
      </c>
      <c r="I418">
        <v>202</v>
      </c>
      <c r="J418">
        <v>435</v>
      </c>
      <c r="K418">
        <v>0.46400000000000002</v>
      </c>
      <c r="L418">
        <v>39</v>
      </c>
      <c r="M418">
        <v>113</v>
      </c>
      <c r="N418">
        <v>0.34499999999999997</v>
      </c>
      <c r="O418">
        <v>163</v>
      </c>
      <c r="P418">
        <v>322</v>
      </c>
      <c r="Q418">
        <v>0.50600000000000001</v>
      </c>
      <c r="R418">
        <v>0.50900000000000001</v>
      </c>
      <c r="S418">
        <v>112</v>
      </c>
      <c r="T418">
        <v>161</v>
      </c>
      <c r="U418">
        <v>0.69599999999999995</v>
      </c>
      <c r="V418">
        <v>65</v>
      </c>
      <c r="W418">
        <v>180</v>
      </c>
      <c r="X418">
        <v>245</v>
      </c>
      <c r="Y418">
        <v>105</v>
      </c>
      <c r="Z418">
        <v>39</v>
      </c>
      <c r="AA418">
        <v>44</v>
      </c>
      <c r="AB418">
        <v>73</v>
      </c>
      <c r="AC418">
        <v>99</v>
      </c>
      <c r="AD418">
        <v>555</v>
      </c>
    </row>
    <row r="419" spans="1:30">
      <c r="A419" s="72">
        <v>342</v>
      </c>
      <c r="B419" t="s">
        <v>1110</v>
      </c>
      <c r="C419" t="s">
        <v>766</v>
      </c>
      <c r="D419">
        <v>26</v>
      </c>
      <c r="E419" t="s">
        <v>772</v>
      </c>
      <c r="F419">
        <v>55</v>
      </c>
      <c r="G419">
        <v>14</v>
      </c>
      <c r="H419">
        <v>1494</v>
      </c>
      <c r="I419">
        <v>306</v>
      </c>
      <c r="J419">
        <v>684</v>
      </c>
      <c r="K419">
        <v>0.44700000000000001</v>
      </c>
      <c r="L419">
        <v>135</v>
      </c>
      <c r="M419">
        <v>358</v>
      </c>
      <c r="N419">
        <v>0.377</v>
      </c>
      <c r="O419">
        <v>171</v>
      </c>
      <c r="P419">
        <v>326</v>
      </c>
      <c r="Q419">
        <v>0.52500000000000002</v>
      </c>
      <c r="R419">
        <v>0.54600000000000004</v>
      </c>
      <c r="S419">
        <v>112</v>
      </c>
      <c r="T419">
        <v>137</v>
      </c>
      <c r="U419">
        <v>0.81799999999999995</v>
      </c>
      <c r="V419">
        <v>59</v>
      </c>
      <c r="W419">
        <v>346</v>
      </c>
      <c r="X419">
        <v>405</v>
      </c>
      <c r="Y419">
        <v>80</v>
      </c>
      <c r="Z419">
        <v>44</v>
      </c>
      <c r="AA419">
        <v>39</v>
      </c>
      <c r="AB419">
        <v>62</v>
      </c>
      <c r="AC419">
        <v>108</v>
      </c>
      <c r="AD419">
        <v>859</v>
      </c>
    </row>
    <row r="420" spans="1:30">
      <c r="A420" s="72">
        <v>342</v>
      </c>
      <c r="B420" t="s">
        <v>1110</v>
      </c>
      <c r="C420" t="s">
        <v>766</v>
      </c>
      <c r="D420">
        <v>26</v>
      </c>
      <c r="E420" t="s">
        <v>867</v>
      </c>
      <c r="F420">
        <v>25</v>
      </c>
      <c r="G420">
        <v>3</v>
      </c>
      <c r="H420">
        <v>622</v>
      </c>
      <c r="I420">
        <v>143</v>
      </c>
      <c r="J420">
        <v>302</v>
      </c>
      <c r="K420">
        <v>0.47399999999999998</v>
      </c>
      <c r="L420">
        <v>69</v>
      </c>
      <c r="M420">
        <v>161</v>
      </c>
      <c r="N420">
        <v>0.42899999999999999</v>
      </c>
      <c r="O420">
        <v>74</v>
      </c>
      <c r="P420">
        <v>141</v>
      </c>
      <c r="Q420">
        <v>0.52500000000000002</v>
      </c>
      <c r="R420">
        <v>0.58799999999999997</v>
      </c>
      <c r="S420">
        <v>65</v>
      </c>
      <c r="T420">
        <v>79</v>
      </c>
      <c r="U420">
        <v>0.82299999999999995</v>
      </c>
      <c r="V420">
        <v>18</v>
      </c>
      <c r="W420">
        <v>141</v>
      </c>
      <c r="X420">
        <v>159</v>
      </c>
      <c r="Y420">
        <v>39</v>
      </c>
      <c r="Z420">
        <v>15</v>
      </c>
      <c r="AA420">
        <v>13</v>
      </c>
      <c r="AB420">
        <v>31</v>
      </c>
      <c r="AC420">
        <v>45</v>
      </c>
      <c r="AD420">
        <v>420</v>
      </c>
    </row>
    <row r="421" spans="1:30">
      <c r="A421" s="72">
        <v>342</v>
      </c>
      <c r="B421" t="s">
        <v>1110</v>
      </c>
      <c r="C421" t="s">
        <v>766</v>
      </c>
      <c r="D421">
        <v>26</v>
      </c>
      <c r="E421" t="s">
        <v>780</v>
      </c>
      <c r="F421">
        <v>30</v>
      </c>
      <c r="G421">
        <v>11</v>
      </c>
      <c r="H421">
        <v>872</v>
      </c>
      <c r="I421">
        <v>163</v>
      </c>
      <c r="J421">
        <v>382</v>
      </c>
      <c r="K421">
        <v>0.42699999999999999</v>
      </c>
      <c r="L421">
        <v>66</v>
      </c>
      <c r="M421">
        <v>197</v>
      </c>
      <c r="N421">
        <v>0.33500000000000002</v>
      </c>
      <c r="O421">
        <v>97</v>
      </c>
      <c r="P421">
        <v>185</v>
      </c>
      <c r="Q421">
        <v>0.52400000000000002</v>
      </c>
      <c r="R421">
        <v>0.51300000000000001</v>
      </c>
      <c r="S421">
        <v>47</v>
      </c>
      <c r="T421">
        <v>58</v>
      </c>
      <c r="U421">
        <v>0.81</v>
      </c>
      <c r="V421">
        <v>41</v>
      </c>
      <c r="W421">
        <v>205</v>
      </c>
      <c r="X421">
        <v>246</v>
      </c>
      <c r="Y421">
        <v>41</v>
      </c>
      <c r="Z421">
        <v>29</v>
      </c>
      <c r="AA421">
        <v>26</v>
      </c>
      <c r="AB421">
        <v>31</v>
      </c>
      <c r="AC421">
        <v>63</v>
      </c>
      <c r="AD421">
        <v>439</v>
      </c>
    </row>
    <row r="422" spans="1:30">
      <c r="A422" s="72">
        <v>343</v>
      </c>
      <c r="B422" t="s">
        <v>1378</v>
      </c>
      <c r="C422" t="s">
        <v>769</v>
      </c>
      <c r="D422">
        <v>21</v>
      </c>
      <c r="E422" t="s">
        <v>851</v>
      </c>
      <c r="F422">
        <v>79</v>
      </c>
      <c r="G422">
        <v>71</v>
      </c>
      <c r="H422">
        <v>2638</v>
      </c>
      <c r="I422">
        <v>595</v>
      </c>
      <c r="J422">
        <v>1362</v>
      </c>
      <c r="K422">
        <v>0.437</v>
      </c>
      <c r="L422">
        <v>187</v>
      </c>
      <c r="M422">
        <v>550</v>
      </c>
      <c r="N422">
        <v>0.34</v>
      </c>
      <c r="O422">
        <v>408</v>
      </c>
      <c r="P422">
        <v>812</v>
      </c>
      <c r="Q422">
        <v>0.502</v>
      </c>
      <c r="R422">
        <v>0.50600000000000001</v>
      </c>
      <c r="S422">
        <v>239</v>
      </c>
      <c r="T422">
        <v>297</v>
      </c>
      <c r="U422">
        <v>0.80500000000000005</v>
      </c>
      <c r="V422">
        <v>52</v>
      </c>
      <c r="W422">
        <v>244</v>
      </c>
      <c r="X422">
        <v>296</v>
      </c>
      <c r="Y422">
        <v>291</v>
      </c>
      <c r="Z422">
        <v>118</v>
      </c>
      <c r="AA422">
        <v>27</v>
      </c>
      <c r="AB422">
        <v>215</v>
      </c>
      <c r="AC422">
        <v>213</v>
      </c>
      <c r="AD422">
        <v>1616</v>
      </c>
    </row>
    <row r="423" spans="1:30">
      <c r="A423" s="72">
        <v>344</v>
      </c>
      <c r="B423" t="s">
        <v>1379</v>
      </c>
      <c r="C423" t="s">
        <v>769</v>
      </c>
      <c r="D423">
        <v>24</v>
      </c>
      <c r="E423" t="s">
        <v>851</v>
      </c>
      <c r="F423">
        <v>1</v>
      </c>
      <c r="G423">
        <v>0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0</v>
      </c>
      <c r="P423">
        <v>0</v>
      </c>
      <c r="R423">
        <v>1.5</v>
      </c>
      <c r="S423">
        <v>0</v>
      </c>
      <c r="T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3</v>
      </c>
    </row>
    <row r="424" spans="1:30">
      <c r="A424" s="72">
        <v>345</v>
      </c>
      <c r="B424" t="s">
        <v>1380</v>
      </c>
      <c r="C424" t="s">
        <v>769</v>
      </c>
      <c r="D424">
        <v>19</v>
      </c>
      <c r="E424" t="s">
        <v>826</v>
      </c>
      <c r="F424">
        <v>63</v>
      </c>
      <c r="G424">
        <v>0</v>
      </c>
      <c r="H424">
        <v>854</v>
      </c>
      <c r="I424">
        <v>153</v>
      </c>
      <c r="J424">
        <v>425</v>
      </c>
      <c r="K424">
        <v>0.36</v>
      </c>
      <c r="L424">
        <v>83</v>
      </c>
      <c r="M424">
        <v>243</v>
      </c>
      <c r="N424">
        <v>0.34200000000000003</v>
      </c>
      <c r="O424">
        <v>70</v>
      </c>
      <c r="P424">
        <v>182</v>
      </c>
      <c r="Q424">
        <v>0.38500000000000001</v>
      </c>
      <c r="R424">
        <v>0.45800000000000002</v>
      </c>
      <c r="S424">
        <v>32</v>
      </c>
      <c r="T424">
        <v>38</v>
      </c>
      <c r="U424">
        <v>0.84199999999999997</v>
      </c>
      <c r="V424">
        <v>8</v>
      </c>
      <c r="W424">
        <v>58</v>
      </c>
      <c r="X424">
        <v>66</v>
      </c>
      <c r="Y424">
        <v>91</v>
      </c>
      <c r="Z424">
        <v>20</v>
      </c>
      <c r="AA424">
        <v>9</v>
      </c>
      <c r="AB424">
        <v>49</v>
      </c>
      <c r="AC424">
        <v>60</v>
      </c>
      <c r="AD424">
        <v>421</v>
      </c>
    </row>
    <row r="425" spans="1:30">
      <c r="A425" s="72">
        <v>346</v>
      </c>
      <c r="B425" t="s">
        <v>1111</v>
      </c>
      <c r="C425" t="s">
        <v>776</v>
      </c>
      <c r="D425">
        <v>27</v>
      </c>
      <c r="E425" t="s">
        <v>772</v>
      </c>
      <c r="F425">
        <v>51</v>
      </c>
      <c r="G425">
        <v>14</v>
      </c>
      <c r="H425">
        <v>1040</v>
      </c>
      <c r="I425">
        <v>218</v>
      </c>
      <c r="J425">
        <v>386</v>
      </c>
      <c r="K425">
        <v>0.56499999999999995</v>
      </c>
      <c r="L425">
        <v>0</v>
      </c>
      <c r="M425">
        <v>0</v>
      </c>
      <c r="O425">
        <v>218</v>
      </c>
      <c r="P425">
        <v>386</v>
      </c>
      <c r="Q425">
        <v>0.56499999999999995</v>
      </c>
      <c r="R425">
        <v>0.56499999999999995</v>
      </c>
      <c r="S425">
        <v>88</v>
      </c>
      <c r="T425">
        <v>119</v>
      </c>
      <c r="U425">
        <v>0.73899999999999999</v>
      </c>
      <c r="V425">
        <v>109</v>
      </c>
      <c r="W425">
        <v>241</v>
      </c>
      <c r="X425">
        <v>350</v>
      </c>
      <c r="Y425">
        <v>114</v>
      </c>
      <c r="Z425">
        <v>44</v>
      </c>
      <c r="AA425">
        <v>23</v>
      </c>
      <c r="AB425">
        <v>94</v>
      </c>
      <c r="AC425">
        <v>95</v>
      </c>
      <c r="AD425">
        <v>524</v>
      </c>
    </row>
    <row r="426" spans="1:30">
      <c r="A426" s="72">
        <v>346</v>
      </c>
      <c r="B426" t="s">
        <v>1111</v>
      </c>
      <c r="C426" t="s">
        <v>776</v>
      </c>
      <c r="D426">
        <v>27</v>
      </c>
      <c r="E426" t="s">
        <v>802</v>
      </c>
      <c r="F426">
        <v>5</v>
      </c>
      <c r="G426">
        <v>0</v>
      </c>
      <c r="H426">
        <v>79</v>
      </c>
      <c r="I426">
        <v>16</v>
      </c>
      <c r="J426">
        <v>33</v>
      </c>
      <c r="K426">
        <v>0.48499999999999999</v>
      </c>
      <c r="L426">
        <v>0</v>
      </c>
      <c r="M426">
        <v>0</v>
      </c>
      <c r="O426">
        <v>16</v>
      </c>
      <c r="P426">
        <v>33</v>
      </c>
      <c r="Q426">
        <v>0.48499999999999999</v>
      </c>
      <c r="R426">
        <v>0.48499999999999999</v>
      </c>
      <c r="S426">
        <v>2</v>
      </c>
      <c r="T426">
        <v>4</v>
      </c>
      <c r="U426">
        <v>0.5</v>
      </c>
      <c r="V426">
        <v>6</v>
      </c>
      <c r="W426">
        <v>19</v>
      </c>
      <c r="X426">
        <v>25</v>
      </c>
      <c r="Y426">
        <v>5</v>
      </c>
      <c r="Z426">
        <v>0</v>
      </c>
      <c r="AA426">
        <v>0</v>
      </c>
      <c r="AB426">
        <v>6</v>
      </c>
      <c r="AC426">
        <v>7</v>
      </c>
      <c r="AD426">
        <v>34</v>
      </c>
    </row>
    <row r="427" spans="1:30">
      <c r="A427" s="72">
        <v>346</v>
      </c>
      <c r="B427" t="s">
        <v>1111</v>
      </c>
      <c r="C427" t="s">
        <v>776</v>
      </c>
      <c r="D427">
        <v>27</v>
      </c>
      <c r="E427" t="s">
        <v>818</v>
      </c>
      <c r="F427">
        <v>20</v>
      </c>
      <c r="G427">
        <v>14</v>
      </c>
      <c r="H427">
        <v>465</v>
      </c>
      <c r="I427">
        <v>97</v>
      </c>
      <c r="J427">
        <v>155</v>
      </c>
      <c r="K427">
        <v>0.626</v>
      </c>
      <c r="L427">
        <v>0</v>
      </c>
      <c r="M427">
        <v>0</v>
      </c>
      <c r="O427">
        <v>97</v>
      </c>
      <c r="P427">
        <v>155</v>
      </c>
      <c r="Q427">
        <v>0.626</v>
      </c>
      <c r="R427">
        <v>0.626</v>
      </c>
      <c r="S427">
        <v>31</v>
      </c>
      <c r="T427">
        <v>46</v>
      </c>
      <c r="U427">
        <v>0.67400000000000004</v>
      </c>
      <c r="V427">
        <v>50</v>
      </c>
      <c r="W427">
        <v>110</v>
      </c>
      <c r="X427">
        <v>160</v>
      </c>
      <c r="Y427">
        <v>50</v>
      </c>
      <c r="Z427">
        <v>16</v>
      </c>
      <c r="AA427">
        <v>6</v>
      </c>
      <c r="AB427">
        <v>40</v>
      </c>
      <c r="AC427">
        <v>40</v>
      </c>
      <c r="AD427">
        <v>225</v>
      </c>
    </row>
    <row r="428" spans="1:30">
      <c r="A428" s="72">
        <v>346</v>
      </c>
      <c r="B428" t="s">
        <v>1111</v>
      </c>
      <c r="C428" t="s">
        <v>776</v>
      </c>
      <c r="D428">
        <v>27</v>
      </c>
      <c r="E428" t="s">
        <v>855</v>
      </c>
      <c r="F428">
        <v>26</v>
      </c>
      <c r="G428">
        <v>0</v>
      </c>
      <c r="H428">
        <v>496</v>
      </c>
      <c r="I428">
        <v>105</v>
      </c>
      <c r="J428">
        <v>198</v>
      </c>
      <c r="K428">
        <v>0.53</v>
      </c>
      <c r="L428">
        <v>0</v>
      </c>
      <c r="M428">
        <v>0</v>
      </c>
      <c r="O428">
        <v>105</v>
      </c>
      <c r="P428">
        <v>198</v>
      </c>
      <c r="Q428">
        <v>0.53</v>
      </c>
      <c r="R428">
        <v>0.53</v>
      </c>
      <c r="S428">
        <v>55</v>
      </c>
      <c r="T428">
        <v>69</v>
      </c>
      <c r="U428">
        <v>0.79700000000000004</v>
      </c>
      <c r="V428">
        <v>53</v>
      </c>
      <c r="W428">
        <v>112</v>
      </c>
      <c r="X428">
        <v>165</v>
      </c>
      <c r="Y428">
        <v>59</v>
      </c>
      <c r="Z428">
        <v>28</v>
      </c>
      <c r="AA428">
        <v>17</v>
      </c>
      <c r="AB428">
        <v>48</v>
      </c>
      <c r="AC428">
        <v>48</v>
      </c>
      <c r="AD428">
        <v>265</v>
      </c>
    </row>
    <row r="429" spans="1:30">
      <c r="A429" s="72">
        <v>347</v>
      </c>
      <c r="B429" t="s">
        <v>1381</v>
      </c>
      <c r="C429" t="s">
        <v>769</v>
      </c>
      <c r="D429">
        <v>24</v>
      </c>
      <c r="E429" t="s">
        <v>829</v>
      </c>
      <c r="F429">
        <v>2</v>
      </c>
      <c r="G429">
        <v>0</v>
      </c>
      <c r="H429">
        <v>8</v>
      </c>
      <c r="I429">
        <v>0</v>
      </c>
      <c r="J429">
        <v>1</v>
      </c>
      <c r="K429">
        <v>0</v>
      </c>
      <c r="L429">
        <v>0</v>
      </c>
      <c r="M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V429">
        <v>0</v>
      </c>
      <c r="W429">
        <v>2</v>
      </c>
      <c r="X429">
        <v>2</v>
      </c>
      <c r="Y429">
        <v>0</v>
      </c>
      <c r="Z429">
        <v>0</v>
      </c>
      <c r="AA429">
        <v>0</v>
      </c>
      <c r="AB429">
        <v>2</v>
      </c>
      <c r="AC429">
        <v>0</v>
      </c>
      <c r="AD429">
        <v>0</v>
      </c>
    </row>
    <row r="430" spans="1:30">
      <c r="A430" s="72">
        <v>348</v>
      </c>
      <c r="B430" t="s">
        <v>1382</v>
      </c>
      <c r="C430" t="s">
        <v>766</v>
      </c>
      <c r="D430">
        <v>22</v>
      </c>
      <c r="E430" t="s">
        <v>786</v>
      </c>
      <c r="F430">
        <v>2</v>
      </c>
      <c r="G430">
        <v>0</v>
      </c>
      <c r="H430">
        <v>9</v>
      </c>
      <c r="I430">
        <v>0</v>
      </c>
      <c r="J430">
        <v>0</v>
      </c>
      <c r="L430">
        <v>0</v>
      </c>
      <c r="M430">
        <v>0</v>
      </c>
      <c r="O430">
        <v>0</v>
      </c>
      <c r="P430">
        <v>0</v>
      </c>
      <c r="S430">
        <v>0</v>
      </c>
      <c r="T430">
        <v>0</v>
      </c>
      <c r="V430">
        <v>0</v>
      </c>
      <c r="W430">
        <v>1</v>
      </c>
      <c r="X430">
        <v>1</v>
      </c>
      <c r="Y430">
        <v>1</v>
      </c>
      <c r="Z430">
        <v>0</v>
      </c>
      <c r="AA430">
        <v>0</v>
      </c>
      <c r="AB430">
        <v>0</v>
      </c>
      <c r="AC430">
        <v>4</v>
      </c>
      <c r="AD430">
        <v>0</v>
      </c>
    </row>
    <row r="431" spans="1:30">
      <c r="A431" s="72">
        <v>349</v>
      </c>
      <c r="B431" t="s">
        <v>1112</v>
      </c>
      <c r="C431" t="s">
        <v>769</v>
      </c>
      <c r="D431">
        <v>28</v>
      </c>
      <c r="E431" t="s">
        <v>780</v>
      </c>
      <c r="F431">
        <v>82</v>
      </c>
      <c r="G431">
        <v>80</v>
      </c>
      <c r="H431">
        <v>2586</v>
      </c>
      <c r="I431">
        <v>423</v>
      </c>
      <c r="J431">
        <v>832</v>
      </c>
      <c r="K431">
        <v>0.50800000000000001</v>
      </c>
      <c r="L431">
        <v>128</v>
      </c>
      <c r="M431">
        <v>301</v>
      </c>
      <c r="N431">
        <v>0.42499999999999999</v>
      </c>
      <c r="O431">
        <v>295</v>
      </c>
      <c r="P431">
        <v>531</v>
      </c>
      <c r="Q431">
        <v>0.55600000000000005</v>
      </c>
      <c r="R431">
        <v>0.58499999999999996</v>
      </c>
      <c r="S431">
        <v>48</v>
      </c>
      <c r="T431">
        <v>68</v>
      </c>
      <c r="U431">
        <v>0.70599999999999996</v>
      </c>
      <c r="V431">
        <v>57</v>
      </c>
      <c r="W431">
        <v>181</v>
      </c>
      <c r="X431">
        <v>238</v>
      </c>
      <c r="Y431">
        <v>187</v>
      </c>
      <c r="Z431">
        <v>79</v>
      </c>
      <c r="AA431">
        <v>12</v>
      </c>
      <c r="AB431">
        <v>102</v>
      </c>
      <c r="AC431">
        <v>182</v>
      </c>
      <c r="AD431">
        <v>1022</v>
      </c>
    </row>
    <row r="432" spans="1:30">
      <c r="A432" s="72">
        <v>350</v>
      </c>
      <c r="B432" t="s">
        <v>1383</v>
      </c>
      <c r="C432" t="s">
        <v>766</v>
      </c>
      <c r="D432">
        <v>26</v>
      </c>
      <c r="E432" t="s">
        <v>829</v>
      </c>
      <c r="F432">
        <v>67</v>
      </c>
      <c r="G432">
        <v>3</v>
      </c>
      <c r="H432">
        <v>805</v>
      </c>
      <c r="I432">
        <v>66</v>
      </c>
      <c r="J432">
        <v>122</v>
      </c>
      <c r="K432">
        <v>0.54100000000000004</v>
      </c>
      <c r="L432">
        <v>0</v>
      </c>
      <c r="M432">
        <v>0</v>
      </c>
      <c r="O432">
        <v>66</v>
      </c>
      <c r="P432">
        <v>122</v>
      </c>
      <c r="Q432">
        <v>0.54100000000000004</v>
      </c>
      <c r="R432">
        <v>0.54100000000000004</v>
      </c>
      <c r="S432">
        <v>11</v>
      </c>
      <c r="T432">
        <v>29</v>
      </c>
      <c r="U432">
        <v>0.379</v>
      </c>
      <c r="V432">
        <v>81</v>
      </c>
      <c r="W432">
        <v>197</v>
      </c>
      <c r="X432">
        <v>278</v>
      </c>
      <c r="Y432">
        <v>78</v>
      </c>
      <c r="Z432">
        <v>31</v>
      </c>
      <c r="AA432">
        <v>51</v>
      </c>
      <c r="AB432">
        <v>42</v>
      </c>
      <c r="AC432">
        <v>116</v>
      </c>
      <c r="AD432">
        <v>143</v>
      </c>
    </row>
    <row r="433" spans="1:30">
      <c r="A433" s="72">
        <v>351</v>
      </c>
      <c r="B433" t="s">
        <v>1384</v>
      </c>
      <c r="C433" t="s">
        <v>769</v>
      </c>
      <c r="D433">
        <v>22</v>
      </c>
      <c r="E433" t="s">
        <v>831</v>
      </c>
      <c r="F433">
        <v>6</v>
      </c>
      <c r="G433">
        <v>0</v>
      </c>
      <c r="H433">
        <v>98</v>
      </c>
      <c r="I433">
        <v>13</v>
      </c>
      <c r="J433">
        <v>32</v>
      </c>
      <c r="K433">
        <v>0.40600000000000003</v>
      </c>
      <c r="L433">
        <v>2</v>
      </c>
      <c r="M433">
        <v>10</v>
      </c>
      <c r="N433">
        <v>0.2</v>
      </c>
      <c r="O433">
        <v>11</v>
      </c>
      <c r="P433">
        <v>22</v>
      </c>
      <c r="Q433">
        <v>0.5</v>
      </c>
      <c r="R433">
        <v>0.438</v>
      </c>
      <c r="S433">
        <v>0</v>
      </c>
      <c r="T433">
        <v>0</v>
      </c>
      <c r="V433">
        <v>2</v>
      </c>
      <c r="W433">
        <v>14</v>
      </c>
      <c r="X433">
        <v>16</v>
      </c>
      <c r="Y433">
        <v>7</v>
      </c>
      <c r="Z433">
        <v>2</v>
      </c>
      <c r="AA433">
        <v>1</v>
      </c>
      <c r="AB433">
        <v>6</v>
      </c>
      <c r="AC433">
        <v>2</v>
      </c>
      <c r="AD433">
        <v>28</v>
      </c>
    </row>
    <row r="434" spans="1:30">
      <c r="A434" s="72">
        <v>352</v>
      </c>
      <c r="B434" t="s">
        <v>1113</v>
      </c>
      <c r="C434" t="s">
        <v>766</v>
      </c>
      <c r="D434">
        <v>28</v>
      </c>
      <c r="E434" t="s">
        <v>855</v>
      </c>
      <c r="F434">
        <v>54</v>
      </c>
      <c r="G434">
        <v>21</v>
      </c>
      <c r="H434">
        <v>1442</v>
      </c>
      <c r="I434">
        <v>262</v>
      </c>
      <c r="J434">
        <v>611</v>
      </c>
      <c r="K434">
        <v>0.42899999999999999</v>
      </c>
      <c r="L434">
        <v>86</v>
      </c>
      <c r="M434">
        <v>234</v>
      </c>
      <c r="N434">
        <v>0.36799999999999999</v>
      </c>
      <c r="O434">
        <v>176</v>
      </c>
      <c r="P434">
        <v>377</v>
      </c>
      <c r="Q434">
        <v>0.46700000000000003</v>
      </c>
      <c r="R434">
        <v>0.499</v>
      </c>
      <c r="S434">
        <v>124</v>
      </c>
      <c r="T434">
        <v>154</v>
      </c>
      <c r="U434">
        <v>0.80500000000000005</v>
      </c>
      <c r="V434">
        <v>43</v>
      </c>
      <c r="W434">
        <v>246</v>
      </c>
      <c r="X434">
        <v>289</v>
      </c>
      <c r="Y434">
        <v>72</v>
      </c>
      <c r="Z434">
        <v>35</v>
      </c>
      <c r="AA434">
        <v>12</v>
      </c>
      <c r="AB434">
        <v>65</v>
      </c>
      <c r="AC434">
        <v>100</v>
      </c>
      <c r="AD434">
        <v>734</v>
      </c>
    </row>
    <row r="435" spans="1:30">
      <c r="A435" s="72">
        <v>353</v>
      </c>
      <c r="B435" t="s">
        <v>1114</v>
      </c>
      <c r="C435" t="s">
        <v>766</v>
      </c>
      <c r="D435">
        <v>28</v>
      </c>
      <c r="E435" t="s">
        <v>833</v>
      </c>
      <c r="F435">
        <v>73</v>
      </c>
      <c r="G435">
        <v>73</v>
      </c>
      <c r="H435">
        <v>1968</v>
      </c>
      <c r="I435">
        <v>330</v>
      </c>
      <c r="J435">
        <v>687</v>
      </c>
      <c r="K435">
        <v>0.48</v>
      </c>
      <c r="L435">
        <v>76</v>
      </c>
      <c r="M435">
        <v>207</v>
      </c>
      <c r="N435">
        <v>0.36699999999999999</v>
      </c>
      <c r="O435">
        <v>254</v>
      </c>
      <c r="P435">
        <v>480</v>
      </c>
      <c r="Q435">
        <v>0.52900000000000003</v>
      </c>
      <c r="R435">
        <v>0.53600000000000003</v>
      </c>
      <c r="S435">
        <v>105</v>
      </c>
      <c r="T435">
        <v>128</v>
      </c>
      <c r="U435">
        <v>0.82</v>
      </c>
      <c r="V435">
        <v>75</v>
      </c>
      <c r="W435">
        <v>334</v>
      </c>
      <c r="X435">
        <v>409</v>
      </c>
      <c r="Y435">
        <v>142</v>
      </c>
      <c r="Z435">
        <v>56</v>
      </c>
      <c r="AA435">
        <v>38</v>
      </c>
      <c r="AB435">
        <v>127</v>
      </c>
      <c r="AC435">
        <v>216</v>
      </c>
      <c r="AD435">
        <v>841</v>
      </c>
    </row>
    <row r="436" spans="1:30">
      <c r="A436" s="72">
        <v>354</v>
      </c>
      <c r="B436" t="s">
        <v>1385</v>
      </c>
      <c r="C436" t="s">
        <v>811</v>
      </c>
      <c r="D436">
        <v>22</v>
      </c>
      <c r="E436" t="s">
        <v>808</v>
      </c>
      <c r="F436">
        <v>3</v>
      </c>
      <c r="G436">
        <v>0</v>
      </c>
      <c r="H436">
        <v>25</v>
      </c>
      <c r="I436">
        <v>4</v>
      </c>
      <c r="J436">
        <v>6</v>
      </c>
      <c r="K436">
        <v>0.66700000000000004</v>
      </c>
      <c r="L436">
        <v>0</v>
      </c>
      <c r="M436">
        <v>1</v>
      </c>
      <c r="N436">
        <v>0</v>
      </c>
      <c r="O436">
        <v>4</v>
      </c>
      <c r="P436">
        <v>5</v>
      </c>
      <c r="Q436">
        <v>0.8</v>
      </c>
      <c r="R436">
        <v>0.66700000000000004</v>
      </c>
      <c r="S436">
        <v>2</v>
      </c>
      <c r="T436">
        <v>2</v>
      </c>
      <c r="U436">
        <v>1</v>
      </c>
      <c r="V436">
        <v>0</v>
      </c>
      <c r="W436">
        <v>2</v>
      </c>
      <c r="X436">
        <v>2</v>
      </c>
      <c r="Y436">
        <v>7</v>
      </c>
      <c r="Z436">
        <v>3</v>
      </c>
      <c r="AA436">
        <v>0</v>
      </c>
      <c r="AB436">
        <v>1</v>
      </c>
      <c r="AC436">
        <v>1</v>
      </c>
      <c r="AD436">
        <v>10</v>
      </c>
    </row>
    <row r="437" spans="1:30">
      <c r="A437" s="72">
        <v>355</v>
      </c>
      <c r="B437" t="s">
        <v>1386</v>
      </c>
      <c r="C437" t="s">
        <v>766</v>
      </c>
      <c r="D437">
        <v>22</v>
      </c>
      <c r="E437" t="s">
        <v>773</v>
      </c>
      <c r="F437">
        <v>11</v>
      </c>
      <c r="G437">
        <v>4</v>
      </c>
      <c r="H437">
        <v>176</v>
      </c>
      <c r="I437">
        <v>40</v>
      </c>
      <c r="J437">
        <v>75</v>
      </c>
      <c r="K437">
        <v>0.53300000000000003</v>
      </c>
      <c r="L437">
        <v>1</v>
      </c>
      <c r="M437">
        <v>6</v>
      </c>
      <c r="N437">
        <v>0.16700000000000001</v>
      </c>
      <c r="O437">
        <v>39</v>
      </c>
      <c r="P437">
        <v>69</v>
      </c>
      <c r="Q437">
        <v>0.56499999999999995</v>
      </c>
      <c r="R437">
        <v>0.54</v>
      </c>
      <c r="S437">
        <v>15</v>
      </c>
      <c r="T437">
        <v>28</v>
      </c>
      <c r="U437">
        <v>0.53600000000000003</v>
      </c>
      <c r="V437">
        <v>14</v>
      </c>
      <c r="W437">
        <v>35</v>
      </c>
      <c r="X437">
        <v>49</v>
      </c>
      <c r="Y437">
        <v>7</v>
      </c>
      <c r="Z437">
        <v>3</v>
      </c>
      <c r="AA437">
        <v>2</v>
      </c>
      <c r="AB437">
        <v>9</v>
      </c>
      <c r="AC437">
        <v>18</v>
      </c>
      <c r="AD437">
        <v>96</v>
      </c>
    </row>
    <row r="438" spans="1:30">
      <c r="A438" s="72">
        <v>356</v>
      </c>
      <c r="B438" t="s">
        <v>1117</v>
      </c>
      <c r="C438" t="s">
        <v>776</v>
      </c>
      <c r="D438">
        <v>31</v>
      </c>
      <c r="E438" t="s">
        <v>774</v>
      </c>
      <c r="F438">
        <v>31</v>
      </c>
      <c r="G438">
        <v>13</v>
      </c>
      <c r="H438">
        <v>359</v>
      </c>
      <c r="I438">
        <v>52</v>
      </c>
      <c r="J438">
        <v>93</v>
      </c>
      <c r="K438">
        <v>0.55900000000000005</v>
      </c>
      <c r="L438">
        <v>4</v>
      </c>
      <c r="M438">
        <v>18</v>
      </c>
      <c r="N438">
        <v>0.222</v>
      </c>
      <c r="O438">
        <v>48</v>
      </c>
      <c r="P438">
        <v>75</v>
      </c>
      <c r="Q438">
        <v>0.64</v>
      </c>
      <c r="R438">
        <v>0.58099999999999996</v>
      </c>
      <c r="S438">
        <v>23</v>
      </c>
      <c r="T438">
        <v>30</v>
      </c>
      <c r="U438">
        <v>0.76700000000000002</v>
      </c>
      <c r="V438">
        <v>32</v>
      </c>
      <c r="W438">
        <v>66</v>
      </c>
      <c r="X438">
        <v>98</v>
      </c>
      <c r="Y438">
        <v>11</v>
      </c>
      <c r="Z438">
        <v>5</v>
      </c>
      <c r="AA438">
        <v>13</v>
      </c>
      <c r="AB438">
        <v>33</v>
      </c>
      <c r="AC438">
        <v>39</v>
      </c>
      <c r="AD438">
        <v>131</v>
      </c>
    </row>
    <row r="439" spans="1:30">
      <c r="A439" s="72">
        <v>357</v>
      </c>
      <c r="B439" t="s">
        <v>1118</v>
      </c>
      <c r="C439" t="s">
        <v>811</v>
      </c>
      <c r="D439">
        <v>21</v>
      </c>
      <c r="E439" t="s">
        <v>772</v>
      </c>
      <c r="F439">
        <v>64</v>
      </c>
      <c r="G439">
        <v>14</v>
      </c>
      <c r="H439">
        <v>1245</v>
      </c>
      <c r="I439">
        <v>204</v>
      </c>
      <c r="J439">
        <v>526</v>
      </c>
      <c r="K439">
        <v>0.38800000000000001</v>
      </c>
      <c r="L439">
        <v>47</v>
      </c>
      <c r="M439">
        <v>148</v>
      </c>
      <c r="N439">
        <v>0.318</v>
      </c>
      <c r="O439">
        <v>157</v>
      </c>
      <c r="P439">
        <v>378</v>
      </c>
      <c r="Q439">
        <v>0.41499999999999998</v>
      </c>
      <c r="R439">
        <v>0.433</v>
      </c>
      <c r="S439">
        <v>98</v>
      </c>
      <c r="T439">
        <v>129</v>
      </c>
      <c r="U439">
        <v>0.76</v>
      </c>
      <c r="V439">
        <v>26</v>
      </c>
      <c r="W439">
        <v>126</v>
      </c>
      <c r="X439">
        <v>152</v>
      </c>
      <c r="Y439">
        <v>206</v>
      </c>
      <c r="Z439">
        <v>41</v>
      </c>
      <c r="AA439">
        <v>11</v>
      </c>
      <c r="AB439">
        <v>113</v>
      </c>
      <c r="AC439">
        <v>80</v>
      </c>
      <c r="AD439">
        <v>553</v>
      </c>
    </row>
    <row r="440" spans="1:30">
      <c r="A440" s="72">
        <v>357</v>
      </c>
      <c r="B440" t="s">
        <v>1118</v>
      </c>
      <c r="C440" t="s">
        <v>811</v>
      </c>
      <c r="D440">
        <v>21</v>
      </c>
      <c r="E440" t="s">
        <v>808</v>
      </c>
      <c r="F440">
        <v>42</v>
      </c>
      <c r="G440">
        <v>0</v>
      </c>
      <c r="H440">
        <v>752</v>
      </c>
      <c r="I440">
        <v>129</v>
      </c>
      <c r="J440">
        <v>322</v>
      </c>
      <c r="K440">
        <v>0.40100000000000002</v>
      </c>
      <c r="L440">
        <v>38</v>
      </c>
      <c r="M440">
        <v>102</v>
      </c>
      <c r="N440">
        <v>0.373</v>
      </c>
      <c r="O440">
        <v>91</v>
      </c>
      <c r="P440">
        <v>220</v>
      </c>
      <c r="Q440">
        <v>0.41399999999999998</v>
      </c>
      <c r="R440">
        <v>0.46</v>
      </c>
      <c r="S440">
        <v>63</v>
      </c>
      <c r="T440">
        <v>78</v>
      </c>
      <c r="U440">
        <v>0.80800000000000005</v>
      </c>
      <c r="V440">
        <v>16</v>
      </c>
      <c r="W440">
        <v>78</v>
      </c>
      <c r="X440">
        <v>94</v>
      </c>
      <c r="Y440">
        <v>121</v>
      </c>
      <c r="Z440">
        <v>21</v>
      </c>
      <c r="AA440">
        <v>4</v>
      </c>
      <c r="AB440">
        <v>72</v>
      </c>
      <c r="AC440">
        <v>47</v>
      </c>
      <c r="AD440">
        <v>359</v>
      </c>
    </row>
    <row r="441" spans="1:30">
      <c r="A441" s="72">
        <v>357</v>
      </c>
      <c r="B441" t="s">
        <v>1118</v>
      </c>
      <c r="C441" t="s">
        <v>811</v>
      </c>
      <c r="D441">
        <v>21</v>
      </c>
      <c r="E441" t="s">
        <v>804</v>
      </c>
      <c r="F441">
        <v>22</v>
      </c>
      <c r="G441">
        <v>14</v>
      </c>
      <c r="H441">
        <v>493</v>
      </c>
      <c r="I441">
        <v>75</v>
      </c>
      <c r="J441">
        <v>204</v>
      </c>
      <c r="K441">
        <v>0.36799999999999999</v>
      </c>
      <c r="L441">
        <v>9</v>
      </c>
      <c r="M441">
        <v>46</v>
      </c>
      <c r="N441">
        <v>0.19600000000000001</v>
      </c>
      <c r="O441">
        <v>66</v>
      </c>
      <c r="P441">
        <v>158</v>
      </c>
      <c r="Q441">
        <v>0.41799999999999998</v>
      </c>
      <c r="R441">
        <v>0.39</v>
      </c>
      <c r="S441">
        <v>35</v>
      </c>
      <c r="T441">
        <v>51</v>
      </c>
      <c r="U441">
        <v>0.68600000000000005</v>
      </c>
      <c r="V441">
        <v>10</v>
      </c>
      <c r="W441">
        <v>48</v>
      </c>
      <c r="X441">
        <v>58</v>
      </c>
      <c r="Y441">
        <v>85</v>
      </c>
      <c r="Z441">
        <v>20</v>
      </c>
      <c r="AA441">
        <v>7</v>
      </c>
      <c r="AB441">
        <v>41</v>
      </c>
      <c r="AC441">
        <v>33</v>
      </c>
      <c r="AD441">
        <v>194</v>
      </c>
    </row>
    <row r="442" spans="1:30">
      <c r="A442" s="72">
        <v>358</v>
      </c>
      <c r="B442" t="s">
        <v>1119</v>
      </c>
      <c r="C442" t="s">
        <v>1307</v>
      </c>
      <c r="D442">
        <v>25</v>
      </c>
      <c r="E442" t="s">
        <v>772</v>
      </c>
      <c r="F442">
        <v>43</v>
      </c>
      <c r="G442">
        <v>2</v>
      </c>
      <c r="H442">
        <v>418</v>
      </c>
      <c r="I442">
        <v>84</v>
      </c>
      <c r="J442">
        <v>188</v>
      </c>
      <c r="K442">
        <v>0.44700000000000001</v>
      </c>
      <c r="L442">
        <v>7</v>
      </c>
      <c r="M442">
        <v>27</v>
      </c>
      <c r="N442">
        <v>0.25900000000000001</v>
      </c>
      <c r="O442">
        <v>77</v>
      </c>
      <c r="P442">
        <v>161</v>
      </c>
      <c r="Q442">
        <v>0.47799999999999998</v>
      </c>
      <c r="R442">
        <v>0.46500000000000002</v>
      </c>
      <c r="S442">
        <v>39</v>
      </c>
      <c r="T442">
        <v>50</v>
      </c>
      <c r="U442">
        <v>0.78</v>
      </c>
      <c r="V442">
        <v>23</v>
      </c>
      <c r="W442">
        <v>53</v>
      </c>
      <c r="X442">
        <v>76</v>
      </c>
      <c r="Y442">
        <v>14</v>
      </c>
      <c r="Z442">
        <v>9</v>
      </c>
      <c r="AA442">
        <v>3</v>
      </c>
      <c r="AB442">
        <v>6</v>
      </c>
      <c r="AC442">
        <v>30</v>
      </c>
      <c r="AD442">
        <v>214</v>
      </c>
    </row>
    <row r="443" spans="1:30">
      <c r="A443" s="72">
        <v>358</v>
      </c>
      <c r="B443" t="s">
        <v>1119</v>
      </c>
      <c r="C443" t="s">
        <v>794</v>
      </c>
      <c r="D443">
        <v>25</v>
      </c>
      <c r="E443" t="s">
        <v>782</v>
      </c>
      <c r="F443">
        <v>32</v>
      </c>
      <c r="G443">
        <v>2</v>
      </c>
      <c r="H443">
        <v>301</v>
      </c>
      <c r="I443">
        <v>47</v>
      </c>
      <c r="J443">
        <v>121</v>
      </c>
      <c r="K443">
        <v>0.38800000000000001</v>
      </c>
      <c r="L443">
        <v>4</v>
      </c>
      <c r="M443">
        <v>19</v>
      </c>
      <c r="N443">
        <v>0.21099999999999999</v>
      </c>
      <c r="O443">
        <v>43</v>
      </c>
      <c r="P443">
        <v>102</v>
      </c>
      <c r="Q443">
        <v>0.42199999999999999</v>
      </c>
      <c r="R443">
        <v>0.40500000000000003</v>
      </c>
      <c r="S443">
        <v>22</v>
      </c>
      <c r="T443">
        <v>31</v>
      </c>
      <c r="U443">
        <v>0.71</v>
      </c>
      <c r="V443">
        <v>15</v>
      </c>
      <c r="W443">
        <v>30</v>
      </c>
      <c r="X443">
        <v>45</v>
      </c>
      <c r="Y443">
        <v>7</v>
      </c>
      <c r="Z443">
        <v>5</v>
      </c>
      <c r="AA443">
        <v>2</v>
      </c>
      <c r="AB443">
        <v>5</v>
      </c>
      <c r="AC443">
        <v>23</v>
      </c>
      <c r="AD443">
        <v>120</v>
      </c>
    </row>
    <row r="444" spans="1:30">
      <c r="A444" s="72">
        <v>358</v>
      </c>
      <c r="B444" t="s">
        <v>1119</v>
      </c>
      <c r="C444" t="s">
        <v>769</v>
      </c>
      <c r="D444">
        <v>25</v>
      </c>
      <c r="E444" t="s">
        <v>802</v>
      </c>
      <c r="F444">
        <v>11</v>
      </c>
      <c r="G444">
        <v>0</v>
      </c>
      <c r="H444">
        <v>117</v>
      </c>
      <c r="I444">
        <v>37</v>
      </c>
      <c r="J444">
        <v>67</v>
      </c>
      <c r="K444">
        <v>0.55200000000000005</v>
      </c>
      <c r="L444">
        <v>3</v>
      </c>
      <c r="M444">
        <v>8</v>
      </c>
      <c r="N444">
        <v>0.375</v>
      </c>
      <c r="O444">
        <v>34</v>
      </c>
      <c r="P444">
        <v>59</v>
      </c>
      <c r="Q444">
        <v>0.57599999999999996</v>
      </c>
      <c r="R444">
        <v>0.57499999999999996</v>
      </c>
      <c r="S444">
        <v>17</v>
      </c>
      <c r="T444">
        <v>19</v>
      </c>
      <c r="U444">
        <v>0.89500000000000002</v>
      </c>
      <c r="V444">
        <v>8</v>
      </c>
      <c r="W444">
        <v>23</v>
      </c>
      <c r="X444">
        <v>31</v>
      </c>
      <c r="Y444">
        <v>7</v>
      </c>
      <c r="Z444">
        <v>4</v>
      </c>
      <c r="AA444">
        <v>1</v>
      </c>
      <c r="AB444">
        <v>1</v>
      </c>
      <c r="AC444">
        <v>7</v>
      </c>
      <c r="AD444">
        <v>94</v>
      </c>
    </row>
    <row r="445" spans="1:30">
      <c r="A445" s="72">
        <v>359</v>
      </c>
      <c r="B445" t="s">
        <v>1387</v>
      </c>
      <c r="C445" t="s">
        <v>769</v>
      </c>
      <c r="D445">
        <v>25</v>
      </c>
      <c r="E445" t="s">
        <v>802</v>
      </c>
      <c r="F445">
        <v>6</v>
      </c>
      <c r="G445">
        <v>0</v>
      </c>
      <c r="H445">
        <v>21</v>
      </c>
      <c r="I445">
        <v>1</v>
      </c>
      <c r="J445">
        <v>6</v>
      </c>
      <c r="K445">
        <v>0.16700000000000001</v>
      </c>
      <c r="L445">
        <v>0</v>
      </c>
      <c r="M445">
        <v>2</v>
      </c>
      <c r="N445">
        <v>0</v>
      </c>
      <c r="O445">
        <v>1</v>
      </c>
      <c r="P445">
        <v>4</v>
      </c>
      <c r="Q445">
        <v>0.25</v>
      </c>
      <c r="R445">
        <v>0.16700000000000001</v>
      </c>
      <c r="S445">
        <v>1</v>
      </c>
      <c r="T445">
        <v>2</v>
      </c>
      <c r="U445">
        <v>0.5</v>
      </c>
      <c r="V445">
        <v>1</v>
      </c>
      <c r="W445">
        <v>0</v>
      </c>
      <c r="X445">
        <v>1</v>
      </c>
      <c r="Y445">
        <v>4</v>
      </c>
      <c r="Z445">
        <v>1</v>
      </c>
      <c r="AA445">
        <v>0</v>
      </c>
      <c r="AB445">
        <v>2</v>
      </c>
      <c r="AC445">
        <v>4</v>
      </c>
      <c r="AD445">
        <v>3</v>
      </c>
    </row>
    <row r="446" spans="1:30">
      <c r="A446" s="72">
        <v>360</v>
      </c>
      <c r="B446" t="s">
        <v>1120</v>
      </c>
      <c r="C446" t="s">
        <v>811</v>
      </c>
      <c r="D446">
        <v>21</v>
      </c>
      <c r="E446" t="s">
        <v>784</v>
      </c>
      <c r="F446">
        <v>81</v>
      </c>
      <c r="G446">
        <v>48</v>
      </c>
      <c r="H446">
        <v>1743</v>
      </c>
      <c r="I446">
        <v>270</v>
      </c>
      <c r="J446">
        <v>609</v>
      </c>
      <c r="K446">
        <v>0.443</v>
      </c>
      <c r="L446">
        <v>9</v>
      </c>
      <c r="M446">
        <v>34</v>
      </c>
      <c r="N446">
        <v>0.26500000000000001</v>
      </c>
      <c r="O446">
        <v>261</v>
      </c>
      <c r="P446">
        <v>575</v>
      </c>
      <c r="Q446">
        <v>0.45400000000000001</v>
      </c>
      <c r="R446">
        <v>0.45100000000000001</v>
      </c>
      <c r="S446">
        <v>105</v>
      </c>
      <c r="T446">
        <v>148</v>
      </c>
      <c r="U446">
        <v>0.70899999999999996</v>
      </c>
      <c r="V446">
        <v>110</v>
      </c>
      <c r="W446">
        <v>349</v>
      </c>
      <c r="X446">
        <v>459</v>
      </c>
      <c r="Y446">
        <v>231</v>
      </c>
      <c r="Z446">
        <v>97</v>
      </c>
      <c r="AA446">
        <v>31</v>
      </c>
      <c r="AB446">
        <v>134</v>
      </c>
      <c r="AC446">
        <v>151</v>
      </c>
      <c r="AD446">
        <v>654</v>
      </c>
    </row>
    <row r="447" spans="1:30">
      <c r="A447" s="72">
        <v>361</v>
      </c>
      <c r="B447" t="s">
        <v>1121</v>
      </c>
      <c r="C447" t="s">
        <v>811</v>
      </c>
      <c r="D447">
        <v>20</v>
      </c>
      <c r="E447" t="s">
        <v>808</v>
      </c>
      <c r="F447">
        <v>81</v>
      </c>
      <c r="G447">
        <v>80</v>
      </c>
      <c r="H447">
        <v>2565</v>
      </c>
      <c r="I447">
        <v>479</v>
      </c>
      <c r="J447">
        <v>1062</v>
      </c>
      <c r="K447">
        <v>0.45100000000000001</v>
      </c>
      <c r="L447">
        <v>165</v>
      </c>
      <c r="M447">
        <v>436</v>
      </c>
      <c r="N447">
        <v>0.378</v>
      </c>
      <c r="O447">
        <v>314</v>
      </c>
      <c r="P447">
        <v>626</v>
      </c>
      <c r="Q447">
        <v>0.502</v>
      </c>
      <c r="R447">
        <v>0.52900000000000003</v>
      </c>
      <c r="S447">
        <v>229</v>
      </c>
      <c r="T447">
        <v>253</v>
      </c>
      <c r="U447">
        <v>0.90500000000000003</v>
      </c>
      <c r="V447">
        <v>82</v>
      </c>
      <c r="W447">
        <v>215</v>
      </c>
      <c r="X447">
        <v>297</v>
      </c>
      <c r="Y447">
        <v>274</v>
      </c>
      <c r="Z447">
        <v>79</v>
      </c>
      <c r="AA447">
        <v>28</v>
      </c>
      <c r="AB447">
        <v>172</v>
      </c>
      <c r="AC447">
        <v>173</v>
      </c>
      <c r="AD447">
        <v>1352</v>
      </c>
    </row>
    <row r="448" spans="1:30">
      <c r="A448" s="72">
        <v>362</v>
      </c>
      <c r="B448" t="s">
        <v>1122</v>
      </c>
      <c r="C448" t="s">
        <v>776</v>
      </c>
      <c r="D448">
        <v>26</v>
      </c>
      <c r="E448" t="s">
        <v>831</v>
      </c>
      <c r="F448">
        <v>53</v>
      </c>
      <c r="G448">
        <v>7</v>
      </c>
      <c r="H448">
        <v>1060</v>
      </c>
      <c r="I448">
        <v>143</v>
      </c>
      <c r="J448">
        <v>312</v>
      </c>
      <c r="K448">
        <v>0.45800000000000002</v>
      </c>
      <c r="L448">
        <v>62</v>
      </c>
      <c r="M448">
        <v>167</v>
      </c>
      <c r="N448">
        <v>0.371</v>
      </c>
      <c r="O448">
        <v>81</v>
      </c>
      <c r="P448">
        <v>145</v>
      </c>
      <c r="Q448">
        <v>0.55900000000000005</v>
      </c>
      <c r="R448">
        <v>0.55800000000000005</v>
      </c>
      <c r="S448">
        <v>57</v>
      </c>
      <c r="T448">
        <v>62</v>
      </c>
      <c r="U448">
        <v>0.91900000000000004</v>
      </c>
      <c r="V448">
        <v>56</v>
      </c>
      <c r="W448">
        <v>174</v>
      </c>
      <c r="X448">
        <v>230</v>
      </c>
      <c r="Y448">
        <v>51</v>
      </c>
      <c r="Z448">
        <v>31</v>
      </c>
      <c r="AA448">
        <v>27</v>
      </c>
      <c r="AB448">
        <v>42</v>
      </c>
      <c r="AC448">
        <v>80</v>
      </c>
      <c r="AD448">
        <v>405</v>
      </c>
    </row>
    <row r="449" spans="1:30">
      <c r="A449" s="72">
        <v>363</v>
      </c>
      <c r="B449" t="s">
        <v>1388</v>
      </c>
      <c r="C449" t="s">
        <v>794</v>
      </c>
      <c r="D449">
        <v>24</v>
      </c>
      <c r="E449" t="s">
        <v>855</v>
      </c>
      <c r="F449">
        <v>48</v>
      </c>
      <c r="G449">
        <v>1</v>
      </c>
      <c r="H449">
        <v>522</v>
      </c>
      <c r="I449">
        <v>50</v>
      </c>
      <c r="J449">
        <v>149</v>
      </c>
      <c r="K449">
        <v>0.33600000000000002</v>
      </c>
      <c r="L449">
        <v>23</v>
      </c>
      <c r="M449">
        <v>65</v>
      </c>
      <c r="N449">
        <v>0.35399999999999998</v>
      </c>
      <c r="O449">
        <v>27</v>
      </c>
      <c r="P449">
        <v>84</v>
      </c>
      <c r="Q449">
        <v>0.32100000000000001</v>
      </c>
      <c r="R449">
        <v>0.41299999999999998</v>
      </c>
      <c r="S449">
        <v>23</v>
      </c>
      <c r="T449">
        <v>39</v>
      </c>
      <c r="U449">
        <v>0.59</v>
      </c>
      <c r="V449">
        <v>13</v>
      </c>
      <c r="W449">
        <v>58</v>
      </c>
      <c r="X449">
        <v>71</v>
      </c>
      <c r="Y449">
        <v>26</v>
      </c>
      <c r="Z449">
        <v>15</v>
      </c>
      <c r="AA449">
        <v>10</v>
      </c>
      <c r="AB449">
        <v>34</v>
      </c>
      <c r="AC449">
        <v>45</v>
      </c>
      <c r="AD449">
        <v>146</v>
      </c>
    </row>
    <row r="450" spans="1:30">
      <c r="A450" s="72">
        <v>364</v>
      </c>
      <c r="B450" t="s">
        <v>1123</v>
      </c>
      <c r="C450" t="s">
        <v>776</v>
      </c>
      <c r="D450">
        <v>25</v>
      </c>
      <c r="E450" t="s">
        <v>772</v>
      </c>
      <c r="F450">
        <v>66</v>
      </c>
      <c r="G450">
        <v>27</v>
      </c>
      <c r="H450">
        <v>1421</v>
      </c>
      <c r="I450">
        <v>240</v>
      </c>
      <c r="J450">
        <v>413</v>
      </c>
      <c r="K450">
        <v>0.58099999999999996</v>
      </c>
      <c r="L450">
        <v>2</v>
      </c>
      <c r="M450">
        <v>12</v>
      </c>
      <c r="N450">
        <v>0.16700000000000001</v>
      </c>
      <c r="O450">
        <v>238</v>
      </c>
      <c r="P450">
        <v>401</v>
      </c>
      <c r="Q450">
        <v>0.59399999999999997</v>
      </c>
      <c r="R450">
        <v>0.58399999999999996</v>
      </c>
      <c r="S450">
        <v>91</v>
      </c>
      <c r="T450">
        <v>137</v>
      </c>
      <c r="U450">
        <v>0.66400000000000003</v>
      </c>
      <c r="V450">
        <v>161</v>
      </c>
      <c r="W450">
        <v>291</v>
      </c>
      <c r="X450">
        <v>452</v>
      </c>
      <c r="Y450">
        <v>82</v>
      </c>
      <c r="Z450">
        <v>88</v>
      </c>
      <c r="AA450">
        <v>38</v>
      </c>
      <c r="AB450">
        <v>51</v>
      </c>
      <c r="AC450">
        <v>172</v>
      </c>
      <c r="AD450">
        <v>573</v>
      </c>
    </row>
    <row r="451" spans="1:30">
      <c r="A451" s="72">
        <v>364</v>
      </c>
      <c r="B451" t="s">
        <v>1123</v>
      </c>
      <c r="C451" t="s">
        <v>776</v>
      </c>
      <c r="D451">
        <v>25</v>
      </c>
      <c r="E451" t="s">
        <v>846</v>
      </c>
      <c r="F451">
        <v>42</v>
      </c>
      <c r="G451">
        <v>17</v>
      </c>
      <c r="H451">
        <v>922</v>
      </c>
      <c r="I451">
        <v>152</v>
      </c>
      <c r="J451">
        <v>253</v>
      </c>
      <c r="K451">
        <v>0.60099999999999998</v>
      </c>
      <c r="L451">
        <v>1</v>
      </c>
      <c r="M451">
        <v>4</v>
      </c>
      <c r="N451">
        <v>0.25</v>
      </c>
      <c r="O451">
        <v>151</v>
      </c>
      <c r="P451">
        <v>249</v>
      </c>
      <c r="Q451">
        <v>0.60599999999999998</v>
      </c>
      <c r="R451">
        <v>0.60299999999999998</v>
      </c>
      <c r="S451">
        <v>55</v>
      </c>
      <c r="T451">
        <v>87</v>
      </c>
      <c r="U451">
        <v>0.63200000000000001</v>
      </c>
      <c r="V451">
        <v>108</v>
      </c>
      <c r="W451">
        <v>176</v>
      </c>
      <c r="X451">
        <v>284</v>
      </c>
      <c r="Y451">
        <v>57</v>
      </c>
      <c r="Z451">
        <v>59</v>
      </c>
      <c r="AA451">
        <v>20</v>
      </c>
      <c r="AB451">
        <v>41</v>
      </c>
      <c r="AC451">
        <v>113</v>
      </c>
      <c r="AD451">
        <v>360</v>
      </c>
    </row>
    <row r="452" spans="1:30">
      <c r="A452" s="72">
        <v>364</v>
      </c>
      <c r="B452" t="s">
        <v>1123</v>
      </c>
      <c r="C452" t="s">
        <v>776</v>
      </c>
      <c r="D452">
        <v>25</v>
      </c>
      <c r="E452" t="s">
        <v>792</v>
      </c>
      <c r="F452">
        <v>24</v>
      </c>
      <c r="G452">
        <v>10</v>
      </c>
      <c r="H452">
        <v>499</v>
      </c>
      <c r="I452">
        <v>88</v>
      </c>
      <c r="J452">
        <v>160</v>
      </c>
      <c r="K452">
        <v>0.55000000000000004</v>
      </c>
      <c r="L452">
        <v>1</v>
      </c>
      <c r="M452">
        <v>8</v>
      </c>
      <c r="N452">
        <v>0.125</v>
      </c>
      <c r="O452">
        <v>87</v>
      </c>
      <c r="P452">
        <v>152</v>
      </c>
      <c r="Q452">
        <v>0.57199999999999995</v>
      </c>
      <c r="R452">
        <v>0.55300000000000005</v>
      </c>
      <c r="S452">
        <v>36</v>
      </c>
      <c r="T452">
        <v>50</v>
      </c>
      <c r="U452">
        <v>0.72</v>
      </c>
      <c r="V452">
        <v>53</v>
      </c>
      <c r="W452">
        <v>115</v>
      </c>
      <c r="X452">
        <v>168</v>
      </c>
      <c r="Y452">
        <v>25</v>
      </c>
      <c r="Z452">
        <v>29</v>
      </c>
      <c r="AA452">
        <v>18</v>
      </c>
      <c r="AB452">
        <v>10</v>
      </c>
      <c r="AC452">
        <v>59</v>
      </c>
      <c r="AD452">
        <v>213</v>
      </c>
    </row>
    <row r="453" spans="1:30">
      <c r="A453" s="72">
        <v>365</v>
      </c>
      <c r="B453" t="s">
        <v>1124</v>
      </c>
      <c r="C453" t="s">
        <v>811</v>
      </c>
      <c r="D453">
        <v>26</v>
      </c>
      <c r="E453" t="s">
        <v>790</v>
      </c>
      <c r="F453">
        <v>74</v>
      </c>
      <c r="G453">
        <v>10</v>
      </c>
      <c r="H453">
        <v>1535</v>
      </c>
      <c r="I453">
        <v>223</v>
      </c>
      <c r="J453">
        <v>531</v>
      </c>
      <c r="K453">
        <v>0.42</v>
      </c>
      <c r="L453">
        <v>82</v>
      </c>
      <c r="M453">
        <v>218</v>
      </c>
      <c r="N453">
        <v>0.376</v>
      </c>
      <c r="O453">
        <v>141</v>
      </c>
      <c r="P453">
        <v>313</v>
      </c>
      <c r="Q453">
        <v>0.45</v>
      </c>
      <c r="R453">
        <v>0.497</v>
      </c>
      <c r="S453">
        <v>116</v>
      </c>
      <c r="T453">
        <v>138</v>
      </c>
      <c r="U453">
        <v>0.84099999999999997</v>
      </c>
      <c r="V453">
        <v>26</v>
      </c>
      <c r="W453">
        <v>144</v>
      </c>
      <c r="X453">
        <v>170</v>
      </c>
      <c r="Y453">
        <v>150</v>
      </c>
      <c r="Z453">
        <v>81</v>
      </c>
      <c r="AA453">
        <v>14</v>
      </c>
      <c r="AB453">
        <v>90</v>
      </c>
      <c r="AC453">
        <v>84</v>
      </c>
      <c r="AD453">
        <v>644</v>
      </c>
    </row>
    <row r="454" spans="1:30">
      <c r="A454" s="72">
        <v>366</v>
      </c>
      <c r="B454" t="s">
        <v>1127</v>
      </c>
      <c r="C454" t="s">
        <v>811</v>
      </c>
      <c r="D454">
        <v>35</v>
      </c>
      <c r="E454" t="s">
        <v>772</v>
      </c>
      <c r="F454">
        <v>50</v>
      </c>
      <c r="G454">
        <v>0</v>
      </c>
      <c r="H454">
        <v>1013</v>
      </c>
      <c r="I454">
        <v>95</v>
      </c>
      <c r="J454">
        <v>244</v>
      </c>
      <c r="K454">
        <v>0.38900000000000001</v>
      </c>
      <c r="L454">
        <v>41</v>
      </c>
      <c r="M454">
        <v>124</v>
      </c>
      <c r="N454">
        <v>0.33100000000000002</v>
      </c>
      <c r="O454">
        <v>54</v>
      </c>
      <c r="P454">
        <v>120</v>
      </c>
      <c r="Q454">
        <v>0.45</v>
      </c>
      <c r="R454">
        <v>0.47299999999999998</v>
      </c>
      <c r="S454">
        <v>16</v>
      </c>
      <c r="T454">
        <v>20</v>
      </c>
      <c r="U454">
        <v>0.8</v>
      </c>
      <c r="V454">
        <v>13</v>
      </c>
      <c r="W454">
        <v>91</v>
      </c>
      <c r="X454">
        <v>104</v>
      </c>
      <c r="Y454">
        <v>179</v>
      </c>
      <c r="Z454">
        <v>27</v>
      </c>
      <c r="AA454">
        <v>4</v>
      </c>
      <c r="AB454">
        <v>67</v>
      </c>
      <c r="AC454">
        <v>81</v>
      </c>
      <c r="AD454">
        <v>247</v>
      </c>
    </row>
    <row r="455" spans="1:30">
      <c r="A455" s="72">
        <v>366</v>
      </c>
      <c r="B455" t="s">
        <v>1127</v>
      </c>
      <c r="C455" t="s">
        <v>811</v>
      </c>
      <c r="D455">
        <v>35</v>
      </c>
      <c r="E455" t="s">
        <v>780</v>
      </c>
      <c r="F455">
        <v>43</v>
      </c>
      <c r="G455">
        <v>0</v>
      </c>
      <c r="H455">
        <v>897</v>
      </c>
      <c r="I455">
        <v>84</v>
      </c>
      <c r="J455">
        <v>205</v>
      </c>
      <c r="K455">
        <v>0.41</v>
      </c>
      <c r="L455">
        <v>40</v>
      </c>
      <c r="M455">
        <v>110</v>
      </c>
      <c r="N455">
        <v>0.36399999999999999</v>
      </c>
      <c r="O455">
        <v>44</v>
      </c>
      <c r="P455">
        <v>95</v>
      </c>
      <c r="Q455">
        <v>0.46300000000000002</v>
      </c>
      <c r="R455">
        <v>0.50700000000000001</v>
      </c>
      <c r="S455">
        <v>13</v>
      </c>
      <c r="T455">
        <v>17</v>
      </c>
      <c r="U455">
        <v>0.76500000000000001</v>
      </c>
      <c r="V455">
        <v>11</v>
      </c>
      <c r="W455">
        <v>85</v>
      </c>
      <c r="X455">
        <v>96</v>
      </c>
      <c r="Y455">
        <v>156</v>
      </c>
      <c r="Z455">
        <v>23</v>
      </c>
      <c r="AA455">
        <v>3</v>
      </c>
      <c r="AB455">
        <v>56</v>
      </c>
      <c r="AC455">
        <v>67</v>
      </c>
      <c r="AD455">
        <v>221</v>
      </c>
    </row>
    <row r="456" spans="1:30">
      <c r="A456" s="72">
        <v>366</v>
      </c>
      <c r="B456" t="s">
        <v>1127</v>
      </c>
      <c r="C456" t="s">
        <v>811</v>
      </c>
      <c r="D456">
        <v>35</v>
      </c>
      <c r="E456" t="s">
        <v>829</v>
      </c>
      <c r="F456">
        <v>7</v>
      </c>
      <c r="G456">
        <v>0</v>
      </c>
      <c r="H456">
        <v>116</v>
      </c>
      <c r="I456">
        <v>11</v>
      </c>
      <c r="J456">
        <v>39</v>
      </c>
      <c r="K456">
        <v>0.28199999999999997</v>
      </c>
      <c r="L456">
        <v>1</v>
      </c>
      <c r="M456">
        <v>14</v>
      </c>
      <c r="N456">
        <v>7.0999999999999994E-2</v>
      </c>
      <c r="O456">
        <v>10</v>
      </c>
      <c r="P456">
        <v>25</v>
      </c>
      <c r="Q456">
        <v>0.4</v>
      </c>
      <c r="R456">
        <v>0.29499999999999998</v>
      </c>
      <c r="S456">
        <v>3</v>
      </c>
      <c r="T456">
        <v>3</v>
      </c>
      <c r="U456">
        <v>1</v>
      </c>
      <c r="V456">
        <v>2</v>
      </c>
      <c r="W456">
        <v>6</v>
      </c>
      <c r="X456">
        <v>8</v>
      </c>
      <c r="Y456">
        <v>23</v>
      </c>
      <c r="Z456">
        <v>4</v>
      </c>
      <c r="AA456">
        <v>1</v>
      </c>
      <c r="AB456">
        <v>11</v>
      </c>
      <c r="AC456">
        <v>14</v>
      </c>
      <c r="AD456">
        <v>26</v>
      </c>
    </row>
    <row r="457" spans="1:30">
      <c r="A457" s="72">
        <v>367</v>
      </c>
      <c r="B457" t="s">
        <v>1128</v>
      </c>
      <c r="C457" t="s">
        <v>811</v>
      </c>
      <c r="D457">
        <v>25</v>
      </c>
      <c r="E457" t="s">
        <v>851</v>
      </c>
      <c r="F457">
        <v>41</v>
      </c>
      <c r="G457">
        <v>0</v>
      </c>
      <c r="H457">
        <v>498</v>
      </c>
      <c r="I457">
        <v>69</v>
      </c>
      <c r="J457">
        <v>151</v>
      </c>
      <c r="K457">
        <v>0.45700000000000002</v>
      </c>
      <c r="L457">
        <v>19</v>
      </c>
      <c r="M457">
        <v>47</v>
      </c>
      <c r="N457">
        <v>0.40400000000000003</v>
      </c>
      <c r="O457">
        <v>50</v>
      </c>
      <c r="P457">
        <v>104</v>
      </c>
      <c r="Q457">
        <v>0.48099999999999998</v>
      </c>
      <c r="R457">
        <v>0.52</v>
      </c>
      <c r="S457">
        <v>26</v>
      </c>
      <c r="T457">
        <v>35</v>
      </c>
      <c r="U457">
        <v>0.74299999999999999</v>
      </c>
      <c r="V457">
        <v>7</v>
      </c>
      <c r="W457">
        <v>42</v>
      </c>
      <c r="X457">
        <v>49</v>
      </c>
      <c r="Y457">
        <v>75</v>
      </c>
      <c r="Z457">
        <v>13</v>
      </c>
      <c r="AA457">
        <v>4</v>
      </c>
      <c r="AB457">
        <v>36</v>
      </c>
      <c r="AC457">
        <v>38</v>
      </c>
      <c r="AD457">
        <v>183</v>
      </c>
    </row>
    <row r="458" spans="1:30">
      <c r="A458" s="72">
        <v>368</v>
      </c>
      <c r="B458" t="s">
        <v>1129</v>
      </c>
      <c r="C458" t="s">
        <v>766</v>
      </c>
      <c r="D458">
        <v>24</v>
      </c>
      <c r="E458" t="s">
        <v>851</v>
      </c>
      <c r="F458">
        <v>9</v>
      </c>
      <c r="G458">
        <v>0</v>
      </c>
      <c r="H458">
        <v>32</v>
      </c>
      <c r="I458">
        <v>4</v>
      </c>
      <c r="J458">
        <v>11</v>
      </c>
      <c r="K458">
        <v>0.36399999999999999</v>
      </c>
      <c r="L458">
        <v>0</v>
      </c>
      <c r="M458">
        <v>4</v>
      </c>
      <c r="N458">
        <v>0</v>
      </c>
      <c r="O458">
        <v>4</v>
      </c>
      <c r="P458">
        <v>7</v>
      </c>
      <c r="Q458">
        <v>0.57099999999999995</v>
      </c>
      <c r="R458">
        <v>0.36399999999999999</v>
      </c>
      <c r="S458">
        <v>1</v>
      </c>
      <c r="T458">
        <v>2</v>
      </c>
      <c r="U458">
        <v>0.5</v>
      </c>
      <c r="V458">
        <v>3</v>
      </c>
      <c r="W458">
        <v>6</v>
      </c>
      <c r="X458">
        <v>9</v>
      </c>
      <c r="Y458">
        <v>3</v>
      </c>
      <c r="Z458">
        <v>2</v>
      </c>
      <c r="AA458">
        <v>0</v>
      </c>
      <c r="AB458">
        <v>3</v>
      </c>
      <c r="AC458">
        <v>1</v>
      </c>
      <c r="AD458">
        <v>9</v>
      </c>
    </row>
    <row r="459" spans="1:30">
      <c r="A459" s="72">
        <v>369</v>
      </c>
      <c r="B459" t="s">
        <v>1131</v>
      </c>
      <c r="C459" t="s">
        <v>776</v>
      </c>
      <c r="D459">
        <v>32</v>
      </c>
      <c r="E459" t="s">
        <v>804</v>
      </c>
      <c r="F459">
        <v>7</v>
      </c>
      <c r="G459">
        <v>0</v>
      </c>
      <c r="H459">
        <v>40</v>
      </c>
      <c r="I459">
        <v>5</v>
      </c>
      <c r="J459">
        <v>10</v>
      </c>
      <c r="K459">
        <v>0.5</v>
      </c>
      <c r="L459">
        <v>0</v>
      </c>
      <c r="M459">
        <v>0</v>
      </c>
      <c r="O459">
        <v>5</v>
      </c>
      <c r="P459">
        <v>10</v>
      </c>
      <c r="Q459">
        <v>0.5</v>
      </c>
      <c r="R459">
        <v>0.5</v>
      </c>
      <c r="S459">
        <v>2</v>
      </c>
      <c r="T459">
        <v>4</v>
      </c>
      <c r="U459">
        <v>0.5</v>
      </c>
      <c r="V459">
        <v>6</v>
      </c>
      <c r="W459">
        <v>8</v>
      </c>
      <c r="X459">
        <v>14</v>
      </c>
      <c r="Y459">
        <v>4</v>
      </c>
      <c r="Z459">
        <v>2</v>
      </c>
      <c r="AA459">
        <v>2</v>
      </c>
      <c r="AB459">
        <v>4</v>
      </c>
      <c r="AC459">
        <v>5</v>
      </c>
      <c r="AD459">
        <v>12</v>
      </c>
    </row>
    <row r="460" spans="1:30">
      <c r="A460" s="72">
        <v>370</v>
      </c>
      <c r="B460" t="s">
        <v>1132</v>
      </c>
      <c r="C460" t="s">
        <v>776</v>
      </c>
      <c r="D460">
        <v>23</v>
      </c>
      <c r="E460" t="s">
        <v>773</v>
      </c>
      <c r="F460">
        <v>30</v>
      </c>
      <c r="G460">
        <v>6</v>
      </c>
      <c r="H460">
        <v>472</v>
      </c>
      <c r="I460">
        <v>55</v>
      </c>
      <c r="J460">
        <v>105</v>
      </c>
      <c r="K460">
        <v>0.52400000000000002</v>
      </c>
      <c r="L460">
        <v>0</v>
      </c>
      <c r="M460">
        <v>1</v>
      </c>
      <c r="N460">
        <v>0</v>
      </c>
      <c r="O460">
        <v>55</v>
      </c>
      <c r="P460">
        <v>104</v>
      </c>
      <c r="Q460">
        <v>0.52900000000000003</v>
      </c>
      <c r="R460">
        <v>0.52400000000000002</v>
      </c>
      <c r="S460">
        <v>21</v>
      </c>
      <c r="T460">
        <v>28</v>
      </c>
      <c r="U460">
        <v>0.75</v>
      </c>
      <c r="V460">
        <v>48</v>
      </c>
      <c r="W460">
        <v>120</v>
      </c>
      <c r="X460">
        <v>168</v>
      </c>
      <c r="Y460">
        <v>20</v>
      </c>
      <c r="Z460">
        <v>31</v>
      </c>
      <c r="AA460">
        <v>22</v>
      </c>
      <c r="AB460">
        <v>26</v>
      </c>
      <c r="AC460">
        <v>59</v>
      </c>
      <c r="AD460">
        <v>131</v>
      </c>
    </row>
    <row r="461" spans="1:30">
      <c r="A461" s="72">
        <v>371</v>
      </c>
      <c r="B461" t="s">
        <v>1133</v>
      </c>
      <c r="C461" t="s">
        <v>776</v>
      </c>
      <c r="D461">
        <v>25</v>
      </c>
      <c r="E461" t="s">
        <v>869</v>
      </c>
      <c r="F461">
        <v>49</v>
      </c>
      <c r="G461">
        <v>3</v>
      </c>
      <c r="H461">
        <v>418</v>
      </c>
      <c r="I461">
        <v>49</v>
      </c>
      <c r="J461">
        <v>80</v>
      </c>
      <c r="K461">
        <v>0.61299999999999999</v>
      </c>
      <c r="L461">
        <v>5</v>
      </c>
      <c r="M461">
        <v>19</v>
      </c>
      <c r="N461">
        <v>0.26300000000000001</v>
      </c>
      <c r="O461">
        <v>44</v>
      </c>
      <c r="P461">
        <v>61</v>
      </c>
      <c r="Q461">
        <v>0.72099999999999997</v>
      </c>
      <c r="R461">
        <v>0.64400000000000002</v>
      </c>
      <c r="S461">
        <v>19</v>
      </c>
      <c r="T461">
        <v>28</v>
      </c>
      <c r="U461">
        <v>0.67900000000000005</v>
      </c>
      <c r="V461">
        <v>18</v>
      </c>
      <c r="W461">
        <v>69</v>
      </c>
      <c r="X461">
        <v>87</v>
      </c>
      <c r="Y461">
        <v>22</v>
      </c>
      <c r="Z461">
        <v>23</v>
      </c>
      <c r="AA461">
        <v>43</v>
      </c>
      <c r="AB461">
        <v>16</v>
      </c>
      <c r="AC461">
        <v>49</v>
      </c>
      <c r="AD461">
        <v>122</v>
      </c>
    </row>
    <row r="462" spans="1:30">
      <c r="A462" s="72">
        <v>372</v>
      </c>
      <c r="B462" t="s">
        <v>1135</v>
      </c>
      <c r="C462" t="s">
        <v>776</v>
      </c>
      <c r="D462">
        <v>39</v>
      </c>
      <c r="E462" t="s">
        <v>773</v>
      </c>
      <c r="F462">
        <v>77</v>
      </c>
      <c r="G462">
        <v>77</v>
      </c>
      <c r="H462">
        <v>1900</v>
      </c>
      <c r="I462">
        <v>346</v>
      </c>
      <c r="J462">
        <v>758</v>
      </c>
      <c r="K462">
        <v>0.45600000000000002</v>
      </c>
      <c r="L462">
        <v>138</v>
      </c>
      <c r="M462">
        <v>337</v>
      </c>
      <c r="N462">
        <v>0.40899999999999997</v>
      </c>
      <c r="O462">
        <v>208</v>
      </c>
      <c r="P462">
        <v>421</v>
      </c>
      <c r="Q462">
        <v>0.49399999999999999</v>
      </c>
      <c r="R462">
        <v>0.54700000000000004</v>
      </c>
      <c r="S462">
        <v>97</v>
      </c>
      <c r="T462">
        <v>108</v>
      </c>
      <c r="U462">
        <v>0.89800000000000002</v>
      </c>
      <c r="V462">
        <v>22</v>
      </c>
      <c r="W462">
        <v>416</v>
      </c>
      <c r="X462">
        <v>438</v>
      </c>
      <c r="Y462">
        <v>120</v>
      </c>
      <c r="Z462">
        <v>43</v>
      </c>
      <c r="AA462">
        <v>45</v>
      </c>
      <c r="AB462">
        <v>51</v>
      </c>
      <c r="AC462">
        <v>146</v>
      </c>
      <c r="AD462">
        <v>927</v>
      </c>
    </row>
    <row r="463" spans="1:30">
      <c r="A463" s="72">
        <v>373</v>
      </c>
      <c r="B463" t="s">
        <v>1389</v>
      </c>
      <c r="C463" t="s">
        <v>811</v>
      </c>
      <c r="D463">
        <v>19</v>
      </c>
      <c r="E463" t="s">
        <v>804</v>
      </c>
      <c r="F463">
        <v>78</v>
      </c>
      <c r="G463">
        <v>9</v>
      </c>
      <c r="H463">
        <v>1706</v>
      </c>
      <c r="I463">
        <v>182</v>
      </c>
      <c r="J463">
        <v>500</v>
      </c>
      <c r="K463">
        <v>0.36399999999999999</v>
      </c>
      <c r="L463">
        <v>50</v>
      </c>
      <c r="M463">
        <v>157</v>
      </c>
      <c r="N463">
        <v>0.318</v>
      </c>
      <c r="O463">
        <v>132</v>
      </c>
      <c r="P463">
        <v>343</v>
      </c>
      <c r="Q463">
        <v>0.38500000000000001</v>
      </c>
      <c r="R463">
        <v>0.41399999999999998</v>
      </c>
      <c r="S463">
        <v>49</v>
      </c>
      <c r="T463">
        <v>68</v>
      </c>
      <c r="U463">
        <v>0.72099999999999997</v>
      </c>
      <c r="V463">
        <v>37</v>
      </c>
      <c r="W463">
        <v>140</v>
      </c>
      <c r="X463">
        <v>177</v>
      </c>
      <c r="Y463">
        <v>250</v>
      </c>
      <c r="Z463">
        <v>65</v>
      </c>
      <c r="AA463">
        <v>18</v>
      </c>
      <c r="AB463">
        <v>131</v>
      </c>
      <c r="AC463">
        <v>181</v>
      </c>
      <c r="AD463">
        <v>463</v>
      </c>
    </row>
    <row r="464" spans="1:30">
      <c r="A464" s="72">
        <v>374</v>
      </c>
      <c r="B464" t="s">
        <v>1136</v>
      </c>
      <c r="C464" t="s">
        <v>776</v>
      </c>
      <c r="D464">
        <v>23</v>
      </c>
      <c r="E464" t="s">
        <v>790</v>
      </c>
      <c r="F464">
        <v>79</v>
      </c>
      <c r="G464">
        <v>79</v>
      </c>
      <c r="H464">
        <v>2088</v>
      </c>
      <c r="I464">
        <v>480</v>
      </c>
      <c r="J464">
        <v>951</v>
      </c>
      <c r="K464">
        <v>0.505</v>
      </c>
      <c r="L464">
        <v>0</v>
      </c>
      <c r="M464">
        <v>7</v>
      </c>
      <c r="N464">
        <v>0</v>
      </c>
      <c r="O464">
        <v>480</v>
      </c>
      <c r="P464">
        <v>944</v>
      </c>
      <c r="Q464">
        <v>0.50800000000000001</v>
      </c>
      <c r="R464">
        <v>0.505</v>
      </c>
      <c r="S464">
        <v>172</v>
      </c>
      <c r="T464">
        <v>273</v>
      </c>
      <c r="U464">
        <v>0.63</v>
      </c>
      <c r="V464">
        <v>189</v>
      </c>
      <c r="W464">
        <v>519</v>
      </c>
      <c r="X464">
        <v>708</v>
      </c>
      <c r="Y464">
        <v>143</v>
      </c>
      <c r="Z464">
        <v>64</v>
      </c>
      <c r="AA464">
        <v>111</v>
      </c>
      <c r="AB464">
        <v>183</v>
      </c>
      <c r="AC464">
        <v>247</v>
      </c>
      <c r="AD464">
        <v>1132</v>
      </c>
    </row>
    <row r="465" spans="1:30">
      <c r="A465" s="72">
        <v>375</v>
      </c>
      <c r="B465" t="s">
        <v>1137</v>
      </c>
      <c r="C465" t="s">
        <v>769</v>
      </c>
      <c r="D465">
        <v>25</v>
      </c>
      <c r="E465" t="s">
        <v>867</v>
      </c>
      <c r="F465">
        <v>70</v>
      </c>
      <c r="G465">
        <v>21</v>
      </c>
      <c r="H465">
        <v>1646</v>
      </c>
      <c r="I465">
        <v>202</v>
      </c>
      <c r="J465">
        <v>423</v>
      </c>
      <c r="K465">
        <v>0.47799999999999998</v>
      </c>
      <c r="L465">
        <v>18</v>
      </c>
      <c r="M465">
        <v>52</v>
      </c>
      <c r="N465">
        <v>0.34599999999999997</v>
      </c>
      <c r="O465">
        <v>184</v>
      </c>
      <c r="P465">
        <v>371</v>
      </c>
      <c r="Q465">
        <v>0.496</v>
      </c>
      <c r="R465">
        <v>0.499</v>
      </c>
      <c r="S465">
        <v>133</v>
      </c>
      <c r="T465">
        <v>203</v>
      </c>
      <c r="U465">
        <v>0.65500000000000003</v>
      </c>
      <c r="V465">
        <v>89</v>
      </c>
      <c r="W465">
        <v>237</v>
      </c>
      <c r="X465">
        <v>326</v>
      </c>
      <c r="Y465">
        <v>104</v>
      </c>
      <c r="Z465">
        <v>59</v>
      </c>
      <c r="AA465">
        <v>29</v>
      </c>
      <c r="AB465">
        <v>77</v>
      </c>
      <c r="AC465">
        <v>158</v>
      </c>
      <c r="AD465">
        <v>555</v>
      </c>
    </row>
    <row r="466" spans="1:30">
      <c r="A466" s="72">
        <v>376</v>
      </c>
      <c r="B466" t="s">
        <v>1138</v>
      </c>
      <c r="C466" t="s">
        <v>766</v>
      </c>
      <c r="D466">
        <v>24</v>
      </c>
      <c r="E466" t="s">
        <v>826</v>
      </c>
      <c r="F466">
        <v>36</v>
      </c>
      <c r="G466">
        <v>0</v>
      </c>
      <c r="H466">
        <v>379</v>
      </c>
      <c r="I466">
        <v>68</v>
      </c>
      <c r="J466">
        <v>171</v>
      </c>
      <c r="K466">
        <v>0.39800000000000002</v>
      </c>
      <c r="L466">
        <v>14</v>
      </c>
      <c r="M466">
        <v>43</v>
      </c>
      <c r="N466">
        <v>0.32600000000000001</v>
      </c>
      <c r="O466">
        <v>54</v>
      </c>
      <c r="P466">
        <v>128</v>
      </c>
      <c r="Q466">
        <v>0.42199999999999999</v>
      </c>
      <c r="R466">
        <v>0.439</v>
      </c>
      <c r="S466">
        <v>21</v>
      </c>
      <c r="T466">
        <v>25</v>
      </c>
      <c r="U466">
        <v>0.84</v>
      </c>
      <c r="V466">
        <v>29</v>
      </c>
      <c r="W466">
        <v>64</v>
      </c>
      <c r="X466">
        <v>93</v>
      </c>
      <c r="Y466">
        <v>14</v>
      </c>
      <c r="Z466">
        <v>9</v>
      </c>
      <c r="AA466">
        <v>6</v>
      </c>
      <c r="AB466">
        <v>15</v>
      </c>
      <c r="AC466">
        <v>45</v>
      </c>
      <c r="AD466">
        <v>171</v>
      </c>
    </row>
    <row r="467" spans="1:30">
      <c r="A467" s="72">
        <v>377</v>
      </c>
      <c r="B467" t="s">
        <v>1390</v>
      </c>
      <c r="C467" t="s">
        <v>794</v>
      </c>
      <c r="D467">
        <v>24</v>
      </c>
      <c r="E467" t="s">
        <v>851</v>
      </c>
      <c r="F467">
        <v>69</v>
      </c>
      <c r="G467">
        <v>4</v>
      </c>
      <c r="H467">
        <v>1150</v>
      </c>
      <c r="I467">
        <v>120</v>
      </c>
      <c r="J467">
        <v>284</v>
      </c>
      <c r="K467">
        <v>0.42299999999999999</v>
      </c>
      <c r="L467">
        <v>42</v>
      </c>
      <c r="M467">
        <v>118</v>
      </c>
      <c r="N467">
        <v>0.35599999999999998</v>
      </c>
      <c r="O467">
        <v>78</v>
      </c>
      <c r="P467">
        <v>166</v>
      </c>
      <c r="Q467">
        <v>0.47</v>
      </c>
      <c r="R467">
        <v>0.496</v>
      </c>
      <c r="S467">
        <v>61</v>
      </c>
      <c r="T467">
        <v>76</v>
      </c>
      <c r="U467">
        <v>0.80300000000000005</v>
      </c>
      <c r="V467">
        <v>25</v>
      </c>
      <c r="W467">
        <v>211</v>
      </c>
      <c r="X467">
        <v>236</v>
      </c>
      <c r="Y467">
        <v>95</v>
      </c>
      <c r="Z467">
        <v>36</v>
      </c>
      <c r="AA467">
        <v>16</v>
      </c>
      <c r="AB467">
        <v>55</v>
      </c>
      <c r="AC467">
        <v>105</v>
      </c>
      <c r="AD467">
        <v>343</v>
      </c>
    </row>
    <row r="468" spans="1:30">
      <c r="A468" s="72">
        <v>378</v>
      </c>
      <c r="B468" t="s">
        <v>1139</v>
      </c>
      <c r="C468" t="s">
        <v>776</v>
      </c>
      <c r="D468">
        <v>27</v>
      </c>
      <c r="E468" t="s">
        <v>804</v>
      </c>
      <c r="F468">
        <v>77</v>
      </c>
      <c r="G468">
        <v>10</v>
      </c>
      <c r="H468">
        <v>1387</v>
      </c>
      <c r="I468">
        <v>224</v>
      </c>
      <c r="J468">
        <v>384</v>
      </c>
      <c r="K468">
        <v>0.58299999999999996</v>
      </c>
      <c r="L468">
        <v>4</v>
      </c>
      <c r="M468">
        <v>17</v>
      </c>
      <c r="N468">
        <v>0.23499999999999999</v>
      </c>
      <c r="O468">
        <v>220</v>
      </c>
      <c r="P468">
        <v>367</v>
      </c>
      <c r="Q468">
        <v>0.59899999999999998</v>
      </c>
      <c r="R468">
        <v>0.58899999999999997</v>
      </c>
      <c r="S468">
        <v>98</v>
      </c>
      <c r="T468">
        <v>127</v>
      </c>
      <c r="U468">
        <v>0.77200000000000002</v>
      </c>
      <c r="V468">
        <v>121</v>
      </c>
      <c r="W468">
        <v>349</v>
      </c>
      <c r="X468">
        <v>470</v>
      </c>
      <c r="Y468">
        <v>158</v>
      </c>
      <c r="Z468">
        <v>36</v>
      </c>
      <c r="AA468">
        <v>98</v>
      </c>
      <c r="AB468">
        <v>100</v>
      </c>
      <c r="AC468">
        <v>192</v>
      </c>
      <c r="AD468">
        <v>550</v>
      </c>
    </row>
    <row r="469" spans="1:30">
      <c r="A469" s="72">
        <v>379</v>
      </c>
      <c r="B469" t="s">
        <v>1391</v>
      </c>
      <c r="C469" t="s">
        <v>766</v>
      </c>
      <c r="D469">
        <v>23</v>
      </c>
      <c r="E469" t="s">
        <v>855</v>
      </c>
      <c r="F469">
        <v>73</v>
      </c>
      <c r="G469">
        <v>0</v>
      </c>
      <c r="H469">
        <v>1150</v>
      </c>
      <c r="I469">
        <v>65</v>
      </c>
      <c r="J469">
        <v>188</v>
      </c>
      <c r="K469">
        <v>0.34599999999999997</v>
      </c>
      <c r="L469">
        <v>40</v>
      </c>
      <c r="M469">
        <v>125</v>
      </c>
      <c r="N469">
        <v>0.32</v>
      </c>
      <c r="O469">
        <v>25</v>
      </c>
      <c r="P469">
        <v>63</v>
      </c>
      <c r="Q469">
        <v>0.39700000000000002</v>
      </c>
      <c r="R469">
        <v>0.45200000000000001</v>
      </c>
      <c r="S469">
        <v>25</v>
      </c>
      <c r="T469">
        <v>41</v>
      </c>
      <c r="U469">
        <v>0.61</v>
      </c>
      <c r="V469">
        <v>37</v>
      </c>
      <c r="W469">
        <v>124</v>
      </c>
      <c r="X469">
        <v>161</v>
      </c>
      <c r="Y469">
        <v>20</v>
      </c>
      <c r="Z469">
        <v>21</v>
      </c>
      <c r="AA469">
        <v>4</v>
      </c>
      <c r="AB469">
        <v>25</v>
      </c>
      <c r="AC469">
        <v>91</v>
      </c>
      <c r="AD469">
        <v>195</v>
      </c>
    </row>
    <row r="470" spans="1:30">
      <c r="A470" s="72">
        <v>380</v>
      </c>
      <c r="B470" t="s">
        <v>1392</v>
      </c>
      <c r="C470" t="s">
        <v>776</v>
      </c>
      <c r="D470">
        <v>35</v>
      </c>
      <c r="E470" t="s">
        <v>780</v>
      </c>
      <c r="F470">
        <v>26</v>
      </c>
      <c r="G470">
        <v>19</v>
      </c>
      <c r="H470">
        <v>353</v>
      </c>
      <c r="I470">
        <v>48</v>
      </c>
      <c r="J470">
        <v>95</v>
      </c>
      <c r="K470">
        <v>0.505</v>
      </c>
      <c r="L470">
        <v>0</v>
      </c>
      <c r="M470">
        <v>0</v>
      </c>
      <c r="O470">
        <v>48</v>
      </c>
      <c r="P470">
        <v>95</v>
      </c>
      <c r="Q470">
        <v>0.505</v>
      </c>
      <c r="R470">
        <v>0.505</v>
      </c>
      <c r="S470">
        <v>18</v>
      </c>
      <c r="T470">
        <v>22</v>
      </c>
      <c r="U470">
        <v>0.81799999999999995</v>
      </c>
      <c r="V470">
        <v>47</v>
      </c>
      <c r="W470">
        <v>73</v>
      </c>
      <c r="X470">
        <v>120</v>
      </c>
      <c r="Y470">
        <v>8</v>
      </c>
      <c r="Z470">
        <v>8</v>
      </c>
      <c r="AA470">
        <v>25</v>
      </c>
      <c r="AB470">
        <v>13</v>
      </c>
      <c r="AC470">
        <v>30</v>
      </c>
      <c r="AD470">
        <v>114</v>
      </c>
    </row>
    <row r="471" spans="1:30">
      <c r="A471" s="72">
        <v>381</v>
      </c>
      <c r="B471" t="s">
        <v>1141</v>
      </c>
      <c r="C471" t="s">
        <v>776</v>
      </c>
      <c r="D471">
        <v>22</v>
      </c>
      <c r="E471" t="s">
        <v>772</v>
      </c>
      <c r="F471">
        <v>28</v>
      </c>
      <c r="G471">
        <v>0</v>
      </c>
      <c r="H471">
        <v>353</v>
      </c>
      <c r="I471">
        <v>77</v>
      </c>
      <c r="J471">
        <v>138</v>
      </c>
      <c r="K471">
        <v>0.55800000000000005</v>
      </c>
      <c r="L471">
        <v>1</v>
      </c>
      <c r="M471">
        <v>4</v>
      </c>
      <c r="N471">
        <v>0.25</v>
      </c>
      <c r="O471">
        <v>76</v>
      </c>
      <c r="P471">
        <v>134</v>
      </c>
      <c r="Q471">
        <v>0.56699999999999995</v>
      </c>
      <c r="R471">
        <v>0.56200000000000006</v>
      </c>
      <c r="S471">
        <v>21</v>
      </c>
      <c r="T471">
        <v>29</v>
      </c>
      <c r="U471">
        <v>0.72399999999999998</v>
      </c>
      <c r="V471">
        <v>21</v>
      </c>
      <c r="W471">
        <v>64</v>
      </c>
      <c r="X471">
        <v>85</v>
      </c>
      <c r="Y471">
        <v>12</v>
      </c>
      <c r="Z471">
        <v>3</v>
      </c>
      <c r="AA471">
        <v>18</v>
      </c>
      <c r="AB471">
        <v>21</v>
      </c>
      <c r="AC471">
        <v>51</v>
      </c>
      <c r="AD471">
        <v>176</v>
      </c>
    </row>
    <row r="472" spans="1:30">
      <c r="A472" s="72">
        <v>381</v>
      </c>
      <c r="B472" t="s">
        <v>1141</v>
      </c>
      <c r="C472" t="s">
        <v>776</v>
      </c>
      <c r="D472">
        <v>22</v>
      </c>
      <c r="E472" t="s">
        <v>797</v>
      </c>
      <c r="F472">
        <v>2</v>
      </c>
      <c r="G472">
        <v>0</v>
      </c>
      <c r="H472">
        <v>25</v>
      </c>
      <c r="I472">
        <v>4</v>
      </c>
      <c r="J472">
        <v>9</v>
      </c>
      <c r="K472">
        <v>0.44400000000000001</v>
      </c>
      <c r="L472">
        <v>0</v>
      </c>
      <c r="M472">
        <v>0</v>
      </c>
      <c r="O472">
        <v>4</v>
      </c>
      <c r="P472">
        <v>9</v>
      </c>
      <c r="Q472">
        <v>0.44400000000000001</v>
      </c>
      <c r="R472">
        <v>0.44400000000000001</v>
      </c>
      <c r="S472">
        <v>2</v>
      </c>
      <c r="T472">
        <v>4</v>
      </c>
      <c r="U472">
        <v>0.5</v>
      </c>
      <c r="V472">
        <v>4</v>
      </c>
      <c r="W472">
        <v>5</v>
      </c>
      <c r="X472">
        <v>9</v>
      </c>
      <c r="Y472">
        <v>1</v>
      </c>
      <c r="Z472">
        <v>0</v>
      </c>
      <c r="AA472">
        <v>2</v>
      </c>
      <c r="AB472">
        <v>3</v>
      </c>
      <c r="AC472">
        <v>7</v>
      </c>
      <c r="AD472">
        <v>10</v>
      </c>
    </row>
    <row r="473" spans="1:30">
      <c r="A473" s="72">
        <v>381</v>
      </c>
      <c r="B473" t="s">
        <v>1141</v>
      </c>
      <c r="C473" t="s">
        <v>776</v>
      </c>
      <c r="D473">
        <v>22</v>
      </c>
      <c r="E473" t="s">
        <v>774</v>
      </c>
      <c r="F473">
        <v>26</v>
      </c>
      <c r="G473">
        <v>0</v>
      </c>
      <c r="H473">
        <v>328</v>
      </c>
      <c r="I473">
        <v>73</v>
      </c>
      <c r="J473">
        <v>129</v>
      </c>
      <c r="K473">
        <v>0.56599999999999995</v>
      </c>
      <c r="L473">
        <v>1</v>
      </c>
      <c r="M473">
        <v>4</v>
      </c>
      <c r="N473">
        <v>0.25</v>
      </c>
      <c r="O473">
        <v>72</v>
      </c>
      <c r="P473">
        <v>125</v>
      </c>
      <c r="Q473">
        <v>0.57599999999999996</v>
      </c>
      <c r="R473">
        <v>0.56999999999999995</v>
      </c>
      <c r="S473">
        <v>19</v>
      </c>
      <c r="T473">
        <v>25</v>
      </c>
      <c r="U473">
        <v>0.76</v>
      </c>
      <c r="V473">
        <v>17</v>
      </c>
      <c r="W473">
        <v>59</v>
      </c>
      <c r="X473">
        <v>76</v>
      </c>
      <c r="Y473">
        <v>11</v>
      </c>
      <c r="Z473">
        <v>3</v>
      </c>
      <c r="AA473">
        <v>16</v>
      </c>
      <c r="AB473">
        <v>18</v>
      </c>
      <c r="AC473">
        <v>44</v>
      </c>
      <c r="AD473">
        <v>166</v>
      </c>
    </row>
    <row r="474" spans="1:30">
      <c r="A474" s="72">
        <v>382</v>
      </c>
      <c r="B474" t="s">
        <v>1142</v>
      </c>
      <c r="C474" t="s">
        <v>769</v>
      </c>
      <c r="D474">
        <v>25</v>
      </c>
      <c r="E474" t="s">
        <v>786</v>
      </c>
      <c r="F474">
        <v>75</v>
      </c>
      <c r="G474">
        <v>75</v>
      </c>
      <c r="H474">
        <v>2552</v>
      </c>
      <c r="I474">
        <v>640</v>
      </c>
      <c r="J474">
        <v>1342</v>
      </c>
      <c r="K474">
        <v>0.47699999999999998</v>
      </c>
      <c r="L474">
        <v>161</v>
      </c>
      <c r="M474">
        <v>434</v>
      </c>
      <c r="N474">
        <v>0.371</v>
      </c>
      <c r="O474">
        <v>479</v>
      </c>
      <c r="P474">
        <v>908</v>
      </c>
      <c r="Q474">
        <v>0.52800000000000002</v>
      </c>
      <c r="R474">
        <v>0.53700000000000003</v>
      </c>
      <c r="S474">
        <v>294</v>
      </c>
      <c r="T474">
        <v>368</v>
      </c>
      <c r="U474">
        <v>0.79900000000000004</v>
      </c>
      <c r="V474">
        <v>47</v>
      </c>
      <c r="W474">
        <v>343</v>
      </c>
      <c r="X474">
        <v>390</v>
      </c>
      <c r="Y474">
        <v>323</v>
      </c>
      <c r="Z474">
        <v>177</v>
      </c>
      <c r="AA474">
        <v>57</v>
      </c>
      <c r="AB474">
        <v>219</v>
      </c>
      <c r="AC474">
        <v>175</v>
      </c>
      <c r="AD474">
        <v>1735</v>
      </c>
    </row>
    <row r="475" spans="1:30">
      <c r="A475" s="72">
        <v>383</v>
      </c>
      <c r="B475" t="s">
        <v>1143</v>
      </c>
      <c r="C475" t="s">
        <v>766</v>
      </c>
      <c r="D475">
        <v>26</v>
      </c>
      <c r="E475" t="s">
        <v>814</v>
      </c>
      <c r="F475">
        <v>76</v>
      </c>
      <c r="G475">
        <v>22</v>
      </c>
      <c r="H475">
        <v>1779</v>
      </c>
      <c r="I475">
        <v>316</v>
      </c>
      <c r="J475">
        <v>636</v>
      </c>
      <c r="K475">
        <v>0.497</v>
      </c>
      <c r="L475">
        <v>106</v>
      </c>
      <c r="M475">
        <v>280</v>
      </c>
      <c r="N475">
        <v>0.379</v>
      </c>
      <c r="O475">
        <v>210</v>
      </c>
      <c r="P475">
        <v>356</v>
      </c>
      <c r="Q475">
        <v>0.59</v>
      </c>
      <c r="R475">
        <v>0.57999999999999996</v>
      </c>
      <c r="S475">
        <v>134</v>
      </c>
      <c r="T475">
        <v>174</v>
      </c>
      <c r="U475">
        <v>0.77</v>
      </c>
      <c r="V475">
        <v>89</v>
      </c>
      <c r="W475">
        <v>342</v>
      </c>
      <c r="X475">
        <v>431</v>
      </c>
      <c r="Y475">
        <v>207</v>
      </c>
      <c r="Z475">
        <v>62</v>
      </c>
      <c r="AA475">
        <v>35</v>
      </c>
      <c r="AB475">
        <v>147</v>
      </c>
      <c r="AC475">
        <v>222</v>
      </c>
      <c r="AD475">
        <v>872</v>
      </c>
    </row>
    <row r="476" spans="1:30">
      <c r="A476" s="72">
        <v>384</v>
      </c>
      <c r="B476" t="s">
        <v>1145</v>
      </c>
      <c r="C476" t="s">
        <v>776</v>
      </c>
      <c r="D476">
        <v>21</v>
      </c>
      <c r="E476" t="s">
        <v>800</v>
      </c>
      <c r="F476">
        <v>1</v>
      </c>
      <c r="G476">
        <v>0</v>
      </c>
      <c r="H476">
        <v>22</v>
      </c>
      <c r="I476">
        <v>2</v>
      </c>
      <c r="J476">
        <v>5</v>
      </c>
      <c r="K476">
        <v>0.4</v>
      </c>
      <c r="L476">
        <v>0</v>
      </c>
      <c r="M476">
        <v>0</v>
      </c>
      <c r="O476">
        <v>2</v>
      </c>
      <c r="P476">
        <v>5</v>
      </c>
      <c r="Q476">
        <v>0.4</v>
      </c>
      <c r="R476">
        <v>0.4</v>
      </c>
      <c r="S476">
        <v>0</v>
      </c>
      <c r="T476">
        <v>0</v>
      </c>
      <c r="V476">
        <v>1</v>
      </c>
      <c r="W476">
        <v>3</v>
      </c>
      <c r="X476">
        <v>4</v>
      </c>
      <c r="Y476">
        <v>1</v>
      </c>
      <c r="Z476">
        <v>0</v>
      </c>
      <c r="AA476">
        <v>0</v>
      </c>
      <c r="AB476">
        <v>3</v>
      </c>
      <c r="AC476">
        <v>4</v>
      </c>
      <c r="AD476">
        <v>4</v>
      </c>
    </row>
    <row r="477" spans="1:30">
      <c r="A477" s="72">
        <v>385</v>
      </c>
      <c r="B477" t="s">
        <v>1393</v>
      </c>
      <c r="C477" t="s">
        <v>794</v>
      </c>
      <c r="D477">
        <v>22</v>
      </c>
      <c r="E477" t="s">
        <v>792</v>
      </c>
      <c r="F477">
        <v>61</v>
      </c>
      <c r="G477">
        <v>12</v>
      </c>
      <c r="H477">
        <v>672</v>
      </c>
      <c r="I477">
        <v>90</v>
      </c>
      <c r="J477">
        <v>186</v>
      </c>
      <c r="K477">
        <v>0.48399999999999999</v>
      </c>
      <c r="L477">
        <v>32</v>
      </c>
      <c r="M477">
        <v>87</v>
      </c>
      <c r="N477">
        <v>0.36799999999999999</v>
      </c>
      <c r="O477">
        <v>58</v>
      </c>
      <c r="P477">
        <v>99</v>
      </c>
      <c r="Q477">
        <v>0.58599999999999997</v>
      </c>
      <c r="R477">
        <v>0.56999999999999995</v>
      </c>
      <c r="S477">
        <v>26</v>
      </c>
      <c r="T477">
        <v>46</v>
      </c>
      <c r="U477">
        <v>0.56499999999999995</v>
      </c>
      <c r="V477">
        <v>19</v>
      </c>
      <c r="W477">
        <v>101</v>
      </c>
      <c r="X477">
        <v>120</v>
      </c>
      <c r="Y477">
        <v>41</v>
      </c>
      <c r="Z477">
        <v>22</v>
      </c>
      <c r="AA477">
        <v>3</v>
      </c>
      <c r="AB477">
        <v>32</v>
      </c>
      <c r="AC477">
        <v>78</v>
      </c>
      <c r="AD477">
        <v>238</v>
      </c>
    </row>
    <row r="478" spans="1:30">
      <c r="A478" s="72">
        <v>386</v>
      </c>
      <c r="B478" t="s">
        <v>1146</v>
      </c>
      <c r="C478" t="s">
        <v>794</v>
      </c>
      <c r="D478">
        <v>22</v>
      </c>
      <c r="E478" t="s">
        <v>833</v>
      </c>
      <c r="F478">
        <v>81</v>
      </c>
      <c r="G478">
        <v>11</v>
      </c>
      <c r="H478">
        <v>2231</v>
      </c>
      <c r="I478">
        <v>318</v>
      </c>
      <c r="J478">
        <v>790</v>
      </c>
      <c r="K478">
        <v>0.40300000000000002</v>
      </c>
      <c r="L478">
        <v>126</v>
      </c>
      <c r="M478">
        <v>369</v>
      </c>
      <c r="N478">
        <v>0.34100000000000003</v>
      </c>
      <c r="O478">
        <v>192</v>
      </c>
      <c r="P478">
        <v>421</v>
      </c>
      <c r="Q478">
        <v>0.45600000000000002</v>
      </c>
      <c r="R478">
        <v>0.48199999999999998</v>
      </c>
      <c r="S478">
        <v>191</v>
      </c>
      <c r="T478">
        <v>233</v>
      </c>
      <c r="U478">
        <v>0.82</v>
      </c>
      <c r="V478">
        <v>59</v>
      </c>
      <c r="W478">
        <v>304</v>
      </c>
      <c r="X478">
        <v>363</v>
      </c>
      <c r="Y478">
        <v>98</v>
      </c>
      <c r="Z478">
        <v>80</v>
      </c>
      <c r="AA478">
        <v>35</v>
      </c>
      <c r="AB478">
        <v>90</v>
      </c>
      <c r="AC478">
        <v>234</v>
      </c>
      <c r="AD478">
        <v>953</v>
      </c>
    </row>
    <row r="479" spans="1:30">
      <c r="A479" s="72">
        <v>387</v>
      </c>
      <c r="B479" t="s">
        <v>1147</v>
      </c>
      <c r="C479" t="s">
        <v>776</v>
      </c>
      <c r="D479">
        <v>33</v>
      </c>
      <c r="E479" t="s">
        <v>822</v>
      </c>
      <c r="F479">
        <v>69</v>
      </c>
      <c r="G479">
        <v>57</v>
      </c>
      <c r="H479">
        <v>972</v>
      </c>
      <c r="I479">
        <v>149</v>
      </c>
      <c r="J479">
        <v>264</v>
      </c>
      <c r="K479">
        <v>0.56399999999999995</v>
      </c>
      <c r="L479">
        <v>0</v>
      </c>
      <c r="M479">
        <v>1</v>
      </c>
      <c r="N479">
        <v>0</v>
      </c>
      <c r="O479">
        <v>149</v>
      </c>
      <c r="P479">
        <v>263</v>
      </c>
      <c r="Q479">
        <v>0.56699999999999995</v>
      </c>
      <c r="R479">
        <v>0.56399999999999995</v>
      </c>
      <c r="S479">
        <v>75</v>
      </c>
      <c r="T479">
        <v>93</v>
      </c>
      <c r="U479">
        <v>0.80600000000000005</v>
      </c>
      <c r="V479">
        <v>89</v>
      </c>
      <c r="W479">
        <v>232</v>
      </c>
      <c r="X479">
        <v>321</v>
      </c>
      <c r="Y479">
        <v>109</v>
      </c>
      <c r="Z479">
        <v>38</v>
      </c>
      <c r="AA479">
        <v>17</v>
      </c>
      <c r="AB479">
        <v>72</v>
      </c>
      <c r="AC479">
        <v>122</v>
      </c>
      <c r="AD479">
        <v>373</v>
      </c>
    </row>
    <row r="480" spans="1:30">
      <c r="A480" s="72">
        <v>388</v>
      </c>
      <c r="B480" t="s">
        <v>1394</v>
      </c>
      <c r="C480" t="s">
        <v>811</v>
      </c>
      <c r="D480">
        <v>24</v>
      </c>
      <c r="E480" t="s">
        <v>826</v>
      </c>
      <c r="F480">
        <v>5</v>
      </c>
      <c r="G480">
        <v>0</v>
      </c>
      <c r="H480">
        <v>28</v>
      </c>
      <c r="I480">
        <v>4</v>
      </c>
      <c r="J480">
        <v>14</v>
      </c>
      <c r="K480">
        <v>0.28599999999999998</v>
      </c>
      <c r="L480">
        <v>2</v>
      </c>
      <c r="M480">
        <v>8</v>
      </c>
      <c r="N480">
        <v>0.25</v>
      </c>
      <c r="O480">
        <v>2</v>
      </c>
      <c r="P480">
        <v>6</v>
      </c>
      <c r="Q480">
        <v>0.33300000000000002</v>
      </c>
      <c r="R480">
        <v>0.35699999999999998</v>
      </c>
      <c r="S480">
        <v>2</v>
      </c>
      <c r="T480">
        <v>2</v>
      </c>
      <c r="U480">
        <v>1</v>
      </c>
      <c r="V480">
        <v>0</v>
      </c>
      <c r="W480">
        <v>4</v>
      </c>
      <c r="X480">
        <v>4</v>
      </c>
      <c r="Y480">
        <v>3</v>
      </c>
      <c r="Z480">
        <v>0</v>
      </c>
      <c r="AA480">
        <v>0</v>
      </c>
      <c r="AB480">
        <v>0</v>
      </c>
      <c r="AC480">
        <v>0</v>
      </c>
      <c r="AD480">
        <v>12</v>
      </c>
    </row>
    <row r="481" spans="1:30">
      <c r="A481" s="72">
        <v>389</v>
      </c>
      <c r="B481" t="s">
        <v>1148</v>
      </c>
      <c r="C481" t="s">
        <v>776</v>
      </c>
      <c r="D481">
        <v>20</v>
      </c>
      <c r="E481" t="s">
        <v>772</v>
      </c>
      <c r="F481">
        <v>17</v>
      </c>
      <c r="G481">
        <v>0</v>
      </c>
      <c r="H481">
        <v>122</v>
      </c>
      <c r="I481">
        <v>18</v>
      </c>
      <c r="J481">
        <v>42</v>
      </c>
      <c r="K481">
        <v>0.42899999999999999</v>
      </c>
      <c r="L481">
        <v>0</v>
      </c>
      <c r="M481">
        <v>0</v>
      </c>
      <c r="O481">
        <v>18</v>
      </c>
      <c r="P481">
        <v>42</v>
      </c>
      <c r="Q481">
        <v>0.42899999999999999</v>
      </c>
      <c r="R481">
        <v>0.42899999999999999</v>
      </c>
      <c r="S481">
        <v>0</v>
      </c>
      <c r="T481">
        <v>0</v>
      </c>
      <c r="V481">
        <v>13</v>
      </c>
      <c r="W481">
        <v>24</v>
      </c>
      <c r="X481">
        <v>37</v>
      </c>
      <c r="Y481">
        <v>9</v>
      </c>
      <c r="Z481">
        <v>4</v>
      </c>
      <c r="AA481">
        <v>6</v>
      </c>
      <c r="AB481">
        <v>8</v>
      </c>
      <c r="AC481">
        <v>12</v>
      </c>
      <c r="AD481">
        <v>36</v>
      </c>
    </row>
    <row r="482" spans="1:30">
      <c r="A482" s="72">
        <v>389</v>
      </c>
      <c r="B482" t="s">
        <v>1148</v>
      </c>
      <c r="C482" t="s">
        <v>776</v>
      </c>
      <c r="D482">
        <v>20</v>
      </c>
      <c r="E482" t="s">
        <v>778</v>
      </c>
      <c r="F482">
        <v>16</v>
      </c>
      <c r="G482">
        <v>0</v>
      </c>
      <c r="H482">
        <v>118</v>
      </c>
      <c r="I482">
        <v>17</v>
      </c>
      <c r="J482">
        <v>41</v>
      </c>
      <c r="K482">
        <v>0.41499999999999998</v>
      </c>
      <c r="L482">
        <v>0</v>
      </c>
      <c r="M482">
        <v>0</v>
      </c>
      <c r="O482">
        <v>17</v>
      </c>
      <c r="P482">
        <v>41</v>
      </c>
      <c r="Q482">
        <v>0.41499999999999998</v>
      </c>
      <c r="R482">
        <v>0.41499999999999998</v>
      </c>
      <c r="S482">
        <v>0</v>
      </c>
      <c r="T482">
        <v>0</v>
      </c>
      <c r="V482">
        <v>12</v>
      </c>
      <c r="W482">
        <v>24</v>
      </c>
      <c r="X482">
        <v>36</v>
      </c>
      <c r="Y482">
        <v>9</v>
      </c>
      <c r="Z482">
        <v>2</v>
      </c>
      <c r="AA482">
        <v>6</v>
      </c>
      <c r="AB482">
        <v>8</v>
      </c>
      <c r="AC482">
        <v>12</v>
      </c>
      <c r="AD482">
        <v>34</v>
      </c>
    </row>
    <row r="483" spans="1:30">
      <c r="A483" s="72">
        <v>389</v>
      </c>
      <c r="B483" t="s">
        <v>1148</v>
      </c>
      <c r="C483" t="s">
        <v>776</v>
      </c>
      <c r="D483">
        <v>20</v>
      </c>
      <c r="E483" t="s">
        <v>790</v>
      </c>
      <c r="F483">
        <v>1</v>
      </c>
      <c r="G483">
        <v>0</v>
      </c>
      <c r="H483">
        <v>4</v>
      </c>
      <c r="I483">
        <v>1</v>
      </c>
      <c r="J483">
        <v>1</v>
      </c>
      <c r="K483">
        <v>1</v>
      </c>
      <c r="L483">
        <v>0</v>
      </c>
      <c r="M483">
        <v>0</v>
      </c>
      <c r="O483">
        <v>1</v>
      </c>
      <c r="P483">
        <v>1</v>
      </c>
      <c r="Q483">
        <v>1</v>
      </c>
      <c r="R483">
        <v>1</v>
      </c>
      <c r="S483">
        <v>0</v>
      </c>
      <c r="T483">
        <v>0</v>
      </c>
      <c r="V483">
        <v>1</v>
      </c>
      <c r="W483">
        <v>0</v>
      </c>
      <c r="X483">
        <v>1</v>
      </c>
      <c r="Y483">
        <v>0</v>
      </c>
      <c r="Z483">
        <v>2</v>
      </c>
      <c r="AA483">
        <v>0</v>
      </c>
      <c r="AB483">
        <v>0</v>
      </c>
      <c r="AC483">
        <v>0</v>
      </c>
      <c r="AD483">
        <v>2</v>
      </c>
    </row>
    <row r="484" spans="1:30">
      <c r="A484" s="72">
        <v>390</v>
      </c>
      <c r="B484" t="s">
        <v>1149</v>
      </c>
      <c r="C484" t="s">
        <v>766</v>
      </c>
      <c r="D484">
        <v>22</v>
      </c>
      <c r="E484" t="s">
        <v>802</v>
      </c>
      <c r="F484">
        <v>31</v>
      </c>
      <c r="G484">
        <v>3</v>
      </c>
      <c r="H484">
        <v>743</v>
      </c>
      <c r="I484">
        <v>160</v>
      </c>
      <c r="J484">
        <v>332</v>
      </c>
      <c r="K484">
        <v>0.48199999999999998</v>
      </c>
      <c r="L484">
        <v>31</v>
      </c>
      <c r="M484">
        <v>81</v>
      </c>
      <c r="N484">
        <v>0.38300000000000001</v>
      </c>
      <c r="O484">
        <v>129</v>
      </c>
      <c r="P484">
        <v>251</v>
      </c>
      <c r="Q484">
        <v>0.51400000000000001</v>
      </c>
      <c r="R484">
        <v>0.52900000000000003</v>
      </c>
      <c r="S484">
        <v>40</v>
      </c>
      <c r="T484">
        <v>54</v>
      </c>
      <c r="U484">
        <v>0.74099999999999999</v>
      </c>
      <c r="V484">
        <v>42</v>
      </c>
      <c r="W484">
        <v>109</v>
      </c>
      <c r="X484">
        <v>151</v>
      </c>
      <c r="Y484">
        <v>59</v>
      </c>
      <c r="Z484">
        <v>25</v>
      </c>
      <c r="AA484">
        <v>10</v>
      </c>
      <c r="AB484">
        <v>45</v>
      </c>
      <c r="AC484">
        <v>50</v>
      </c>
      <c r="AD484">
        <v>391</v>
      </c>
    </row>
    <row r="485" spans="1:30">
      <c r="A485" s="72">
        <v>391</v>
      </c>
      <c r="B485" t="s">
        <v>1150</v>
      </c>
      <c r="C485" t="s">
        <v>811</v>
      </c>
      <c r="D485">
        <v>35</v>
      </c>
      <c r="E485" t="s">
        <v>784</v>
      </c>
      <c r="F485">
        <v>55</v>
      </c>
      <c r="G485">
        <v>21</v>
      </c>
      <c r="H485">
        <v>1071</v>
      </c>
      <c r="I485">
        <v>178</v>
      </c>
      <c r="J485">
        <v>388</v>
      </c>
      <c r="K485">
        <v>0.45900000000000002</v>
      </c>
      <c r="L485">
        <v>10</v>
      </c>
      <c r="M485">
        <v>37</v>
      </c>
      <c r="N485">
        <v>0.27</v>
      </c>
      <c r="O485">
        <v>168</v>
      </c>
      <c r="P485">
        <v>351</v>
      </c>
      <c r="Q485">
        <v>0.47899999999999998</v>
      </c>
      <c r="R485">
        <v>0.47199999999999998</v>
      </c>
      <c r="S485">
        <v>55</v>
      </c>
      <c r="T485">
        <v>78</v>
      </c>
      <c r="U485">
        <v>0.70499999999999996</v>
      </c>
      <c r="V485">
        <v>7</v>
      </c>
      <c r="W485">
        <v>88</v>
      </c>
      <c r="X485">
        <v>95</v>
      </c>
      <c r="Y485">
        <v>195</v>
      </c>
      <c r="Z485">
        <v>28</v>
      </c>
      <c r="AA485">
        <v>1</v>
      </c>
      <c r="AB485">
        <v>68</v>
      </c>
      <c r="AC485">
        <v>52</v>
      </c>
      <c r="AD485">
        <v>421</v>
      </c>
    </row>
    <row r="486" spans="1:30">
      <c r="A486" s="72">
        <v>392</v>
      </c>
      <c r="B486" t="s">
        <v>1151</v>
      </c>
      <c r="C486" t="s">
        <v>794</v>
      </c>
      <c r="D486">
        <v>29</v>
      </c>
      <c r="E486" t="s">
        <v>788</v>
      </c>
      <c r="F486">
        <v>36</v>
      </c>
      <c r="G486">
        <v>8</v>
      </c>
      <c r="H486">
        <v>691</v>
      </c>
      <c r="I486">
        <v>108</v>
      </c>
      <c r="J486">
        <v>234</v>
      </c>
      <c r="K486">
        <v>0.46200000000000002</v>
      </c>
      <c r="L486">
        <v>51</v>
      </c>
      <c r="M486">
        <v>121</v>
      </c>
      <c r="N486">
        <v>0.42099999999999999</v>
      </c>
      <c r="O486">
        <v>57</v>
      </c>
      <c r="P486">
        <v>113</v>
      </c>
      <c r="Q486">
        <v>0.504</v>
      </c>
      <c r="R486">
        <v>0.57099999999999995</v>
      </c>
      <c r="S486">
        <v>17</v>
      </c>
      <c r="T486">
        <v>27</v>
      </c>
      <c r="U486">
        <v>0.63</v>
      </c>
      <c r="V486">
        <v>14</v>
      </c>
      <c r="W486">
        <v>76</v>
      </c>
      <c r="X486">
        <v>90</v>
      </c>
      <c r="Y486">
        <v>69</v>
      </c>
      <c r="Z486">
        <v>18</v>
      </c>
      <c r="AA486">
        <v>11</v>
      </c>
      <c r="AB486">
        <v>35</v>
      </c>
      <c r="AC486">
        <v>53</v>
      </c>
      <c r="AD486">
        <v>284</v>
      </c>
    </row>
    <row r="487" spans="1:30">
      <c r="A487" s="72">
        <v>393</v>
      </c>
      <c r="B487" t="s">
        <v>1153</v>
      </c>
      <c r="C487" t="s">
        <v>766</v>
      </c>
      <c r="D487">
        <v>28</v>
      </c>
      <c r="E487" t="s">
        <v>770</v>
      </c>
      <c r="F487">
        <v>82</v>
      </c>
      <c r="G487">
        <v>3</v>
      </c>
      <c r="H487">
        <v>1270</v>
      </c>
      <c r="I487">
        <v>106</v>
      </c>
      <c r="J487">
        <v>266</v>
      </c>
      <c r="K487">
        <v>0.39800000000000002</v>
      </c>
      <c r="L487">
        <v>66</v>
      </c>
      <c r="M487">
        <v>171</v>
      </c>
      <c r="N487">
        <v>0.38600000000000001</v>
      </c>
      <c r="O487">
        <v>40</v>
      </c>
      <c r="P487">
        <v>95</v>
      </c>
      <c r="Q487">
        <v>0.42099999999999999</v>
      </c>
      <c r="R487">
        <v>0.52300000000000002</v>
      </c>
      <c r="S487">
        <v>40</v>
      </c>
      <c r="T487">
        <v>46</v>
      </c>
      <c r="U487">
        <v>0.87</v>
      </c>
      <c r="V487">
        <v>32</v>
      </c>
      <c r="W487">
        <v>161</v>
      </c>
      <c r="X487">
        <v>193</v>
      </c>
      <c r="Y487">
        <v>57</v>
      </c>
      <c r="Z487">
        <v>48</v>
      </c>
      <c r="AA487">
        <v>23</v>
      </c>
      <c r="AB487">
        <v>33</v>
      </c>
      <c r="AC487">
        <v>87</v>
      </c>
      <c r="AD487">
        <v>318</v>
      </c>
    </row>
    <row r="488" spans="1:30">
      <c r="A488" s="72">
        <v>394</v>
      </c>
      <c r="B488" t="s">
        <v>1395</v>
      </c>
      <c r="C488" t="s">
        <v>776</v>
      </c>
      <c r="D488">
        <v>20</v>
      </c>
      <c r="E488" t="s">
        <v>782</v>
      </c>
      <c r="F488">
        <v>1</v>
      </c>
      <c r="G488">
        <v>0</v>
      </c>
      <c r="H488">
        <v>4</v>
      </c>
      <c r="I488">
        <v>1</v>
      </c>
      <c r="J488">
        <v>2</v>
      </c>
      <c r="K488">
        <v>0.5</v>
      </c>
      <c r="L488">
        <v>0</v>
      </c>
      <c r="M488">
        <v>0</v>
      </c>
      <c r="O488">
        <v>1</v>
      </c>
      <c r="P488">
        <v>2</v>
      </c>
      <c r="Q488">
        <v>0.5</v>
      </c>
      <c r="R488">
        <v>0.5</v>
      </c>
      <c r="S488">
        <v>0</v>
      </c>
      <c r="T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1</v>
      </c>
      <c r="AD488">
        <v>2</v>
      </c>
    </row>
    <row r="489" spans="1:30">
      <c r="A489" s="72">
        <v>395</v>
      </c>
      <c r="B489" t="s">
        <v>1396</v>
      </c>
      <c r="C489" t="s">
        <v>769</v>
      </c>
      <c r="D489">
        <v>26</v>
      </c>
      <c r="E489" t="s">
        <v>784</v>
      </c>
      <c r="F489">
        <v>64</v>
      </c>
      <c r="G489">
        <v>2</v>
      </c>
      <c r="H489">
        <v>576</v>
      </c>
      <c r="I489">
        <v>55</v>
      </c>
      <c r="J489">
        <v>127</v>
      </c>
      <c r="K489">
        <v>0.433</v>
      </c>
      <c r="L489">
        <v>15</v>
      </c>
      <c r="M489">
        <v>54</v>
      </c>
      <c r="N489">
        <v>0.27800000000000002</v>
      </c>
      <c r="O489">
        <v>40</v>
      </c>
      <c r="P489">
        <v>73</v>
      </c>
      <c r="Q489">
        <v>0.54800000000000004</v>
      </c>
      <c r="R489">
        <v>0.49199999999999999</v>
      </c>
      <c r="S489">
        <v>22</v>
      </c>
      <c r="T489">
        <v>43</v>
      </c>
      <c r="U489">
        <v>0.51200000000000001</v>
      </c>
      <c r="V489">
        <v>6</v>
      </c>
      <c r="W489">
        <v>62</v>
      </c>
      <c r="X489">
        <v>68</v>
      </c>
      <c r="Y489">
        <v>37</v>
      </c>
      <c r="Z489">
        <v>25</v>
      </c>
      <c r="AA489">
        <v>7</v>
      </c>
      <c r="AB489">
        <v>29</v>
      </c>
      <c r="AC489">
        <v>58</v>
      </c>
      <c r="AD489">
        <v>147</v>
      </c>
    </row>
    <row r="490" spans="1:30">
      <c r="A490" s="72">
        <v>396</v>
      </c>
      <c r="B490" t="s">
        <v>1154</v>
      </c>
      <c r="C490" t="s">
        <v>811</v>
      </c>
      <c r="D490">
        <v>32</v>
      </c>
      <c r="E490" t="s">
        <v>800</v>
      </c>
      <c r="F490">
        <v>58</v>
      </c>
      <c r="G490">
        <v>58</v>
      </c>
      <c r="H490">
        <v>1847</v>
      </c>
      <c r="I490">
        <v>367</v>
      </c>
      <c r="J490">
        <v>798</v>
      </c>
      <c r="K490">
        <v>0.46</v>
      </c>
      <c r="L490">
        <v>144</v>
      </c>
      <c r="M490">
        <v>379</v>
      </c>
      <c r="N490">
        <v>0.38</v>
      </c>
      <c r="O490">
        <v>223</v>
      </c>
      <c r="P490">
        <v>419</v>
      </c>
      <c r="Q490">
        <v>0.53200000000000003</v>
      </c>
      <c r="R490">
        <v>0.55000000000000004</v>
      </c>
      <c r="S490">
        <v>203</v>
      </c>
      <c r="T490">
        <v>221</v>
      </c>
      <c r="U490">
        <v>0.91900000000000004</v>
      </c>
      <c r="V490">
        <v>37</v>
      </c>
      <c r="W490">
        <v>276</v>
      </c>
      <c r="X490">
        <v>313</v>
      </c>
      <c r="Y490">
        <v>457</v>
      </c>
      <c r="Z490">
        <v>96</v>
      </c>
      <c r="AA490">
        <v>14</v>
      </c>
      <c r="AB490">
        <v>128</v>
      </c>
      <c r="AC490">
        <v>141</v>
      </c>
      <c r="AD490">
        <v>1081</v>
      </c>
    </row>
    <row r="491" spans="1:30">
      <c r="A491" s="72">
        <v>397</v>
      </c>
      <c r="B491" t="s">
        <v>1155</v>
      </c>
      <c r="C491" t="s">
        <v>766</v>
      </c>
      <c r="D491">
        <v>26</v>
      </c>
      <c r="E491" t="s">
        <v>812</v>
      </c>
      <c r="F491">
        <v>5</v>
      </c>
      <c r="G491">
        <v>0</v>
      </c>
      <c r="H491">
        <v>43</v>
      </c>
      <c r="I491">
        <v>7</v>
      </c>
      <c r="J491">
        <v>10</v>
      </c>
      <c r="K491">
        <v>0.7</v>
      </c>
      <c r="L491">
        <v>2</v>
      </c>
      <c r="M491">
        <v>3</v>
      </c>
      <c r="N491">
        <v>0.66700000000000004</v>
      </c>
      <c r="O491">
        <v>5</v>
      </c>
      <c r="P491">
        <v>7</v>
      </c>
      <c r="Q491">
        <v>0.71399999999999997</v>
      </c>
      <c r="R491">
        <v>0.8</v>
      </c>
      <c r="S491">
        <v>5</v>
      </c>
      <c r="T491">
        <v>6</v>
      </c>
      <c r="U491">
        <v>0.83299999999999996</v>
      </c>
      <c r="V491">
        <v>2</v>
      </c>
      <c r="W491">
        <v>7</v>
      </c>
      <c r="X491">
        <v>9</v>
      </c>
      <c r="Y491">
        <v>0</v>
      </c>
      <c r="Z491">
        <v>2</v>
      </c>
      <c r="AA491">
        <v>0</v>
      </c>
      <c r="AB491">
        <v>2</v>
      </c>
      <c r="AC491">
        <v>6</v>
      </c>
      <c r="AD491">
        <v>21</v>
      </c>
    </row>
    <row r="492" spans="1:30">
      <c r="A492" s="72">
        <v>398</v>
      </c>
      <c r="B492" t="s">
        <v>1156</v>
      </c>
      <c r="C492" t="s">
        <v>811</v>
      </c>
      <c r="D492">
        <v>23</v>
      </c>
      <c r="E492" t="s">
        <v>867</v>
      </c>
      <c r="F492">
        <v>25</v>
      </c>
      <c r="G492">
        <v>14</v>
      </c>
      <c r="H492">
        <v>582</v>
      </c>
      <c r="I492">
        <v>87</v>
      </c>
      <c r="J492">
        <v>215</v>
      </c>
      <c r="K492">
        <v>0.40500000000000003</v>
      </c>
      <c r="L492">
        <v>35</v>
      </c>
      <c r="M492">
        <v>91</v>
      </c>
      <c r="N492">
        <v>0.38500000000000001</v>
      </c>
      <c r="O492">
        <v>52</v>
      </c>
      <c r="P492">
        <v>124</v>
      </c>
      <c r="Q492">
        <v>0.41899999999999998</v>
      </c>
      <c r="R492">
        <v>0.48599999999999999</v>
      </c>
      <c r="S492">
        <v>12</v>
      </c>
      <c r="T492">
        <v>16</v>
      </c>
      <c r="U492">
        <v>0.75</v>
      </c>
      <c r="V492">
        <v>18</v>
      </c>
      <c r="W492">
        <v>51</v>
      </c>
      <c r="X492">
        <v>69</v>
      </c>
      <c r="Y492">
        <v>113</v>
      </c>
      <c r="Z492">
        <v>26</v>
      </c>
      <c r="AA492">
        <v>9</v>
      </c>
      <c r="AB492">
        <v>36</v>
      </c>
      <c r="AC492">
        <v>44</v>
      </c>
      <c r="AD492">
        <v>221</v>
      </c>
    </row>
    <row r="493" spans="1:30">
      <c r="A493" s="72">
        <v>399</v>
      </c>
      <c r="B493" t="s">
        <v>1157</v>
      </c>
      <c r="C493" t="s">
        <v>811</v>
      </c>
      <c r="D493">
        <v>23</v>
      </c>
      <c r="E493" t="s">
        <v>772</v>
      </c>
      <c r="F493">
        <v>63</v>
      </c>
      <c r="G493">
        <v>63</v>
      </c>
      <c r="H493">
        <v>1808</v>
      </c>
      <c r="I493">
        <v>329</v>
      </c>
      <c r="J493">
        <v>667</v>
      </c>
      <c r="K493">
        <v>0.49299999999999999</v>
      </c>
      <c r="L493">
        <v>30</v>
      </c>
      <c r="M493">
        <v>92</v>
      </c>
      <c r="N493">
        <v>0.32600000000000001</v>
      </c>
      <c r="O493">
        <v>299</v>
      </c>
      <c r="P493">
        <v>575</v>
      </c>
      <c r="Q493">
        <v>0.52</v>
      </c>
      <c r="R493">
        <v>0.51600000000000001</v>
      </c>
      <c r="S493">
        <v>109</v>
      </c>
      <c r="T493">
        <v>168</v>
      </c>
      <c r="U493">
        <v>0.64900000000000002</v>
      </c>
      <c r="V493">
        <v>64</v>
      </c>
      <c r="W493">
        <v>210</v>
      </c>
      <c r="X493">
        <v>274</v>
      </c>
      <c r="Y493">
        <v>393</v>
      </c>
      <c r="Z493">
        <v>83</v>
      </c>
      <c r="AA493">
        <v>22</v>
      </c>
      <c r="AB493">
        <v>168</v>
      </c>
      <c r="AC493">
        <v>147</v>
      </c>
      <c r="AD493">
        <v>797</v>
      </c>
    </row>
    <row r="494" spans="1:30">
      <c r="A494" s="72">
        <v>399</v>
      </c>
      <c r="B494" t="s">
        <v>1157</v>
      </c>
      <c r="C494" t="s">
        <v>811</v>
      </c>
      <c r="D494">
        <v>23</v>
      </c>
      <c r="E494" t="s">
        <v>812</v>
      </c>
      <c r="F494">
        <v>44</v>
      </c>
      <c r="G494">
        <v>44</v>
      </c>
      <c r="H494">
        <v>1257</v>
      </c>
      <c r="I494">
        <v>238</v>
      </c>
      <c r="J494">
        <v>458</v>
      </c>
      <c r="K494">
        <v>0.52</v>
      </c>
      <c r="L494">
        <v>25</v>
      </c>
      <c r="M494">
        <v>67</v>
      </c>
      <c r="N494">
        <v>0.373</v>
      </c>
      <c r="O494">
        <v>213</v>
      </c>
      <c r="P494">
        <v>391</v>
      </c>
      <c r="Q494">
        <v>0.54500000000000004</v>
      </c>
      <c r="R494">
        <v>0.54700000000000004</v>
      </c>
      <c r="S494">
        <v>72</v>
      </c>
      <c r="T494">
        <v>114</v>
      </c>
      <c r="U494">
        <v>0.63200000000000001</v>
      </c>
      <c r="V494">
        <v>47</v>
      </c>
      <c r="W494">
        <v>127</v>
      </c>
      <c r="X494">
        <v>174</v>
      </c>
      <c r="Y494">
        <v>275</v>
      </c>
      <c r="Z494">
        <v>64</v>
      </c>
      <c r="AA494">
        <v>16</v>
      </c>
      <c r="AB494">
        <v>114</v>
      </c>
      <c r="AC494">
        <v>97</v>
      </c>
      <c r="AD494">
        <v>573</v>
      </c>
    </row>
    <row r="495" spans="1:30">
      <c r="A495" s="72">
        <v>399</v>
      </c>
      <c r="B495" t="s">
        <v>1157</v>
      </c>
      <c r="C495" t="s">
        <v>811</v>
      </c>
      <c r="D495">
        <v>23</v>
      </c>
      <c r="E495" t="s">
        <v>818</v>
      </c>
      <c r="F495">
        <v>19</v>
      </c>
      <c r="G495">
        <v>19</v>
      </c>
      <c r="H495">
        <v>551</v>
      </c>
      <c r="I495">
        <v>91</v>
      </c>
      <c r="J495">
        <v>209</v>
      </c>
      <c r="K495">
        <v>0.435</v>
      </c>
      <c r="L495">
        <v>5</v>
      </c>
      <c r="M495">
        <v>25</v>
      </c>
      <c r="N495">
        <v>0.2</v>
      </c>
      <c r="O495">
        <v>86</v>
      </c>
      <c r="P495">
        <v>184</v>
      </c>
      <c r="Q495">
        <v>0.46700000000000003</v>
      </c>
      <c r="R495">
        <v>0.44700000000000001</v>
      </c>
      <c r="S495">
        <v>37</v>
      </c>
      <c r="T495">
        <v>54</v>
      </c>
      <c r="U495">
        <v>0.68500000000000005</v>
      </c>
      <c r="V495">
        <v>17</v>
      </c>
      <c r="W495">
        <v>83</v>
      </c>
      <c r="X495">
        <v>100</v>
      </c>
      <c r="Y495">
        <v>118</v>
      </c>
      <c r="Z495">
        <v>19</v>
      </c>
      <c r="AA495">
        <v>6</v>
      </c>
      <c r="AB495">
        <v>54</v>
      </c>
      <c r="AC495">
        <v>50</v>
      </c>
      <c r="AD495">
        <v>224</v>
      </c>
    </row>
    <row r="496" spans="1:30">
      <c r="A496" s="72">
        <v>400</v>
      </c>
      <c r="B496" t="s">
        <v>1158</v>
      </c>
      <c r="C496" t="s">
        <v>811</v>
      </c>
      <c r="D496">
        <v>25</v>
      </c>
      <c r="E496" t="s">
        <v>772</v>
      </c>
      <c r="F496">
        <v>23</v>
      </c>
      <c r="G496">
        <v>6</v>
      </c>
      <c r="H496">
        <v>221</v>
      </c>
      <c r="I496">
        <v>30</v>
      </c>
      <c r="J496">
        <v>74</v>
      </c>
      <c r="K496">
        <v>0.40500000000000003</v>
      </c>
      <c r="L496">
        <v>6</v>
      </c>
      <c r="M496">
        <v>25</v>
      </c>
      <c r="N496">
        <v>0.24</v>
      </c>
      <c r="O496">
        <v>24</v>
      </c>
      <c r="P496">
        <v>49</v>
      </c>
      <c r="Q496">
        <v>0.49</v>
      </c>
      <c r="R496">
        <v>0.44600000000000001</v>
      </c>
      <c r="S496">
        <v>3</v>
      </c>
      <c r="T496">
        <v>9</v>
      </c>
      <c r="U496">
        <v>0.33300000000000002</v>
      </c>
      <c r="V496">
        <v>13</v>
      </c>
      <c r="W496">
        <v>31</v>
      </c>
      <c r="X496">
        <v>44</v>
      </c>
      <c r="Y496">
        <v>21</v>
      </c>
      <c r="Z496">
        <v>7</v>
      </c>
      <c r="AA496">
        <v>3</v>
      </c>
      <c r="AB496">
        <v>7</v>
      </c>
      <c r="AC496">
        <v>30</v>
      </c>
      <c r="AD496">
        <v>69</v>
      </c>
    </row>
    <row r="497" spans="1:30">
      <c r="A497" s="72">
        <v>400</v>
      </c>
      <c r="B497" t="s">
        <v>1158</v>
      </c>
      <c r="C497" t="s">
        <v>811</v>
      </c>
      <c r="D497">
        <v>25</v>
      </c>
      <c r="E497" t="s">
        <v>802</v>
      </c>
      <c r="F497">
        <v>12</v>
      </c>
      <c r="G497">
        <v>6</v>
      </c>
      <c r="H497">
        <v>106</v>
      </c>
      <c r="I497">
        <v>13</v>
      </c>
      <c r="J497">
        <v>33</v>
      </c>
      <c r="K497">
        <v>0.39400000000000002</v>
      </c>
      <c r="L497">
        <v>2</v>
      </c>
      <c r="M497">
        <v>12</v>
      </c>
      <c r="N497">
        <v>0.16700000000000001</v>
      </c>
      <c r="O497">
        <v>11</v>
      </c>
      <c r="P497">
        <v>21</v>
      </c>
      <c r="Q497">
        <v>0.52400000000000002</v>
      </c>
      <c r="R497">
        <v>0.42399999999999999</v>
      </c>
      <c r="S497">
        <v>2</v>
      </c>
      <c r="T497">
        <v>3</v>
      </c>
      <c r="U497">
        <v>0.66700000000000004</v>
      </c>
      <c r="V497">
        <v>4</v>
      </c>
      <c r="W497">
        <v>13</v>
      </c>
      <c r="X497">
        <v>17</v>
      </c>
      <c r="Y497">
        <v>9</v>
      </c>
      <c r="Z497">
        <v>3</v>
      </c>
      <c r="AA497">
        <v>1</v>
      </c>
      <c r="AB497">
        <v>3</v>
      </c>
      <c r="AC497">
        <v>17</v>
      </c>
      <c r="AD497">
        <v>30</v>
      </c>
    </row>
    <row r="498" spans="1:30">
      <c r="A498" s="72">
        <v>400</v>
      </c>
      <c r="B498" t="s">
        <v>1158</v>
      </c>
      <c r="C498" t="s">
        <v>811</v>
      </c>
      <c r="D498">
        <v>25</v>
      </c>
      <c r="E498" t="s">
        <v>846</v>
      </c>
      <c r="F498">
        <v>11</v>
      </c>
      <c r="G498">
        <v>0</v>
      </c>
      <c r="H498">
        <v>115</v>
      </c>
      <c r="I498">
        <v>17</v>
      </c>
      <c r="J498">
        <v>41</v>
      </c>
      <c r="K498">
        <v>0.41499999999999998</v>
      </c>
      <c r="L498">
        <v>4</v>
      </c>
      <c r="M498">
        <v>13</v>
      </c>
      <c r="N498">
        <v>0.308</v>
      </c>
      <c r="O498">
        <v>13</v>
      </c>
      <c r="P498">
        <v>28</v>
      </c>
      <c r="Q498">
        <v>0.46400000000000002</v>
      </c>
      <c r="R498">
        <v>0.46300000000000002</v>
      </c>
      <c r="S498">
        <v>1</v>
      </c>
      <c r="T498">
        <v>6</v>
      </c>
      <c r="U498">
        <v>0.16700000000000001</v>
      </c>
      <c r="V498">
        <v>9</v>
      </c>
      <c r="W498">
        <v>18</v>
      </c>
      <c r="X498">
        <v>27</v>
      </c>
      <c r="Y498">
        <v>12</v>
      </c>
      <c r="Z498">
        <v>4</v>
      </c>
      <c r="AA498">
        <v>2</v>
      </c>
      <c r="AB498">
        <v>4</v>
      </c>
      <c r="AC498">
        <v>13</v>
      </c>
      <c r="AD498">
        <v>39</v>
      </c>
    </row>
    <row r="499" spans="1:30">
      <c r="A499" s="72">
        <v>401</v>
      </c>
      <c r="B499" t="s">
        <v>1397</v>
      </c>
      <c r="C499" t="s">
        <v>776</v>
      </c>
      <c r="D499">
        <v>33</v>
      </c>
      <c r="E499" t="s">
        <v>792</v>
      </c>
      <c r="F499">
        <v>1</v>
      </c>
      <c r="G499">
        <v>0</v>
      </c>
      <c r="H499">
        <v>15</v>
      </c>
      <c r="I499">
        <v>1</v>
      </c>
      <c r="J499">
        <v>2</v>
      </c>
      <c r="K499">
        <v>0.5</v>
      </c>
      <c r="L499">
        <v>0</v>
      </c>
      <c r="M499">
        <v>0</v>
      </c>
      <c r="O499">
        <v>1</v>
      </c>
      <c r="P499">
        <v>2</v>
      </c>
      <c r="Q499">
        <v>0.5</v>
      </c>
      <c r="R499">
        <v>0.5</v>
      </c>
      <c r="S499">
        <v>1</v>
      </c>
      <c r="T499">
        <v>2</v>
      </c>
      <c r="U499">
        <v>0.5</v>
      </c>
      <c r="V499">
        <v>0</v>
      </c>
      <c r="W499">
        <v>1</v>
      </c>
      <c r="X499">
        <v>1</v>
      </c>
      <c r="Y499">
        <v>2</v>
      </c>
      <c r="Z499">
        <v>1</v>
      </c>
      <c r="AA499">
        <v>0</v>
      </c>
      <c r="AB499">
        <v>1</v>
      </c>
      <c r="AC499">
        <v>1</v>
      </c>
      <c r="AD499">
        <v>3</v>
      </c>
    </row>
    <row r="500" spans="1:30">
      <c r="A500" s="72">
        <v>402</v>
      </c>
      <c r="B500" t="s">
        <v>1398</v>
      </c>
      <c r="C500" t="s">
        <v>811</v>
      </c>
      <c r="D500">
        <v>23</v>
      </c>
      <c r="E500" t="s">
        <v>792</v>
      </c>
      <c r="F500">
        <v>14</v>
      </c>
      <c r="G500">
        <v>0</v>
      </c>
      <c r="H500">
        <v>66</v>
      </c>
      <c r="I500">
        <v>2</v>
      </c>
      <c r="J500">
        <v>13</v>
      </c>
      <c r="K500">
        <v>0.154</v>
      </c>
      <c r="L500">
        <v>0</v>
      </c>
      <c r="M500">
        <v>3</v>
      </c>
      <c r="N500">
        <v>0</v>
      </c>
      <c r="O500">
        <v>2</v>
      </c>
      <c r="P500">
        <v>10</v>
      </c>
      <c r="Q500">
        <v>0.2</v>
      </c>
      <c r="R500">
        <v>0.154</v>
      </c>
      <c r="S500">
        <v>3</v>
      </c>
      <c r="T500">
        <v>5</v>
      </c>
      <c r="U500">
        <v>0.6</v>
      </c>
      <c r="V500">
        <v>1</v>
      </c>
      <c r="W500">
        <v>3</v>
      </c>
      <c r="X500">
        <v>4</v>
      </c>
      <c r="Y500">
        <v>5</v>
      </c>
      <c r="Z500">
        <v>2</v>
      </c>
      <c r="AA500">
        <v>1</v>
      </c>
      <c r="AB500">
        <v>1</v>
      </c>
      <c r="AC500">
        <v>6</v>
      </c>
      <c r="AD500">
        <v>7</v>
      </c>
    </row>
    <row r="501" spans="1:30">
      <c r="A501" s="72">
        <v>403</v>
      </c>
      <c r="B501" t="s">
        <v>1399</v>
      </c>
      <c r="C501" t="s">
        <v>766</v>
      </c>
      <c r="D501">
        <v>22</v>
      </c>
      <c r="E501" t="s">
        <v>818</v>
      </c>
      <c r="F501">
        <v>20</v>
      </c>
      <c r="G501">
        <v>0</v>
      </c>
      <c r="H501">
        <v>225</v>
      </c>
      <c r="I501">
        <v>28</v>
      </c>
      <c r="J501">
        <v>74</v>
      </c>
      <c r="K501">
        <v>0.378</v>
      </c>
      <c r="L501">
        <v>18</v>
      </c>
      <c r="M501">
        <v>58</v>
      </c>
      <c r="N501">
        <v>0.31</v>
      </c>
      <c r="O501">
        <v>10</v>
      </c>
      <c r="P501">
        <v>16</v>
      </c>
      <c r="Q501">
        <v>0.625</v>
      </c>
      <c r="R501">
        <v>0.5</v>
      </c>
      <c r="S501">
        <v>8</v>
      </c>
      <c r="T501">
        <v>10</v>
      </c>
      <c r="U501">
        <v>0.8</v>
      </c>
      <c r="V501">
        <v>8</v>
      </c>
      <c r="W501">
        <v>29</v>
      </c>
      <c r="X501">
        <v>37</v>
      </c>
      <c r="Y501">
        <v>12</v>
      </c>
      <c r="Z501">
        <v>2</v>
      </c>
      <c r="AA501">
        <v>2</v>
      </c>
      <c r="AB501">
        <v>4</v>
      </c>
      <c r="AC501">
        <v>13</v>
      </c>
      <c r="AD501">
        <v>82</v>
      </c>
    </row>
    <row r="502" spans="1:30">
      <c r="A502" s="72">
        <v>404</v>
      </c>
      <c r="B502" t="s">
        <v>1160</v>
      </c>
      <c r="C502" t="s">
        <v>776</v>
      </c>
      <c r="D502">
        <v>25</v>
      </c>
      <c r="E502" t="s">
        <v>802</v>
      </c>
      <c r="F502">
        <v>8</v>
      </c>
      <c r="G502">
        <v>0</v>
      </c>
      <c r="H502">
        <v>52</v>
      </c>
      <c r="I502">
        <v>1</v>
      </c>
      <c r="J502">
        <v>3</v>
      </c>
      <c r="K502">
        <v>0.33300000000000002</v>
      </c>
      <c r="L502">
        <v>0</v>
      </c>
      <c r="M502">
        <v>0</v>
      </c>
      <c r="O502">
        <v>1</v>
      </c>
      <c r="P502">
        <v>3</v>
      </c>
      <c r="Q502">
        <v>0.33300000000000002</v>
      </c>
      <c r="R502">
        <v>0.33300000000000002</v>
      </c>
      <c r="S502">
        <v>12</v>
      </c>
      <c r="T502">
        <v>16</v>
      </c>
      <c r="U502">
        <v>0.75</v>
      </c>
      <c r="V502">
        <v>4</v>
      </c>
      <c r="W502">
        <v>13</v>
      </c>
      <c r="X502">
        <v>17</v>
      </c>
      <c r="Y502">
        <v>2</v>
      </c>
      <c r="Z502">
        <v>0</v>
      </c>
      <c r="AA502">
        <v>1</v>
      </c>
      <c r="AB502">
        <v>3</v>
      </c>
      <c r="AC502">
        <v>10</v>
      </c>
      <c r="AD502">
        <v>14</v>
      </c>
    </row>
    <row r="503" spans="1:30">
      <c r="A503" s="72">
        <v>405</v>
      </c>
      <c r="B503" t="s">
        <v>1161</v>
      </c>
      <c r="C503" t="s">
        <v>776</v>
      </c>
      <c r="D503">
        <v>27</v>
      </c>
      <c r="E503" t="s">
        <v>808</v>
      </c>
      <c r="F503">
        <v>74</v>
      </c>
      <c r="G503">
        <v>26</v>
      </c>
      <c r="H503">
        <v>1439</v>
      </c>
      <c r="I503">
        <v>221</v>
      </c>
      <c r="J503">
        <v>368</v>
      </c>
      <c r="K503">
        <v>0.60099999999999998</v>
      </c>
      <c r="L503">
        <v>0</v>
      </c>
      <c r="M503">
        <v>1</v>
      </c>
      <c r="N503">
        <v>0</v>
      </c>
      <c r="O503">
        <v>221</v>
      </c>
      <c r="P503">
        <v>367</v>
      </c>
      <c r="Q503">
        <v>0.60199999999999998</v>
      </c>
      <c r="R503">
        <v>0.60099999999999998</v>
      </c>
      <c r="S503">
        <v>82</v>
      </c>
      <c r="T503">
        <v>179</v>
      </c>
      <c r="U503">
        <v>0.45800000000000002</v>
      </c>
      <c r="V503">
        <v>132</v>
      </c>
      <c r="W503">
        <v>268</v>
      </c>
      <c r="X503">
        <v>400</v>
      </c>
      <c r="Y503">
        <v>142</v>
      </c>
      <c r="Z503">
        <v>49</v>
      </c>
      <c r="AA503">
        <v>81</v>
      </c>
      <c r="AB503">
        <v>103</v>
      </c>
      <c r="AC503">
        <v>184</v>
      </c>
      <c r="AD503">
        <v>524</v>
      </c>
    </row>
    <row r="504" spans="1:30">
      <c r="A504" s="72">
        <v>406</v>
      </c>
      <c r="B504" t="s">
        <v>1162</v>
      </c>
      <c r="C504" t="s">
        <v>776</v>
      </c>
      <c r="D504">
        <v>29</v>
      </c>
      <c r="E504" t="s">
        <v>831</v>
      </c>
      <c r="F504">
        <v>55</v>
      </c>
      <c r="G504">
        <v>35</v>
      </c>
      <c r="H504">
        <v>918</v>
      </c>
      <c r="I504">
        <v>105</v>
      </c>
      <c r="J504">
        <v>180</v>
      </c>
      <c r="K504">
        <v>0.58299999999999996</v>
      </c>
      <c r="L504">
        <v>0</v>
      </c>
      <c r="M504">
        <v>0</v>
      </c>
      <c r="O504">
        <v>105</v>
      </c>
      <c r="P504">
        <v>180</v>
      </c>
      <c r="Q504">
        <v>0.58299999999999996</v>
      </c>
      <c r="R504">
        <v>0.58299999999999996</v>
      </c>
      <c r="S504">
        <v>27</v>
      </c>
      <c r="T504">
        <v>60</v>
      </c>
      <c r="U504">
        <v>0.45</v>
      </c>
      <c r="V504">
        <v>77</v>
      </c>
      <c r="W504">
        <v>151</v>
      </c>
      <c r="X504">
        <v>228</v>
      </c>
      <c r="Y504">
        <v>45</v>
      </c>
      <c r="Z504">
        <v>17</v>
      </c>
      <c r="AA504">
        <v>30</v>
      </c>
      <c r="AB504">
        <v>63</v>
      </c>
      <c r="AC504">
        <v>79</v>
      </c>
      <c r="AD504">
        <v>237</v>
      </c>
    </row>
    <row r="505" spans="1:30">
      <c r="A505" s="72">
        <v>407</v>
      </c>
      <c r="B505" t="s">
        <v>1163</v>
      </c>
      <c r="C505" t="s">
        <v>776</v>
      </c>
      <c r="D505">
        <v>22</v>
      </c>
      <c r="E505" t="s">
        <v>869</v>
      </c>
      <c r="F505">
        <v>82</v>
      </c>
      <c r="G505">
        <v>0</v>
      </c>
      <c r="H505">
        <v>1524</v>
      </c>
      <c r="I505">
        <v>253</v>
      </c>
      <c r="J505">
        <v>384</v>
      </c>
      <c r="K505">
        <v>0.65900000000000003</v>
      </c>
      <c r="L505">
        <v>1</v>
      </c>
      <c r="M505">
        <v>2</v>
      </c>
      <c r="N505">
        <v>0.5</v>
      </c>
      <c r="O505">
        <v>252</v>
      </c>
      <c r="P505">
        <v>382</v>
      </c>
      <c r="Q505">
        <v>0.66</v>
      </c>
      <c r="R505">
        <v>0.66</v>
      </c>
      <c r="S505">
        <v>60</v>
      </c>
      <c r="T505">
        <v>101</v>
      </c>
      <c r="U505">
        <v>0.59399999999999997</v>
      </c>
      <c r="V505">
        <v>165</v>
      </c>
      <c r="W505">
        <v>228</v>
      </c>
      <c r="X505">
        <v>393</v>
      </c>
      <c r="Y505">
        <v>57</v>
      </c>
      <c r="Z505">
        <v>39</v>
      </c>
      <c r="AA505">
        <v>100</v>
      </c>
      <c r="AB505">
        <v>85</v>
      </c>
      <c r="AC505">
        <v>212</v>
      </c>
      <c r="AD505">
        <v>567</v>
      </c>
    </row>
    <row r="506" spans="1:30">
      <c r="A506" s="72">
        <v>408</v>
      </c>
      <c r="B506" t="s">
        <v>1400</v>
      </c>
      <c r="C506" t="s">
        <v>794</v>
      </c>
      <c r="D506">
        <v>29</v>
      </c>
      <c r="E506" t="s">
        <v>867</v>
      </c>
      <c r="F506">
        <v>23</v>
      </c>
      <c r="G506">
        <v>1</v>
      </c>
      <c r="H506">
        <v>196</v>
      </c>
      <c r="I506">
        <v>14</v>
      </c>
      <c r="J506">
        <v>49</v>
      </c>
      <c r="K506">
        <v>0.28599999999999998</v>
      </c>
      <c r="L506">
        <v>3</v>
      </c>
      <c r="M506">
        <v>22</v>
      </c>
      <c r="N506">
        <v>0.13600000000000001</v>
      </c>
      <c r="O506">
        <v>11</v>
      </c>
      <c r="P506">
        <v>27</v>
      </c>
      <c r="Q506">
        <v>0.40699999999999997</v>
      </c>
      <c r="R506">
        <v>0.316</v>
      </c>
      <c r="S506">
        <v>14</v>
      </c>
      <c r="T506">
        <v>17</v>
      </c>
      <c r="U506">
        <v>0.82399999999999995</v>
      </c>
      <c r="V506">
        <v>8</v>
      </c>
      <c r="W506">
        <v>19</v>
      </c>
      <c r="X506">
        <v>27</v>
      </c>
      <c r="Y506">
        <v>9</v>
      </c>
      <c r="Z506">
        <v>8</v>
      </c>
      <c r="AA506">
        <v>2</v>
      </c>
      <c r="AB506">
        <v>11</v>
      </c>
      <c r="AC506">
        <v>24</v>
      </c>
      <c r="AD506">
        <v>45</v>
      </c>
    </row>
    <row r="507" spans="1:30">
      <c r="A507" s="72">
        <v>409</v>
      </c>
      <c r="B507" t="s">
        <v>1164</v>
      </c>
      <c r="C507" t="s">
        <v>794</v>
      </c>
      <c r="D507">
        <v>24</v>
      </c>
      <c r="E507" t="s">
        <v>833</v>
      </c>
      <c r="F507">
        <v>77</v>
      </c>
      <c r="G507">
        <v>77</v>
      </c>
      <c r="H507">
        <v>2432</v>
      </c>
      <c r="I507">
        <v>445</v>
      </c>
      <c r="J507">
        <v>885</v>
      </c>
      <c r="K507">
        <v>0.503</v>
      </c>
      <c r="L507">
        <v>138</v>
      </c>
      <c r="M507">
        <v>313</v>
      </c>
      <c r="N507">
        <v>0.441</v>
      </c>
      <c r="O507">
        <v>307</v>
      </c>
      <c r="P507">
        <v>572</v>
      </c>
      <c r="Q507">
        <v>0.53700000000000003</v>
      </c>
      <c r="R507">
        <v>0.58099999999999996</v>
      </c>
      <c r="S507">
        <v>106</v>
      </c>
      <c r="T507">
        <v>128</v>
      </c>
      <c r="U507">
        <v>0.82799999999999996</v>
      </c>
      <c r="V507">
        <v>103</v>
      </c>
      <c r="W507">
        <v>389</v>
      </c>
      <c r="X507">
        <v>492</v>
      </c>
      <c r="Y507">
        <v>157</v>
      </c>
      <c r="Z507">
        <v>116</v>
      </c>
      <c r="AA507">
        <v>41</v>
      </c>
      <c r="AB507">
        <v>75</v>
      </c>
      <c r="AC507">
        <v>151</v>
      </c>
      <c r="AD507">
        <v>1134</v>
      </c>
    </row>
    <row r="508" spans="1:30">
      <c r="A508" s="72">
        <v>410</v>
      </c>
      <c r="B508" t="s">
        <v>1165</v>
      </c>
      <c r="C508" t="s">
        <v>766</v>
      </c>
      <c r="D508">
        <v>22</v>
      </c>
      <c r="E508" t="s">
        <v>867</v>
      </c>
      <c r="F508">
        <v>73</v>
      </c>
      <c r="G508">
        <v>4</v>
      </c>
      <c r="H508">
        <v>1643</v>
      </c>
      <c r="I508">
        <v>382</v>
      </c>
      <c r="J508">
        <v>811</v>
      </c>
      <c r="K508">
        <v>0.47099999999999997</v>
      </c>
      <c r="L508">
        <v>80</v>
      </c>
      <c r="M508">
        <v>223</v>
      </c>
      <c r="N508">
        <v>0.35899999999999999</v>
      </c>
      <c r="O508">
        <v>302</v>
      </c>
      <c r="P508">
        <v>588</v>
      </c>
      <c r="Q508">
        <v>0.51400000000000001</v>
      </c>
      <c r="R508">
        <v>0.52</v>
      </c>
      <c r="S508">
        <v>120</v>
      </c>
      <c r="T508">
        <v>156</v>
      </c>
      <c r="U508">
        <v>0.76900000000000002</v>
      </c>
      <c r="V508">
        <v>159</v>
      </c>
      <c r="W508">
        <v>339</v>
      </c>
      <c r="X508">
        <v>498</v>
      </c>
      <c r="Y508">
        <v>123</v>
      </c>
      <c r="Z508">
        <v>50</v>
      </c>
      <c r="AA508">
        <v>23</v>
      </c>
      <c r="AB508">
        <v>103</v>
      </c>
      <c r="AC508">
        <v>130</v>
      </c>
      <c r="AD508">
        <v>964</v>
      </c>
    </row>
    <row r="509" spans="1:30">
      <c r="A509" s="72">
        <v>411</v>
      </c>
      <c r="B509" t="s">
        <v>1166</v>
      </c>
      <c r="C509" t="s">
        <v>766</v>
      </c>
      <c r="D509">
        <v>22</v>
      </c>
      <c r="E509" t="s">
        <v>804</v>
      </c>
      <c r="F509">
        <v>48</v>
      </c>
      <c r="G509">
        <v>48</v>
      </c>
      <c r="H509">
        <v>1553</v>
      </c>
      <c r="I509">
        <v>390</v>
      </c>
      <c r="J509">
        <v>889</v>
      </c>
      <c r="K509">
        <v>0.439</v>
      </c>
      <c r="L509">
        <v>90</v>
      </c>
      <c r="M509">
        <v>228</v>
      </c>
      <c r="N509">
        <v>0.39500000000000002</v>
      </c>
      <c r="O509">
        <v>300</v>
      </c>
      <c r="P509">
        <v>661</v>
      </c>
      <c r="Q509">
        <v>0.45400000000000001</v>
      </c>
      <c r="R509">
        <v>0.48899999999999999</v>
      </c>
      <c r="S509">
        <v>218</v>
      </c>
      <c r="T509">
        <v>275</v>
      </c>
      <c r="U509">
        <v>0.79300000000000004</v>
      </c>
      <c r="V509">
        <v>62</v>
      </c>
      <c r="W509">
        <v>254</v>
      </c>
      <c r="X509">
        <v>316</v>
      </c>
      <c r="Y509">
        <v>57</v>
      </c>
      <c r="Z509">
        <v>36</v>
      </c>
      <c r="AA509">
        <v>115</v>
      </c>
      <c r="AB509">
        <v>93</v>
      </c>
      <c r="AC509">
        <v>141</v>
      </c>
      <c r="AD509">
        <v>1088</v>
      </c>
    </row>
    <row r="510" spans="1:30">
      <c r="A510" s="72">
        <v>412</v>
      </c>
      <c r="B510" t="s">
        <v>1167</v>
      </c>
      <c r="C510" t="s">
        <v>776</v>
      </c>
      <c r="D510">
        <v>26</v>
      </c>
      <c r="E510" t="s">
        <v>773</v>
      </c>
      <c r="F510">
        <v>79</v>
      </c>
      <c r="G510">
        <v>25</v>
      </c>
      <c r="H510">
        <v>1672</v>
      </c>
      <c r="I510">
        <v>255</v>
      </c>
      <c r="J510">
        <v>430</v>
      </c>
      <c r="K510">
        <v>0.59299999999999997</v>
      </c>
      <c r="L510">
        <v>28</v>
      </c>
      <c r="M510">
        <v>84</v>
      </c>
      <c r="N510">
        <v>0.33300000000000002</v>
      </c>
      <c r="O510">
        <v>227</v>
      </c>
      <c r="P510">
        <v>346</v>
      </c>
      <c r="Q510">
        <v>0.65600000000000003</v>
      </c>
      <c r="R510">
        <v>0.626</v>
      </c>
      <c r="S510">
        <v>133</v>
      </c>
      <c r="T510">
        <v>185</v>
      </c>
      <c r="U510">
        <v>0.71899999999999997</v>
      </c>
      <c r="V510">
        <v>135</v>
      </c>
      <c r="W510">
        <v>309</v>
      </c>
      <c r="X510">
        <v>444</v>
      </c>
      <c r="Y510">
        <v>91</v>
      </c>
      <c r="Z510">
        <v>67</v>
      </c>
      <c r="AA510">
        <v>32</v>
      </c>
      <c r="AB510">
        <v>59</v>
      </c>
      <c r="AC510">
        <v>186</v>
      </c>
      <c r="AD510">
        <v>671</v>
      </c>
    </row>
    <row r="511" spans="1:30">
      <c r="A511" s="72">
        <v>413</v>
      </c>
      <c r="B511" t="s">
        <v>1168</v>
      </c>
      <c r="C511" t="s">
        <v>769</v>
      </c>
      <c r="D511">
        <v>24</v>
      </c>
      <c r="E511" t="s">
        <v>869</v>
      </c>
      <c r="F511">
        <v>70</v>
      </c>
      <c r="G511">
        <v>18</v>
      </c>
      <c r="H511">
        <v>1062</v>
      </c>
      <c r="I511">
        <v>150</v>
      </c>
      <c r="J511">
        <v>374</v>
      </c>
      <c r="K511">
        <v>0.40100000000000002</v>
      </c>
      <c r="L511">
        <v>53</v>
      </c>
      <c r="M511">
        <v>186</v>
      </c>
      <c r="N511">
        <v>0.28499999999999998</v>
      </c>
      <c r="O511">
        <v>97</v>
      </c>
      <c r="P511">
        <v>188</v>
      </c>
      <c r="Q511">
        <v>0.51600000000000001</v>
      </c>
      <c r="R511">
        <v>0.47199999999999998</v>
      </c>
      <c r="S511">
        <v>32</v>
      </c>
      <c r="T511">
        <v>39</v>
      </c>
      <c r="U511">
        <v>0.82099999999999995</v>
      </c>
      <c r="V511">
        <v>14</v>
      </c>
      <c r="W511">
        <v>105</v>
      </c>
      <c r="X511">
        <v>119</v>
      </c>
      <c r="Y511">
        <v>89</v>
      </c>
      <c r="Z511">
        <v>37</v>
      </c>
      <c r="AA511">
        <v>16</v>
      </c>
      <c r="AB511">
        <v>66</v>
      </c>
      <c r="AC511">
        <v>111</v>
      </c>
      <c r="AD511">
        <v>385</v>
      </c>
    </row>
    <row r="512" spans="1:30">
      <c r="A512" s="72">
        <v>414</v>
      </c>
      <c r="B512" t="s">
        <v>1169</v>
      </c>
      <c r="C512" t="s">
        <v>766</v>
      </c>
      <c r="D512">
        <v>24</v>
      </c>
      <c r="E512" t="s">
        <v>786</v>
      </c>
      <c r="F512">
        <v>25</v>
      </c>
      <c r="G512">
        <v>0</v>
      </c>
      <c r="H512">
        <v>104</v>
      </c>
      <c r="I512">
        <v>11</v>
      </c>
      <c r="J512">
        <v>26</v>
      </c>
      <c r="K512">
        <v>0.42299999999999999</v>
      </c>
      <c r="L512">
        <v>4</v>
      </c>
      <c r="M512">
        <v>11</v>
      </c>
      <c r="N512">
        <v>0.36399999999999999</v>
      </c>
      <c r="O512">
        <v>7</v>
      </c>
      <c r="P512">
        <v>15</v>
      </c>
      <c r="Q512">
        <v>0.46700000000000003</v>
      </c>
      <c r="R512">
        <v>0.5</v>
      </c>
      <c r="S512">
        <v>0</v>
      </c>
      <c r="T512">
        <v>0</v>
      </c>
      <c r="V512">
        <v>7</v>
      </c>
      <c r="W512">
        <v>10</v>
      </c>
      <c r="X512">
        <v>17</v>
      </c>
      <c r="Y512">
        <v>2</v>
      </c>
      <c r="Z512">
        <v>3</v>
      </c>
      <c r="AA512">
        <v>1</v>
      </c>
      <c r="AB512">
        <v>2</v>
      </c>
      <c r="AC512">
        <v>16</v>
      </c>
      <c r="AD512">
        <v>26</v>
      </c>
    </row>
    <row r="513" spans="1:30">
      <c r="A513" s="72">
        <v>415</v>
      </c>
      <c r="B513" t="s">
        <v>1171</v>
      </c>
      <c r="C513" t="s">
        <v>794</v>
      </c>
      <c r="D513">
        <v>23</v>
      </c>
      <c r="E513" t="s">
        <v>831</v>
      </c>
      <c r="F513">
        <v>82</v>
      </c>
      <c r="G513">
        <v>82</v>
      </c>
      <c r="H513">
        <v>2464</v>
      </c>
      <c r="I513">
        <v>415</v>
      </c>
      <c r="J513">
        <v>975</v>
      </c>
      <c r="K513">
        <v>0.42599999999999999</v>
      </c>
      <c r="L513">
        <v>176</v>
      </c>
      <c r="M513">
        <v>457</v>
      </c>
      <c r="N513">
        <v>0.38500000000000001</v>
      </c>
      <c r="O513">
        <v>239</v>
      </c>
      <c r="P513">
        <v>518</v>
      </c>
      <c r="Q513">
        <v>0.46100000000000002</v>
      </c>
      <c r="R513">
        <v>0.51600000000000001</v>
      </c>
      <c r="S513">
        <v>152</v>
      </c>
      <c r="T513">
        <v>180</v>
      </c>
      <c r="U513">
        <v>0.84399999999999997</v>
      </c>
      <c r="V513">
        <v>50</v>
      </c>
      <c r="W513">
        <v>339</v>
      </c>
      <c r="X513">
        <v>389</v>
      </c>
      <c r="Y513">
        <v>214</v>
      </c>
      <c r="Z513">
        <v>85</v>
      </c>
      <c r="AA513">
        <v>42</v>
      </c>
      <c r="AB513">
        <v>191</v>
      </c>
      <c r="AC513">
        <v>168</v>
      </c>
      <c r="AD513">
        <v>1158</v>
      </c>
    </row>
    <row r="514" spans="1:30">
      <c r="A514" s="72">
        <v>416</v>
      </c>
      <c r="B514" t="s">
        <v>1401</v>
      </c>
      <c r="C514" t="s">
        <v>811</v>
      </c>
      <c r="D514">
        <v>28</v>
      </c>
      <c r="E514" t="s">
        <v>797</v>
      </c>
      <c r="F514">
        <v>3</v>
      </c>
      <c r="G514">
        <v>0</v>
      </c>
      <c r="H514">
        <v>6</v>
      </c>
      <c r="I514">
        <v>1</v>
      </c>
      <c r="J514">
        <v>2</v>
      </c>
      <c r="K514">
        <v>0.5</v>
      </c>
      <c r="L514">
        <v>0</v>
      </c>
      <c r="M514">
        <v>1</v>
      </c>
      <c r="N514">
        <v>0</v>
      </c>
      <c r="O514">
        <v>1</v>
      </c>
      <c r="P514">
        <v>1</v>
      </c>
      <c r="Q514">
        <v>1</v>
      </c>
      <c r="R514">
        <v>0.5</v>
      </c>
      <c r="S514">
        <v>0</v>
      </c>
      <c r="T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2</v>
      </c>
    </row>
    <row r="515" spans="1:30">
      <c r="A515" s="72">
        <v>417</v>
      </c>
      <c r="B515" t="s">
        <v>1402</v>
      </c>
      <c r="C515" t="s">
        <v>769</v>
      </c>
      <c r="D515">
        <v>23</v>
      </c>
      <c r="E515" t="s">
        <v>812</v>
      </c>
      <c r="F515">
        <v>16</v>
      </c>
      <c r="G515">
        <v>2</v>
      </c>
      <c r="H515">
        <v>290</v>
      </c>
      <c r="I515">
        <v>35</v>
      </c>
      <c r="J515">
        <v>107</v>
      </c>
      <c r="K515">
        <v>0.32700000000000001</v>
      </c>
      <c r="L515">
        <v>13</v>
      </c>
      <c r="M515">
        <v>52</v>
      </c>
      <c r="N515">
        <v>0.25</v>
      </c>
      <c r="O515">
        <v>22</v>
      </c>
      <c r="P515">
        <v>55</v>
      </c>
      <c r="Q515">
        <v>0.4</v>
      </c>
      <c r="R515">
        <v>0.38800000000000001</v>
      </c>
      <c r="S515">
        <v>13</v>
      </c>
      <c r="T515">
        <v>15</v>
      </c>
      <c r="U515">
        <v>0.86699999999999999</v>
      </c>
      <c r="V515">
        <v>1</v>
      </c>
      <c r="W515">
        <v>26</v>
      </c>
      <c r="X515">
        <v>27</v>
      </c>
      <c r="Y515">
        <v>17</v>
      </c>
      <c r="Z515">
        <v>3</v>
      </c>
      <c r="AA515">
        <v>3</v>
      </c>
      <c r="AB515">
        <v>10</v>
      </c>
      <c r="AC515">
        <v>26</v>
      </c>
      <c r="AD515">
        <v>96</v>
      </c>
    </row>
    <row r="516" spans="1:30">
      <c r="A516" s="72">
        <v>418</v>
      </c>
      <c r="B516" t="s">
        <v>1403</v>
      </c>
      <c r="C516" t="s">
        <v>776</v>
      </c>
      <c r="D516">
        <v>22</v>
      </c>
      <c r="E516" t="s">
        <v>800</v>
      </c>
      <c r="F516">
        <v>18</v>
      </c>
      <c r="G516">
        <v>0</v>
      </c>
      <c r="H516">
        <v>124</v>
      </c>
      <c r="I516">
        <v>6</v>
      </c>
      <c r="J516">
        <v>32</v>
      </c>
      <c r="K516">
        <v>0.188</v>
      </c>
      <c r="L516">
        <v>2</v>
      </c>
      <c r="M516">
        <v>19</v>
      </c>
      <c r="N516">
        <v>0.105</v>
      </c>
      <c r="O516">
        <v>4</v>
      </c>
      <c r="P516">
        <v>13</v>
      </c>
      <c r="Q516">
        <v>0.308</v>
      </c>
      <c r="R516">
        <v>0.219</v>
      </c>
      <c r="S516">
        <v>8</v>
      </c>
      <c r="T516">
        <v>12</v>
      </c>
      <c r="U516">
        <v>0.66700000000000004</v>
      </c>
      <c r="V516">
        <v>6</v>
      </c>
      <c r="W516">
        <v>16</v>
      </c>
      <c r="X516">
        <v>22</v>
      </c>
      <c r="Y516">
        <v>2</v>
      </c>
      <c r="Z516">
        <v>2</v>
      </c>
      <c r="AA516">
        <v>14</v>
      </c>
      <c r="AB516">
        <v>10</v>
      </c>
      <c r="AC516">
        <v>14</v>
      </c>
      <c r="AD516">
        <v>22</v>
      </c>
    </row>
    <row r="517" spans="1:30">
      <c r="A517" s="72">
        <v>419</v>
      </c>
      <c r="B517" t="s">
        <v>1172</v>
      </c>
      <c r="C517" t="s">
        <v>769</v>
      </c>
      <c r="D517">
        <v>23</v>
      </c>
      <c r="E517" t="s">
        <v>800</v>
      </c>
      <c r="F517">
        <v>3</v>
      </c>
      <c r="G517">
        <v>0</v>
      </c>
      <c r="H517">
        <v>13</v>
      </c>
      <c r="I517">
        <v>1</v>
      </c>
      <c r="J517">
        <v>3</v>
      </c>
      <c r="K517">
        <v>0.33300000000000002</v>
      </c>
      <c r="L517">
        <v>0</v>
      </c>
      <c r="M517">
        <v>2</v>
      </c>
      <c r="N517">
        <v>0</v>
      </c>
      <c r="O517">
        <v>1</v>
      </c>
      <c r="P517">
        <v>1</v>
      </c>
      <c r="Q517">
        <v>1</v>
      </c>
      <c r="R517">
        <v>0.33300000000000002</v>
      </c>
      <c r="S517">
        <v>2</v>
      </c>
      <c r="T517">
        <v>2</v>
      </c>
      <c r="U517">
        <v>1</v>
      </c>
      <c r="V517">
        <v>0</v>
      </c>
      <c r="W517">
        <v>3</v>
      </c>
      <c r="X517">
        <v>3</v>
      </c>
      <c r="Y517">
        <v>1</v>
      </c>
      <c r="Z517">
        <v>0</v>
      </c>
      <c r="AA517">
        <v>0</v>
      </c>
      <c r="AB517">
        <v>2</v>
      </c>
      <c r="AC517">
        <v>1</v>
      </c>
      <c r="AD517">
        <v>4</v>
      </c>
    </row>
    <row r="518" spans="1:30">
      <c r="A518" s="72">
        <v>420</v>
      </c>
      <c r="B518" t="s">
        <v>1404</v>
      </c>
      <c r="C518" t="s">
        <v>766</v>
      </c>
      <c r="D518">
        <v>20</v>
      </c>
      <c r="E518" t="s">
        <v>788</v>
      </c>
      <c r="F518">
        <v>36</v>
      </c>
      <c r="G518">
        <v>5</v>
      </c>
      <c r="H518">
        <v>516</v>
      </c>
      <c r="I518">
        <v>86</v>
      </c>
      <c r="J518">
        <v>152</v>
      </c>
      <c r="K518">
        <v>0.56599999999999995</v>
      </c>
      <c r="L518">
        <v>0</v>
      </c>
      <c r="M518">
        <v>0</v>
      </c>
      <c r="O518">
        <v>86</v>
      </c>
      <c r="P518">
        <v>152</v>
      </c>
      <c r="Q518">
        <v>0.56599999999999995</v>
      </c>
      <c r="R518">
        <v>0.56599999999999995</v>
      </c>
      <c r="S518">
        <v>29</v>
      </c>
      <c r="T518">
        <v>36</v>
      </c>
      <c r="U518">
        <v>0.80600000000000005</v>
      </c>
      <c r="V518">
        <v>53</v>
      </c>
      <c r="W518">
        <v>105</v>
      </c>
      <c r="X518">
        <v>158</v>
      </c>
      <c r="Y518">
        <v>32</v>
      </c>
      <c r="Z518">
        <v>12</v>
      </c>
      <c r="AA518">
        <v>13</v>
      </c>
      <c r="AB518">
        <v>35</v>
      </c>
      <c r="AC518">
        <v>55</v>
      </c>
      <c r="AD518">
        <v>201</v>
      </c>
    </row>
    <row r="519" spans="1:30">
      <c r="A519" s="72">
        <v>421</v>
      </c>
      <c r="B519" t="s">
        <v>1174</v>
      </c>
      <c r="C519" t="s">
        <v>776</v>
      </c>
      <c r="D519">
        <v>23</v>
      </c>
      <c r="E519" t="s">
        <v>846</v>
      </c>
      <c r="F519">
        <v>82</v>
      </c>
      <c r="G519">
        <v>49</v>
      </c>
      <c r="H519">
        <v>2190</v>
      </c>
      <c r="I519">
        <v>504</v>
      </c>
      <c r="J519">
        <v>904</v>
      </c>
      <c r="K519">
        <v>0.55800000000000005</v>
      </c>
      <c r="L519">
        <v>10</v>
      </c>
      <c r="M519">
        <v>45</v>
      </c>
      <c r="N519">
        <v>0.222</v>
      </c>
      <c r="O519">
        <v>494</v>
      </c>
      <c r="P519">
        <v>859</v>
      </c>
      <c r="Q519">
        <v>0.57499999999999996</v>
      </c>
      <c r="R519">
        <v>0.56299999999999994</v>
      </c>
      <c r="S519">
        <v>305</v>
      </c>
      <c r="T519">
        <v>425</v>
      </c>
      <c r="U519">
        <v>0.71799999999999997</v>
      </c>
      <c r="V519">
        <v>181</v>
      </c>
      <c r="W519">
        <v>473</v>
      </c>
      <c r="X519">
        <v>654</v>
      </c>
      <c r="Y519">
        <v>210</v>
      </c>
      <c r="Z519">
        <v>43</v>
      </c>
      <c r="AA519">
        <v>45</v>
      </c>
      <c r="AB519">
        <v>213</v>
      </c>
      <c r="AC519">
        <v>274</v>
      </c>
      <c r="AD519">
        <v>1323</v>
      </c>
    </row>
    <row r="520" spans="1:30">
      <c r="A520" s="72">
        <v>422</v>
      </c>
      <c r="B520" t="s">
        <v>1175</v>
      </c>
      <c r="C520" t="s">
        <v>766</v>
      </c>
      <c r="D520">
        <v>36</v>
      </c>
      <c r="E520" t="s">
        <v>778</v>
      </c>
      <c r="F520">
        <v>59</v>
      </c>
      <c r="G520">
        <v>57</v>
      </c>
      <c r="H520">
        <v>1508</v>
      </c>
      <c r="I520">
        <v>361</v>
      </c>
      <c r="J520">
        <v>763</v>
      </c>
      <c r="K520">
        <v>0.47299999999999998</v>
      </c>
      <c r="L520">
        <v>51</v>
      </c>
      <c r="M520">
        <v>147</v>
      </c>
      <c r="N520">
        <v>0.34699999999999998</v>
      </c>
      <c r="O520">
        <v>310</v>
      </c>
      <c r="P520">
        <v>616</v>
      </c>
      <c r="Q520">
        <v>0.503</v>
      </c>
      <c r="R520">
        <v>0.50700000000000001</v>
      </c>
      <c r="S520">
        <v>84</v>
      </c>
      <c r="T520">
        <v>107</v>
      </c>
      <c r="U520">
        <v>0.78500000000000003</v>
      </c>
      <c r="V520">
        <v>97</v>
      </c>
      <c r="W520">
        <v>300</v>
      </c>
      <c r="X520">
        <v>397</v>
      </c>
      <c r="Y520">
        <v>127</v>
      </c>
      <c r="Z520">
        <v>42</v>
      </c>
      <c r="AA520">
        <v>10</v>
      </c>
      <c r="AB520">
        <v>116</v>
      </c>
      <c r="AC520">
        <v>119</v>
      </c>
      <c r="AD520">
        <v>857</v>
      </c>
    </row>
    <row r="521" spans="1:30">
      <c r="A521" s="72">
        <v>423</v>
      </c>
      <c r="B521" t="s">
        <v>1405</v>
      </c>
      <c r="C521" t="s">
        <v>769</v>
      </c>
      <c r="D521">
        <v>23</v>
      </c>
      <c r="E521" t="s">
        <v>788</v>
      </c>
      <c r="F521">
        <v>5</v>
      </c>
      <c r="G521">
        <v>0</v>
      </c>
      <c r="H521">
        <v>118</v>
      </c>
      <c r="I521">
        <v>12</v>
      </c>
      <c r="J521">
        <v>42</v>
      </c>
      <c r="K521">
        <v>0.28599999999999998</v>
      </c>
      <c r="L521">
        <v>1</v>
      </c>
      <c r="M521">
        <v>14</v>
      </c>
      <c r="N521">
        <v>7.0999999999999994E-2</v>
      </c>
      <c r="O521">
        <v>11</v>
      </c>
      <c r="P521">
        <v>28</v>
      </c>
      <c r="Q521">
        <v>0.39300000000000002</v>
      </c>
      <c r="R521">
        <v>0.29799999999999999</v>
      </c>
      <c r="S521">
        <v>4</v>
      </c>
      <c r="T521">
        <v>9</v>
      </c>
      <c r="U521">
        <v>0.44400000000000001</v>
      </c>
      <c r="V521">
        <v>0</v>
      </c>
      <c r="W521">
        <v>5</v>
      </c>
      <c r="X521">
        <v>5</v>
      </c>
      <c r="Y521">
        <v>18</v>
      </c>
      <c r="Z521">
        <v>6</v>
      </c>
      <c r="AA521">
        <v>3</v>
      </c>
      <c r="AB521">
        <v>11</v>
      </c>
      <c r="AC521">
        <v>18</v>
      </c>
      <c r="AD521">
        <v>29</v>
      </c>
    </row>
    <row r="522" spans="1:30">
      <c r="A522" s="72">
        <v>424</v>
      </c>
      <c r="B522" t="s">
        <v>1176</v>
      </c>
      <c r="C522" t="s">
        <v>769</v>
      </c>
      <c r="D522">
        <v>33</v>
      </c>
      <c r="E522" t="s">
        <v>797</v>
      </c>
      <c r="F522">
        <v>70</v>
      </c>
      <c r="G522">
        <v>70</v>
      </c>
      <c r="H522">
        <v>2116</v>
      </c>
      <c r="I522">
        <v>404</v>
      </c>
      <c r="J522">
        <v>879</v>
      </c>
      <c r="K522">
        <v>0.46</v>
      </c>
      <c r="L522">
        <v>193</v>
      </c>
      <c r="M522">
        <v>460</v>
      </c>
      <c r="N522">
        <v>0.42</v>
      </c>
      <c r="O522">
        <v>211</v>
      </c>
      <c r="P522">
        <v>419</v>
      </c>
      <c r="Q522">
        <v>0.504</v>
      </c>
      <c r="R522">
        <v>0.56899999999999995</v>
      </c>
      <c r="S522">
        <v>197</v>
      </c>
      <c r="T522">
        <v>218</v>
      </c>
      <c r="U522">
        <v>0.90400000000000003</v>
      </c>
      <c r="V522">
        <v>9</v>
      </c>
      <c r="W522">
        <v>169</v>
      </c>
      <c r="X522">
        <v>178</v>
      </c>
      <c r="Y522">
        <v>210</v>
      </c>
      <c r="Z522">
        <v>35</v>
      </c>
      <c r="AA522">
        <v>6</v>
      </c>
      <c r="AB522">
        <v>103</v>
      </c>
      <c r="AC522">
        <v>123</v>
      </c>
      <c r="AD522">
        <v>1198</v>
      </c>
    </row>
    <row r="523" spans="1:30">
      <c r="A523" s="72">
        <v>425</v>
      </c>
      <c r="B523" t="s">
        <v>1406</v>
      </c>
      <c r="C523" t="s">
        <v>769</v>
      </c>
      <c r="D523">
        <v>22</v>
      </c>
      <c r="E523" t="s">
        <v>818</v>
      </c>
      <c r="F523">
        <v>21</v>
      </c>
      <c r="G523">
        <v>1</v>
      </c>
      <c r="H523">
        <v>242</v>
      </c>
      <c r="I523">
        <v>22</v>
      </c>
      <c r="J523">
        <v>76</v>
      </c>
      <c r="K523">
        <v>0.28899999999999998</v>
      </c>
      <c r="L523">
        <v>11</v>
      </c>
      <c r="M523">
        <v>38</v>
      </c>
      <c r="N523">
        <v>0.28899999999999998</v>
      </c>
      <c r="O523">
        <v>11</v>
      </c>
      <c r="P523">
        <v>38</v>
      </c>
      <c r="Q523">
        <v>0.28899999999999998</v>
      </c>
      <c r="R523">
        <v>0.36199999999999999</v>
      </c>
      <c r="S523">
        <v>8</v>
      </c>
      <c r="T523">
        <v>12</v>
      </c>
      <c r="U523">
        <v>0.66700000000000004</v>
      </c>
      <c r="V523">
        <v>2</v>
      </c>
      <c r="W523">
        <v>37</v>
      </c>
      <c r="X523">
        <v>39</v>
      </c>
      <c r="Y523">
        <v>13</v>
      </c>
      <c r="Z523">
        <v>10</v>
      </c>
      <c r="AA523">
        <v>2</v>
      </c>
      <c r="AB523">
        <v>10</v>
      </c>
      <c r="AC523">
        <v>17</v>
      </c>
      <c r="AD523">
        <v>63</v>
      </c>
    </row>
    <row r="524" spans="1:30">
      <c r="A524" s="72">
        <v>426</v>
      </c>
      <c r="B524" t="s">
        <v>1177</v>
      </c>
      <c r="C524" t="s">
        <v>776</v>
      </c>
      <c r="D524">
        <v>27</v>
      </c>
      <c r="E524" t="s">
        <v>772</v>
      </c>
      <c r="F524">
        <v>42</v>
      </c>
      <c r="G524">
        <v>5</v>
      </c>
      <c r="H524">
        <v>428</v>
      </c>
      <c r="I524">
        <v>81</v>
      </c>
      <c r="J524">
        <v>121</v>
      </c>
      <c r="K524">
        <v>0.66900000000000004</v>
      </c>
      <c r="L524">
        <v>1</v>
      </c>
      <c r="M524">
        <v>2</v>
      </c>
      <c r="N524">
        <v>0.5</v>
      </c>
      <c r="O524">
        <v>80</v>
      </c>
      <c r="P524">
        <v>119</v>
      </c>
      <c r="Q524">
        <v>0.67200000000000004</v>
      </c>
      <c r="R524">
        <v>0.67400000000000004</v>
      </c>
      <c r="S524">
        <v>32</v>
      </c>
      <c r="T524">
        <v>55</v>
      </c>
      <c r="U524">
        <v>0.58199999999999996</v>
      </c>
      <c r="V524">
        <v>35</v>
      </c>
      <c r="W524">
        <v>86</v>
      </c>
      <c r="X524">
        <v>121</v>
      </c>
      <c r="Y524">
        <v>10</v>
      </c>
      <c r="Z524">
        <v>9</v>
      </c>
      <c r="AA524">
        <v>22</v>
      </c>
      <c r="AB524">
        <v>19</v>
      </c>
      <c r="AC524">
        <v>56</v>
      </c>
      <c r="AD524">
        <v>195</v>
      </c>
    </row>
    <row r="525" spans="1:30">
      <c r="A525" s="72">
        <v>426</v>
      </c>
      <c r="B525" t="s">
        <v>1177</v>
      </c>
      <c r="C525" t="s">
        <v>776</v>
      </c>
      <c r="D525">
        <v>27</v>
      </c>
      <c r="E525" t="s">
        <v>795</v>
      </c>
      <c r="F525">
        <v>39</v>
      </c>
      <c r="G525">
        <v>5</v>
      </c>
      <c r="H525">
        <v>419</v>
      </c>
      <c r="I525">
        <v>80</v>
      </c>
      <c r="J525">
        <v>120</v>
      </c>
      <c r="K525">
        <v>0.66700000000000004</v>
      </c>
      <c r="L525">
        <v>1</v>
      </c>
      <c r="M525">
        <v>2</v>
      </c>
      <c r="N525">
        <v>0.5</v>
      </c>
      <c r="O525">
        <v>79</v>
      </c>
      <c r="P525">
        <v>118</v>
      </c>
      <c r="Q525">
        <v>0.66900000000000004</v>
      </c>
      <c r="R525">
        <v>0.67100000000000004</v>
      </c>
      <c r="S525">
        <v>32</v>
      </c>
      <c r="T525">
        <v>55</v>
      </c>
      <c r="U525">
        <v>0.58199999999999996</v>
      </c>
      <c r="V525">
        <v>35</v>
      </c>
      <c r="W525">
        <v>85</v>
      </c>
      <c r="X525">
        <v>120</v>
      </c>
      <c r="Y525">
        <v>9</v>
      </c>
      <c r="Z525">
        <v>9</v>
      </c>
      <c r="AA525">
        <v>22</v>
      </c>
      <c r="AB525">
        <v>19</v>
      </c>
      <c r="AC525">
        <v>53</v>
      </c>
      <c r="AD525">
        <v>193</v>
      </c>
    </row>
    <row r="526" spans="1:30">
      <c r="A526" s="72">
        <v>426</v>
      </c>
      <c r="B526" t="s">
        <v>1177</v>
      </c>
      <c r="C526" t="s">
        <v>776</v>
      </c>
      <c r="D526">
        <v>27</v>
      </c>
      <c r="E526" t="s">
        <v>829</v>
      </c>
      <c r="F526">
        <v>3</v>
      </c>
      <c r="G526">
        <v>0</v>
      </c>
      <c r="H526">
        <v>9</v>
      </c>
      <c r="I526">
        <v>1</v>
      </c>
      <c r="J526">
        <v>1</v>
      </c>
      <c r="K526">
        <v>1</v>
      </c>
      <c r="L526">
        <v>0</v>
      </c>
      <c r="M526">
        <v>0</v>
      </c>
      <c r="O526">
        <v>1</v>
      </c>
      <c r="P526">
        <v>1</v>
      </c>
      <c r="Q526">
        <v>1</v>
      </c>
      <c r="R526">
        <v>1</v>
      </c>
      <c r="S526">
        <v>0</v>
      </c>
      <c r="T526">
        <v>0</v>
      </c>
      <c r="V526">
        <v>0</v>
      </c>
      <c r="W526">
        <v>1</v>
      </c>
      <c r="X526">
        <v>1</v>
      </c>
      <c r="Y526">
        <v>1</v>
      </c>
      <c r="Z526">
        <v>0</v>
      </c>
      <c r="AA526">
        <v>0</v>
      </c>
      <c r="AB526">
        <v>0</v>
      </c>
      <c r="AC526">
        <v>3</v>
      </c>
      <c r="AD526">
        <v>2</v>
      </c>
    </row>
    <row r="527" spans="1:30">
      <c r="A527" s="72">
        <v>427</v>
      </c>
      <c r="B527" t="s">
        <v>1178</v>
      </c>
      <c r="C527" t="s">
        <v>794</v>
      </c>
      <c r="D527">
        <v>24</v>
      </c>
      <c r="E527" t="s">
        <v>814</v>
      </c>
      <c r="F527">
        <v>81</v>
      </c>
      <c r="G527">
        <v>81</v>
      </c>
      <c r="H527">
        <v>2689</v>
      </c>
      <c r="I527">
        <v>399</v>
      </c>
      <c r="J527">
        <v>885</v>
      </c>
      <c r="K527">
        <v>0.45100000000000001</v>
      </c>
      <c r="L527">
        <v>127</v>
      </c>
      <c r="M527">
        <v>336</v>
      </c>
      <c r="N527">
        <v>0.378</v>
      </c>
      <c r="O527">
        <v>272</v>
      </c>
      <c r="P527">
        <v>549</v>
      </c>
      <c r="Q527">
        <v>0.495</v>
      </c>
      <c r="R527">
        <v>0.52300000000000002</v>
      </c>
      <c r="S527">
        <v>120</v>
      </c>
      <c r="T527">
        <v>142</v>
      </c>
      <c r="U527">
        <v>0.84499999999999997</v>
      </c>
      <c r="V527">
        <v>69</v>
      </c>
      <c r="W527">
        <v>216</v>
      </c>
      <c r="X527">
        <v>285</v>
      </c>
      <c r="Y527">
        <v>231</v>
      </c>
      <c r="Z527">
        <v>121</v>
      </c>
      <c r="AA527">
        <v>75</v>
      </c>
      <c r="AB527">
        <v>140</v>
      </c>
      <c r="AC527">
        <v>199</v>
      </c>
      <c r="AD527">
        <v>1045</v>
      </c>
    </row>
    <row r="528" spans="1:30">
      <c r="A528" s="72">
        <v>428</v>
      </c>
      <c r="B528" t="s">
        <v>1179</v>
      </c>
      <c r="C528" t="s">
        <v>769</v>
      </c>
      <c r="D528">
        <v>22</v>
      </c>
      <c r="E528" t="s">
        <v>772</v>
      </c>
      <c r="F528">
        <v>26</v>
      </c>
      <c r="G528">
        <v>4</v>
      </c>
      <c r="H528">
        <v>324</v>
      </c>
      <c r="I528">
        <v>30</v>
      </c>
      <c r="J528">
        <v>90</v>
      </c>
      <c r="K528">
        <v>0.33300000000000002</v>
      </c>
      <c r="L528">
        <v>12</v>
      </c>
      <c r="M528">
        <v>40</v>
      </c>
      <c r="N528">
        <v>0.3</v>
      </c>
      <c r="O528">
        <v>18</v>
      </c>
      <c r="P528">
        <v>50</v>
      </c>
      <c r="Q528">
        <v>0.36</v>
      </c>
      <c r="R528">
        <v>0.4</v>
      </c>
      <c r="S528">
        <v>17</v>
      </c>
      <c r="T528">
        <v>22</v>
      </c>
      <c r="U528">
        <v>0.77300000000000002</v>
      </c>
      <c r="V528">
        <v>5</v>
      </c>
      <c r="W528">
        <v>29</v>
      </c>
      <c r="X528">
        <v>34</v>
      </c>
      <c r="Y528">
        <v>13</v>
      </c>
      <c r="Z528">
        <v>10</v>
      </c>
      <c r="AA528">
        <v>1</v>
      </c>
      <c r="AB528">
        <v>10</v>
      </c>
      <c r="AC528">
        <v>27</v>
      </c>
      <c r="AD528">
        <v>89</v>
      </c>
    </row>
    <row r="529" spans="1:30">
      <c r="A529" s="72">
        <v>428</v>
      </c>
      <c r="B529" t="s">
        <v>1179</v>
      </c>
      <c r="C529" t="s">
        <v>769</v>
      </c>
      <c r="D529">
        <v>22</v>
      </c>
      <c r="E529" t="s">
        <v>778</v>
      </c>
      <c r="F529">
        <v>25</v>
      </c>
      <c r="G529">
        <v>4</v>
      </c>
      <c r="H529">
        <v>319</v>
      </c>
      <c r="I529">
        <v>29</v>
      </c>
      <c r="J529">
        <v>88</v>
      </c>
      <c r="K529">
        <v>0.33</v>
      </c>
      <c r="L529">
        <v>12</v>
      </c>
      <c r="M529">
        <v>39</v>
      </c>
      <c r="N529">
        <v>0.308</v>
      </c>
      <c r="O529">
        <v>17</v>
      </c>
      <c r="P529">
        <v>49</v>
      </c>
      <c r="Q529">
        <v>0.34699999999999998</v>
      </c>
      <c r="R529">
        <v>0.39800000000000002</v>
      </c>
      <c r="S529">
        <v>17</v>
      </c>
      <c r="T529">
        <v>22</v>
      </c>
      <c r="U529">
        <v>0.77300000000000002</v>
      </c>
      <c r="V529">
        <v>5</v>
      </c>
      <c r="W529">
        <v>28</v>
      </c>
      <c r="X529">
        <v>33</v>
      </c>
      <c r="Y529">
        <v>13</v>
      </c>
      <c r="Z529">
        <v>10</v>
      </c>
      <c r="AA529">
        <v>1</v>
      </c>
      <c r="AB529">
        <v>10</v>
      </c>
      <c r="AC529">
        <v>27</v>
      </c>
      <c r="AD529">
        <v>87</v>
      </c>
    </row>
    <row r="530" spans="1:30">
      <c r="A530" s="72">
        <v>428</v>
      </c>
      <c r="B530" t="s">
        <v>1179</v>
      </c>
      <c r="C530" t="s">
        <v>769</v>
      </c>
      <c r="D530">
        <v>22</v>
      </c>
      <c r="E530" t="s">
        <v>869</v>
      </c>
      <c r="F530">
        <v>1</v>
      </c>
      <c r="G530">
        <v>0</v>
      </c>
      <c r="H530">
        <v>5</v>
      </c>
      <c r="I530">
        <v>1</v>
      </c>
      <c r="J530">
        <v>2</v>
      </c>
      <c r="K530">
        <v>0.5</v>
      </c>
      <c r="L530">
        <v>0</v>
      </c>
      <c r="M530">
        <v>1</v>
      </c>
      <c r="N530">
        <v>0</v>
      </c>
      <c r="O530">
        <v>1</v>
      </c>
      <c r="P530">
        <v>1</v>
      </c>
      <c r="Q530">
        <v>1</v>
      </c>
      <c r="R530">
        <v>0.5</v>
      </c>
      <c r="S530">
        <v>0</v>
      </c>
      <c r="T530">
        <v>0</v>
      </c>
      <c r="V530">
        <v>0</v>
      </c>
      <c r="W530">
        <v>1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2</v>
      </c>
    </row>
    <row r="531" spans="1:30">
      <c r="A531" s="72">
        <v>429</v>
      </c>
      <c r="B531" t="s">
        <v>1180</v>
      </c>
      <c r="C531" t="s">
        <v>769</v>
      </c>
      <c r="D531">
        <v>25</v>
      </c>
      <c r="E531" t="s">
        <v>795</v>
      </c>
      <c r="F531">
        <v>61</v>
      </c>
      <c r="G531">
        <v>59</v>
      </c>
      <c r="H531">
        <v>2057</v>
      </c>
      <c r="I531">
        <v>341</v>
      </c>
      <c r="J531">
        <v>805</v>
      </c>
      <c r="K531">
        <v>0.42399999999999999</v>
      </c>
      <c r="L531">
        <v>136</v>
      </c>
      <c r="M531">
        <v>360</v>
      </c>
      <c r="N531">
        <v>0.378</v>
      </c>
      <c r="O531">
        <v>205</v>
      </c>
      <c r="P531">
        <v>445</v>
      </c>
      <c r="Q531">
        <v>0.46100000000000002</v>
      </c>
      <c r="R531">
        <v>0.50800000000000001</v>
      </c>
      <c r="S531">
        <v>102</v>
      </c>
      <c r="T531">
        <v>159</v>
      </c>
      <c r="U531">
        <v>0.64200000000000002</v>
      </c>
      <c r="V531">
        <v>27</v>
      </c>
      <c r="W531">
        <v>118</v>
      </c>
      <c r="X531">
        <v>145</v>
      </c>
      <c r="Y531">
        <v>242</v>
      </c>
      <c r="Z531">
        <v>74</v>
      </c>
      <c r="AA531">
        <v>16</v>
      </c>
      <c r="AB531">
        <v>109</v>
      </c>
      <c r="AC531">
        <v>152</v>
      </c>
      <c r="AD531">
        <v>920</v>
      </c>
    </row>
    <row r="532" spans="1:30">
      <c r="A532" s="72">
        <v>430</v>
      </c>
      <c r="B532" t="s">
        <v>1181</v>
      </c>
      <c r="C532" t="s">
        <v>769</v>
      </c>
      <c r="D532">
        <v>26</v>
      </c>
      <c r="E532" t="s">
        <v>770</v>
      </c>
      <c r="F532">
        <v>39</v>
      </c>
      <c r="G532">
        <v>39</v>
      </c>
      <c r="H532">
        <v>1037</v>
      </c>
      <c r="I532">
        <v>87</v>
      </c>
      <c r="J532">
        <v>162</v>
      </c>
      <c r="K532">
        <v>0.53700000000000003</v>
      </c>
      <c r="L532">
        <v>8</v>
      </c>
      <c r="M532">
        <v>36</v>
      </c>
      <c r="N532">
        <v>0.222</v>
      </c>
      <c r="O532">
        <v>79</v>
      </c>
      <c r="P532">
        <v>126</v>
      </c>
      <c r="Q532">
        <v>0.627</v>
      </c>
      <c r="R532">
        <v>0.56200000000000006</v>
      </c>
      <c r="S532">
        <v>12</v>
      </c>
      <c r="T532">
        <v>38</v>
      </c>
      <c r="U532">
        <v>0.316</v>
      </c>
      <c r="V532">
        <v>75</v>
      </c>
      <c r="W532">
        <v>110</v>
      </c>
      <c r="X532">
        <v>185</v>
      </c>
      <c r="Y532">
        <v>46</v>
      </c>
      <c r="Z532">
        <v>45</v>
      </c>
      <c r="AA532">
        <v>35</v>
      </c>
      <c r="AB532">
        <v>30</v>
      </c>
      <c r="AC532">
        <v>89</v>
      </c>
      <c r="AD532">
        <v>194</v>
      </c>
    </row>
    <row r="533" spans="1:30">
      <c r="A533" s="72">
        <v>431</v>
      </c>
      <c r="B533" t="s">
        <v>1407</v>
      </c>
      <c r="C533" t="s">
        <v>794</v>
      </c>
      <c r="D533">
        <v>22</v>
      </c>
      <c r="E533" t="s">
        <v>833</v>
      </c>
      <c r="F533">
        <v>1</v>
      </c>
      <c r="G533">
        <v>0</v>
      </c>
      <c r="H533">
        <v>13</v>
      </c>
      <c r="I533">
        <v>1</v>
      </c>
      <c r="J533">
        <v>3</v>
      </c>
      <c r="K533">
        <v>0.33300000000000002</v>
      </c>
      <c r="L533">
        <v>0</v>
      </c>
      <c r="M533">
        <v>0</v>
      </c>
      <c r="O533">
        <v>1</v>
      </c>
      <c r="P533">
        <v>3</v>
      </c>
      <c r="Q533">
        <v>0.33300000000000002</v>
      </c>
      <c r="R533">
        <v>0.33300000000000002</v>
      </c>
      <c r="S533">
        <v>0</v>
      </c>
      <c r="T533">
        <v>0</v>
      </c>
      <c r="V533">
        <v>2</v>
      </c>
      <c r="W533">
        <v>3</v>
      </c>
      <c r="X533">
        <v>5</v>
      </c>
      <c r="Y533">
        <v>0</v>
      </c>
      <c r="Z533">
        <v>1</v>
      </c>
      <c r="AA533">
        <v>0</v>
      </c>
      <c r="AB533">
        <v>0</v>
      </c>
      <c r="AC533">
        <v>2</v>
      </c>
      <c r="AD533">
        <v>2</v>
      </c>
    </row>
    <row r="534" spans="1:30">
      <c r="A534" s="72">
        <v>432</v>
      </c>
      <c r="B534" t="s">
        <v>1183</v>
      </c>
      <c r="C534" t="s">
        <v>794</v>
      </c>
      <c r="D534">
        <v>24</v>
      </c>
      <c r="E534" t="s">
        <v>786</v>
      </c>
      <c r="F534">
        <v>23</v>
      </c>
      <c r="G534">
        <v>1</v>
      </c>
      <c r="H534">
        <v>338</v>
      </c>
      <c r="I534">
        <v>36</v>
      </c>
      <c r="J534">
        <v>85</v>
      </c>
      <c r="K534">
        <v>0.42399999999999999</v>
      </c>
      <c r="L534">
        <v>14</v>
      </c>
      <c r="M534">
        <v>34</v>
      </c>
      <c r="N534">
        <v>0.41199999999999998</v>
      </c>
      <c r="O534">
        <v>22</v>
      </c>
      <c r="P534">
        <v>51</v>
      </c>
      <c r="Q534">
        <v>0.43099999999999999</v>
      </c>
      <c r="R534">
        <v>0.50600000000000001</v>
      </c>
      <c r="S534">
        <v>9</v>
      </c>
      <c r="T534">
        <v>11</v>
      </c>
      <c r="U534">
        <v>0.81799999999999995</v>
      </c>
      <c r="V534">
        <v>11</v>
      </c>
      <c r="W534">
        <v>26</v>
      </c>
      <c r="X534">
        <v>37</v>
      </c>
      <c r="Y534">
        <v>17</v>
      </c>
      <c r="Z534">
        <v>13</v>
      </c>
      <c r="AA534">
        <v>1</v>
      </c>
      <c r="AB534">
        <v>5</v>
      </c>
      <c r="AC534">
        <v>14</v>
      </c>
      <c r="AD534">
        <v>95</v>
      </c>
    </row>
    <row r="535" spans="1:30">
      <c r="A535" s="72">
        <v>433</v>
      </c>
      <c r="B535" t="s">
        <v>1186</v>
      </c>
      <c r="C535" t="s">
        <v>811</v>
      </c>
      <c r="D535">
        <v>31</v>
      </c>
      <c r="E535" t="s">
        <v>780</v>
      </c>
      <c r="F535">
        <v>65</v>
      </c>
      <c r="G535">
        <v>63</v>
      </c>
      <c r="H535">
        <v>1705</v>
      </c>
      <c r="I535">
        <v>231</v>
      </c>
      <c r="J535">
        <v>494</v>
      </c>
      <c r="K535">
        <v>0.46800000000000003</v>
      </c>
      <c r="L535">
        <v>50</v>
      </c>
      <c r="M535">
        <v>150</v>
      </c>
      <c r="N535">
        <v>0.33300000000000002</v>
      </c>
      <c r="O535">
        <v>181</v>
      </c>
      <c r="P535">
        <v>344</v>
      </c>
      <c r="Q535">
        <v>0.52600000000000002</v>
      </c>
      <c r="R535">
        <v>0.51800000000000002</v>
      </c>
      <c r="S535">
        <v>25</v>
      </c>
      <c r="T535">
        <v>46</v>
      </c>
      <c r="U535">
        <v>0.54300000000000004</v>
      </c>
      <c r="V535">
        <v>31</v>
      </c>
      <c r="W535">
        <v>232</v>
      </c>
      <c r="X535">
        <v>263</v>
      </c>
      <c r="Y535">
        <v>533</v>
      </c>
      <c r="Z535">
        <v>70</v>
      </c>
      <c r="AA535">
        <v>10</v>
      </c>
      <c r="AB535">
        <v>151</v>
      </c>
      <c r="AC535">
        <v>119</v>
      </c>
      <c r="AD535">
        <v>537</v>
      </c>
    </row>
    <row r="536" spans="1:30">
      <c r="A536" s="72">
        <v>434</v>
      </c>
      <c r="B536" t="s">
        <v>1187</v>
      </c>
      <c r="C536" t="s">
        <v>811</v>
      </c>
      <c r="D536">
        <v>29</v>
      </c>
      <c r="E536" t="s">
        <v>772</v>
      </c>
      <c r="F536">
        <v>25</v>
      </c>
      <c r="G536">
        <v>7</v>
      </c>
      <c r="H536">
        <v>420</v>
      </c>
      <c r="I536">
        <v>81</v>
      </c>
      <c r="J536">
        <v>186</v>
      </c>
      <c r="K536">
        <v>0.435</v>
      </c>
      <c r="L536">
        <v>7</v>
      </c>
      <c r="M536">
        <v>30</v>
      </c>
      <c r="N536">
        <v>0.23300000000000001</v>
      </c>
      <c r="O536">
        <v>74</v>
      </c>
      <c r="P536">
        <v>156</v>
      </c>
      <c r="Q536">
        <v>0.47399999999999998</v>
      </c>
      <c r="R536">
        <v>0.45400000000000001</v>
      </c>
      <c r="S536">
        <v>40</v>
      </c>
      <c r="T536">
        <v>46</v>
      </c>
      <c r="U536">
        <v>0.87</v>
      </c>
      <c r="V536">
        <v>13</v>
      </c>
      <c r="W536">
        <v>22</v>
      </c>
      <c r="X536">
        <v>35</v>
      </c>
      <c r="Y536">
        <v>37</v>
      </c>
      <c r="Z536">
        <v>7</v>
      </c>
      <c r="AA536">
        <v>4</v>
      </c>
      <c r="AB536">
        <v>35</v>
      </c>
      <c r="AC536">
        <v>16</v>
      </c>
      <c r="AD536">
        <v>209</v>
      </c>
    </row>
    <row r="537" spans="1:30">
      <c r="A537" s="72">
        <v>434</v>
      </c>
      <c r="B537" t="s">
        <v>1187</v>
      </c>
      <c r="C537" t="s">
        <v>811</v>
      </c>
      <c r="D537">
        <v>29</v>
      </c>
      <c r="E537" t="s">
        <v>792</v>
      </c>
      <c r="F537">
        <v>16</v>
      </c>
      <c r="G537">
        <v>7</v>
      </c>
      <c r="H537">
        <v>308</v>
      </c>
      <c r="I537">
        <v>58</v>
      </c>
      <c r="J537">
        <v>132</v>
      </c>
      <c r="K537">
        <v>0.439</v>
      </c>
      <c r="L537">
        <v>6</v>
      </c>
      <c r="M537">
        <v>24</v>
      </c>
      <c r="N537">
        <v>0.25</v>
      </c>
      <c r="O537">
        <v>52</v>
      </c>
      <c r="P537">
        <v>108</v>
      </c>
      <c r="Q537">
        <v>0.48099999999999998</v>
      </c>
      <c r="R537">
        <v>0.46200000000000002</v>
      </c>
      <c r="S537">
        <v>35</v>
      </c>
      <c r="T537">
        <v>41</v>
      </c>
      <c r="U537">
        <v>0.85399999999999998</v>
      </c>
      <c r="V537">
        <v>10</v>
      </c>
      <c r="W537">
        <v>19</v>
      </c>
      <c r="X537">
        <v>29</v>
      </c>
      <c r="Y537">
        <v>26</v>
      </c>
      <c r="Z537">
        <v>3</v>
      </c>
      <c r="AA537">
        <v>4</v>
      </c>
      <c r="AB537">
        <v>28</v>
      </c>
      <c r="AC537">
        <v>14</v>
      </c>
      <c r="AD537">
        <v>157</v>
      </c>
    </row>
    <row r="538" spans="1:30">
      <c r="A538" s="72">
        <v>434</v>
      </c>
      <c r="B538" t="s">
        <v>1187</v>
      </c>
      <c r="C538" t="s">
        <v>811</v>
      </c>
      <c r="D538">
        <v>29</v>
      </c>
      <c r="E538" t="s">
        <v>782</v>
      </c>
      <c r="F538">
        <v>9</v>
      </c>
      <c r="G538">
        <v>0</v>
      </c>
      <c r="H538">
        <v>112</v>
      </c>
      <c r="I538">
        <v>23</v>
      </c>
      <c r="J538">
        <v>54</v>
      </c>
      <c r="K538">
        <v>0.42599999999999999</v>
      </c>
      <c r="L538">
        <v>1</v>
      </c>
      <c r="M538">
        <v>6</v>
      </c>
      <c r="N538">
        <v>0.16700000000000001</v>
      </c>
      <c r="O538">
        <v>22</v>
      </c>
      <c r="P538">
        <v>48</v>
      </c>
      <c r="Q538">
        <v>0.45800000000000002</v>
      </c>
      <c r="R538">
        <v>0.435</v>
      </c>
      <c r="S538">
        <v>5</v>
      </c>
      <c r="T538">
        <v>5</v>
      </c>
      <c r="U538">
        <v>1</v>
      </c>
      <c r="V538">
        <v>3</v>
      </c>
      <c r="W538">
        <v>3</v>
      </c>
      <c r="X538">
        <v>6</v>
      </c>
      <c r="Y538">
        <v>11</v>
      </c>
      <c r="Z538">
        <v>4</v>
      </c>
      <c r="AA538">
        <v>0</v>
      </c>
      <c r="AB538">
        <v>7</v>
      </c>
      <c r="AC538">
        <v>2</v>
      </c>
      <c r="AD538">
        <v>52</v>
      </c>
    </row>
    <row r="539" spans="1:30">
      <c r="A539" s="72">
        <v>435</v>
      </c>
      <c r="B539" t="s">
        <v>1188</v>
      </c>
      <c r="C539" t="s">
        <v>769</v>
      </c>
      <c r="D539">
        <v>26</v>
      </c>
      <c r="E539" t="s">
        <v>812</v>
      </c>
      <c r="F539">
        <v>24</v>
      </c>
      <c r="G539">
        <v>20</v>
      </c>
      <c r="H539">
        <v>600</v>
      </c>
      <c r="I539">
        <v>76</v>
      </c>
      <c r="J539">
        <v>191</v>
      </c>
      <c r="K539">
        <v>0.39800000000000002</v>
      </c>
      <c r="L539">
        <v>30</v>
      </c>
      <c r="M539">
        <v>93</v>
      </c>
      <c r="N539">
        <v>0.32300000000000001</v>
      </c>
      <c r="O539">
        <v>46</v>
      </c>
      <c r="P539">
        <v>98</v>
      </c>
      <c r="Q539">
        <v>0.46899999999999997</v>
      </c>
      <c r="R539">
        <v>0.47599999999999998</v>
      </c>
      <c r="S539">
        <v>27</v>
      </c>
      <c r="T539">
        <v>36</v>
      </c>
      <c r="U539">
        <v>0.75</v>
      </c>
      <c r="V539">
        <v>10</v>
      </c>
      <c r="W539">
        <v>63</v>
      </c>
      <c r="X539">
        <v>73</v>
      </c>
      <c r="Y539">
        <v>38</v>
      </c>
      <c r="Z539">
        <v>27</v>
      </c>
      <c r="AA539">
        <v>11</v>
      </c>
      <c r="AB539">
        <v>29</v>
      </c>
      <c r="AC539">
        <v>45</v>
      </c>
      <c r="AD539">
        <v>209</v>
      </c>
    </row>
    <row r="540" spans="1:30">
      <c r="A540" s="72">
        <v>436</v>
      </c>
      <c r="B540" t="s">
        <v>1189</v>
      </c>
      <c r="C540" t="s">
        <v>811</v>
      </c>
      <c r="D540">
        <v>23</v>
      </c>
      <c r="E540" t="s">
        <v>855</v>
      </c>
      <c r="F540">
        <v>80</v>
      </c>
      <c r="G540">
        <v>16</v>
      </c>
      <c r="H540">
        <v>2068</v>
      </c>
      <c r="I540">
        <v>316</v>
      </c>
      <c r="J540">
        <v>800</v>
      </c>
      <c r="K540">
        <v>0.39500000000000002</v>
      </c>
      <c r="L540">
        <v>153</v>
      </c>
      <c r="M540">
        <v>402</v>
      </c>
      <c r="N540">
        <v>0.38100000000000001</v>
      </c>
      <c r="O540">
        <v>163</v>
      </c>
      <c r="P540">
        <v>398</v>
      </c>
      <c r="Q540">
        <v>0.41</v>
      </c>
      <c r="R540">
        <v>0.49099999999999999</v>
      </c>
      <c r="S540">
        <v>115</v>
      </c>
      <c r="T540">
        <v>149</v>
      </c>
      <c r="U540">
        <v>0.77200000000000002</v>
      </c>
      <c r="V540">
        <v>63</v>
      </c>
      <c r="W540">
        <v>313</v>
      </c>
      <c r="X540">
        <v>376</v>
      </c>
      <c r="Y540">
        <v>232</v>
      </c>
      <c r="Z540">
        <v>80</v>
      </c>
      <c r="AA540">
        <v>19</v>
      </c>
      <c r="AB540">
        <v>80</v>
      </c>
      <c r="AC540">
        <v>123</v>
      </c>
      <c r="AD540">
        <v>900</v>
      </c>
    </row>
    <row r="541" spans="1:30">
      <c r="A541" s="72">
        <v>437</v>
      </c>
      <c r="B541" t="s">
        <v>1190</v>
      </c>
      <c r="C541" t="s">
        <v>811</v>
      </c>
      <c r="D541">
        <v>27</v>
      </c>
      <c r="E541" t="s">
        <v>851</v>
      </c>
      <c r="F541">
        <v>77</v>
      </c>
      <c r="G541">
        <v>77</v>
      </c>
      <c r="H541">
        <v>2254</v>
      </c>
      <c r="I541">
        <v>346</v>
      </c>
      <c r="J541">
        <v>827</v>
      </c>
      <c r="K541">
        <v>0.41799999999999998</v>
      </c>
      <c r="L541">
        <v>96</v>
      </c>
      <c r="M541">
        <v>273</v>
      </c>
      <c r="N541">
        <v>0.35199999999999998</v>
      </c>
      <c r="O541">
        <v>250</v>
      </c>
      <c r="P541">
        <v>554</v>
      </c>
      <c r="Q541">
        <v>0.45100000000000001</v>
      </c>
      <c r="R541">
        <v>0.47599999999999998</v>
      </c>
      <c r="S541">
        <v>220</v>
      </c>
      <c r="T541">
        <v>254</v>
      </c>
      <c r="U541">
        <v>0.86599999999999999</v>
      </c>
      <c r="V541">
        <v>44</v>
      </c>
      <c r="W541">
        <v>307</v>
      </c>
      <c r="X541">
        <v>351</v>
      </c>
      <c r="Y541">
        <v>410</v>
      </c>
      <c r="Z541">
        <v>121</v>
      </c>
      <c r="AA541">
        <v>11</v>
      </c>
      <c r="AB541">
        <v>207</v>
      </c>
      <c r="AC541">
        <v>206</v>
      </c>
      <c r="AD541">
        <v>1008</v>
      </c>
    </row>
    <row r="542" spans="1:30">
      <c r="A542" s="72">
        <v>438</v>
      </c>
      <c r="B542" t="s">
        <v>1193</v>
      </c>
      <c r="C542" t="s">
        <v>811</v>
      </c>
      <c r="D542">
        <v>21</v>
      </c>
      <c r="E542" t="s">
        <v>774</v>
      </c>
      <c r="F542">
        <v>48</v>
      </c>
      <c r="G542">
        <v>35</v>
      </c>
      <c r="H542">
        <v>1234</v>
      </c>
      <c r="I542">
        <v>278</v>
      </c>
      <c r="J542">
        <v>672</v>
      </c>
      <c r="K542">
        <v>0.41399999999999998</v>
      </c>
      <c r="L542">
        <v>90</v>
      </c>
      <c r="M542">
        <v>278</v>
      </c>
      <c r="N542">
        <v>0.32400000000000001</v>
      </c>
      <c r="O542">
        <v>188</v>
      </c>
      <c r="P542">
        <v>394</v>
      </c>
      <c r="Q542">
        <v>0.47699999999999998</v>
      </c>
      <c r="R542">
        <v>0.48099999999999998</v>
      </c>
      <c r="S542">
        <v>97</v>
      </c>
      <c r="T542">
        <v>131</v>
      </c>
      <c r="U542">
        <v>0.74</v>
      </c>
      <c r="V542">
        <v>30</v>
      </c>
      <c r="W542">
        <v>159</v>
      </c>
      <c r="X542">
        <v>189</v>
      </c>
      <c r="Y542">
        <v>249</v>
      </c>
      <c r="Z542">
        <v>36</v>
      </c>
      <c r="AA542">
        <v>17</v>
      </c>
      <c r="AB542">
        <v>147</v>
      </c>
      <c r="AC542">
        <v>93</v>
      </c>
      <c r="AD542">
        <v>743</v>
      </c>
    </row>
    <row r="543" spans="1:30">
      <c r="A543" s="72">
        <v>439</v>
      </c>
      <c r="B543" t="s">
        <v>1194</v>
      </c>
      <c r="C543" t="s">
        <v>776</v>
      </c>
      <c r="D543">
        <v>21</v>
      </c>
      <c r="E543" t="s">
        <v>786</v>
      </c>
      <c r="F543">
        <v>74</v>
      </c>
      <c r="G543">
        <v>19</v>
      </c>
      <c r="H543">
        <v>1810</v>
      </c>
      <c r="I543">
        <v>340</v>
      </c>
      <c r="J543">
        <v>661</v>
      </c>
      <c r="K543">
        <v>0.51400000000000001</v>
      </c>
      <c r="L543">
        <v>13</v>
      </c>
      <c r="M543">
        <v>37</v>
      </c>
      <c r="N543">
        <v>0.35099999999999998</v>
      </c>
      <c r="O543">
        <v>327</v>
      </c>
      <c r="P543">
        <v>624</v>
      </c>
      <c r="Q543">
        <v>0.52400000000000002</v>
      </c>
      <c r="R543">
        <v>0.52400000000000002</v>
      </c>
      <c r="S543">
        <v>168</v>
      </c>
      <c r="T543">
        <v>224</v>
      </c>
      <c r="U543">
        <v>0.75</v>
      </c>
      <c r="V543">
        <v>165</v>
      </c>
      <c r="W543">
        <v>407</v>
      </c>
      <c r="X543">
        <v>572</v>
      </c>
      <c r="Y543">
        <v>151</v>
      </c>
      <c r="Z543">
        <v>40</v>
      </c>
      <c r="AA543">
        <v>32</v>
      </c>
      <c r="AB543">
        <v>137</v>
      </c>
      <c r="AC543">
        <v>220</v>
      </c>
      <c r="AD543">
        <v>861</v>
      </c>
    </row>
    <row r="544" spans="1:30">
      <c r="A544" s="72">
        <v>440</v>
      </c>
      <c r="B544" t="s">
        <v>1408</v>
      </c>
      <c r="C544" t="s">
        <v>794</v>
      </c>
      <c r="D544">
        <v>24</v>
      </c>
      <c r="E544" t="s">
        <v>778</v>
      </c>
      <c r="F544">
        <v>22</v>
      </c>
      <c r="G544">
        <v>6</v>
      </c>
      <c r="H544">
        <v>344</v>
      </c>
      <c r="I544">
        <v>44</v>
      </c>
      <c r="J544">
        <v>81</v>
      </c>
      <c r="K544">
        <v>0.54300000000000004</v>
      </c>
      <c r="L544">
        <v>5</v>
      </c>
      <c r="M544">
        <v>10</v>
      </c>
      <c r="N544">
        <v>0.5</v>
      </c>
      <c r="O544">
        <v>39</v>
      </c>
      <c r="P544">
        <v>71</v>
      </c>
      <c r="Q544">
        <v>0.54900000000000004</v>
      </c>
      <c r="R544">
        <v>0.57399999999999995</v>
      </c>
      <c r="S544">
        <v>10</v>
      </c>
      <c r="T544">
        <v>16</v>
      </c>
      <c r="U544">
        <v>0.625</v>
      </c>
      <c r="V544">
        <v>21</v>
      </c>
      <c r="W544">
        <v>57</v>
      </c>
      <c r="X544">
        <v>78</v>
      </c>
      <c r="Y544">
        <v>9</v>
      </c>
      <c r="Z544">
        <v>8</v>
      </c>
      <c r="AA544">
        <v>22</v>
      </c>
      <c r="AB544">
        <v>8</v>
      </c>
      <c r="AC544">
        <v>48</v>
      </c>
      <c r="AD544">
        <v>103</v>
      </c>
    </row>
    <row r="545" spans="1:30">
      <c r="A545" s="72">
        <v>441</v>
      </c>
      <c r="B545" t="s">
        <v>1196</v>
      </c>
      <c r="C545" t="s">
        <v>766</v>
      </c>
      <c r="D545">
        <v>23</v>
      </c>
      <c r="E545" t="s">
        <v>797</v>
      </c>
      <c r="F545">
        <v>78</v>
      </c>
      <c r="G545">
        <v>73</v>
      </c>
      <c r="H545">
        <v>2310</v>
      </c>
      <c r="I545">
        <v>403</v>
      </c>
      <c r="J545">
        <v>890</v>
      </c>
      <c r="K545">
        <v>0.45300000000000001</v>
      </c>
      <c r="L545">
        <v>157</v>
      </c>
      <c r="M545">
        <v>399</v>
      </c>
      <c r="N545">
        <v>0.39300000000000002</v>
      </c>
      <c r="O545">
        <v>246</v>
      </c>
      <c r="P545">
        <v>491</v>
      </c>
      <c r="Q545">
        <v>0.501</v>
      </c>
      <c r="R545">
        <v>0.54100000000000004</v>
      </c>
      <c r="S545">
        <v>178</v>
      </c>
      <c r="T545">
        <v>207</v>
      </c>
      <c r="U545">
        <v>0.86</v>
      </c>
      <c r="V545">
        <v>154</v>
      </c>
      <c r="W545">
        <v>366</v>
      </c>
      <c r="X545">
        <v>520</v>
      </c>
      <c r="Y545">
        <v>202</v>
      </c>
      <c r="Z545">
        <v>51</v>
      </c>
      <c r="AA545">
        <v>20</v>
      </c>
      <c r="AB545">
        <v>148</v>
      </c>
      <c r="AC545">
        <v>160</v>
      </c>
      <c r="AD545">
        <v>1141</v>
      </c>
    </row>
    <row r="546" spans="1:30">
      <c r="A546" s="72">
        <v>442</v>
      </c>
      <c r="B546" t="s">
        <v>1197</v>
      </c>
      <c r="C546" t="s">
        <v>769</v>
      </c>
      <c r="D546">
        <v>26</v>
      </c>
      <c r="E546" t="s">
        <v>833</v>
      </c>
      <c r="F546">
        <v>73</v>
      </c>
      <c r="G546">
        <v>30</v>
      </c>
      <c r="H546">
        <v>1643</v>
      </c>
      <c r="I546">
        <v>201</v>
      </c>
      <c r="J546">
        <v>384</v>
      </c>
      <c r="K546">
        <v>0.52300000000000002</v>
      </c>
      <c r="L546">
        <v>47</v>
      </c>
      <c r="M546">
        <v>101</v>
      </c>
      <c r="N546">
        <v>0.46500000000000002</v>
      </c>
      <c r="O546">
        <v>154</v>
      </c>
      <c r="P546">
        <v>283</v>
      </c>
      <c r="Q546">
        <v>0.54400000000000004</v>
      </c>
      <c r="R546">
        <v>0.58499999999999996</v>
      </c>
      <c r="S546">
        <v>75</v>
      </c>
      <c r="T546">
        <v>96</v>
      </c>
      <c r="U546">
        <v>0.78100000000000003</v>
      </c>
      <c r="V546">
        <v>72</v>
      </c>
      <c r="W546">
        <v>161</v>
      </c>
      <c r="X546">
        <v>233</v>
      </c>
      <c r="Y546">
        <v>286</v>
      </c>
      <c r="Z546">
        <v>52</v>
      </c>
      <c r="AA546">
        <v>15</v>
      </c>
      <c r="AB546">
        <v>83</v>
      </c>
      <c r="AC546">
        <v>131</v>
      </c>
      <c r="AD546">
        <v>524</v>
      </c>
    </row>
    <row r="547" spans="1:30">
      <c r="A547" s="72">
        <v>443</v>
      </c>
      <c r="B547" t="s">
        <v>1198</v>
      </c>
      <c r="C547" t="s">
        <v>811</v>
      </c>
      <c r="D547">
        <v>24</v>
      </c>
      <c r="E547" t="s">
        <v>831</v>
      </c>
      <c r="F547">
        <v>67</v>
      </c>
      <c r="G547">
        <v>67</v>
      </c>
      <c r="H547">
        <v>2078</v>
      </c>
      <c r="I547">
        <v>500</v>
      </c>
      <c r="J547">
        <v>1146</v>
      </c>
      <c r="K547">
        <v>0.436</v>
      </c>
      <c r="L547">
        <v>76</v>
      </c>
      <c r="M547">
        <v>262</v>
      </c>
      <c r="N547">
        <v>0.28999999999999998</v>
      </c>
      <c r="O547">
        <v>424</v>
      </c>
      <c r="P547">
        <v>884</v>
      </c>
      <c r="Q547">
        <v>0.48</v>
      </c>
      <c r="R547">
        <v>0.46899999999999997</v>
      </c>
      <c r="S547">
        <v>225</v>
      </c>
      <c r="T547">
        <v>265</v>
      </c>
      <c r="U547">
        <v>0.84899999999999998</v>
      </c>
      <c r="V547">
        <v>44</v>
      </c>
      <c r="W547">
        <v>164</v>
      </c>
      <c r="X547">
        <v>208</v>
      </c>
      <c r="Y547">
        <v>417</v>
      </c>
      <c r="Z547">
        <v>72</v>
      </c>
      <c r="AA547">
        <v>6</v>
      </c>
      <c r="AB547">
        <v>183</v>
      </c>
      <c r="AC547">
        <v>147</v>
      </c>
      <c r="AD547">
        <v>1301</v>
      </c>
    </row>
    <row r="548" spans="1:30">
      <c r="A548" s="72">
        <v>444</v>
      </c>
      <c r="B548" t="s">
        <v>1200</v>
      </c>
      <c r="C548" t="s">
        <v>766</v>
      </c>
      <c r="D548">
        <v>29</v>
      </c>
      <c r="E548" t="s">
        <v>833</v>
      </c>
      <c r="F548">
        <v>76</v>
      </c>
      <c r="G548">
        <v>1</v>
      </c>
      <c r="H548">
        <v>1406</v>
      </c>
      <c r="I548">
        <v>276</v>
      </c>
      <c r="J548">
        <v>524</v>
      </c>
      <c r="K548">
        <v>0.52700000000000002</v>
      </c>
      <c r="L548">
        <v>66</v>
      </c>
      <c r="M548">
        <v>163</v>
      </c>
      <c r="N548">
        <v>0.40500000000000003</v>
      </c>
      <c r="O548">
        <v>210</v>
      </c>
      <c r="P548">
        <v>361</v>
      </c>
      <c r="Q548">
        <v>0.58199999999999996</v>
      </c>
      <c r="R548">
        <v>0.59</v>
      </c>
      <c r="S548">
        <v>50</v>
      </c>
      <c r="T548">
        <v>76</v>
      </c>
      <c r="U548">
        <v>0.65800000000000003</v>
      </c>
      <c r="V548">
        <v>50</v>
      </c>
      <c r="W548">
        <v>197</v>
      </c>
      <c r="X548">
        <v>247</v>
      </c>
      <c r="Y548">
        <v>80</v>
      </c>
      <c r="Z548">
        <v>23</v>
      </c>
      <c r="AA548">
        <v>10</v>
      </c>
      <c r="AB548">
        <v>79</v>
      </c>
      <c r="AC548">
        <v>148</v>
      </c>
      <c r="AD548">
        <v>668</v>
      </c>
    </row>
    <row r="549" spans="1:30">
      <c r="A549" s="72">
        <v>445</v>
      </c>
      <c r="B549" t="s">
        <v>1201</v>
      </c>
      <c r="C549" t="s">
        <v>794</v>
      </c>
      <c r="D549">
        <v>33</v>
      </c>
      <c r="E549" t="s">
        <v>851</v>
      </c>
      <c r="F549">
        <v>38</v>
      </c>
      <c r="G549">
        <v>6</v>
      </c>
      <c r="H549">
        <v>806</v>
      </c>
      <c r="I549">
        <v>118</v>
      </c>
      <c r="J549">
        <v>240</v>
      </c>
      <c r="K549">
        <v>0.49199999999999999</v>
      </c>
      <c r="L549">
        <v>32</v>
      </c>
      <c r="M549">
        <v>84</v>
      </c>
      <c r="N549">
        <v>0.38100000000000001</v>
      </c>
      <c r="O549">
        <v>86</v>
      </c>
      <c r="P549">
        <v>156</v>
      </c>
      <c r="Q549">
        <v>0.55100000000000005</v>
      </c>
      <c r="R549">
        <v>0.55800000000000005</v>
      </c>
      <c r="S549">
        <v>44</v>
      </c>
      <c r="T549">
        <v>54</v>
      </c>
      <c r="U549">
        <v>0.81499999999999995</v>
      </c>
      <c r="V549">
        <v>29</v>
      </c>
      <c r="W549">
        <v>132</v>
      </c>
      <c r="X549">
        <v>161</v>
      </c>
      <c r="Y549">
        <v>33</v>
      </c>
      <c r="Z549">
        <v>52</v>
      </c>
      <c r="AA549">
        <v>12</v>
      </c>
      <c r="AB549">
        <v>30</v>
      </c>
      <c r="AC549">
        <v>59</v>
      </c>
      <c r="AD549">
        <v>312</v>
      </c>
    </row>
    <row r="550" spans="1:30">
      <c r="A550" s="72">
        <v>446</v>
      </c>
      <c r="B550" t="s">
        <v>1202</v>
      </c>
      <c r="C550" t="s">
        <v>769</v>
      </c>
      <c r="D550">
        <v>23</v>
      </c>
      <c r="E550" t="s">
        <v>788</v>
      </c>
      <c r="F550">
        <v>35</v>
      </c>
      <c r="G550">
        <v>9</v>
      </c>
      <c r="H550">
        <v>692</v>
      </c>
      <c r="I550">
        <v>116</v>
      </c>
      <c r="J550">
        <v>269</v>
      </c>
      <c r="K550">
        <v>0.43099999999999999</v>
      </c>
      <c r="L550">
        <v>49</v>
      </c>
      <c r="M550">
        <v>122</v>
      </c>
      <c r="N550">
        <v>0.40200000000000002</v>
      </c>
      <c r="O550">
        <v>67</v>
      </c>
      <c r="P550">
        <v>147</v>
      </c>
      <c r="Q550">
        <v>0.45600000000000002</v>
      </c>
      <c r="R550">
        <v>0.52200000000000002</v>
      </c>
      <c r="S550">
        <v>44</v>
      </c>
      <c r="T550">
        <v>59</v>
      </c>
      <c r="U550">
        <v>0.746</v>
      </c>
      <c r="V550">
        <v>16</v>
      </c>
      <c r="W550">
        <v>40</v>
      </c>
      <c r="X550">
        <v>56</v>
      </c>
      <c r="Y550">
        <v>66</v>
      </c>
      <c r="Z550">
        <v>18</v>
      </c>
      <c r="AA550">
        <v>5</v>
      </c>
      <c r="AB550">
        <v>54</v>
      </c>
      <c r="AC550">
        <v>59</v>
      </c>
      <c r="AD550">
        <v>325</v>
      </c>
    </row>
    <row r="551" spans="1:30">
      <c r="A551" s="72">
        <v>447</v>
      </c>
      <c r="B551" t="s">
        <v>1204</v>
      </c>
      <c r="C551" t="s">
        <v>811</v>
      </c>
      <c r="D551">
        <v>31</v>
      </c>
      <c r="E551" t="s">
        <v>772</v>
      </c>
      <c r="F551">
        <v>28</v>
      </c>
      <c r="G551">
        <v>3</v>
      </c>
      <c r="H551">
        <v>392</v>
      </c>
      <c r="I551">
        <v>42</v>
      </c>
      <c r="J551">
        <v>117</v>
      </c>
      <c r="K551">
        <v>0.35899999999999999</v>
      </c>
      <c r="L551">
        <v>8</v>
      </c>
      <c r="M551">
        <v>26</v>
      </c>
      <c r="N551">
        <v>0.308</v>
      </c>
      <c r="O551">
        <v>34</v>
      </c>
      <c r="P551">
        <v>91</v>
      </c>
      <c r="Q551">
        <v>0.374</v>
      </c>
      <c r="R551">
        <v>0.39300000000000002</v>
      </c>
      <c r="S551">
        <v>44</v>
      </c>
      <c r="T551">
        <v>57</v>
      </c>
      <c r="U551">
        <v>0.77200000000000002</v>
      </c>
      <c r="V551">
        <v>6</v>
      </c>
      <c r="W551">
        <v>32</v>
      </c>
      <c r="X551">
        <v>38</v>
      </c>
      <c r="Y551">
        <v>77</v>
      </c>
      <c r="Z551">
        <v>14</v>
      </c>
      <c r="AA551">
        <v>2</v>
      </c>
      <c r="AB551">
        <v>30</v>
      </c>
      <c r="AC551">
        <v>29</v>
      </c>
      <c r="AD551">
        <v>136</v>
      </c>
    </row>
    <row r="552" spans="1:30">
      <c r="A552" s="72">
        <v>447</v>
      </c>
      <c r="B552" t="s">
        <v>1204</v>
      </c>
      <c r="C552" t="s">
        <v>811</v>
      </c>
      <c r="D552">
        <v>31</v>
      </c>
      <c r="E552" t="s">
        <v>804</v>
      </c>
      <c r="F552">
        <v>13</v>
      </c>
      <c r="G552">
        <v>3</v>
      </c>
      <c r="H552">
        <v>167</v>
      </c>
      <c r="I552">
        <v>17</v>
      </c>
      <c r="J552">
        <v>53</v>
      </c>
      <c r="K552">
        <v>0.32100000000000001</v>
      </c>
      <c r="L552">
        <v>2</v>
      </c>
      <c r="M552">
        <v>11</v>
      </c>
      <c r="N552">
        <v>0.182</v>
      </c>
      <c r="O552">
        <v>15</v>
      </c>
      <c r="P552">
        <v>42</v>
      </c>
      <c r="Q552">
        <v>0.35699999999999998</v>
      </c>
      <c r="R552">
        <v>0.34</v>
      </c>
      <c r="S552">
        <v>12</v>
      </c>
      <c r="T552">
        <v>15</v>
      </c>
      <c r="U552">
        <v>0.8</v>
      </c>
      <c r="V552">
        <v>1</v>
      </c>
      <c r="W552">
        <v>17</v>
      </c>
      <c r="X552">
        <v>18</v>
      </c>
      <c r="Y552">
        <v>27</v>
      </c>
      <c r="Z552">
        <v>7</v>
      </c>
      <c r="AA552">
        <v>1</v>
      </c>
      <c r="AB552">
        <v>15</v>
      </c>
      <c r="AC552">
        <v>14</v>
      </c>
      <c r="AD552">
        <v>48</v>
      </c>
    </row>
    <row r="553" spans="1:30">
      <c r="A553" s="72">
        <v>447</v>
      </c>
      <c r="B553" t="s">
        <v>1204</v>
      </c>
      <c r="C553" t="s">
        <v>811</v>
      </c>
      <c r="D553">
        <v>31</v>
      </c>
      <c r="E553" t="s">
        <v>833</v>
      </c>
      <c r="F553">
        <v>15</v>
      </c>
      <c r="G553">
        <v>0</v>
      </c>
      <c r="H553">
        <v>225</v>
      </c>
      <c r="I553">
        <v>25</v>
      </c>
      <c r="J553">
        <v>64</v>
      </c>
      <c r="K553">
        <v>0.39100000000000001</v>
      </c>
      <c r="L553">
        <v>6</v>
      </c>
      <c r="M553">
        <v>15</v>
      </c>
      <c r="N553">
        <v>0.4</v>
      </c>
      <c r="O553">
        <v>19</v>
      </c>
      <c r="P553">
        <v>49</v>
      </c>
      <c r="Q553">
        <v>0.38800000000000001</v>
      </c>
      <c r="R553">
        <v>0.438</v>
      </c>
      <c r="S553">
        <v>32</v>
      </c>
      <c r="T553">
        <v>42</v>
      </c>
      <c r="U553">
        <v>0.76200000000000001</v>
      </c>
      <c r="V553">
        <v>5</v>
      </c>
      <c r="W553">
        <v>15</v>
      </c>
      <c r="X553">
        <v>20</v>
      </c>
      <c r="Y553">
        <v>50</v>
      </c>
      <c r="Z553">
        <v>7</v>
      </c>
      <c r="AA553">
        <v>1</v>
      </c>
      <c r="AB553">
        <v>15</v>
      </c>
      <c r="AC553">
        <v>15</v>
      </c>
      <c r="AD553">
        <v>88</v>
      </c>
    </row>
    <row r="554" spans="1:30">
      <c r="A554" s="72">
        <v>448</v>
      </c>
      <c r="B554" t="s">
        <v>1205</v>
      </c>
      <c r="C554" t="s">
        <v>769</v>
      </c>
      <c r="D554">
        <v>27</v>
      </c>
      <c r="E554" t="s">
        <v>792</v>
      </c>
      <c r="F554">
        <v>14</v>
      </c>
      <c r="G554">
        <v>6</v>
      </c>
      <c r="H554">
        <v>276</v>
      </c>
      <c r="I554">
        <v>22</v>
      </c>
      <c r="J554">
        <v>58</v>
      </c>
      <c r="K554">
        <v>0.379</v>
      </c>
      <c r="L554">
        <v>7</v>
      </c>
      <c r="M554">
        <v>26</v>
      </c>
      <c r="N554">
        <v>0.26900000000000002</v>
      </c>
      <c r="O554">
        <v>15</v>
      </c>
      <c r="P554">
        <v>32</v>
      </c>
      <c r="Q554">
        <v>0.46899999999999997</v>
      </c>
      <c r="R554">
        <v>0.44</v>
      </c>
      <c r="S554">
        <v>11</v>
      </c>
      <c r="T554">
        <v>15</v>
      </c>
      <c r="U554">
        <v>0.73299999999999998</v>
      </c>
      <c r="V554">
        <v>7</v>
      </c>
      <c r="W554">
        <v>34</v>
      </c>
      <c r="X554">
        <v>41</v>
      </c>
      <c r="Y554">
        <v>17</v>
      </c>
      <c r="Z554">
        <v>9</v>
      </c>
      <c r="AA554">
        <v>4</v>
      </c>
      <c r="AB554">
        <v>16</v>
      </c>
      <c r="AC554">
        <v>22</v>
      </c>
      <c r="AD554">
        <v>62</v>
      </c>
    </row>
    <row r="555" spans="1:30">
      <c r="A555" s="72">
        <v>449</v>
      </c>
      <c r="B555" t="s">
        <v>1206</v>
      </c>
      <c r="C555" t="s">
        <v>766</v>
      </c>
      <c r="D555">
        <v>23</v>
      </c>
      <c r="E555" t="s">
        <v>869</v>
      </c>
      <c r="F555">
        <v>81</v>
      </c>
      <c r="G555">
        <v>5</v>
      </c>
      <c r="H555">
        <v>1679</v>
      </c>
      <c r="I555">
        <v>253</v>
      </c>
      <c r="J555">
        <v>498</v>
      </c>
      <c r="K555">
        <v>0.50800000000000001</v>
      </c>
      <c r="L555">
        <v>29</v>
      </c>
      <c r="M555">
        <v>132</v>
      </c>
      <c r="N555">
        <v>0.22</v>
      </c>
      <c r="O555">
        <v>224</v>
      </c>
      <c r="P555">
        <v>366</v>
      </c>
      <c r="Q555">
        <v>0.61199999999999999</v>
      </c>
      <c r="R555">
        <v>0.53700000000000003</v>
      </c>
      <c r="S555">
        <v>54</v>
      </c>
      <c r="T555">
        <v>87</v>
      </c>
      <c r="U555">
        <v>0.621</v>
      </c>
      <c r="V555">
        <v>79</v>
      </c>
      <c r="W555">
        <v>285</v>
      </c>
      <c r="X555">
        <v>364</v>
      </c>
      <c r="Y555">
        <v>159</v>
      </c>
      <c r="Z555">
        <v>62</v>
      </c>
      <c r="AA555">
        <v>42</v>
      </c>
      <c r="AB555">
        <v>67</v>
      </c>
      <c r="AC555">
        <v>166</v>
      </c>
      <c r="AD555">
        <v>589</v>
      </c>
    </row>
    <row r="556" spans="1:30">
      <c r="A556" s="72">
        <v>450</v>
      </c>
      <c r="B556" t="s">
        <v>1409</v>
      </c>
      <c r="C556" t="s">
        <v>769</v>
      </c>
      <c r="D556">
        <v>30</v>
      </c>
      <c r="E556" t="s">
        <v>855</v>
      </c>
      <c r="F556">
        <v>2</v>
      </c>
      <c r="G556">
        <v>0</v>
      </c>
      <c r="H556">
        <v>7</v>
      </c>
      <c r="I556">
        <v>0</v>
      </c>
      <c r="J556">
        <v>3</v>
      </c>
      <c r="K556">
        <v>0</v>
      </c>
      <c r="L556">
        <v>0</v>
      </c>
      <c r="M556">
        <v>2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V556">
        <v>1</v>
      </c>
      <c r="W556">
        <v>1</v>
      </c>
      <c r="X556">
        <v>2</v>
      </c>
      <c r="Y556">
        <v>0</v>
      </c>
      <c r="Z556">
        <v>1</v>
      </c>
      <c r="AA556">
        <v>0</v>
      </c>
      <c r="AB556">
        <v>0</v>
      </c>
      <c r="AC556">
        <v>1</v>
      </c>
      <c r="AD556">
        <v>0</v>
      </c>
    </row>
    <row r="557" spans="1:30">
      <c r="A557" s="72">
        <v>451</v>
      </c>
      <c r="B557" t="s">
        <v>1410</v>
      </c>
      <c r="C557" t="s">
        <v>811</v>
      </c>
      <c r="D557">
        <v>21</v>
      </c>
      <c r="E557" t="s">
        <v>797</v>
      </c>
      <c r="F557">
        <v>81</v>
      </c>
      <c r="G557">
        <v>81</v>
      </c>
      <c r="H557">
        <v>2732</v>
      </c>
      <c r="I557">
        <v>544</v>
      </c>
      <c r="J557">
        <v>998</v>
      </c>
      <c r="K557">
        <v>0.54500000000000004</v>
      </c>
      <c r="L557">
        <v>0</v>
      </c>
      <c r="M557">
        <v>11</v>
      </c>
      <c r="N557">
        <v>0</v>
      </c>
      <c r="O557">
        <v>544</v>
      </c>
      <c r="P557">
        <v>987</v>
      </c>
      <c r="Q557">
        <v>0.55100000000000005</v>
      </c>
      <c r="R557">
        <v>0.54500000000000004</v>
      </c>
      <c r="S557">
        <v>191</v>
      </c>
      <c r="T557">
        <v>341</v>
      </c>
      <c r="U557">
        <v>0.56000000000000005</v>
      </c>
      <c r="V557">
        <v>145</v>
      </c>
      <c r="W557">
        <v>514</v>
      </c>
      <c r="X557">
        <v>659</v>
      </c>
      <c r="Y557">
        <v>661</v>
      </c>
      <c r="Z557">
        <v>140</v>
      </c>
      <c r="AA557">
        <v>70</v>
      </c>
      <c r="AB557">
        <v>278</v>
      </c>
      <c r="AC557">
        <v>211</v>
      </c>
      <c r="AD557">
        <v>1279</v>
      </c>
    </row>
    <row r="558" spans="1:30">
      <c r="A558" s="72">
        <v>452</v>
      </c>
      <c r="B558" t="s">
        <v>1207</v>
      </c>
      <c r="C558" t="s">
        <v>769</v>
      </c>
      <c r="D558">
        <v>28</v>
      </c>
      <c r="E558" t="s">
        <v>812</v>
      </c>
      <c r="F558">
        <v>69</v>
      </c>
      <c r="G558">
        <v>50</v>
      </c>
      <c r="H558">
        <v>2029</v>
      </c>
      <c r="I558">
        <v>354</v>
      </c>
      <c r="J558">
        <v>761</v>
      </c>
      <c r="K558">
        <v>0.46500000000000002</v>
      </c>
      <c r="L558">
        <v>69</v>
      </c>
      <c r="M558">
        <v>204</v>
      </c>
      <c r="N558">
        <v>0.33800000000000002</v>
      </c>
      <c r="O558">
        <v>285</v>
      </c>
      <c r="P558">
        <v>557</v>
      </c>
      <c r="Q558">
        <v>0.51200000000000001</v>
      </c>
      <c r="R558">
        <v>0.51100000000000001</v>
      </c>
      <c r="S558">
        <v>185</v>
      </c>
      <c r="T558">
        <v>241</v>
      </c>
      <c r="U558">
        <v>0.76800000000000002</v>
      </c>
      <c r="V558">
        <v>61</v>
      </c>
      <c r="W558">
        <v>178</v>
      </c>
      <c r="X558">
        <v>239</v>
      </c>
      <c r="Y558">
        <v>171</v>
      </c>
      <c r="Z558">
        <v>58</v>
      </c>
      <c r="AA558">
        <v>16</v>
      </c>
      <c r="AB558">
        <v>146</v>
      </c>
      <c r="AC558">
        <v>175</v>
      </c>
      <c r="AD558">
        <v>962</v>
      </c>
    </row>
    <row r="559" spans="1:30">
      <c r="A559" s="72">
        <v>453</v>
      </c>
      <c r="B559" t="s">
        <v>1411</v>
      </c>
      <c r="C559" t="s">
        <v>811</v>
      </c>
      <c r="D559">
        <v>20</v>
      </c>
      <c r="E559" t="s">
        <v>788</v>
      </c>
      <c r="F559">
        <v>32</v>
      </c>
      <c r="G559">
        <v>12</v>
      </c>
      <c r="H559">
        <v>643</v>
      </c>
      <c r="I559">
        <v>80</v>
      </c>
      <c r="J559">
        <v>189</v>
      </c>
      <c r="K559">
        <v>0.42299999999999999</v>
      </c>
      <c r="L559">
        <v>11</v>
      </c>
      <c r="M559">
        <v>39</v>
      </c>
      <c r="N559">
        <v>0.28199999999999997</v>
      </c>
      <c r="O559">
        <v>69</v>
      </c>
      <c r="P559">
        <v>150</v>
      </c>
      <c r="Q559">
        <v>0.46</v>
      </c>
      <c r="R559">
        <v>0.45200000000000001</v>
      </c>
      <c r="S559">
        <v>25</v>
      </c>
      <c r="T559">
        <v>25</v>
      </c>
      <c r="U559">
        <v>1</v>
      </c>
      <c r="V559">
        <v>14</v>
      </c>
      <c r="W559">
        <v>36</v>
      </c>
      <c r="X559">
        <v>50</v>
      </c>
      <c r="Y559">
        <v>68</v>
      </c>
      <c r="Z559">
        <v>18</v>
      </c>
      <c r="AA559">
        <v>5</v>
      </c>
      <c r="AB559">
        <v>44</v>
      </c>
      <c r="AC559">
        <v>61</v>
      </c>
      <c r="AD559">
        <v>196</v>
      </c>
    </row>
    <row r="560" spans="1:30">
      <c r="A560" s="72">
        <v>454</v>
      </c>
      <c r="B560" t="s">
        <v>1208</v>
      </c>
      <c r="C560" t="s">
        <v>794</v>
      </c>
      <c r="D560">
        <v>29</v>
      </c>
      <c r="E560" t="s">
        <v>770</v>
      </c>
      <c r="F560">
        <v>12</v>
      </c>
      <c r="G560">
        <v>0</v>
      </c>
      <c r="H560">
        <v>59</v>
      </c>
      <c r="I560">
        <v>7</v>
      </c>
      <c r="J560">
        <v>21</v>
      </c>
      <c r="K560">
        <v>0.33300000000000002</v>
      </c>
      <c r="L560">
        <v>2</v>
      </c>
      <c r="M560">
        <v>5</v>
      </c>
      <c r="N560">
        <v>0.4</v>
      </c>
      <c r="O560">
        <v>5</v>
      </c>
      <c r="P560">
        <v>16</v>
      </c>
      <c r="Q560">
        <v>0.313</v>
      </c>
      <c r="R560">
        <v>0.38100000000000001</v>
      </c>
      <c r="S560">
        <v>7</v>
      </c>
      <c r="T560">
        <v>13</v>
      </c>
      <c r="U560">
        <v>0.53800000000000003</v>
      </c>
      <c r="V560">
        <v>1</v>
      </c>
      <c r="W560">
        <v>9</v>
      </c>
      <c r="X560">
        <v>10</v>
      </c>
      <c r="Y560">
        <v>2</v>
      </c>
      <c r="Z560">
        <v>1</v>
      </c>
      <c r="AA560">
        <v>0</v>
      </c>
      <c r="AB560">
        <v>3</v>
      </c>
      <c r="AC560">
        <v>4</v>
      </c>
      <c r="AD560">
        <v>23</v>
      </c>
    </row>
    <row r="561" spans="1:30">
      <c r="A561" s="72">
        <v>455</v>
      </c>
      <c r="B561" t="s">
        <v>1209</v>
      </c>
      <c r="C561" t="s">
        <v>769</v>
      </c>
      <c r="D561">
        <v>23</v>
      </c>
      <c r="E561" t="s">
        <v>855</v>
      </c>
      <c r="F561">
        <v>54</v>
      </c>
      <c r="G561">
        <v>11</v>
      </c>
      <c r="H561">
        <v>1614</v>
      </c>
      <c r="I561">
        <v>189</v>
      </c>
      <c r="J561">
        <v>515</v>
      </c>
      <c r="K561">
        <v>0.36699999999999999</v>
      </c>
      <c r="L561">
        <v>75</v>
      </c>
      <c r="M561">
        <v>249</v>
      </c>
      <c r="N561">
        <v>0.30099999999999999</v>
      </c>
      <c r="O561">
        <v>114</v>
      </c>
      <c r="P561">
        <v>266</v>
      </c>
      <c r="Q561">
        <v>0.42899999999999999</v>
      </c>
      <c r="R561">
        <v>0.44</v>
      </c>
      <c r="S561">
        <v>97</v>
      </c>
      <c r="T561">
        <v>133</v>
      </c>
      <c r="U561">
        <v>0.72899999999999998</v>
      </c>
      <c r="V561">
        <v>43</v>
      </c>
      <c r="W561">
        <v>146</v>
      </c>
      <c r="X561">
        <v>189</v>
      </c>
      <c r="Y561">
        <v>259</v>
      </c>
      <c r="Z561">
        <v>71</v>
      </c>
      <c r="AA561">
        <v>23</v>
      </c>
      <c r="AB561">
        <v>129</v>
      </c>
      <c r="AC561">
        <v>133</v>
      </c>
      <c r="AD561">
        <v>550</v>
      </c>
    </row>
    <row r="562" spans="1:30">
      <c r="A562" s="72">
        <v>456</v>
      </c>
      <c r="B562" t="s">
        <v>1412</v>
      </c>
      <c r="C562" t="s">
        <v>811</v>
      </c>
      <c r="D562">
        <v>20</v>
      </c>
      <c r="E562" t="s">
        <v>773</v>
      </c>
      <c r="F562">
        <v>69</v>
      </c>
      <c r="G562">
        <v>69</v>
      </c>
      <c r="H562">
        <v>2049</v>
      </c>
      <c r="I562">
        <v>404</v>
      </c>
      <c r="J562">
        <v>1024</v>
      </c>
      <c r="K562">
        <v>0.39500000000000002</v>
      </c>
      <c r="L562">
        <v>106</v>
      </c>
      <c r="M562">
        <v>339</v>
      </c>
      <c r="N562">
        <v>0.313</v>
      </c>
      <c r="O562">
        <v>298</v>
      </c>
      <c r="P562">
        <v>685</v>
      </c>
      <c r="Q562">
        <v>0.435</v>
      </c>
      <c r="R562">
        <v>0.44600000000000001</v>
      </c>
      <c r="S562">
        <v>134</v>
      </c>
      <c r="T562">
        <v>193</v>
      </c>
      <c r="U562">
        <v>0.69399999999999995</v>
      </c>
      <c r="V562">
        <v>50</v>
      </c>
      <c r="W562">
        <v>210</v>
      </c>
      <c r="X562">
        <v>260</v>
      </c>
      <c r="Y562">
        <v>358</v>
      </c>
      <c r="Z562">
        <v>71</v>
      </c>
      <c r="AA562">
        <v>18</v>
      </c>
      <c r="AB562">
        <v>194</v>
      </c>
      <c r="AC562">
        <v>152</v>
      </c>
      <c r="AD562">
        <v>1048</v>
      </c>
    </row>
    <row r="563" spans="1:30">
      <c r="A563" s="72">
        <v>457</v>
      </c>
      <c r="B563" t="s">
        <v>1210</v>
      </c>
      <c r="C563" t="s">
        <v>811</v>
      </c>
      <c r="D563">
        <v>29</v>
      </c>
      <c r="E563" t="s">
        <v>829</v>
      </c>
      <c r="F563">
        <v>82</v>
      </c>
      <c r="G563">
        <v>35</v>
      </c>
      <c r="H563">
        <v>2043</v>
      </c>
      <c r="I563">
        <v>389</v>
      </c>
      <c r="J563">
        <v>801</v>
      </c>
      <c r="K563">
        <v>0.48599999999999999</v>
      </c>
      <c r="L563">
        <v>35</v>
      </c>
      <c r="M563">
        <v>101</v>
      </c>
      <c r="N563">
        <v>0.34699999999999998</v>
      </c>
      <c r="O563">
        <v>354</v>
      </c>
      <c r="P563">
        <v>700</v>
      </c>
      <c r="Q563">
        <v>0.50600000000000001</v>
      </c>
      <c r="R563">
        <v>0.50700000000000001</v>
      </c>
      <c r="S563">
        <v>81</v>
      </c>
      <c r="T563">
        <v>116</v>
      </c>
      <c r="U563">
        <v>0.69799999999999995</v>
      </c>
      <c r="V563">
        <v>27</v>
      </c>
      <c r="W563">
        <v>197</v>
      </c>
      <c r="X563">
        <v>224</v>
      </c>
      <c r="Y563">
        <v>360</v>
      </c>
      <c r="Z563">
        <v>64</v>
      </c>
      <c r="AA563">
        <v>20</v>
      </c>
      <c r="AB563">
        <v>108</v>
      </c>
      <c r="AC563">
        <v>140</v>
      </c>
      <c r="AD563">
        <v>894</v>
      </c>
    </row>
    <row r="564" spans="1:30">
      <c r="A564" s="72">
        <v>458</v>
      </c>
      <c r="B564" t="s">
        <v>1211</v>
      </c>
      <c r="C564" t="s">
        <v>769</v>
      </c>
      <c r="D564">
        <v>32</v>
      </c>
      <c r="E564" t="s">
        <v>792</v>
      </c>
      <c r="F564">
        <v>80</v>
      </c>
      <c r="G564">
        <v>61</v>
      </c>
      <c r="H564">
        <v>2244</v>
      </c>
      <c r="I564">
        <v>240</v>
      </c>
      <c r="J564">
        <v>595</v>
      </c>
      <c r="K564">
        <v>0.40300000000000002</v>
      </c>
      <c r="L564">
        <v>143</v>
      </c>
      <c r="M564">
        <v>381</v>
      </c>
      <c r="N564">
        <v>0.375</v>
      </c>
      <c r="O564">
        <v>97</v>
      </c>
      <c r="P564">
        <v>214</v>
      </c>
      <c r="Q564">
        <v>0.45300000000000001</v>
      </c>
      <c r="R564">
        <v>0.52400000000000002</v>
      </c>
      <c r="S564">
        <v>39</v>
      </c>
      <c r="T564">
        <v>56</v>
      </c>
      <c r="U564">
        <v>0.69599999999999995</v>
      </c>
      <c r="V564">
        <v>29</v>
      </c>
      <c r="W564">
        <v>206</v>
      </c>
      <c r="X564">
        <v>235</v>
      </c>
      <c r="Y564">
        <v>141</v>
      </c>
      <c r="Z564">
        <v>68</v>
      </c>
      <c r="AA564">
        <v>11</v>
      </c>
      <c r="AB564">
        <v>81</v>
      </c>
      <c r="AC564">
        <v>161</v>
      </c>
      <c r="AD564">
        <v>662</v>
      </c>
    </row>
    <row r="565" spans="1:30">
      <c r="A565" s="72">
        <v>459</v>
      </c>
      <c r="B565" t="s">
        <v>1212</v>
      </c>
      <c r="C565" t="s">
        <v>776</v>
      </c>
      <c r="D565">
        <v>31</v>
      </c>
      <c r="E565" t="s">
        <v>833</v>
      </c>
      <c r="F565">
        <v>33</v>
      </c>
      <c r="G565">
        <v>2</v>
      </c>
      <c r="H565">
        <v>285</v>
      </c>
      <c r="I565">
        <v>45</v>
      </c>
      <c r="J565">
        <v>115</v>
      </c>
      <c r="K565">
        <v>0.39100000000000001</v>
      </c>
      <c r="L565">
        <v>4</v>
      </c>
      <c r="M565">
        <v>32</v>
      </c>
      <c r="N565">
        <v>0.125</v>
      </c>
      <c r="O565">
        <v>41</v>
      </c>
      <c r="P565">
        <v>83</v>
      </c>
      <c r="Q565">
        <v>0.49399999999999999</v>
      </c>
      <c r="R565">
        <v>0.40899999999999997</v>
      </c>
      <c r="S565">
        <v>19</v>
      </c>
      <c r="T565">
        <v>21</v>
      </c>
      <c r="U565">
        <v>0.90500000000000003</v>
      </c>
      <c r="V565">
        <v>18</v>
      </c>
      <c r="W565">
        <v>35</v>
      </c>
      <c r="X565">
        <v>53</v>
      </c>
      <c r="Y565">
        <v>14</v>
      </c>
      <c r="Z565">
        <v>3</v>
      </c>
      <c r="AA565">
        <v>13</v>
      </c>
      <c r="AB565">
        <v>16</v>
      </c>
      <c r="AC565">
        <v>44</v>
      </c>
      <c r="AD565">
        <v>113</v>
      </c>
    </row>
    <row r="566" spans="1:30">
      <c r="A566" s="72">
        <v>460</v>
      </c>
      <c r="B566" t="s">
        <v>1413</v>
      </c>
      <c r="C566" t="s">
        <v>766</v>
      </c>
      <c r="D566">
        <v>32</v>
      </c>
      <c r="E566" t="s">
        <v>780</v>
      </c>
      <c r="F566">
        <v>3</v>
      </c>
      <c r="G566">
        <v>0</v>
      </c>
      <c r="H566">
        <v>12</v>
      </c>
      <c r="I566">
        <v>1</v>
      </c>
      <c r="J566">
        <v>4</v>
      </c>
      <c r="K566">
        <v>0.25</v>
      </c>
      <c r="L566">
        <v>0</v>
      </c>
      <c r="M566">
        <v>0</v>
      </c>
      <c r="O566">
        <v>1</v>
      </c>
      <c r="P566">
        <v>4</v>
      </c>
      <c r="Q566">
        <v>0.25</v>
      </c>
      <c r="R566">
        <v>0.25</v>
      </c>
      <c r="S566">
        <v>0</v>
      </c>
      <c r="T566">
        <v>0</v>
      </c>
      <c r="V566">
        <v>3</v>
      </c>
      <c r="W566">
        <v>1</v>
      </c>
      <c r="X566">
        <v>4</v>
      </c>
      <c r="Y566">
        <v>0</v>
      </c>
      <c r="Z566">
        <v>0</v>
      </c>
      <c r="AA566">
        <v>0</v>
      </c>
      <c r="AB566">
        <v>0</v>
      </c>
      <c r="AC566">
        <v>3</v>
      </c>
      <c r="AD566">
        <v>2</v>
      </c>
    </row>
    <row r="567" spans="1:30">
      <c r="A567" s="72">
        <v>461</v>
      </c>
      <c r="B567" t="s">
        <v>1213</v>
      </c>
      <c r="C567" t="s">
        <v>769</v>
      </c>
      <c r="D567">
        <v>26</v>
      </c>
      <c r="E567" t="s">
        <v>802</v>
      </c>
      <c r="F567">
        <v>75</v>
      </c>
      <c r="G567">
        <v>59</v>
      </c>
      <c r="H567">
        <v>2053</v>
      </c>
      <c r="I567">
        <v>185</v>
      </c>
      <c r="J567">
        <v>425</v>
      </c>
      <c r="K567">
        <v>0.435</v>
      </c>
      <c r="L567">
        <v>108</v>
      </c>
      <c r="M567">
        <v>268</v>
      </c>
      <c r="N567">
        <v>0.40300000000000002</v>
      </c>
      <c r="O567">
        <v>77</v>
      </c>
      <c r="P567">
        <v>157</v>
      </c>
      <c r="Q567">
        <v>0.49</v>
      </c>
      <c r="R567">
        <v>0.56200000000000006</v>
      </c>
      <c r="S567">
        <v>38</v>
      </c>
      <c r="T567">
        <v>48</v>
      </c>
      <c r="U567">
        <v>0.79200000000000004</v>
      </c>
      <c r="V567">
        <v>9</v>
      </c>
      <c r="W567">
        <v>132</v>
      </c>
      <c r="X567">
        <v>141</v>
      </c>
      <c r="Y567">
        <v>98</v>
      </c>
      <c r="Z567">
        <v>47</v>
      </c>
      <c r="AA567">
        <v>28</v>
      </c>
      <c r="AB567">
        <v>36</v>
      </c>
      <c r="AC567">
        <v>115</v>
      </c>
      <c r="AD567">
        <v>516</v>
      </c>
    </row>
    <row r="568" spans="1:30">
      <c r="A568" s="72">
        <v>462</v>
      </c>
      <c r="B568" t="s">
        <v>1214</v>
      </c>
      <c r="C568" t="s">
        <v>776</v>
      </c>
      <c r="D568">
        <v>30</v>
      </c>
      <c r="E568" t="s">
        <v>812</v>
      </c>
      <c r="F568">
        <v>52</v>
      </c>
      <c r="G568">
        <v>3</v>
      </c>
      <c r="H568">
        <v>675</v>
      </c>
      <c r="I568">
        <v>138</v>
      </c>
      <c r="J568">
        <v>349</v>
      </c>
      <c r="K568">
        <v>0.39500000000000002</v>
      </c>
      <c r="L568">
        <v>86</v>
      </c>
      <c r="M568">
        <v>233</v>
      </c>
      <c r="N568">
        <v>0.36899999999999999</v>
      </c>
      <c r="O568">
        <v>52</v>
      </c>
      <c r="P568">
        <v>116</v>
      </c>
      <c r="Q568">
        <v>0.44800000000000001</v>
      </c>
      <c r="R568">
        <v>0.51900000000000002</v>
      </c>
      <c r="S568">
        <v>40</v>
      </c>
      <c r="T568">
        <v>55</v>
      </c>
      <c r="U568">
        <v>0.72699999999999998</v>
      </c>
      <c r="V568">
        <v>21</v>
      </c>
      <c r="W568">
        <v>112</v>
      </c>
      <c r="X568">
        <v>133</v>
      </c>
      <c r="Y568">
        <v>40</v>
      </c>
      <c r="Z568">
        <v>8</v>
      </c>
      <c r="AA568">
        <v>22</v>
      </c>
      <c r="AB568">
        <v>40</v>
      </c>
      <c r="AC568">
        <v>106</v>
      </c>
      <c r="AD568">
        <v>402</v>
      </c>
    </row>
    <row r="569" spans="1:30">
      <c r="A569" s="72">
        <v>463</v>
      </c>
      <c r="B569" t="s">
        <v>1216</v>
      </c>
      <c r="C569" t="s">
        <v>769</v>
      </c>
      <c r="D569">
        <v>24</v>
      </c>
      <c r="E569" t="s">
        <v>772</v>
      </c>
      <c r="F569">
        <v>41</v>
      </c>
      <c r="G569">
        <v>0</v>
      </c>
      <c r="H569">
        <v>523</v>
      </c>
      <c r="I569">
        <v>60</v>
      </c>
      <c r="J569">
        <v>154</v>
      </c>
      <c r="K569">
        <v>0.39</v>
      </c>
      <c r="L569">
        <v>40</v>
      </c>
      <c r="M569">
        <v>100</v>
      </c>
      <c r="N569">
        <v>0.4</v>
      </c>
      <c r="O569">
        <v>20</v>
      </c>
      <c r="P569">
        <v>54</v>
      </c>
      <c r="Q569">
        <v>0.37</v>
      </c>
      <c r="R569">
        <v>0.51900000000000002</v>
      </c>
      <c r="S569">
        <v>21</v>
      </c>
      <c r="T569">
        <v>29</v>
      </c>
      <c r="U569">
        <v>0.72399999999999998</v>
      </c>
      <c r="V569">
        <v>4</v>
      </c>
      <c r="W569">
        <v>60</v>
      </c>
      <c r="X569">
        <v>64</v>
      </c>
      <c r="Y569">
        <v>39</v>
      </c>
      <c r="Z569">
        <v>9</v>
      </c>
      <c r="AA569">
        <v>4</v>
      </c>
      <c r="AB569">
        <v>26</v>
      </c>
      <c r="AC569">
        <v>24</v>
      </c>
      <c r="AD569">
        <v>181</v>
      </c>
    </row>
    <row r="570" spans="1:30">
      <c r="A570" s="72">
        <v>463</v>
      </c>
      <c r="B570" t="s">
        <v>1216</v>
      </c>
      <c r="C570" t="s">
        <v>769</v>
      </c>
      <c r="D570">
        <v>24</v>
      </c>
      <c r="E570" t="s">
        <v>797</v>
      </c>
      <c r="F570">
        <v>6</v>
      </c>
      <c r="G570">
        <v>0</v>
      </c>
      <c r="H570">
        <v>45</v>
      </c>
      <c r="I570">
        <v>1</v>
      </c>
      <c r="J570">
        <v>4</v>
      </c>
      <c r="K570">
        <v>0.25</v>
      </c>
      <c r="L570">
        <v>0</v>
      </c>
      <c r="M570">
        <v>1</v>
      </c>
      <c r="N570">
        <v>0</v>
      </c>
      <c r="O570">
        <v>1</v>
      </c>
      <c r="P570">
        <v>3</v>
      </c>
      <c r="Q570">
        <v>0.33300000000000002</v>
      </c>
      <c r="R570">
        <v>0.25</v>
      </c>
      <c r="S570">
        <v>2</v>
      </c>
      <c r="T570">
        <v>2</v>
      </c>
      <c r="U570">
        <v>1</v>
      </c>
      <c r="V570">
        <v>0</v>
      </c>
      <c r="W570">
        <v>1</v>
      </c>
      <c r="X570">
        <v>1</v>
      </c>
      <c r="Y570">
        <v>1</v>
      </c>
      <c r="Z570">
        <v>4</v>
      </c>
      <c r="AA570">
        <v>0</v>
      </c>
      <c r="AB570">
        <v>4</v>
      </c>
      <c r="AC570">
        <v>3</v>
      </c>
      <c r="AD570">
        <v>4</v>
      </c>
    </row>
    <row r="571" spans="1:30">
      <c r="A571" s="72">
        <v>463</v>
      </c>
      <c r="B571" t="s">
        <v>1216</v>
      </c>
      <c r="C571" t="s">
        <v>769</v>
      </c>
      <c r="D571">
        <v>24</v>
      </c>
      <c r="E571" t="s">
        <v>774</v>
      </c>
      <c r="F571">
        <v>35</v>
      </c>
      <c r="G571">
        <v>0</v>
      </c>
      <c r="H571">
        <v>478</v>
      </c>
      <c r="I571">
        <v>59</v>
      </c>
      <c r="J571">
        <v>150</v>
      </c>
      <c r="K571">
        <v>0.39300000000000002</v>
      </c>
      <c r="L571">
        <v>40</v>
      </c>
      <c r="M571">
        <v>99</v>
      </c>
      <c r="N571">
        <v>0.40400000000000003</v>
      </c>
      <c r="O571">
        <v>19</v>
      </c>
      <c r="P571">
        <v>51</v>
      </c>
      <c r="Q571">
        <v>0.373</v>
      </c>
      <c r="R571">
        <v>0.52700000000000002</v>
      </c>
      <c r="S571">
        <v>19</v>
      </c>
      <c r="T571">
        <v>27</v>
      </c>
      <c r="U571">
        <v>0.70399999999999996</v>
      </c>
      <c r="V571">
        <v>4</v>
      </c>
      <c r="W571">
        <v>59</v>
      </c>
      <c r="X571">
        <v>63</v>
      </c>
      <c r="Y571">
        <v>38</v>
      </c>
      <c r="Z571">
        <v>5</v>
      </c>
      <c r="AA571">
        <v>4</v>
      </c>
      <c r="AB571">
        <v>22</v>
      </c>
      <c r="AC571">
        <v>21</v>
      </c>
      <c r="AD571">
        <v>177</v>
      </c>
    </row>
    <row r="572" spans="1:30">
      <c r="A572" s="72">
        <v>464</v>
      </c>
      <c r="B572" t="s">
        <v>1217</v>
      </c>
      <c r="C572" t="s">
        <v>769</v>
      </c>
      <c r="D572">
        <v>27</v>
      </c>
      <c r="E572" t="s">
        <v>786</v>
      </c>
      <c r="F572">
        <v>82</v>
      </c>
      <c r="G572">
        <v>7</v>
      </c>
      <c r="H572">
        <v>1850</v>
      </c>
      <c r="I572">
        <v>303</v>
      </c>
      <c r="J572">
        <v>709</v>
      </c>
      <c r="K572">
        <v>0.42699999999999999</v>
      </c>
      <c r="L572">
        <v>67</v>
      </c>
      <c r="M572">
        <v>232</v>
      </c>
      <c r="N572">
        <v>0.28899999999999998</v>
      </c>
      <c r="O572">
        <v>236</v>
      </c>
      <c r="P572">
        <v>477</v>
      </c>
      <c r="Q572">
        <v>0.495</v>
      </c>
      <c r="R572">
        <v>0.47499999999999998</v>
      </c>
      <c r="S572">
        <v>84</v>
      </c>
      <c r="T572">
        <v>127</v>
      </c>
      <c r="U572">
        <v>0.66100000000000003</v>
      </c>
      <c r="V572">
        <v>62</v>
      </c>
      <c r="W572">
        <v>362</v>
      </c>
      <c r="X572">
        <v>424</v>
      </c>
      <c r="Y572">
        <v>235</v>
      </c>
      <c r="Z572">
        <v>46</v>
      </c>
      <c r="AA572">
        <v>17</v>
      </c>
      <c r="AB572">
        <v>131</v>
      </c>
      <c r="AC572">
        <v>177</v>
      </c>
      <c r="AD572">
        <v>757</v>
      </c>
    </row>
    <row r="573" spans="1:30">
      <c r="A573" s="72">
        <v>465</v>
      </c>
      <c r="B573" t="s">
        <v>1414</v>
      </c>
      <c r="C573" t="s">
        <v>811</v>
      </c>
      <c r="D573">
        <v>26</v>
      </c>
      <c r="E573" t="s">
        <v>851</v>
      </c>
      <c r="F573">
        <v>3</v>
      </c>
      <c r="G573">
        <v>0</v>
      </c>
      <c r="H573">
        <v>9</v>
      </c>
      <c r="I573">
        <v>2</v>
      </c>
      <c r="J573">
        <v>3</v>
      </c>
      <c r="K573">
        <v>0.66700000000000004</v>
      </c>
      <c r="L573">
        <v>2</v>
      </c>
      <c r="M573">
        <v>3</v>
      </c>
      <c r="N573">
        <v>0.66700000000000004</v>
      </c>
      <c r="O573">
        <v>0</v>
      </c>
      <c r="P573">
        <v>0</v>
      </c>
      <c r="R573">
        <v>1</v>
      </c>
      <c r="S573">
        <v>4</v>
      </c>
      <c r="T573">
        <v>4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3</v>
      </c>
      <c r="AD573">
        <v>10</v>
      </c>
    </row>
    <row r="574" spans="1:30">
      <c r="A574" s="72">
        <v>466</v>
      </c>
      <c r="B574" t="s">
        <v>1415</v>
      </c>
      <c r="C574" t="s">
        <v>769</v>
      </c>
      <c r="D574">
        <v>29</v>
      </c>
      <c r="E574" t="s">
        <v>826</v>
      </c>
      <c r="F574">
        <v>23</v>
      </c>
      <c r="G574">
        <v>0</v>
      </c>
      <c r="H574">
        <v>175</v>
      </c>
      <c r="I574">
        <v>6</v>
      </c>
      <c r="J574">
        <v>13</v>
      </c>
      <c r="K574">
        <v>0.46200000000000002</v>
      </c>
      <c r="L574">
        <v>6</v>
      </c>
      <c r="M574">
        <v>13</v>
      </c>
      <c r="N574">
        <v>0.46200000000000002</v>
      </c>
      <c r="O574">
        <v>0</v>
      </c>
      <c r="P574">
        <v>0</v>
      </c>
      <c r="R574">
        <v>0.69199999999999995</v>
      </c>
      <c r="S574">
        <v>1</v>
      </c>
      <c r="T574">
        <v>2</v>
      </c>
      <c r="U574">
        <v>0.5</v>
      </c>
      <c r="V574">
        <v>1</v>
      </c>
      <c r="W574">
        <v>28</v>
      </c>
      <c r="X574">
        <v>29</v>
      </c>
      <c r="Y574">
        <v>26</v>
      </c>
      <c r="Z574">
        <v>4</v>
      </c>
      <c r="AA574">
        <v>2</v>
      </c>
      <c r="AB574">
        <v>7</v>
      </c>
      <c r="AC574">
        <v>21</v>
      </c>
      <c r="AD574">
        <v>19</v>
      </c>
    </row>
    <row r="575" spans="1:30">
      <c r="A575" s="72">
        <v>467</v>
      </c>
      <c r="B575" t="s">
        <v>1416</v>
      </c>
      <c r="C575" t="s">
        <v>811</v>
      </c>
      <c r="D575">
        <v>22</v>
      </c>
      <c r="E575" t="s">
        <v>786</v>
      </c>
      <c r="F575">
        <v>1</v>
      </c>
      <c r="G575">
        <v>0</v>
      </c>
      <c r="H575">
        <v>2</v>
      </c>
      <c r="I575">
        <v>1</v>
      </c>
      <c r="J575">
        <v>1</v>
      </c>
      <c r="K575">
        <v>1</v>
      </c>
      <c r="L575">
        <v>0</v>
      </c>
      <c r="M575">
        <v>0</v>
      </c>
      <c r="O575">
        <v>1</v>
      </c>
      <c r="P575">
        <v>1</v>
      </c>
      <c r="Q575">
        <v>1</v>
      </c>
      <c r="R575">
        <v>1</v>
      </c>
      <c r="S575">
        <v>0</v>
      </c>
      <c r="T575">
        <v>0</v>
      </c>
      <c r="V575">
        <v>0</v>
      </c>
      <c r="W575">
        <v>1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2</v>
      </c>
    </row>
    <row r="576" spans="1:30">
      <c r="A576" s="72">
        <v>468</v>
      </c>
      <c r="B576" t="s">
        <v>1417</v>
      </c>
      <c r="C576" t="s">
        <v>766</v>
      </c>
      <c r="D576">
        <v>20</v>
      </c>
      <c r="E576" t="s">
        <v>790</v>
      </c>
      <c r="F576">
        <v>27</v>
      </c>
      <c r="G576">
        <v>3</v>
      </c>
      <c r="H576">
        <v>189</v>
      </c>
      <c r="I576">
        <v>24</v>
      </c>
      <c r="J576">
        <v>60</v>
      </c>
      <c r="K576">
        <v>0.4</v>
      </c>
      <c r="L576">
        <v>1</v>
      </c>
      <c r="M576">
        <v>8</v>
      </c>
      <c r="N576">
        <v>0.125</v>
      </c>
      <c r="O576">
        <v>23</v>
      </c>
      <c r="P576">
        <v>52</v>
      </c>
      <c r="Q576">
        <v>0.442</v>
      </c>
      <c r="R576">
        <v>0.40799999999999997</v>
      </c>
      <c r="S576">
        <v>12</v>
      </c>
      <c r="T576">
        <v>18</v>
      </c>
      <c r="U576">
        <v>0.66700000000000004</v>
      </c>
      <c r="V576">
        <v>15</v>
      </c>
      <c r="W576">
        <v>39</v>
      </c>
      <c r="X576">
        <v>54</v>
      </c>
      <c r="Y576">
        <v>14</v>
      </c>
      <c r="Z576">
        <v>5</v>
      </c>
      <c r="AA576">
        <v>3</v>
      </c>
      <c r="AB576">
        <v>18</v>
      </c>
      <c r="AC576">
        <v>37</v>
      </c>
      <c r="AD576">
        <v>61</v>
      </c>
    </row>
    <row r="577" spans="1:30">
      <c r="A577" s="72">
        <v>469</v>
      </c>
      <c r="B577" t="s">
        <v>1418</v>
      </c>
      <c r="C577" t="s">
        <v>794</v>
      </c>
      <c r="D577">
        <v>19</v>
      </c>
      <c r="E577" t="s">
        <v>855</v>
      </c>
      <c r="F577">
        <v>80</v>
      </c>
      <c r="G577">
        <v>80</v>
      </c>
      <c r="H577">
        <v>2443</v>
      </c>
      <c r="I577">
        <v>397</v>
      </c>
      <c r="J577">
        <v>835</v>
      </c>
      <c r="K577">
        <v>0.47499999999999998</v>
      </c>
      <c r="L577">
        <v>105</v>
      </c>
      <c r="M577">
        <v>242</v>
      </c>
      <c r="N577">
        <v>0.434</v>
      </c>
      <c r="O577">
        <v>292</v>
      </c>
      <c r="P577">
        <v>593</v>
      </c>
      <c r="Q577">
        <v>0.49199999999999999</v>
      </c>
      <c r="R577">
        <v>0.53800000000000003</v>
      </c>
      <c r="S577">
        <v>213</v>
      </c>
      <c r="T577">
        <v>258</v>
      </c>
      <c r="U577">
        <v>0.82599999999999996</v>
      </c>
      <c r="V577">
        <v>50</v>
      </c>
      <c r="W577">
        <v>352</v>
      </c>
      <c r="X577">
        <v>402</v>
      </c>
      <c r="Y577">
        <v>128</v>
      </c>
      <c r="Z577">
        <v>83</v>
      </c>
      <c r="AA577">
        <v>58</v>
      </c>
      <c r="AB577">
        <v>114</v>
      </c>
      <c r="AC577">
        <v>170</v>
      </c>
      <c r="AD577">
        <v>1112</v>
      </c>
    </row>
    <row r="578" spans="1:30">
      <c r="A578" s="72">
        <v>470</v>
      </c>
      <c r="B578" t="s">
        <v>1223</v>
      </c>
      <c r="C578" t="s">
        <v>811</v>
      </c>
      <c r="D578">
        <v>23</v>
      </c>
      <c r="E578" t="s">
        <v>831</v>
      </c>
      <c r="F578">
        <v>67</v>
      </c>
      <c r="G578">
        <v>9</v>
      </c>
      <c r="H578">
        <v>1167</v>
      </c>
      <c r="I578">
        <v>163</v>
      </c>
      <c r="J578">
        <v>390</v>
      </c>
      <c r="K578">
        <v>0.41799999999999998</v>
      </c>
      <c r="L578">
        <v>20</v>
      </c>
      <c r="M578">
        <v>80</v>
      </c>
      <c r="N578">
        <v>0.25</v>
      </c>
      <c r="O578">
        <v>143</v>
      </c>
      <c r="P578">
        <v>310</v>
      </c>
      <c r="Q578">
        <v>0.46100000000000002</v>
      </c>
      <c r="R578">
        <v>0.44400000000000001</v>
      </c>
      <c r="S578">
        <v>99</v>
      </c>
      <c r="T578">
        <v>141</v>
      </c>
      <c r="U578">
        <v>0.70199999999999996</v>
      </c>
      <c r="V578">
        <v>22</v>
      </c>
      <c r="W578">
        <v>72</v>
      </c>
      <c r="X578">
        <v>94</v>
      </c>
      <c r="Y578">
        <v>206</v>
      </c>
      <c r="Z578">
        <v>34</v>
      </c>
      <c r="AA578">
        <v>10</v>
      </c>
      <c r="AB578">
        <v>84</v>
      </c>
      <c r="AC578">
        <v>116</v>
      </c>
      <c r="AD578">
        <v>445</v>
      </c>
    </row>
    <row r="579" spans="1:30">
      <c r="A579" s="72">
        <v>471</v>
      </c>
      <c r="B579" t="s">
        <v>1224</v>
      </c>
      <c r="C579" t="s">
        <v>811</v>
      </c>
      <c r="D579">
        <v>29</v>
      </c>
      <c r="E579" t="s">
        <v>782</v>
      </c>
      <c r="F579">
        <v>70</v>
      </c>
      <c r="G579">
        <v>70</v>
      </c>
      <c r="H579">
        <v>2311</v>
      </c>
      <c r="I579">
        <v>354</v>
      </c>
      <c r="J579">
        <v>794</v>
      </c>
      <c r="K579">
        <v>0.44600000000000001</v>
      </c>
      <c r="L579">
        <v>84</v>
      </c>
      <c r="M579">
        <v>228</v>
      </c>
      <c r="N579">
        <v>0.36799999999999999</v>
      </c>
      <c r="O579">
        <v>270</v>
      </c>
      <c r="P579">
        <v>566</v>
      </c>
      <c r="Q579">
        <v>0.47699999999999998</v>
      </c>
      <c r="R579">
        <v>0.499</v>
      </c>
      <c r="S579">
        <v>202</v>
      </c>
      <c r="T579">
        <v>239</v>
      </c>
      <c r="U579">
        <v>0.84499999999999997</v>
      </c>
      <c r="V579">
        <v>24</v>
      </c>
      <c r="W579">
        <v>185</v>
      </c>
      <c r="X579">
        <v>209</v>
      </c>
      <c r="Y579">
        <v>492</v>
      </c>
      <c r="Z579">
        <v>102</v>
      </c>
      <c r="AA579">
        <v>23</v>
      </c>
      <c r="AB579">
        <v>177</v>
      </c>
      <c r="AC579">
        <v>171</v>
      </c>
      <c r="AD579">
        <v>994</v>
      </c>
    </row>
    <row r="580" spans="1:30">
      <c r="A580" s="72">
        <v>472</v>
      </c>
      <c r="B580" t="s">
        <v>1419</v>
      </c>
      <c r="C580" t="s">
        <v>811</v>
      </c>
      <c r="D580">
        <v>24</v>
      </c>
      <c r="E580" t="s">
        <v>788</v>
      </c>
      <c r="F580">
        <v>3</v>
      </c>
      <c r="G580">
        <v>0</v>
      </c>
      <c r="H580">
        <v>74</v>
      </c>
      <c r="I580">
        <v>4</v>
      </c>
      <c r="J580">
        <v>16</v>
      </c>
      <c r="K580">
        <v>0.25</v>
      </c>
      <c r="L580">
        <v>1</v>
      </c>
      <c r="M580">
        <v>4</v>
      </c>
      <c r="N580">
        <v>0.25</v>
      </c>
      <c r="O580">
        <v>3</v>
      </c>
      <c r="P580">
        <v>12</v>
      </c>
      <c r="Q580">
        <v>0.25</v>
      </c>
      <c r="R580">
        <v>0.28100000000000003</v>
      </c>
      <c r="S580">
        <v>2</v>
      </c>
      <c r="T580">
        <v>5</v>
      </c>
      <c r="U580">
        <v>0.4</v>
      </c>
      <c r="V580">
        <v>1</v>
      </c>
      <c r="W580">
        <v>5</v>
      </c>
      <c r="X580">
        <v>6</v>
      </c>
      <c r="Y580">
        <v>13</v>
      </c>
      <c r="Z580">
        <v>4</v>
      </c>
      <c r="AA580">
        <v>0</v>
      </c>
      <c r="AB580">
        <v>3</v>
      </c>
      <c r="AC580">
        <v>5</v>
      </c>
      <c r="AD580">
        <v>11</v>
      </c>
    </row>
    <row r="581" spans="1:30">
      <c r="A581" s="72">
        <v>473</v>
      </c>
      <c r="B581" t="s">
        <v>1225</v>
      </c>
      <c r="C581" t="s">
        <v>766</v>
      </c>
      <c r="D581">
        <v>32</v>
      </c>
      <c r="E581" t="s">
        <v>802</v>
      </c>
      <c r="F581">
        <v>10</v>
      </c>
      <c r="G581">
        <v>0</v>
      </c>
      <c r="H581">
        <v>159</v>
      </c>
      <c r="I581">
        <v>25</v>
      </c>
      <c r="J581">
        <v>57</v>
      </c>
      <c r="K581">
        <v>0.439</v>
      </c>
      <c r="L581">
        <v>21</v>
      </c>
      <c r="M581">
        <v>45</v>
      </c>
      <c r="N581">
        <v>0.46700000000000003</v>
      </c>
      <c r="O581">
        <v>4</v>
      </c>
      <c r="P581">
        <v>12</v>
      </c>
      <c r="Q581">
        <v>0.33300000000000002</v>
      </c>
      <c r="R581">
        <v>0.623</v>
      </c>
      <c r="S581">
        <v>0</v>
      </c>
      <c r="T581">
        <v>0</v>
      </c>
      <c r="V581">
        <v>3</v>
      </c>
      <c r="W581">
        <v>20</v>
      </c>
      <c r="X581">
        <v>23</v>
      </c>
      <c r="Y581">
        <v>10</v>
      </c>
      <c r="Z581">
        <v>4</v>
      </c>
      <c r="AA581">
        <v>1</v>
      </c>
      <c r="AB581">
        <v>7</v>
      </c>
      <c r="AC581">
        <v>14</v>
      </c>
      <c r="AD581">
        <v>71</v>
      </c>
    </row>
    <row r="582" spans="1:30">
      <c r="A582" s="72">
        <v>474</v>
      </c>
      <c r="B582" t="s">
        <v>1226</v>
      </c>
      <c r="C582" t="s">
        <v>769</v>
      </c>
      <c r="D582">
        <v>31</v>
      </c>
      <c r="E582" t="s">
        <v>778</v>
      </c>
      <c r="F582">
        <v>65</v>
      </c>
      <c r="G582">
        <v>35</v>
      </c>
      <c r="H582">
        <v>1615</v>
      </c>
      <c r="I582">
        <v>199</v>
      </c>
      <c r="J582">
        <v>476</v>
      </c>
      <c r="K582">
        <v>0.41799999999999998</v>
      </c>
      <c r="L582">
        <v>89</v>
      </c>
      <c r="M582">
        <v>227</v>
      </c>
      <c r="N582">
        <v>0.39200000000000002</v>
      </c>
      <c r="O582">
        <v>110</v>
      </c>
      <c r="P582">
        <v>249</v>
      </c>
      <c r="Q582">
        <v>0.442</v>
      </c>
      <c r="R582">
        <v>0.51200000000000001</v>
      </c>
      <c r="S582">
        <v>60</v>
      </c>
      <c r="T582">
        <v>78</v>
      </c>
      <c r="U582">
        <v>0.76900000000000002</v>
      </c>
      <c r="V582">
        <v>22</v>
      </c>
      <c r="W582">
        <v>130</v>
      </c>
      <c r="X582">
        <v>152</v>
      </c>
      <c r="Y582">
        <v>124</v>
      </c>
      <c r="Z582">
        <v>57</v>
      </c>
      <c r="AA582">
        <v>27</v>
      </c>
      <c r="AB582">
        <v>79</v>
      </c>
      <c r="AC582">
        <v>135</v>
      </c>
      <c r="AD582">
        <v>547</v>
      </c>
    </row>
    <row r="583" spans="1:30">
      <c r="A583" s="72">
        <v>475</v>
      </c>
      <c r="B583" t="s">
        <v>1420</v>
      </c>
      <c r="C583" t="s">
        <v>811</v>
      </c>
      <c r="D583">
        <v>30</v>
      </c>
      <c r="E583" t="s">
        <v>795</v>
      </c>
      <c r="F583">
        <v>45</v>
      </c>
      <c r="G583">
        <v>36</v>
      </c>
      <c r="H583">
        <v>1134</v>
      </c>
      <c r="I583">
        <v>151</v>
      </c>
      <c r="J583">
        <v>360</v>
      </c>
      <c r="K583">
        <v>0.41899999999999998</v>
      </c>
      <c r="L583">
        <v>88</v>
      </c>
      <c r="M583">
        <v>232</v>
      </c>
      <c r="N583">
        <v>0.379</v>
      </c>
      <c r="O583">
        <v>63</v>
      </c>
      <c r="P583">
        <v>128</v>
      </c>
      <c r="Q583">
        <v>0.49199999999999999</v>
      </c>
      <c r="R583">
        <v>0.54200000000000004</v>
      </c>
      <c r="S583">
        <v>39</v>
      </c>
      <c r="T583">
        <v>46</v>
      </c>
      <c r="U583">
        <v>0.84799999999999998</v>
      </c>
      <c r="V583">
        <v>16</v>
      </c>
      <c r="W583">
        <v>110</v>
      </c>
      <c r="X583">
        <v>126</v>
      </c>
      <c r="Y583">
        <v>209</v>
      </c>
      <c r="Z583">
        <v>23</v>
      </c>
      <c r="AA583">
        <v>5</v>
      </c>
      <c r="AB583">
        <v>97</v>
      </c>
      <c r="AC583">
        <v>103</v>
      </c>
      <c r="AD583">
        <v>429</v>
      </c>
    </row>
    <row r="584" spans="1:30">
      <c r="A584" s="72">
        <v>476</v>
      </c>
      <c r="B584" t="s">
        <v>1227</v>
      </c>
      <c r="C584" t="s">
        <v>769</v>
      </c>
      <c r="D584">
        <v>40</v>
      </c>
      <c r="E584" t="s">
        <v>802</v>
      </c>
      <c r="F584">
        <v>51</v>
      </c>
      <c r="G584">
        <v>4</v>
      </c>
      <c r="H584">
        <v>814</v>
      </c>
      <c r="I584">
        <v>59</v>
      </c>
      <c r="J584">
        <v>154</v>
      </c>
      <c r="K584">
        <v>0.38300000000000001</v>
      </c>
      <c r="L584">
        <v>40</v>
      </c>
      <c r="M584">
        <v>115</v>
      </c>
      <c r="N584">
        <v>0.34799999999999998</v>
      </c>
      <c r="O584">
        <v>19</v>
      </c>
      <c r="P584">
        <v>39</v>
      </c>
      <c r="Q584">
        <v>0.48699999999999999</v>
      </c>
      <c r="R584">
        <v>0.51300000000000001</v>
      </c>
      <c r="S584">
        <v>8</v>
      </c>
      <c r="T584">
        <v>9</v>
      </c>
      <c r="U584">
        <v>0.88900000000000001</v>
      </c>
      <c r="V584">
        <v>5</v>
      </c>
      <c r="W584">
        <v>43</v>
      </c>
      <c r="X584">
        <v>48</v>
      </c>
      <c r="Y584">
        <v>59</v>
      </c>
      <c r="Z584">
        <v>42</v>
      </c>
      <c r="AA584">
        <v>13</v>
      </c>
      <c r="AB584">
        <v>25</v>
      </c>
      <c r="AC584">
        <v>52</v>
      </c>
      <c r="AD584">
        <v>166</v>
      </c>
    </row>
    <row r="585" spans="1:30">
      <c r="A585" s="72">
        <v>477</v>
      </c>
      <c r="B585" t="s">
        <v>1421</v>
      </c>
      <c r="C585" t="s">
        <v>776</v>
      </c>
      <c r="D585">
        <v>25</v>
      </c>
      <c r="E585" t="s">
        <v>855</v>
      </c>
      <c r="F585">
        <v>63</v>
      </c>
      <c r="G585">
        <v>3</v>
      </c>
      <c r="H585">
        <v>936</v>
      </c>
      <c r="I585">
        <v>126</v>
      </c>
      <c r="J585">
        <v>233</v>
      </c>
      <c r="K585">
        <v>0.54100000000000004</v>
      </c>
      <c r="L585">
        <v>18</v>
      </c>
      <c r="M585">
        <v>58</v>
      </c>
      <c r="N585">
        <v>0.31</v>
      </c>
      <c r="O585">
        <v>108</v>
      </c>
      <c r="P585">
        <v>175</v>
      </c>
      <c r="Q585">
        <v>0.61699999999999999</v>
      </c>
      <c r="R585">
        <v>0.57899999999999996</v>
      </c>
      <c r="S585">
        <v>61</v>
      </c>
      <c r="T585">
        <v>81</v>
      </c>
      <c r="U585">
        <v>0.753</v>
      </c>
      <c r="V585">
        <v>90</v>
      </c>
      <c r="W585">
        <v>184</v>
      </c>
      <c r="X585">
        <v>274</v>
      </c>
      <c r="Y585">
        <v>56</v>
      </c>
      <c r="Z585">
        <v>30</v>
      </c>
      <c r="AA585">
        <v>48</v>
      </c>
      <c r="AB585">
        <v>56</v>
      </c>
      <c r="AC585">
        <v>157</v>
      </c>
      <c r="AD585">
        <v>331</v>
      </c>
    </row>
    <row r="586" spans="1:30">
      <c r="A586" s="72">
        <v>478</v>
      </c>
      <c r="B586" t="s">
        <v>1228</v>
      </c>
      <c r="C586" t="s">
        <v>811</v>
      </c>
      <c r="D586">
        <v>28</v>
      </c>
      <c r="E586" t="s">
        <v>772</v>
      </c>
      <c r="F586">
        <v>32</v>
      </c>
      <c r="G586">
        <v>15</v>
      </c>
      <c r="H586">
        <v>862</v>
      </c>
      <c r="I586">
        <v>157</v>
      </c>
      <c r="J586">
        <v>421</v>
      </c>
      <c r="K586">
        <v>0.373</v>
      </c>
      <c r="L586">
        <v>55</v>
      </c>
      <c r="M586">
        <v>188</v>
      </c>
      <c r="N586">
        <v>0.29299999999999998</v>
      </c>
      <c r="O586">
        <v>102</v>
      </c>
      <c r="P586">
        <v>233</v>
      </c>
      <c r="Q586">
        <v>0.438</v>
      </c>
      <c r="R586">
        <v>0.438</v>
      </c>
      <c r="S586">
        <v>117</v>
      </c>
      <c r="T586">
        <v>131</v>
      </c>
      <c r="U586">
        <v>0.89300000000000002</v>
      </c>
      <c r="V586">
        <v>17</v>
      </c>
      <c r="W586">
        <v>50</v>
      </c>
      <c r="X586">
        <v>67</v>
      </c>
      <c r="Y586">
        <v>153</v>
      </c>
      <c r="Z586">
        <v>15</v>
      </c>
      <c r="AA586">
        <v>3</v>
      </c>
      <c r="AB586">
        <v>95</v>
      </c>
      <c r="AC586">
        <v>58</v>
      </c>
      <c r="AD586">
        <v>486</v>
      </c>
    </row>
    <row r="587" spans="1:30">
      <c r="A587" s="72">
        <v>478</v>
      </c>
      <c r="B587" t="s">
        <v>1228</v>
      </c>
      <c r="C587" t="s">
        <v>811</v>
      </c>
      <c r="D587">
        <v>28</v>
      </c>
      <c r="E587" t="s">
        <v>792</v>
      </c>
      <c r="F587">
        <v>15</v>
      </c>
      <c r="G587">
        <v>14</v>
      </c>
      <c r="H587">
        <v>406</v>
      </c>
      <c r="I587">
        <v>70</v>
      </c>
      <c r="J587">
        <v>194</v>
      </c>
      <c r="K587">
        <v>0.36099999999999999</v>
      </c>
      <c r="L587">
        <v>22</v>
      </c>
      <c r="M587">
        <v>87</v>
      </c>
      <c r="N587">
        <v>0.253</v>
      </c>
      <c r="O587">
        <v>48</v>
      </c>
      <c r="P587">
        <v>107</v>
      </c>
      <c r="Q587">
        <v>0.44900000000000001</v>
      </c>
      <c r="R587">
        <v>0.41799999999999998</v>
      </c>
      <c r="S587">
        <v>59</v>
      </c>
      <c r="T587">
        <v>68</v>
      </c>
      <c r="U587">
        <v>0.86799999999999999</v>
      </c>
      <c r="V587">
        <v>7</v>
      </c>
      <c r="W587">
        <v>24</v>
      </c>
      <c r="X587">
        <v>31</v>
      </c>
      <c r="Y587">
        <v>68</v>
      </c>
      <c r="Z587">
        <v>9</v>
      </c>
      <c r="AA587">
        <v>2</v>
      </c>
      <c r="AB587">
        <v>41</v>
      </c>
      <c r="AC587">
        <v>25</v>
      </c>
      <c r="AD587">
        <v>221</v>
      </c>
    </row>
    <row r="588" spans="1:30">
      <c r="A588" s="72">
        <v>478</v>
      </c>
      <c r="B588" t="s">
        <v>1228</v>
      </c>
      <c r="C588" t="s">
        <v>811</v>
      </c>
      <c r="D588">
        <v>28</v>
      </c>
      <c r="E588" t="s">
        <v>846</v>
      </c>
      <c r="F588">
        <v>17</v>
      </c>
      <c r="G588">
        <v>1</v>
      </c>
      <c r="H588">
        <v>456</v>
      </c>
      <c r="I588">
        <v>87</v>
      </c>
      <c r="J588">
        <v>227</v>
      </c>
      <c r="K588">
        <v>0.38300000000000001</v>
      </c>
      <c r="L588">
        <v>33</v>
      </c>
      <c r="M588">
        <v>101</v>
      </c>
      <c r="N588">
        <v>0.32700000000000001</v>
      </c>
      <c r="O588">
        <v>54</v>
      </c>
      <c r="P588">
        <v>126</v>
      </c>
      <c r="Q588">
        <v>0.42899999999999999</v>
      </c>
      <c r="R588">
        <v>0.45600000000000002</v>
      </c>
      <c r="S588">
        <v>58</v>
      </c>
      <c r="T588">
        <v>63</v>
      </c>
      <c r="U588">
        <v>0.92100000000000004</v>
      </c>
      <c r="V588">
        <v>10</v>
      </c>
      <c r="W588">
        <v>26</v>
      </c>
      <c r="X588">
        <v>36</v>
      </c>
      <c r="Y588">
        <v>85</v>
      </c>
      <c r="Z588">
        <v>6</v>
      </c>
      <c r="AA588">
        <v>1</v>
      </c>
      <c r="AB588">
        <v>54</v>
      </c>
      <c r="AC588">
        <v>33</v>
      </c>
      <c r="AD588">
        <v>265</v>
      </c>
    </row>
    <row r="589" spans="1:30">
      <c r="A589" s="72">
        <v>479</v>
      </c>
      <c r="B589" t="s">
        <v>1229</v>
      </c>
      <c r="C589" t="s">
        <v>766</v>
      </c>
      <c r="D589">
        <v>29</v>
      </c>
      <c r="E589" t="s">
        <v>804</v>
      </c>
      <c r="F589">
        <v>73</v>
      </c>
      <c r="G589">
        <v>31</v>
      </c>
      <c r="H589">
        <v>1353</v>
      </c>
      <c r="I589">
        <v>102</v>
      </c>
      <c r="J589">
        <v>267</v>
      </c>
      <c r="K589">
        <v>0.38200000000000001</v>
      </c>
      <c r="L589">
        <v>50</v>
      </c>
      <c r="M589">
        <v>124</v>
      </c>
      <c r="N589">
        <v>0.40300000000000002</v>
      </c>
      <c r="O589">
        <v>52</v>
      </c>
      <c r="P589">
        <v>143</v>
      </c>
      <c r="Q589">
        <v>0.36399999999999999</v>
      </c>
      <c r="R589">
        <v>0.47599999999999998</v>
      </c>
      <c r="S589">
        <v>44</v>
      </c>
      <c r="T589">
        <v>53</v>
      </c>
      <c r="U589">
        <v>0.83</v>
      </c>
      <c r="V589">
        <v>44</v>
      </c>
      <c r="W589">
        <v>131</v>
      </c>
      <c r="X589">
        <v>175</v>
      </c>
      <c r="Y589">
        <v>44</v>
      </c>
      <c r="Z589">
        <v>30</v>
      </c>
      <c r="AA589">
        <v>14</v>
      </c>
      <c r="AB589">
        <v>40</v>
      </c>
      <c r="AC589">
        <v>134</v>
      </c>
      <c r="AD589">
        <v>298</v>
      </c>
    </row>
    <row r="590" spans="1:30">
      <c r="A590" s="72">
        <v>480</v>
      </c>
      <c r="B590" t="s">
        <v>1231</v>
      </c>
      <c r="C590" t="s">
        <v>769</v>
      </c>
      <c r="D590">
        <v>27</v>
      </c>
      <c r="E590" t="s">
        <v>822</v>
      </c>
      <c r="F590">
        <v>73</v>
      </c>
      <c r="G590">
        <v>73</v>
      </c>
      <c r="H590">
        <v>2506</v>
      </c>
      <c r="I590">
        <v>575</v>
      </c>
      <c r="J590">
        <v>1179</v>
      </c>
      <c r="K590">
        <v>0.48799999999999999</v>
      </c>
      <c r="L590">
        <v>229</v>
      </c>
      <c r="M590">
        <v>521</v>
      </c>
      <c r="N590">
        <v>0.44</v>
      </c>
      <c r="O590">
        <v>346</v>
      </c>
      <c r="P590">
        <v>658</v>
      </c>
      <c r="Q590">
        <v>0.52600000000000002</v>
      </c>
      <c r="R590">
        <v>0.58499999999999996</v>
      </c>
      <c r="S590">
        <v>82</v>
      </c>
      <c r="T590">
        <v>98</v>
      </c>
      <c r="U590">
        <v>0.83699999999999997</v>
      </c>
      <c r="V590">
        <v>31</v>
      </c>
      <c r="W590">
        <v>246</v>
      </c>
      <c r="X590">
        <v>277</v>
      </c>
      <c r="Y590">
        <v>185</v>
      </c>
      <c r="Z590">
        <v>55</v>
      </c>
      <c r="AA590">
        <v>34</v>
      </c>
      <c r="AB590">
        <v>128</v>
      </c>
      <c r="AC590">
        <v>117</v>
      </c>
      <c r="AD590">
        <v>1461</v>
      </c>
    </row>
    <row r="591" spans="1:30">
      <c r="A591" s="72">
        <v>481</v>
      </c>
      <c r="B591" t="s">
        <v>1232</v>
      </c>
      <c r="C591" t="s">
        <v>776</v>
      </c>
      <c r="D591">
        <v>26</v>
      </c>
      <c r="E591" t="s">
        <v>792</v>
      </c>
      <c r="F591">
        <v>53</v>
      </c>
      <c r="G591">
        <v>22</v>
      </c>
      <c r="H591">
        <v>1072</v>
      </c>
      <c r="I591">
        <v>132</v>
      </c>
      <c r="J591">
        <v>235</v>
      </c>
      <c r="K591">
        <v>0.56200000000000006</v>
      </c>
      <c r="L591">
        <v>0</v>
      </c>
      <c r="M591">
        <v>0</v>
      </c>
      <c r="O591">
        <v>132</v>
      </c>
      <c r="P591">
        <v>235</v>
      </c>
      <c r="Q591">
        <v>0.56200000000000006</v>
      </c>
      <c r="R591">
        <v>0.56200000000000006</v>
      </c>
      <c r="S591">
        <v>43</v>
      </c>
      <c r="T591">
        <v>79</v>
      </c>
      <c r="U591">
        <v>0.54400000000000004</v>
      </c>
      <c r="V591">
        <v>126</v>
      </c>
      <c r="W591">
        <v>226</v>
      </c>
      <c r="X591">
        <v>352</v>
      </c>
      <c r="Y591">
        <v>33</v>
      </c>
      <c r="Z591">
        <v>16</v>
      </c>
      <c r="AA591">
        <v>17</v>
      </c>
      <c r="AB591">
        <v>36</v>
      </c>
      <c r="AC591">
        <v>102</v>
      </c>
      <c r="AD591">
        <v>307</v>
      </c>
    </row>
    <row r="592" spans="1:30">
      <c r="A592" s="72">
        <v>482</v>
      </c>
      <c r="B592" t="s">
        <v>1422</v>
      </c>
      <c r="C592" t="s">
        <v>769</v>
      </c>
      <c r="D592">
        <v>23</v>
      </c>
      <c r="E592" t="s">
        <v>795</v>
      </c>
      <c r="F592">
        <v>73</v>
      </c>
      <c r="G592">
        <v>17</v>
      </c>
      <c r="H592">
        <v>1156</v>
      </c>
      <c r="I592">
        <v>100</v>
      </c>
      <c r="J592">
        <v>233</v>
      </c>
      <c r="K592">
        <v>0.42899999999999999</v>
      </c>
      <c r="L592">
        <v>23</v>
      </c>
      <c r="M592">
        <v>61</v>
      </c>
      <c r="N592">
        <v>0.377</v>
      </c>
      <c r="O592">
        <v>77</v>
      </c>
      <c r="P592">
        <v>172</v>
      </c>
      <c r="Q592">
        <v>0.44800000000000001</v>
      </c>
      <c r="R592">
        <v>0.47899999999999998</v>
      </c>
      <c r="S592">
        <v>59</v>
      </c>
      <c r="T592">
        <v>88</v>
      </c>
      <c r="U592">
        <v>0.67</v>
      </c>
      <c r="V592">
        <v>33</v>
      </c>
      <c r="W592">
        <v>107</v>
      </c>
      <c r="X592">
        <v>140</v>
      </c>
      <c r="Y592">
        <v>68</v>
      </c>
      <c r="Z592">
        <v>48</v>
      </c>
      <c r="AA592">
        <v>25</v>
      </c>
      <c r="AB592">
        <v>53</v>
      </c>
      <c r="AC592">
        <v>125</v>
      </c>
      <c r="AD592">
        <v>282</v>
      </c>
    </row>
    <row r="593" spans="1:30">
      <c r="A593" s="72">
        <v>483</v>
      </c>
      <c r="B593" t="s">
        <v>1235</v>
      </c>
      <c r="C593" t="s">
        <v>766</v>
      </c>
      <c r="D593">
        <v>32</v>
      </c>
      <c r="E593" t="s">
        <v>829</v>
      </c>
      <c r="F593">
        <v>79</v>
      </c>
      <c r="G593">
        <v>14</v>
      </c>
      <c r="H593">
        <v>1757</v>
      </c>
      <c r="I593">
        <v>219</v>
      </c>
      <c r="J593">
        <v>472</v>
      </c>
      <c r="K593">
        <v>0.46400000000000002</v>
      </c>
      <c r="L593">
        <v>159</v>
      </c>
      <c r="M593">
        <v>365</v>
      </c>
      <c r="N593">
        <v>0.436</v>
      </c>
      <c r="O593">
        <v>60</v>
      </c>
      <c r="P593">
        <v>107</v>
      </c>
      <c r="Q593">
        <v>0.56100000000000005</v>
      </c>
      <c r="R593">
        <v>0.63200000000000001</v>
      </c>
      <c r="S593">
        <v>106</v>
      </c>
      <c r="T593">
        <v>133</v>
      </c>
      <c r="U593">
        <v>0.79700000000000004</v>
      </c>
      <c r="V593">
        <v>50</v>
      </c>
      <c r="W593">
        <v>191</v>
      </c>
      <c r="X593">
        <v>241</v>
      </c>
      <c r="Y593">
        <v>90</v>
      </c>
      <c r="Z593">
        <v>32</v>
      </c>
      <c r="AA593">
        <v>21</v>
      </c>
      <c r="AB593">
        <v>58</v>
      </c>
      <c r="AC593">
        <v>144</v>
      </c>
      <c r="AD593">
        <v>703</v>
      </c>
    </row>
    <row r="594" spans="1:30">
      <c r="A594" s="72">
        <v>484</v>
      </c>
      <c r="B594" t="s">
        <v>1237</v>
      </c>
      <c r="C594" t="s">
        <v>776</v>
      </c>
      <c r="D594">
        <v>22</v>
      </c>
      <c r="E594" t="s">
        <v>782</v>
      </c>
      <c r="F594">
        <v>82</v>
      </c>
      <c r="G594">
        <v>82</v>
      </c>
      <c r="H594">
        <v>2918</v>
      </c>
      <c r="I594">
        <v>639</v>
      </c>
      <c r="J594">
        <v>1172</v>
      </c>
      <c r="K594">
        <v>0.54500000000000004</v>
      </c>
      <c r="L594">
        <v>120</v>
      </c>
      <c r="M594">
        <v>285</v>
      </c>
      <c r="N594">
        <v>0.42099999999999999</v>
      </c>
      <c r="O594">
        <v>519</v>
      </c>
      <c r="P594">
        <v>887</v>
      </c>
      <c r="Q594">
        <v>0.58499999999999996</v>
      </c>
      <c r="R594">
        <v>0.59599999999999997</v>
      </c>
      <c r="S594">
        <v>345</v>
      </c>
      <c r="T594">
        <v>402</v>
      </c>
      <c r="U594">
        <v>0.85799999999999998</v>
      </c>
      <c r="V594">
        <v>238</v>
      </c>
      <c r="W594">
        <v>774</v>
      </c>
      <c r="X594">
        <v>1012</v>
      </c>
      <c r="Y594">
        <v>199</v>
      </c>
      <c r="Z594">
        <v>64</v>
      </c>
      <c r="AA594">
        <v>115</v>
      </c>
      <c r="AB594">
        <v>159</v>
      </c>
      <c r="AC594">
        <v>285</v>
      </c>
      <c r="AD594">
        <v>1743</v>
      </c>
    </row>
    <row r="595" spans="1:30">
      <c r="A595" s="72">
        <v>485</v>
      </c>
      <c r="B595" t="s">
        <v>1238</v>
      </c>
      <c r="C595" t="s">
        <v>766</v>
      </c>
      <c r="D595">
        <v>32</v>
      </c>
      <c r="E595" t="s">
        <v>800</v>
      </c>
      <c r="F595">
        <v>82</v>
      </c>
      <c r="G595">
        <v>34</v>
      </c>
      <c r="H595">
        <v>2281</v>
      </c>
      <c r="I595">
        <v>172</v>
      </c>
      <c r="J595">
        <v>441</v>
      </c>
      <c r="K595">
        <v>0.39</v>
      </c>
      <c r="L595">
        <v>115</v>
      </c>
      <c r="M595">
        <v>310</v>
      </c>
      <c r="N595">
        <v>0.371</v>
      </c>
      <c r="O595">
        <v>57</v>
      </c>
      <c r="P595">
        <v>131</v>
      </c>
      <c r="Q595">
        <v>0.435</v>
      </c>
      <c r="R595">
        <v>0.52</v>
      </c>
      <c r="S595">
        <v>43</v>
      </c>
      <c r="T595">
        <v>60</v>
      </c>
      <c r="U595">
        <v>0.71699999999999997</v>
      </c>
      <c r="V595">
        <v>93</v>
      </c>
      <c r="W595">
        <v>364</v>
      </c>
      <c r="X595">
        <v>457</v>
      </c>
      <c r="Y595">
        <v>77</v>
      </c>
      <c r="Z595">
        <v>78</v>
      </c>
      <c r="AA595">
        <v>26</v>
      </c>
      <c r="AB595">
        <v>74</v>
      </c>
      <c r="AC595">
        <v>205</v>
      </c>
      <c r="AD595">
        <v>502</v>
      </c>
    </row>
    <row r="596" spans="1:30">
      <c r="A596" s="72">
        <v>486</v>
      </c>
      <c r="B596" t="s">
        <v>1239</v>
      </c>
      <c r="C596" t="s">
        <v>794</v>
      </c>
      <c r="D596">
        <v>29</v>
      </c>
      <c r="E596" t="s">
        <v>790</v>
      </c>
      <c r="F596">
        <v>79</v>
      </c>
      <c r="G596">
        <v>40</v>
      </c>
      <c r="H596">
        <v>2034</v>
      </c>
      <c r="I596">
        <v>258</v>
      </c>
      <c r="J596">
        <v>577</v>
      </c>
      <c r="K596">
        <v>0.44700000000000001</v>
      </c>
      <c r="L596">
        <v>42</v>
      </c>
      <c r="M596">
        <v>132</v>
      </c>
      <c r="N596">
        <v>0.318</v>
      </c>
      <c r="O596">
        <v>216</v>
      </c>
      <c r="P596">
        <v>445</v>
      </c>
      <c r="Q596">
        <v>0.48499999999999999</v>
      </c>
      <c r="R596">
        <v>0.48399999999999999</v>
      </c>
      <c r="S596">
        <v>91</v>
      </c>
      <c r="T596">
        <v>107</v>
      </c>
      <c r="U596">
        <v>0.85</v>
      </c>
      <c r="V596">
        <v>30</v>
      </c>
      <c r="W596">
        <v>214</v>
      </c>
      <c r="X596">
        <v>244</v>
      </c>
      <c r="Y596">
        <v>173</v>
      </c>
      <c r="Z596">
        <v>47</v>
      </c>
      <c r="AA596">
        <v>29</v>
      </c>
      <c r="AB596">
        <v>99</v>
      </c>
      <c r="AC596">
        <v>163</v>
      </c>
      <c r="AD596">
        <v>649</v>
      </c>
    </row>
    <row r="597" spans="1:30">
      <c r="A597" s="72">
        <v>487</v>
      </c>
      <c r="B597" t="s">
        <v>1240</v>
      </c>
      <c r="C597" t="s">
        <v>776</v>
      </c>
      <c r="D597">
        <v>21</v>
      </c>
      <c r="E597" t="s">
        <v>786</v>
      </c>
      <c r="F597">
        <v>65</v>
      </c>
      <c r="G597">
        <v>62</v>
      </c>
      <c r="H597">
        <v>1836</v>
      </c>
      <c r="I597">
        <v>306</v>
      </c>
      <c r="J597">
        <v>639</v>
      </c>
      <c r="K597">
        <v>0.47899999999999998</v>
      </c>
      <c r="L597">
        <v>56</v>
      </c>
      <c r="M597">
        <v>157</v>
      </c>
      <c r="N597">
        <v>0.35699999999999998</v>
      </c>
      <c r="O597">
        <v>250</v>
      </c>
      <c r="P597">
        <v>482</v>
      </c>
      <c r="Q597">
        <v>0.51900000000000002</v>
      </c>
      <c r="R597">
        <v>0.52300000000000002</v>
      </c>
      <c r="S597">
        <v>160</v>
      </c>
      <c r="T597">
        <v>206</v>
      </c>
      <c r="U597">
        <v>0.77700000000000002</v>
      </c>
      <c r="V597">
        <v>93</v>
      </c>
      <c r="W597">
        <v>324</v>
      </c>
      <c r="X597">
        <v>417</v>
      </c>
      <c r="Y597">
        <v>87</v>
      </c>
      <c r="Z597">
        <v>38</v>
      </c>
      <c r="AA597">
        <v>118</v>
      </c>
      <c r="AB597">
        <v>96</v>
      </c>
      <c r="AC597">
        <v>186</v>
      </c>
      <c r="AD597">
        <v>828</v>
      </c>
    </row>
    <row r="598" spans="1:30">
      <c r="A598" s="72">
        <v>488</v>
      </c>
      <c r="B598" t="s">
        <v>1423</v>
      </c>
      <c r="C598" t="s">
        <v>776</v>
      </c>
      <c r="D598">
        <v>30</v>
      </c>
      <c r="E598" t="s">
        <v>851</v>
      </c>
      <c r="F598">
        <v>63</v>
      </c>
      <c r="G598">
        <v>3</v>
      </c>
      <c r="H598">
        <v>810</v>
      </c>
      <c r="I598">
        <v>60</v>
      </c>
      <c r="J598">
        <v>120</v>
      </c>
      <c r="K598">
        <v>0.5</v>
      </c>
      <c r="L598">
        <v>0</v>
      </c>
      <c r="M598">
        <v>1</v>
      </c>
      <c r="N598">
        <v>0</v>
      </c>
      <c r="O598">
        <v>60</v>
      </c>
      <c r="P598">
        <v>119</v>
      </c>
      <c r="Q598">
        <v>0.504</v>
      </c>
      <c r="R598">
        <v>0.5</v>
      </c>
      <c r="S598">
        <v>42</v>
      </c>
      <c r="T598">
        <v>56</v>
      </c>
      <c r="U598">
        <v>0.75</v>
      </c>
      <c r="V598">
        <v>68</v>
      </c>
      <c r="W598">
        <v>82</v>
      </c>
      <c r="X598">
        <v>150</v>
      </c>
      <c r="Y598">
        <v>53</v>
      </c>
      <c r="Z598">
        <v>43</v>
      </c>
      <c r="AA598">
        <v>74</v>
      </c>
      <c r="AB598">
        <v>20</v>
      </c>
      <c r="AC598">
        <v>105</v>
      </c>
      <c r="AD598">
        <v>162</v>
      </c>
    </row>
    <row r="599" spans="1:30">
      <c r="A599" s="72">
        <v>489</v>
      </c>
      <c r="B599" t="s">
        <v>1242</v>
      </c>
      <c r="C599" t="s">
        <v>811</v>
      </c>
      <c r="D599">
        <v>22</v>
      </c>
      <c r="E599" t="s">
        <v>818</v>
      </c>
      <c r="F599">
        <v>71</v>
      </c>
      <c r="G599">
        <v>43</v>
      </c>
      <c r="H599">
        <v>1658</v>
      </c>
      <c r="I599">
        <v>214</v>
      </c>
      <c r="J599">
        <v>551</v>
      </c>
      <c r="K599">
        <v>0.38800000000000001</v>
      </c>
      <c r="L599">
        <v>42</v>
      </c>
      <c r="M599">
        <v>146</v>
      </c>
      <c r="N599">
        <v>0.28799999999999998</v>
      </c>
      <c r="O599">
        <v>172</v>
      </c>
      <c r="P599">
        <v>405</v>
      </c>
      <c r="Q599">
        <v>0.42499999999999999</v>
      </c>
      <c r="R599">
        <v>0.42599999999999999</v>
      </c>
      <c r="S599">
        <v>84</v>
      </c>
      <c r="T599">
        <v>101</v>
      </c>
      <c r="U599">
        <v>0.83199999999999996</v>
      </c>
      <c r="V599">
        <v>24</v>
      </c>
      <c r="W599">
        <v>104</v>
      </c>
      <c r="X599">
        <v>128</v>
      </c>
      <c r="Y599">
        <v>311</v>
      </c>
      <c r="Z599">
        <v>70</v>
      </c>
      <c r="AA599">
        <v>7</v>
      </c>
      <c r="AB599">
        <v>127</v>
      </c>
      <c r="AC599">
        <v>120</v>
      </c>
      <c r="AD599">
        <v>554</v>
      </c>
    </row>
    <row r="600" spans="1:30">
      <c r="A600" s="72">
        <v>490</v>
      </c>
      <c r="B600" t="s">
        <v>1244</v>
      </c>
      <c r="C600" t="s">
        <v>776</v>
      </c>
      <c r="D600">
        <v>25</v>
      </c>
      <c r="E600" t="s">
        <v>869</v>
      </c>
      <c r="F600">
        <v>77</v>
      </c>
      <c r="G600">
        <v>77</v>
      </c>
      <c r="H600">
        <v>1727</v>
      </c>
      <c r="I600">
        <v>390</v>
      </c>
      <c r="J600">
        <v>687</v>
      </c>
      <c r="K600">
        <v>0.56799999999999995</v>
      </c>
      <c r="L600">
        <v>30</v>
      </c>
      <c r="M600">
        <v>74</v>
      </c>
      <c r="N600">
        <v>0.40500000000000003</v>
      </c>
      <c r="O600">
        <v>360</v>
      </c>
      <c r="P600">
        <v>613</v>
      </c>
      <c r="Q600">
        <v>0.58699999999999997</v>
      </c>
      <c r="R600">
        <v>0.59</v>
      </c>
      <c r="S600">
        <v>170</v>
      </c>
      <c r="T600">
        <v>211</v>
      </c>
      <c r="U600">
        <v>0.80600000000000005</v>
      </c>
      <c r="V600">
        <v>183</v>
      </c>
      <c r="W600">
        <v>477</v>
      </c>
      <c r="X600">
        <v>660</v>
      </c>
      <c r="Y600">
        <v>81</v>
      </c>
      <c r="Z600">
        <v>29</v>
      </c>
      <c r="AA600">
        <v>69</v>
      </c>
      <c r="AB600">
        <v>115</v>
      </c>
      <c r="AC600">
        <v>192</v>
      </c>
      <c r="AD600">
        <v>980</v>
      </c>
    </row>
    <row r="601" spans="1:30">
      <c r="A601" s="72">
        <v>491</v>
      </c>
      <c r="B601" t="s">
        <v>1245</v>
      </c>
      <c r="C601" t="s">
        <v>769</v>
      </c>
      <c r="D601">
        <v>24</v>
      </c>
      <c r="E601" t="s">
        <v>867</v>
      </c>
      <c r="F601">
        <v>77</v>
      </c>
      <c r="G601">
        <v>37</v>
      </c>
      <c r="H601">
        <v>2095</v>
      </c>
      <c r="I601">
        <v>301</v>
      </c>
      <c r="J601">
        <v>721</v>
      </c>
      <c r="K601">
        <v>0.41699999999999998</v>
      </c>
      <c r="L601">
        <v>143</v>
      </c>
      <c r="M601">
        <v>370</v>
      </c>
      <c r="N601">
        <v>0.38600000000000001</v>
      </c>
      <c r="O601">
        <v>158</v>
      </c>
      <c r="P601">
        <v>351</v>
      </c>
      <c r="Q601">
        <v>0.45</v>
      </c>
      <c r="R601">
        <v>0.51700000000000002</v>
      </c>
      <c r="S601">
        <v>38</v>
      </c>
      <c r="T601">
        <v>51</v>
      </c>
      <c r="U601">
        <v>0.745</v>
      </c>
      <c r="V601">
        <v>48</v>
      </c>
      <c r="W601">
        <v>345</v>
      </c>
      <c r="X601">
        <v>393</v>
      </c>
      <c r="Y601">
        <v>244</v>
      </c>
      <c r="Z601">
        <v>65</v>
      </c>
      <c r="AA601">
        <v>11</v>
      </c>
      <c r="AB601">
        <v>99</v>
      </c>
      <c r="AC601">
        <v>185</v>
      </c>
      <c r="AD601">
        <v>783</v>
      </c>
    </row>
    <row r="602" spans="1:30">
      <c r="A602" s="72">
        <v>492</v>
      </c>
      <c r="B602" t="s">
        <v>1246</v>
      </c>
      <c r="C602" t="s">
        <v>811</v>
      </c>
      <c r="D602">
        <v>23</v>
      </c>
      <c r="E602" t="s">
        <v>869</v>
      </c>
      <c r="F602">
        <v>76</v>
      </c>
      <c r="G602">
        <v>0</v>
      </c>
      <c r="H602">
        <v>1520</v>
      </c>
      <c r="I602">
        <v>232</v>
      </c>
      <c r="J602">
        <v>545</v>
      </c>
      <c r="K602">
        <v>0.42599999999999999</v>
      </c>
      <c r="L602">
        <v>108</v>
      </c>
      <c r="M602">
        <v>261</v>
      </c>
      <c r="N602">
        <v>0.41399999999999998</v>
      </c>
      <c r="O602">
        <v>124</v>
      </c>
      <c r="P602">
        <v>284</v>
      </c>
      <c r="Q602">
        <v>0.437</v>
      </c>
      <c r="R602">
        <v>0.52500000000000002</v>
      </c>
      <c r="S602">
        <v>84</v>
      </c>
      <c r="T602">
        <v>101</v>
      </c>
      <c r="U602">
        <v>0.83199999999999996</v>
      </c>
      <c r="V602">
        <v>25</v>
      </c>
      <c r="W602">
        <v>159</v>
      </c>
      <c r="X602">
        <v>184</v>
      </c>
      <c r="Y602">
        <v>243</v>
      </c>
      <c r="Z602">
        <v>68</v>
      </c>
      <c r="AA602">
        <v>19</v>
      </c>
      <c r="AB602">
        <v>74</v>
      </c>
      <c r="AC602">
        <v>130</v>
      </c>
      <c r="AD602">
        <v>656</v>
      </c>
    </row>
    <row r="603" spans="1:30">
      <c r="A603" s="72">
        <v>493</v>
      </c>
      <c r="B603" t="s">
        <v>1249</v>
      </c>
      <c r="C603" t="s">
        <v>769</v>
      </c>
      <c r="D603">
        <v>21</v>
      </c>
      <c r="E603" t="s">
        <v>772</v>
      </c>
      <c r="F603">
        <v>28</v>
      </c>
      <c r="G603">
        <v>0</v>
      </c>
      <c r="H603">
        <v>212</v>
      </c>
      <c r="I603">
        <v>23</v>
      </c>
      <c r="J603">
        <v>56</v>
      </c>
      <c r="K603">
        <v>0.41099999999999998</v>
      </c>
      <c r="L603">
        <v>14</v>
      </c>
      <c r="M603">
        <v>37</v>
      </c>
      <c r="N603">
        <v>0.378</v>
      </c>
      <c r="O603">
        <v>9</v>
      </c>
      <c r="P603">
        <v>19</v>
      </c>
      <c r="Q603">
        <v>0.47399999999999998</v>
      </c>
      <c r="R603">
        <v>0.53600000000000003</v>
      </c>
      <c r="S603">
        <v>4</v>
      </c>
      <c r="T603">
        <v>6</v>
      </c>
      <c r="U603">
        <v>0.66700000000000004</v>
      </c>
      <c r="V603">
        <v>3</v>
      </c>
      <c r="W603">
        <v>18</v>
      </c>
      <c r="X603">
        <v>21</v>
      </c>
      <c r="Y603">
        <v>13</v>
      </c>
      <c r="Z603">
        <v>5</v>
      </c>
      <c r="AA603">
        <v>3</v>
      </c>
      <c r="AB603">
        <v>6</v>
      </c>
      <c r="AC603">
        <v>15</v>
      </c>
      <c r="AD603">
        <v>64</v>
      </c>
    </row>
    <row r="604" spans="1:30">
      <c r="A604" s="72">
        <v>493</v>
      </c>
      <c r="B604" t="s">
        <v>1249</v>
      </c>
      <c r="C604" t="s">
        <v>769</v>
      </c>
      <c r="D604">
        <v>21</v>
      </c>
      <c r="E604" t="s">
        <v>802</v>
      </c>
      <c r="F604">
        <v>22</v>
      </c>
      <c r="G604">
        <v>0</v>
      </c>
      <c r="H604">
        <v>173</v>
      </c>
      <c r="I604">
        <v>21</v>
      </c>
      <c r="J604">
        <v>50</v>
      </c>
      <c r="K604">
        <v>0.42</v>
      </c>
      <c r="L604">
        <v>13</v>
      </c>
      <c r="M604">
        <v>35</v>
      </c>
      <c r="N604">
        <v>0.371</v>
      </c>
      <c r="O604">
        <v>8</v>
      </c>
      <c r="P604">
        <v>15</v>
      </c>
      <c r="Q604">
        <v>0.53300000000000003</v>
      </c>
      <c r="R604">
        <v>0.55000000000000004</v>
      </c>
      <c r="S604">
        <v>4</v>
      </c>
      <c r="T604">
        <v>6</v>
      </c>
      <c r="U604">
        <v>0.66700000000000004</v>
      </c>
      <c r="V604">
        <v>2</v>
      </c>
      <c r="W604">
        <v>15</v>
      </c>
      <c r="X604">
        <v>17</v>
      </c>
      <c r="Y604">
        <v>12</v>
      </c>
      <c r="Z604">
        <v>4</v>
      </c>
      <c r="AA604">
        <v>3</v>
      </c>
      <c r="AB604">
        <v>4</v>
      </c>
      <c r="AC604">
        <v>12</v>
      </c>
      <c r="AD604">
        <v>59</v>
      </c>
    </row>
    <row r="605" spans="1:30">
      <c r="A605" s="72">
        <v>493</v>
      </c>
      <c r="B605" t="s">
        <v>1249</v>
      </c>
      <c r="C605" t="s">
        <v>769</v>
      </c>
      <c r="D605">
        <v>21</v>
      </c>
      <c r="E605" t="s">
        <v>774</v>
      </c>
      <c r="F605">
        <v>1</v>
      </c>
      <c r="G605">
        <v>0</v>
      </c>
      <c r="H605">
        <v>4</v>
      </c>
      <c r="I605">
        <v>0</v>
      </c>
      <c r="J605">
        <v>0</v>
      </c>
      <c r="L605">
        <v>0</v>
      </c>
      <c r="M605">
        <v>0</v>
      </c>
      <c r="O605">
        <v>0</v>
      </c>
      <c r="P605">
        <v>0</v>
      </c>
      <c r="S605">
        <v>0</v>
      </c>
      <c r="T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1</v>
      </c>
      <c r="AD605">
        <v>0</v>
      </c>
    </row>
    <row r="606" spans="1:30">
      <c r="A606" s="72">
        <v>493</v>
      </c>
      <c r="B606" t="s">
        <v>1249</v>
      </c>
      <c r="C606" t="s">
        <v>769</v>
      </c>
      <c r="D606">
        <v>21</v>
      </c>
      <c r="E606" t="s">
        <v>812</v>
      </c>
      <c r="F606">
        <v>5</v>
      </c>
      <c r="G606">
        <v>0</v>
      </c>
      <c r="H606">
        <v>35</v>
      </c>
      <c r="I606">
        <v>2</v>
      </c>
      <c r="J606">
        <v>6</v>
      </c>
      <c r="K606">
        <v>0.33300000000000002</v>
      </c>
      <c r="L606">
        <v>1</v>
      </c>
      <c r="M606">
        <v>2</v>
      </c>
      <c r="N606">
        <v>0.5</v>
      </c>
      <c r="O606">
        <v>1</v>
      </c>
      <c r="P606">
        <v>4</v>
      </c>
      <c r="Q606">
        <v>0.25</v>
      </c>
      <c r="R606">
        <v>0.41699999999999998</v>
      </c>
      <c r="S606">
        <v>0</v>
      </c>
      <c r="T606">
        <v>0</v>
      </c>
      <c r="V606">
        <v>1</v>
      </c>
      <c r="W606">
        <v>3</v>
      </c>
      <c r="X606">
        <v>4</v>
      </c>
      <c r="Y606">
        <v>0</v>
      </c>
      <c r="Z606">
        <v>1</v>
      </c>
      <c r="AA606">
        <v>0</v>
      </c>
      <c r="AB606">
        <v>2</v>
      </c>
      <c r="AC606">
        <v>2</v>
      </c>
      <c r="AD606">
        <v>5</v>
      </c>
    </row>
    <row r="607" spans="1:30">
      <c r="A607" s="72">
        <v>494</v>
      </c>
      <c r="B607" t="s">
        <v>1250</v>
      </c>
      <c r="C607" t="s">
        <v>766</v>
      </c>
      <c r="D607">
        <v>22</v>
      </c>
      <c r="E607" t="s">
        <v>772</v>
      </c>
      <c r="F607">
        <v>54</v>
      </c>
      <c r="G607">
        <v>16</v>
      </c>
      <c r="H607">
        <v>875</v>
      </c>
      <c r="I607">
        <v>104</v>
      </c>
      <c r="J607">
        <v>234</v>
      </c>
      <c r="K607">
        <v>0.44400000000000001</v>
      </c>
      <c r="L607">
        <v>20</v>
      </c>
      <c r="M607">
        <v>66</v>
      </c>
      <c r="N607">
        <v>0.30299999999999999</v>
      </c>
      <c r="O607">
        <v>84</v>
      </c>
      <c r="P607">
        <v>168</v>
      </c>
      <c r="Q607">
        <v>0.5</v>
      </c>
      <c r="R607">
        <v>0.48699999999999999</v>
      </c>
      <c r="S607">
        <v>36</v>
      </c>
      <c r="T607">
        <v>58</v>
      </c>
      <c r="U607">
        <v>0.621</v>
      </c>
      <c r="V607">
        <v>70</v>
      </c>
      <c r="W607">
        <v>241</v>
      </c>
      <c r="X607">
        <v>311</v>
      </c>
      <c r="Y607">
        <v>34</v>
      </c>
      <c r="Z607">
        <v>19</v>
      </c>
      <c r="AA607">
        <v>17</v>
      </c>
      <c r="AB607">
        <v>31</v>
      </c>
      <c r="AC607">
        <v>68</v>
      </c>
      <c r="AD607">
        <v>264</v>
      </c>
    </row>
    <row r="608" spans="1:30">
      <c r="A608" s="72">
        <v>494</v>
      </c>
      <c r="B608" t="s">
        <v>1250</v>
      </c>
      <c r="C608" t="s">
        <v>766</v>
      </c>
      <c r="D608">
        <v>22</v>
      </c>
      <c r="E608" t="s">
        <v>790</v>
      </c>
      <c r="F608">
        <v>33</v>
      </c>
      <c r="G608">
        <v>12</v>
      </c>
      <c r="H608">
        <v>476</v>
      </c>
      <c r="I608">
        <v>47</v>
      </c>
      <c r="J608">
        <v>96</v>
      </c>
      <c r="K608">
        <v>0.49</v>
      </c>
      <c r="L608">
        <v>2</v>
      </c>
      <c r="M608">
        <v>6</v>
      </c>
      <c r="N608">
        <v>0.33300000000000002</v>
      </c>
      <c r="O608">
        <v>45</v>
      </c>
      <c r="P608">
        <v>90</v>
      </c>
      <c r="Q608">
        <v>0.5</v>
      </c>
      <c r="R608">
        <v>0.5</v>
      </c>
      <c r="S608">
        <v>23</v>
      </c>
      <c r="T608">
        <v>31</v>
      </c>
      <c r="U608">
        <v>0.74199999999999999</v>
      </c>
      <c r="V608">
        <v>35</v>
      </c>
      <c r="W608">
        <v>132</v>
      </c>
      <c r="X608">
        <v>167</v>
      </c>
      <c r="Y608">
        <v>13</v>
      </c>
      <c r="Z608">
        <v>6</v>
      </c>
      <c r="AA608">
        <v>11</v>
      </c>
      <c r="AB608">
        <v>15</v>
      </c>
      <c r="AC608">
        <v>42</v>
      </c>
      <c r="AD608">
        <v>119</v>
      </c>
    </row>
    <row r="609" spans="1:30">
      <c r="A609" s="72">
        <v>494</v>
      </c>
      <c r="B609" t="s">
        <v>1250</v>
      </c>
      <c r="C609" t="s">
        <v>766</v>
      </c>
      <c r="D609">
        <v>22</v>
      </c>
      <c r="E609" t="s">
        <v>867</v>
      </c>
      <c r="F609">
        <v>21</v>
      </c>
      <c r="G609">
        <v>4</v>
      </c>
      <c r="H609">
        <v>399</v>
      </c>
      <c r="I609">
        <v>57</v>
      </c>
      <c r="J609">
        <v>138</v>
      </c>
      <c r="K609">
        <v>0.41299999999999998</v>
      </c>
      <c r="L609">
        <v>18</v>
      </c>
      <c r="M609">
        <v>60</v>
      </c>
      <c r="N609">
        <v>0.3</v>
      </c>
      <c r="O609">
        <v>39</v>
      </c>
      <c r="P609">
        <v>78</v>
      </c>
      <c r="Q609">
        <v>0.5</v>
      </c>
      <c r="R609">
        <v>0.47799999999999998</v>
      </c>
      <c r="S609">
        <v>13</v>
      </c>
      <c r="T609">
        <v>27</v>
      </c>
      <c r="U609">
        <v>0.48099999999999998</v>
      </c>
      <c r="V609">
        <v>35</v>
      </c>
      <c r="W609">
        <v>109</v>
      </c>
      <c r="X609">
        <v>144</v>
      </c>
      <c r="Y609">
        <v>21</v>
      </c>
      <c r="Z609">
        <v>13</v>
      </c>
      <c r="AA609">
        <v>6</v>
      </c>
      <c r="AB609">
        <v>16</v>
      </c>
      <c r="AC609">
        <v>26</v>
      </c>
      <c r="AD609">
        <v>145</v>
      </c>
    </row>
    <row r="610" spans="1:30">
      <c r="A610" s="72">
        <v>495</v>
      </c>
      <c r="B610" t="s">
        <v>1251</v>
      </c>
      <c r="C610" t="s">
        <v>776</v>
      </c>
      <c r="D610">
        <v>27</v>
      </c>
      <c r="E610" t="s">
        <v>812</v>
      </c>
      <c r="F610">
        <v>57</v>
      </c>
      <c r="G610">
        <v>57</v>
      </c>
      <c r="H610">
        <v>1683</v>
      </c>
      <c r="I610">
        <v>399</v>
      </c>
      <c r="J610">
        <v>840</v>
      </c>
      <c r="K610">
        <v>0.47499999999999998</v>
      </c>
      <c r="L610">
        <v>64</v>
      </c>
      <c r="M610">
        <v>204</v>
      </c>
      <c r="N610">
        <v>0.314</v>
      </c>
      <c r="O610">
        <v>335</v>
      </c>
      <c r="P610">
        <v>636</v>
      </c>
      <c r="Q610">
        <v>0.52700000000000002</v>
      </c>
      <c r="R610">
        <v>0.51300000000000001</v>
      </c>
      <c r="S610">
        <v>77</v>
      </c>
      <c r="T610">
        <v>94</v>
      </c>
      <c r="U610">
        <v>0.81899999999999995</v>
      </c>
      <c r="V610">
        <v>101</v>
      </c>
      <c r="W610">
        <v>422</v>
      </c>
      <c r="X610">
        <v>523</v>
      </c>
      <c r="Y610">
        <v>191</v>
      </c>
      <c r="Z610">
        <v>56</v>
      </c>
      <c r="AA610">
        <v>62</v>
      </c>
      <c r="AB610">
        <v>109</v>
      </c>
      <c r="AC610">
        <v>144</v>
      </c>
      <c r="AD610">
        <v>939</v>
      </c>
    </row>
    <row r="611" spans="1:30">
      <c r="A611" s="72">
        <v>496</v>
      </c>
      <c r="B611" t="s">
        <v>1253</v>
      </c>
      <c r="C611" t="s">
        <v>769</v>
      </c>
      <c r="D611">
        <v>36</v>
      </c>
      <c r="E611" t="s">
        <v>772</v>
      </c>
      <c r="F611">
        <v>67</v>
      </c>
      <c r="G611">
        <v>3</v>
      </c>
      <c r="H611">
        <v>1536</v>
      </c>
      <c r="I611">
        <v>299</v>
      </c>
      <c r="J611">
        <v>682</v>
      </c>
      <c r="K611">
        <v>0.438</v>
      </c>
      <c r="L611">
        <v>32</v>
      </c>
      <c r="M611">
        <v>111</v>
      </c>
      <c r="N611">
        <v>0.28799999999999998</v>
      </c>
      <c r="O611">
        <v>267</v>
      </c>
      <c r="P611">
        <v>571</v>
      </c>
      <c r="Q611">
        <v>0.46800000000000003</v>
      </c>
      <c r="R611">
        <v>0.46200000000000002</v>
      </c>
      <c r="S611">
        <v>135</v>
      </c>
      <c r="T611">
        <v>189</v>
      </c>
      <c r="U611">
        <v>0.71399999999999997</v>
      </c>
      <c r="V611">
        <v>50</v>
      </c>
      <c r="W611">
        <v>202</v>
      </c>
      <c r="X611">
        <v>252</v>
      </c>
      <c r="Y611">
        <v>228</v>
      </c>
      <c r="Z611">
        <v>61</v>
      </c>
      <c r="AA611">
        <v>47</v>
      </c>
      <c r="AB611">
        <v>140</v>
      </c>
      <c r="AC611">
        <v>124</v>
      </c>
      <c r="AD611">
        <v>765</v>
      </c>
    </row>
    <row r="612" spans="1:30">
      <c r="A612" s="72">
        <v>496</v>
      </c>
      <c r="B612" t="s">
        <v>1253</v>
      </c>
      <c r="C612" t="s">
        <v>769</v>
      </c>
      <c r="D612">
        <v>36</v>
      </c>
      <c r="E612" t="s">
        <v>792</v>
      </c>
      <c r="F612">
        <v>46</v>
      </c>
      <c r="G612">
        <v>3</v>
      </c>
      <c r="H612">
        <v>1069</v>
      </c>
      <c r="I612">
        <v>198</v>
      </c>
      <c r="J612">
        <v>435</v>
      </c>
      <c r="K612">
        <v>0.45500000000000002</v>
      </c>
      <c r="L612">
        <v>23</v>
      </c>
      <c r="M612">
        <v>70</v>
      </c>
      <c r="N612">
        <v>0.32900000000000001</v>
      </c>
      <c r="O612">
        <v>175</v>
      </c>
      <c r="P612">
        <v>365</v>
      </c>
      <c r="Q612">
        <v>0.47899999999999998</v>
      </c>
      <c r="R612">
        <v>0.48199999999999998</v>
      </c>
      <c r="S612">
        <v>94</v>
      </c>
      <c r="T612">
        <v>134</v>
      </c>
      <c r="U612">
        <v>0.70099999999999996</v>
      </c>
      <c r="V612">
        <v>39</v>
      </c>
      <c r="W612">
        <v>142</v>
      </c>
      <c r="X612">
        <v>181</v>
      </c>
      <c r="Y612">
        <v>163</v>
      </c>
      <c r="Z612">
        <v>42</v>
      </c>
      <c r="AA612">
        <v>32</v>
      </c>
      <c r="AB612">
        <v>92</v>
      </c>
      <c r="AC612">
        <v>84</v>
      </c>
      <c r="AD612">
        <v>513</v>
      </c>
    </row>
    <row r="613" spans="1:30">
      <c r="A613" s="72">
        <v>496</v>
      </c>
      <c r="B613" t="s">
        <v>1253</v>
      </c>
      <c r="C613" t="s">
        <v>769</v>
      </c>
      <c r="D613">
        <v>36</v>
      </c>
      <c r="E613" t="s">
        <v>814</v>
      </c>
      <c r="F613">
        <v>21</v>
      </c>
      <c r="G613">
        <v>0</v>
      </c>
      <c r="H613">
        <v>467</v>
      </c>
      <c r="I613">
        <v>101</v>
      </c>
      <c r="J613">
        <v>247</v>
      </c>
      <c r="K613">
        <v>0.40899999999999997</v>
      </c>
      <c r="L613">
        <v>9</v>
      </c>
      <c r="M613">
        <v>41</v>
      </c>
      <c r="N613">
        <v>0.22</v>
      </c>
      <c r="O613">
        <v>92</v>
      </c>
      <c r="P613">
        <v>206</v>
      </c>
      <c r="Q613">
        <v>0.44700000000000001</v>
      </c>
      <c r="R613">
        <v>0.42699999999999999</v>
      </c>
      <c r="S613">
        <v>41</v>
      </c>
      <c r="T613">
        <v>55</v>
      </c>
      <c r="U613">
        <v>0.745</v>
      </c>
      <c r="V613">
        <v>11</v>
      </c>
      <c r="W613">
        <v>60</v>
      </c>
      <c r="X613">
        <v>71</v>
      </c>
      <c r="Y613">
        <v>65</v>
      </c>
      <c r="Z613">
        <v>19</v>
      </c>
      <c r="AA613">
        <v>15</v>
      </c>
      <c r="AB613">
        <v>48</v>
      </c>
      <c r="AC613">
        <v>40</v>
      </c>
      <c r="AD613">
        <v>252</v>
      </c>
    </row>
    <row r="614" spans="1:30">
      <c r="A614" s="72">
        <v>497</v>
      </c>
      <c r="B614" t="s">
        <v>1254</v>
      </c>
      <c r="C614" t="s">
        <v>769</v>
      </c>
      <c r="D614">
        <v>26</v>
      </c>
      <c r="E614" t="s">
        <v>814</v>
      </c>
      <c r="F614">
        <v>30</v>
      </c>
      <c r="G614">
        <v>30</v>
      </c>
      <c r="H614">
        <v>918</v>
      </c>
      <c r="I614">
        <v>163</v>
      </c>
      <c r="J614">
        <v>410</v>
      </c>
      <c r="K614">
        <v>0.39800000000000002</v>
      </c>
      <c r="L614">
        <v>52</v>
      </c>
      <c r="M614">
        <v>170</v>
      </c>
      <c r="N614">
        <v>0.30599999999999999</v>
      </c>
      <c r="O614">
        <v>111</v>
      </c>
      <c r="P614">
        <v>240</v>
      </c>
      <c r="Q614">
        <v>0.46300000000000002</v>
      </c>
      <c r="R614">
        <v>0.46100000000000002</v>
      </c>
      <c r="S614">
        <v>51</v>
      </c>
      <c r="T614">
        <v>69</v>
      </c>
      <c r="U614">
        <v>0.73899999999999999</v>
      </c>
      <c r="V614">
        <v>8</v>
      </c>
      <c r="W614">
        <v>69</v>
      </c>
      <c r="X614">
        <v>77</v>
      </c>
      <c r="Y614">
        <v>113</v>
      </c>
      <c r="Z614">
        <v>23</v>
      </c>
      <c r="AA614">
        <v>9</v>
      </c>
      <c r="AB614">
        <v>70</v>
      </c>
      <c r="AC614">
        <v>61</v>
      </c>
      <c r="AD614">
        <v>429</v>
      </c>
    </row>
    <row r="615" spans="1:30">
      <c r="A615" s="72">
        <v>498</v>
      </c>
      <c r="B615" t="s">
        <v>1255</v>
      </c>
      <c r="C615" t="s">
        <v>811</v>
      </c>
      <c r="D615">
        <v>27</v>
      </c>
      <c r="E615" t="s">
        <v>826</v>
      </c>
      <c r="F615">
        <v>80</v>
      </c>
      <c r="G615">
        <v>80</v>
      </c>
      <c r="H615">
        <v>2736</v>
      </c>
      <c r="I615">
        <v>588</v>
      </c>
      <c r="J615">
        <v>1363</v>
      </c>
      <c r="K615">
        <v>0.43099999999999999</v>
      </c>
      <c r="L615">
        <v>231</v>
      </c>
      <c r="M615">
        <v>601</v>
      </c>
      <c r="N615">
        <v>0.38400000000000001</v>
      </c>
      <c r="O615">
        <v>357</v>
      </c>
      <c r="P615">
        <v>762</v>
      </c>
      <c r="Q615">
        <v>0.46899999999999997</v>
      </c>
      <c r="R615">
        <v>0.51600000000000001</v>
      </c>
      <c r="S615">
        <v>363</v>
      </c>
      <c r="T615">
        <v>420</v>
      </c>
      <c r="U615">
        <v>0.86399999999999999</v>
      </c>
      <c r="V615">
        <v>32</v>
      </c>
      <c r="W615">
        <v>216</v>
      </c>
      <c r="X615">
        <v>248</v>
      </c>
      <c r="Y615">
        <v>444</v>
      </c>
      <c r="Z615">
        <v>91</v>
      </c>
      <c r="AA615">
        <v>24</v>
      </c>
      <c r="AB615">
        <v>179</v>
      </c>
      <c r="AC615">
        <v>98</v>
      </c>
      <c r="AD615">
        <v>1770</v>
      </c>
    </row>
    <row r="616" spans="1:30">
      <c r="A616" s="72">
        <v>499</v>
      </c>
      <c r="B616" t="s">
        <v>1256</v>
      </c>
      <c r="C616" t="s">
        <v>811</v>
      </c>
      <c r="D616">
        <v>27</v>
      </c>
      <c r="E616" t="s">
        <v>833</v>
      </c>
      <c r="F616">
        <v>41</v>
      </c>
      <c r="G616">
        <v>41</v>
      </c>
      <c r="H616">
        <v>1410</v>
      </c>
      <c r="I616">
        <v>280</v>
      </c>
      <c r="J616">
        <v>667</v>
      </c>
      <c r="K616">
        <v>0.42</v>
      </c>
      <c r="L616">
        <v>62</v>
      </c>
      <c r="M616">
        <v>167</v>
      </c>
      <c r="N616">
        <v>0.371</v>
      </c>
      <c r="O616">
        <v>218</v>
      </c>
      <c r="P616">
        <v>500</v>
      </c>
      <c r="Q616">
        <v>0.436</v>
      </c>
      <c r="R616">
        <v>0.46600000000000003</v>
      </c>
      <c r="S616">
        <v>175</v>
      </c>
      <c r="T616">
        <v>241</v>
      </c>
      <c r="U616">
        <v>0.72599999999999998</v>
      </c>
      <c r="V616">
        <v>22</v>
      </c>
      <c r="W616">
        <v>128</v>
      </c>
      <c r="X616">
        <v>150</v>
      </c>
      <c r="Y616">
        <v>393</v>
      </c>
      <c r="Z616">
        <v>57</v>
      </c>
      <c r="AA616">
        <v>45</v>
      </c>
      <c r="AB616">
        <v>158</v>
      </c>
      <c r="AC616">
        <v>80</v>
      </c>
      <c r="AD616">
        <v>797</v>
      </c>
    </row>
    <row r="617" spans="1:30">
      <c r="A617" s="72">
        <v>500</v>
      </c>
      <c r="B617" t="s">
        <v>1424</v>
      </c>
      <c r="C617" t="s">
        <v>811</v>
      </c>
      <c r="D617">
        <v>23</v>
      </c>
      <c r="E617" t="s">
        <v>795</v>
      </c>
      <c r="F617">
        <v>30</v>
      </c>
      <c r="G617">
        <v>19</v>
      </c>
      <c r="H617">
        <v>851</v>
      </c>
      <c r="I617">
        <v>110</v>
      </c>
      <c r="J617">
        <v>247</v>
      </c>
      <c r="K617">
        <v>0.44500000000000001</v>
      </c>
      <c r="L617">
        <v>10</v>
      </c>
      <c r="M617">
        <v>40</v>
      </c>
      <c r="N617">
        <v>0.25</v>
      </c>
      <c r="O617">
        <v>100</v>
      </c>
      <c r="P617">
        <v>207</v>
      </c>
      <c r="Q617">
        <v>0.48299999999999998</v>
      </c>
      <c r="R617">
        <v>0.46600000000000003</v>
      </c>
      <c r="S617">
        <v>61</v>
      </c>
      <c r="T617">
        <v>78</v>
      </c>
      <c r="U617">
        <v>0.78200000000000003</v>
      </c>
      <c r="V617">
        <v>21</v>
      </c>
      <c r="W617">
        <v>84</v>
      </c>
      <c r="X617">
        <v>105</v>
      </c>
      <c r="Y617">
        <v>71</v>
      </c>
      <c r="Z617">
        <v>27</v>
      </c>
      <c r="AA617">
        <v>13</v>
      </c>
      <c r="AB617">
        <v>46</v>
      </c>
      <c r="AC617">
        <v>83</v>
      </c>
      <c r="AD617">
        <v>291</v>
      </c>
    </row>
    <row r="618" spans="1:30">
      <c r="A618" s="72">
        <v>501</v>
      </c>
      <c r="B618" t="s">
        <v>1425</v>
      </c>
      <c r="C618" t="s">
        <v>811</v>
      </c>
      <c r="D618">
        <v>22</v>
      </c>
      <c r="E618" t="s">
        <v>814</v>
      </c>
      <c r="F618">
        <v>16</v>
      </c>
      <c r="G618">
        <v>0</v>
      </c>
      <c r="H618">
        <v>147</v>
      </c>
      <c r="I618">
        <v>8</v>
      </c>
      <c r="J618">
        <v>25</v>
      </c>
      <c r="K618">
        <v>0.32</v>
      </c>
      <c r="L618">
        <v>7</v>
      </c>
      <c r="M618">
        <v>17</v>
      </c>
      <c r="N618">
        <v>0.41199999999999998</v>
      </c>
      <c r="O618">
        <v>1</v>
      </c>
      <c r="P618">
        <v>8</v>
      </c>
      <c r="Q618">
        <v>0.125</v>
      </c>
      <c r="R618">
        <v>0.46</v>
      </c>
      <c r="S618">
        <v>6</v>
      </c>
      <c r="T618">
        <v>6</v>
      </c>
      <c r="U618">
        <v>1</v>
      </c>
      <c r="V618">
        <v>2</v>
      </c>
      <c r="W618">
        <v>14</v>
      </c>
      <c r="X618">
        <v>16</v>
      </c>
      <c r="Y618">
        <v>16</v>
      </c>
      <c r="Z618">
        <v>7</v>
      </c>
      <c r="AA618">
        <v>3</v>
      </c>
      <c r="AB618">
        <v>2</v>
      </c>
      <c r="AC618">
        <v>7</v>
      </c>
      <c r="AD618">
        <v>29</v>
      </c>
    </row>
    <row r="619" spans="1:30">
      <c r="A619" s="72">
        <v>502</v>
      </c>
      <c r="B619" t="s">
        <v>1426</v>
      </c>
      <c r="C619" t="s">
        <v>766</v>
      </c>
      <c r="D619">
        <v>24</v>
      </c>
      <c r="E619" t="s">
        <v>773</v>
      </c>
      <c r="F619">
        <v>3</v>
      </c>
      <c r="G619">
        <v>0</v>
      </c>
      <c r="H619">
        <v>27</v>
      </c>
      <c r="I619">
        <v>7</v>
      </c>
      <c r="J619">
        <v>12</v>
      </c>
      <c r="K619">
        <v>0.58299999999999996</v>
      </c>
      <c r="L619">
        <v>0</v>
      </c>
      <c r="M619">
        <v>0</v>
      </c>
      <c r="O619">
        <v>7</v>
      </c>
      <c r="P619">
        <v>12</v>
      </c>
      <c r="Q619">
        <v>0.58299999999999996</v>
      </c>
      <c r="R619">
        <v>0.58299999999999996</v>
      </c>
      <c r="S619">
        <v>3</v>
      </c>
      <c r="T619">
        <v>5</v>
      </c>
      <c r="U619">
        <v>0.6</v>
      </c>
      <c r="V619">
        <v>4</v>
      </c>
      <c r="W619">
        <v>5</v>
      </c>
      <c r="X619">
        <v>9</v>
      </c>
      <c r="Y619">
        <v>0</v>
      </c>
      <c r="Z619">
        <v>0</v>
      </c>
      <c r="AA619">
        <v>0</v>
      </c>
      <c r="AB619">
        <v>1</v>
      </c>
      <c r="AC619">
        <v>2</v>
      </c>
      <c r="AD619">
        <v>17</v>
      </c>
    </row>
    <row r="620" spans="1:30">
      <c r="A620" s="72">
        <v>503</v>
      </c>
      <c r="B620" t="s">
        <v>1257</v>
      </c>
      <c r="C620" t="s">
        <v>794</v>
      </c>
      <c r="D620">
        <v>24</v>
      </c>
      <c r="E620" t="s">
        <v>818</v>
      </c>
      <c r="F620">
        <v>65</v>
      </c>
      <c r="G620">
        <v>65</v>
      </c>
      <c r="H620">
        <v>2142</v>
      </c>
      <c r="I620">
        <v>529</v>
      </c>
      <c r="J620">
        <v>1063</v>
      </c>
      <c r="K620">
        <v>0.498</v>
      </c>
      <c r="L620">
        <v>20</v>
      </c>
      <c r="M620">
        <v>90</v>
      </c>
      <c r="N620">
        <v>0.222</v>
      </c>
      <c r="O620">
        <v>509</v>
      </c>
      <c r="P620">
        <v>973</v>
      </c>
      <c r="Q620">
        <v>0.52300000000000002</v>
      </c>
      <c r="R620">
        <v>0.50700000000000001</v>
      </c>
      <c r="S620">
        <v>193</v>
      </c>
      <c r="T620">
        <v>255</v>
      </c>
      <c r="U620">
        <v>0.75700000000000001</v>
      </c>
      <c r="V620">
        <v>125</v>
      </c>
      <c r="W620">
        <v>208</v>
      </c>
      <c r="X620">
        <v>333</v>
      </c>
      <c r="Y620">
        <v>85</v>
      </c>
      <c r="Z620">
        <v>65</v>
      </c>
      <c r="AA620">
        <v>41</v>
      </c>
      <c r="AB620">
        <v>85</v>
      </c>
      <c r="AC620">
        <v>149</v>
      </c>
      <c r="AD620">
        <v>1271</v>
      </c>
    </row>
    <row r="621" spans="1:30">
      <c r="A621" s="72">
        <v>504</v>
      </c>
      <c r="B621" t="s">
        <v>1427</v>
      </c>
      <c r="C621" t="s">
        <v>794</v>
      </c>
      <c r="D621">
        <v>27</v>
      </c>
      <c r="E621" t="s">
        <v>846</v>
      </c>
      <c r="F621">
        <v>17</v>
      </c>
      <c r="G621">
        <v>0</v>
      </c>
      <c r="H621">
        <v>228</v>
      </c>
      <c r="I621">
        <v>25</v>
      </c>
      <c r="J621">
        <v>72</v>
      </c>
      <c r="K621">
        <v>0.34699999999999998</v>
      </c>
      <c r="L621">
        <v>17</v>
      </c>
      <c r="M621">
        <v>47</v>
      </c>
      <c r="N621">
        <v>0.36199999999999999</v>
      </c>
      <c r="O621">
        <v>8</v>
      </c>
      <c r="P621">
        <v>25</v>
      </c>
      <c r="Q621">
        <v>0.32</v>
      </c>
      <c r="R621">
        <v>0.46500000000000002</v>
      </c>
      <c r="S621">
        <v>8</v>
      </c>
      <c r="T621">
        <v>8</v>
      </c>
      <c r="U621">
        <v>1</v>
      </c>
      <c r="V621">
        <v>0</v>
      </c>
      <c r="W621">
        <v>38</v>
      </c>
      <c r="X621">
        <v>38</v>
      </c>
      <c r="Y621">
        <v>7</v>
      </c>
      <c r="Z621">
        <v>4</v>
      </c>
      <c r="AA621">
        <v>5</v>
      </c>
      <c r="AB621">
        <v>6</v>
      </c>
      <c r="AC621">
        <v>30</v>
      </c>
      <c r="AD621">
        <v>75</v>
      </c>
    </row>
    <row r="622" spans="1:30">
      <c r="A622" s="72">
        <v>505</v>
      </c>
      <c r="B622" t="s">
        <v>1428</v>
      </c>
      <c r="C622" t="s">
        <v>794</v>
      </c>
      <c r="D622">
        <v>24</v>
      </c>
      <c r="E622" t="s">
        <v>774</v>
      </c>
      <c r="F622">
        <v>10</v>
      </c>
      <c r="G622">
        <v>0</v>
      </c>
      <c r="H622">
        <v>120</v>
      </c>
      <c r="I622">
        <v>6</v>
      </c>
      <c r="J622">
        <v>24</v>
      </c>
      <c r="K622">
        <v>0.25</v>
      </c>
      <c r="L622">
        <v>4</v>
      </c>
      <c r="M622">
        <v>19</v>
      </c>
      <c r="N622">
        <v>0.21099999999999999</v>
      </c>
      <c r="O622">
        <v>2</v>
      </c>
      <c r="P622">
        <v>5</v>
      </c>
      <c r="Q622">
        <v>0.4</v>
      </c>
      <c r="R622">
        <v>0.33300000000000002</v>
      </c>
      <c r="S622">
        <v>0</v>
      </c>
      <c r="T622">
        <v>0</v>
      </c>
      <c r="V622">
        <v>8</v>
      </c>
      <c r="W622">
        <v>16</v>
      </c>
      <c r="X622">
        <v>24</v>
      </c>
      <c r="Y622">
        <v>4</v>
      </c>
      <c r="Z622">
        <v>1</v>
      </c>
      <c r="AA622">
        <v>0</v>
      </c>
      <c r="AB622">
        <v>4</v>
      </c>
      <c r="AC622">
        <v>10</v>
      </c>
      <c r="AD622">
        <v>16</v>
      </c>
    </row>
    <row r="623" spans="1:30">
      <c r="A623" s="72">
        <v>506</v>
      </c>
      <c r="B623" t="s">
        <v>1259</v>
      </c>
      <c r="C623" t="s">
        <v>811</v>
      </c>
      <c r="D623">
        <v>25</v>
      </c>
      <c r="E623" t="s">
        <v>772</v>
      </c>
      <c r="F623">
        <v>18</v>
      </c>
      <c r="G623">
        <v>0</v>
      </c>
      <c r="H623">
        <v>237</v>
      </c>
      <c r="I623">
        <v>19</v>
      </c>
      <c r="J623">
        <v>43</v>
      </c>
      <c r="K623">
        <v>0.442</v>
      </c>
      <c r="L623">
        <v>4</v>
      </c>
      <c r="M623">
        <v>11</v>
      </c>
      <c r="N623">
        <v>0.36399999999999999</v>
      </c>
      <c r="O623">
        <v>15</v>
      </c>
      <c r="P623">
        <v>32</v>
      </c>
      <c r="Q623">
        <v>0.46899999999999997</v>
      </c>
      <c r="R623">
        <v>0.48799999999999999</v>
      </c>
      <c r="S623">
        <v>8</v>
      </c>
      <c r="T623">
        <v>10</v>
      </c>
      <c r="U623">
        <v>0.8</v>
      </c>
      <c r="V623">
        <v>8</v>
      </c>
      <c r="W623">
        <v>27</v>
      </c>
      <c r="X623">
        <v>35</v>
      </c>
      <c r="Y623">
        <v>22</v>
      </c>
      <c r="Z623">
        <v>18</v>
      </c>
      <c r="AA623">
        <v>5</v>
      </c>
      <c r="AB623">
        <v>15</v>
      </c>
      <c r="AC623">
        <v>28</v>
      </c>
      <c r="AD623">
        <v>50</v>
      </c>
    </row>
    <row r="624" spans="1:30">
      <c r="A624" s="72">
        <v>506</v>
      </c>
      <c r="B624" t="s">
        <v>1259</v>
      </c>
      <c r="C624" t="s">
        <v>811</v>
      </c>
      <c r="D624">
        <v>25</v>
      </c>
      <c r="E624" t="s">
        <v>800</v>
      </c>
      <c r="F624">
        <v>13</v>
      </c>
      <c r="G624">
        <v>0</v>
      </c>
      <c r="H624">
        <v>118</v>
      </c>
      <c r="I624">
        <v>9</v>
      </c>
      <c r="J624">
        <v>22</v>
      </c>
      <c r="K624">
        <v>0.40899999999999997</v>
      </c>
      <c r="L624">
        <v>4</v>
      </c>
      <c r="M624">
        <v>9</v>
      </c>
      <c r="N624">
        <v>0.44400000000000001</v>
      </c>
      <c r="O624">
        <v>5</v>
      </c>
      <c r="P624">
        <v>13</v>
      </c>
      <c r="Q624">
        <v>0.38500000000000001</v>
      </c>
      <c r="R624">
        <v>0.5</v>
      </c>
      <c r="S624">
        <v>4</v>
      </c>
      <c r="T624">
        <v>4</v>
      </c>
      <c r="U624">
        <v>1</v>
      </c>
      <c r="V624">
        <v>3</v>
      </c>
      <c r="W624">
        <v>15</v>
      </c>
      <c r="X624">
        <v>18</v>
      </c>
      <c r="Y624">
        <v>13</v>
      </c>
      <c r="Z624">
        <v>10</v>
      </c>
      <c r="AA624">
        <v>3</v>
      </c>
      <c r="AB624">
        <v>7</v>
      </c>
      <c r="AC624">
        <v>18</v>
      </c>
      <c r="AD624">
        <v>26</v>
      </c>
    </row>
    <row r="625" spans="1:30">
      <c r="A625" s="72">
        <v>506</v>
      </c>
      <c r="B625" t="s">
        <v>1259</v>
      </c>
      <c r="C625" t="s">
        <v>811</v>
      </c>
      <c r="D625">
        <v>25</v>
      </c>
      <c r="E625" t="s">
        <v>788</v>
      </c>
      <c r="F625">
        <v>5</v>
      </c>
      <c r="G625">
        <v>0</v>
      </c>
      <c r="H625">
        <v>119</v>
      </c>
      <c r="I625">
        <v>10</v>
      </c>
      <c r="J625">
        <v>21</v>
      </c>
      <c r="K625">
        <v>0.47599999999999998</v>
      </c>
      <c r="L625">
        <v>0</v>
      </c>
      <c r="M625">
        <v>2</v>
      </c>
      <c r="N625">
        <v>0</v>
      </c>
      <c r="O625">
        <v>10</v>
      </c>
      <c r="P625">
        <v>19</v>
      </c>
      <c r="Q625">
        <v>0.52600000000000002</v>
      </c>
      <c r="R625">
        <v>0.47599999999999998</v>
      </c>
      <c r="S625">
        <v>4</v>
      </c>
      <c r="T625">
        <v>6</v>
      </c>
      <c r="U625">
        <v>0.66700000000000004</v>
      </c>
      <c r="V625">
        <v>5</v>
      </c>
      <c r="W625">
        <v>12</v>
      </c>
      <c r="X625">
        <v>17</v>
      </c>
      <c r="Y625">
        <v>9</v>
      </c>
      <c r="Z625">
        <v>8</v>
      </c>
      <c r="AA625">
        <v>2</v>
      </c>
      <c r="AB625">
        <v>8</v>
      </c>
      <c r="AC625">
        <v>10</v>
      </c>
      <c r="AD625">
        <v>24</v>
      </c>
    </row>
    <row r="626" spans="1:30">
      <c r="A626" s="72">
        <v>507</v>
      </c>
      <c r="B626" t="s">
        <v>1260</v>
      </c>
      <c r="C626" t="s">
        <v>776</v>
      </c>
      <c r="D626">
        <v>37</v>
      </c>
      <c r="E626" t="s">
        <v>822</v>
      </c>
      <c r="F626">
        <v>73</v>
      </c>
      <c r="G626">
        <v>0</v>
      </c>
      <c r="H626">
        <v>999</v>
      </c>
      <c r="I626">
        <v>216</v>
      </c>
      <c r="J626">
        <v>378</v>
      </c>
      <c r="K626">
        <v>0.57099999999999995</v>
      </c>
      <c r="L626">
        <v>3</v>
      </c>
      <c r="M626">
        <v>8</v>
      </c>
      <c r="N626">
        <v>0.375</v>
      </c>
      <c r="O626">
        <v>213</v>
      </c>
      <c r="P626">
        <v>370</v>
      </c>
      <c r="Q626">
        <v>0.57599999999999996</v>
      </c>
      <c r="R626">
        <v>0.57499999999999996</v>
      </c>
      <c r="S626">
        <v>60</v>
      </c>
      <c r="T626">
        <v>79</v>
      </c>
      <c r="U626">
        <v>0.75900000000000001</v>
      </c>
      <c r="V626">
        <v>64</v>
      </c>
      <c r="W626">
        <v>174</v>
      </c>
      <c r="X626">
        <v>238</v>
      </c>
      <c r="Y626">
        <v>138</v>
      </c>
      <c r="Z626">
        <v>47</v>
      </c>
      <c r="AA626">
        <v>75</v>
      </c>
      <c r="AB626">
        <v>80</v>
      </c>
      <c r="AC626">
        <v>120</v>
      </c>
      <c r="AD626">
        <v>495</v>
      </c>
    </row>
    <row r="627" spans="1:30">
      <c r="A627" s="72">
        <v>508</v>
      </c>
      <c r="B627" t="s">
        <v>1261</v>
      </c>
      <c r="C627" t="s">
        <v>811</v>
      </c>
      <c r="D627">
        <v>29</v>
      </c>
      <c r="E627" t="s">
        <v>770</v>
      </c>
      <c r="F627">
        <v>80</v>
      </c>
      <c r="G627">
        <v>80</v>
      </c>
      <c r="H627">
        <v>2914</v>
      </c>
      <c r="I627">
        <v>757</v>
      </c>
      <c r="J627">
        <v>1687</v>
      </c>
      <c r="K627">
        <v>0.44900000000000001</v>
      </c>
      <c r="L627">
        <v>97</v>
      </c>
      <c r="M627">
        <v>326</v>
      </c>
      <c r="N627">
        <v>0.29799999999999999</v>
      </c>
      <c r="O627">
        <v>660</v>
      </c>
      <c r="P627">
        <v>1361</v>
      </c>
      <c r="Q627">
        <v>0.48499999999999999</v>
      </c>
      <c r="R627">
        <v>0.47699999999999998</v>
      </c>
      <c r="S627">
        <v>417</v>
      </c>
      <c r="T627">
        <v>566</v>
      </c>
      <c r="U627">
        <v>0.73699999999999999</v>
      </c>
      <c r="V627">
        <v>152</v>
      </c>
      <c r="W627">
        <v>652</v>
      </c>
      <c r="X627">
        <v>804</v>
      </c>
      <c r="Y627">
        <v>820</v>
      </c>
      <c r="Z627">
        <v>147</v>
      </c>
      <c r="AA627">
        <v>20</v>
      </c>
      <c r="AB627">
        <v>381</v>
      </c>
      <c r="AC627">
        <v>200</v>
      </c>
      <c r="AD627">
        <v>2028</v>
      </c>
    </row>
    <row r="628" spans="1:30">
      <c r="A628" s="72">
        <v>509</v>
      </c>
      <c r="B628" t="s">
        <v>1429</v>
      </c>
      <c r="C628" t="s">
        <v>794</v>
      </c>
      <c r="D628">
        <v>24</v>
      </c>
      <c r="E628" t="s">
        <v>831</v>
      </c>
      <c r="F628">
        <v>15</v>
      </c>
      <c r="G628">
        <v>0</v>
      </c>
      <c r="H628">
        <v>209</v>
      </c>
      <c r="I628">
        <v>25</v>
      </c>
      <c r="J628">
        <v>73</v>
      </c>
      <c r="K628">
        <v>0.34200000000000003</v>
      </c>
      <c r="L628">
        <v>18</v>
      </c>
      <c r="M628">
        <v>49</v>
      </c>
      <c r="N628">
        <v>0.36699999999999999</v>
      </c>
      <c r="O628">
        <v>7</v>
      </c>
      <c r="P628">
        <v>24</v>
      </c>
      <c r="Q628">
        <v>0.29199999999999998</v>
      </c>
      <c r="R628">
        <v>0.46600000000000003</v>
      </c>
      <c r="S628">
        <v>1</v>
      </c>
      <c r="T628">
        <v>4</v>
      </c>
      <c r="U628">
        <v>0.25</v>
      </c>
      <c r="V628">
        <v>4</v>
      </c>
      <c r="W628">
        <v>30</v>
      </c>
      <c r="X628">
        <v>34</v>
      </c>
      <c r="Y628">
        <v>6</v>
      </c>
      <c r="Z628">
        <v>3</v>
      </c>
      <c r="AA628">
        <v>1</v>
      </c>
      <c r="AB628">
        <v>8</v>
      </c>
      <c r="AC628">
        <v>12</v>
      </c>
      <c r="AD628">
        <v>69</v>
      </c>
    </row>
    <row r="629" spans="1:30">
      <c r="A629" s="72">
        <v>510</v>
      </c>
      <c r="B629" t="s">
        <v>1430</v>
      </c>
      <c r="C629" t="s">
        <v>811</v>
      </c>
      <c r="D629">
        <v>23</v>
      </c>
      <c r="E629" t="s">
        <v>784</v>
      </c>
      <c r="F629">
        <v>17</v>
      </c>
      <c r="G629">
        <v>0</v>
      </c>
      <c r="H629">
        <v>139</v>
      </c>
      <c r="I629">
        <v>16</v>
      </c>
      <c r="J629">
        <v>33</v>
      </c>
      <c r="K629">
        <v>0.48499999999999999</v>
      </c>
      <c r="L629">
        <v>8</v>
      </c>
      <c r="M629">
        <v>13</v>
      </c>
      <c r="N629">
        <v>0.61499999999999999</v>
      </c>
      <c r="O629">
        <v>8</v>
      </c>
      <c r="P629">
        <v>20</v>
      </c>
      <c r="Q629">
        <v>0.4</v>
      </c>
      <c r="R629">
        <v>0.60599999999999998</v>
      </c>
      <c r="S629">
        <v>14</v>
      </c>
      <c r="T629">
        <v>20</v>
      </c>
      <c r="U629">
        <v>0.7</v>
      </c>
      <c r="V629">
        <v>5</v>
      </c>
      <c r="W629">
        <v>21</v>
      </c>
      <c r="X629">
        <v>26</v>
      </c>
      <c r="Y629">
        <v>9</v>
      </c>
      <c r="Z629">
        <v>4</v>
      </c>
      <c r="AA629">
        <v>3</v>
      </c>
      <c r="AB629">
        <v>6</v>
      </c>
      <c r="AC629">
        <v>8</v>
      </c>
      <c r="AD629">
        <v>54</v>
      </c>
    </row>
    <row r="630" spans="1:30">
      <c r="A630" s="72">
        <v>511</v>
      </c>
      <c r="B630" t="s">
        <v>1262</v>
      </c>
      <c r="C630" t="s">
        <v>766</v>
      </c>
      <c r="D630">
        <v>25</v>
      </c>
      <c r="E630" t="s">
        <v>814</v>
      </c>
      <c r="F630">
        <v>6</v>
      </c>
      <c r="G630">
        <v>4</v>
      </c>
      <c r="H630">
        <v>80</v>
      </c>
      <c r="I630">
        <v>7</v>
      </c>
      <c r="J630">
        <v>16</v>
      </c>
      <c r="K630">
        <v>0.438</v>
      </c>
      <c r="L630">
        <v>4</v>
      </c>
      <c r="M630">
        <v>11</v>
      </c>
      <c r="N630">
        <v>0.36399999999999999</v>
      </c>
      <c r="O630">
        <v>3</v>
      </c>
      <c r="P630">
        <v>5</v>
      </c>
      <c r="Q630">
        <v>0.6</v>
      </c>
      <c r="R630">
        <v>0.56299999999999994</v>
      </c>
      <c r="S630">
        <v>2</v>
      </c>
      <c r="T630">
        <v>3</v>
      </c>
      <c r="U630">
        <v>0.66700000000000004</v>
      </c>
      <c r="V630">
        <v>3</v>
      </c>
      <c r="W630">
        <v>8</v>
      </c>
      <c r="X630">
        <v>11</v>
      </c>
      <c r="Y630">
        <v>2</v>
      </c>
      <c r="Z630">
        <v>1</v>
      </c>
      <c r="AA630">
        <v>1</v>
      </c>
      <c r="AB630">
        <v>1</v>
      </c>
      <c r="AC630">
        <v>6</v>
      </c>
      <c r="AD630">
        <v>20</v>
      </c>
    </row>
    <row r="631" spans="1:30">
      <c r="A631" s="72">
        <v>512</v>
      </c>
      <c r="B631" t="s">
        <v>1263</v>
      </c>
      <c r="C631" t="s">
        <v>811</v>
      </c>
      <c r="D631">
        <v>22</v>
      </c>
      <c r="E631" t="s">
        <v>774</v>
      </c>
      <c r="F631">
        <v>16</v>
      </c>
      <c r="G631">
        <v>0</v>
      </c>
      <c r="H631">
        <v>180</v>
      </c>
      <c r="I631">
        <v>40</v>
      </c>
      <c r="J631">
        <v>86</v>
      </c>
      <c r="K631">
        <v>0.46500000000000002</v>
      </c>
      <c r="L631">
        <v>7</v>
      </c>
      <c r="M631">
        <v>18</v>
      </c>
      <c r="N631">
        <v>0.38900000000000001</v>
      </c>
      <c r="O631">
        <v>33</v>
      </c>
      <c r="P631">
        <v>68</v>
      </c>
      <c r="Q631">
        <v>0.48499999999999999</v>
      </c>
      <c r="R631">
        <v>0.50600000000000001</v>
      </c>
      <c r="S631">
        <v>13</v>
      </c>
      <c r="T631">
        <v>19</v>
      </c>
      <c r="U631">
        <v>0.68400000000000005</v>
      </c>
      <c r="V631">
        <v>4</v>
      </c>
      <c r="W631">
        <v>22</v>
      </c>
      <c r="X631">
        <v>26</v>
      </c>
      <c r="Y631">
        <v>20</v>
      </c>
      <c r="Z631">
        <v>8</v>
      </c>
      <c r="AA631">
        <v>2</v>
      </c>
      <c r="AB631">
        <v>24</v>
      </c>
      <c r="AC631">
        <v>23</v>
      </c>
      <c r="AD631">
        <v>100</v>
      </c>
    </row>
    <row r="632" spans="1:30">
      <c r="A632" s="72">
        <v>513</v>
      </c>
      <c r="B632" t="s">
        <v>1264</v>
      </c>
      <c r="C632" t="s">
        <v>776</v>
      </c>
      <c r="D632">
        <v>28</v>
      </c>
      <c r="E632" t="s">
        <v>814</v>
      </c>
      <c r="F632">
        <v>54</v>
      </c>
      <c r="G632">
        <v>54</v>
      </c>
      <c r="H632">
        <v>1364</v>
      </c>
      <c r="I632">
        <v>312</v>
      </c>
      <c r="J632">
        <v>578</v>
      </c>
      <c r="K632">
        <v>0.54</v>
      </c>
      <c r="L632">
        <v>2</v>
      </c>
      <c r="M632">
        <v>2</v>
      </c>
      <c r="N632">
        <v>1</v>
      </c>
      <c r="O632">
        <v>310</v>
      </c>
      <c r="P632">
        <v>576</v>
      </c>
      <c r="Q632">
        <v>0.53800000000000003</v>
      </c>
      <c r="R632">
        <v>0.54200000000000004</v>
      </c>
      <c r="S632">
        <v>128</v>
      </c>
      <c r="T632">
        <v>182</v>
      </c>
      <c r="U632">
        <v>0.70299999999999996</v>
      </c>
      <c r="V632">
        <v>174</v>
      </c>
      <c r="W632">
        <v>444</v>
      </c>
      <c r="X632">
        <v>618</v>
      </c>
      <c r="Y632">
        <v>54</v>
      </c>
      <c r="Z632">
        <v>37</v>
      </c>
      <c r="AA632">
        <v>94</v>
      </c>
      <c r="AB632">
        <v>92</v>
      </c>
      <c r="AC632">
        <v>131</v>
      </c>
      <c r="AD632">
        <v>754</v>
      </c>
    </row>
    <row r="633" spans="1:30">
      <c r="A633" s="72">
        <v>514</v>
      </c>
      <c r="B633" t="s">
        <v>1265</v>
      </c>
      <c r="C633" t="s">
        <v>794</v>
      </c>
      <c r="D633">
        <v>22</v>
      </c>
      <c r="E633" t="s">
        <v>782</v>
      </c>
      <c r="F633">
        <v>82</v>
      </c>
      <c r="G633">
        <v>82</v>
      </c>
      <c r="H633">
        <v>2979</v>
      </c>
      <c r="I633">
        <v>569</v>
      </c>
      <c r="J633">
        <v>1300</v>
      </c>
      <c r="K633">
        <v>0.438</v>
      </c>
      <c r="L633">
        <v>112</v>
      </c>
      <c r="M633">
        <v>338</v>
      </c>
      <c r="N633">
        <v>0.33100000000000002</v>
      </c>
      <c r="O633">
        <v>457</v>
      </c>
      <c r="P633">
        <v>962</v>
      </c>
      <c r="Q633">
        <v>0.47499999999999998</v>
      </c>
      <c r="R633">
        <v>0.48099999999999998</v>
      </c>
      <c r="S633">
        <v>202</v>
      </c>
      <c r="T633">
        <v>314</v>
      </c>
      <c r="U633">
        <v>0.64300000000000002</v>
      </c>
      <c r="V633">
        <v>82</v>
      </c>
      <c r="W633">
        <v>276</v>
      </c>
      <c r="X633">
        <v>358</v>
      </c>
      <c r="Y633">
        <v>160</v>
      </c>
      <c r="Z633">
        <v>91</v>
      </c>
      <c r="AA633">
        <v>51</v>
      </c>
      <c r="AB633">
        <v>138</v>
      </c>
      <c r="AC633">
        <v>163</v>
      </c>
      <c r="AD633">
        <v>1452</v>
      </c>
    </row>
    <row r="634" spans="1:30">
      <c r="A634" s="72">
        <v>515</v>
      </c>
      <c r="B634" t="s">
        <v>1431</v>
      </c>
      <c r="C634" t="s">
        <v>766</v>
      </c>
      <c r="D634">
        <v>23</v>
      </c>
      <c r="E634" t="s">
        <v>774</v>
      </c>
      <c r="F634">
        <v>5</v>
      </c>
      <c r="G634">
        <v>0</v>
      </c>
      <c r="H634">
        <v>33</v>
      </c>
      <c r="I634">
        <v>1</v>
      </c>
      <c r="J634">
        <v>4</v>
      </c>
      <c r="K634">
        <v>0.25</v>
      </c>
      <c r="L634">
        <v>1</v>
      </c>
      <c r="M634">
        <v>2</v>
      </c>
      <c r="N634">
        <v>0.5</v>
      </c>
      <c r="O634">
        <v>0</v>
      </c>
      <c r="P634">
        <v>2</v>
      </c>
      <c r="Q634">
        <v>0</v>
      </c>
      <c r="R634">
        <v>0.375</v>
      </c>
      <c r="S634">
        <v>1</v>
      </c>
      <c r="T634">
        <v>2</v>
      </c>
      <c r="U634">
        <v>0.5</v>
      </c>
      <c r="V634">
        <v>2</v>
      </c>
      <c r="W634">
        <v>9</v>
      </c>
      <c r="X634">
        <v>11</v>
      </c>
      <c r="Y634">
        <v>2</v>
      </c>
      <c r="Z634">
        <v>1</v>
      </c>
      <c r="AA634">
        <v>0</v>
      </c>
      <c r="AB634">
        <v>0</v>
      </c>
      <c r="AC634">
        <v>4</v>
      </c>
      <c r="AD634">
        <v>4</v>
      </c>
    </row>
    <row r="635" spans="1:30">
      <c r="A635" s="72">
        <v>516</v>
      </c>
      <c r="B635" t="s">
        <v>1432</v>
      </c>
      <c r="C635" t="s">
        <v>794</v>
      </c>
      <c r="D635">
        <v>38</v>
      </c>
      <c r="E635" t="s">
        <v>786</v>
      </c>
      <c r="F635">
        <v>19</v>
      </c>
      <c r="G635">
        <v>1</v>
      </c>
      <c r="H635">
        <v>152</v>
      </c>
      <c r="I635">
        <v>13</v>
      </c>
      <c r="J635">
        <v>39</v>
      </c>
      <c r="K635">
        <v>0.33300000000000002</v>
      </c>
      <c r="L635">
        <v>4</v>
      </c>
      <c r="M635">
        <v>18</v>
      </c>
      <c r="N635">
        <v>0.222</v>
      </c>
      <c r="O635">
        <v>9</v>
      </c>
      <c r="P635">
        <v>21</v>
      </c>
      <c r="Q635">
        <v>0.42899999999999999</v>
      </c>
      <c r="R635">
        <v>0.38500000000000001</v>
      </c>
      <c r="S635">
        <v>3</v>
      </c>
      <c r="T635">
        <v>4</v>
      </c>
      <c r="U635">
        <v>0.75</v>
      </c>
      <c r="V635">
        <v>5</v>
      </c>
      <c r="W635">
        <v>11</v>
      </c>
      <c r="X635">
        <v>16</v>
      </c>
      <c r="Y635">
        <v>9</v>
      </c>
      <c r="Z635">
        <v>2</v>
      </c>
      <c r="AA635">
        <v>1</v>
      </c>
      <c r="AB635">
        <v>5</v>
      </c>
      <c r="AC635">
        <v>7</v>
      </c>
      <c r="AD635">
        <v>33</v>
      </c>
    </row>
    <row r="636" spans="1:30">
      <c r="A636" s="72">
        <v>517</v>
      </c>
      <c r="B636" t="s">
        <v>1267</v>
      </c>
      <c r="C636" t="s">
        <v>766</v>
      </c>
      <c r="D636">
        <v>25</v>
      </c>
      <c r="E636" t="s">
        <v>818</v>
      </c>
      <c r="F636">
        <v>5</v>
      </c>
      <c r="G636">
        <v>0</v>
      </c>
      <c r="H636">
        <v>70</v>
      </c>
      <c r="I636">
        <v>7</v>
      </c>
      <c r="J636">
        <v>18</v>
      </c>
      <c r="K636">
        <v>0.38900000000000001</v>
      </c>
      <c r="L636">
        <v>0</v>
      </c>
      <c r="M636">
        <v>0</v>
      </c>
      <c r="O636">
        <v>7</v>
      </c>
      <c r="P636">
        <v>18</v>
      </c>
      <c r="Q636">
        <v>0.38900000000000001</v>
      </c>
      <c r="R636">
        <v>0.38900000000000001</v>
      </c>
      <c r="S636">
        <v>6</v>
      </c>
      <c r="T636">
        <v>9</v>
      </c>
      <c r="U636">
        <v>0.66700000000000004</v>
      </c>
      <c r="V636">
        <v>3</v>
      </c>
      <c r="W636">
        <v>19</v>
      </c>
      <c r="X636">
        <v>22</v>
      </c>
      <c r="Y636">
        <v>8</v>
      </c>
      <c r="Z636">
        <v>5</v>
      </c>
      <c r="AA636">
        <v>1</v>
      </c>
      <c r="AB636">
        <v>7</v>
      </c>
      <c r="AC636">
        <v>13</v>
      </c>
      <c r="AD636">
        <v>20</v>
      </c>
    </row>
    <row r="637" spans="1:30">
      <c r="A637" s="72">
        <v>518</v>
      </c>
      <c r="B637" t="s">
        <v>1433</v>
      </c>
      <c r="C637" t="s">
        <v>769</v>
      </c>
      <c r="D637">
        <v>27</v>
      </c>
      <c r="E637" t="s">
        <v>795</v>
      </c>
      <c r="F637">
        <v>38</v>
      </c>
      <c r="G637">
        <v>17</v>
      </c>
      <c r="H637">
        <v>707</v>
      </c>
      <c r="I637">
        <v>87</v>
      </c>
      <c r="J637">
        <v>197</v>
      </c>
      <c r="K637">
        <v>0.442</v>
      </c>
      <c r="L637">
        <v>22</v>
      </c>
      <c r="M637">
        <v>78</v>
      </c>
      <c r="N637">
        <v>0.28199999999999997</v>
      </c>
      <c r="O637">
        <v>65</v>
      </c>
      <c r="P637">
        <v>119</v>
      </c>
      <c r="Q637">
        <v>0.54600000000000004</v>
      </c>
      <c r="R637">
        <v>0.497</v>
      </c>
      <c r="S637">
        <v>13</v>
      </c>
      <c r="T637">
        <v>16</v>
      </c>
      <c r="U637">
        <v>0.81299999999999994</v>
      </c>
      <c r="V637">
        <v>12</v>
      </c>
      <c r="W637">
        <v>44</v>
      </c>
      <c r="X637">
        <v>56</v>
      </c>
      <c r="Y637">
        <v>43</v>
      </c>
      <c r="Z637">
        <v>31</v>
      </c>
      <c r="AA637">
        <v>13</v>
      </c>
      <c r="AB637">
        <v>20</v>
      </c>
      <c r="AC637">
        <v>63</v>
      </c>
      <c r="AD637">
        <v>209</v>
      </c>
    </row>
    <row r="638" spans="1:30">
      <c r="A638" s="72">
        <v>519</v>
      </c>
      <c r="B638" t="s">
        <v>1269</v>
      </c>
      <c r="C638" t="s">
        <v>766</v>
      </c>
      <c r="D638">
        <v>26</v>
      </c>
      <c r="E638" t="s">
        <v>846</v>
      </c>
      <c r="F638">
        <v>2</v>
      </c>
      <c r="G638">
        <v>0</v>
      </c>
      <c r="H638">
        <v>9</v>
      </c>
      <c r="I638">
        <v>1</v>
      </c>
      <c r="J638">
        <v>4</v>
      </c>
      <c r="K638">
        <v>0.25</v>
      </c>
      <c r="L638">
        <v>0</v>
      </c>
      <c r="M638">
        <v>2</v>
      </c>
      <c r="N638">
        <v>0</v>
      </c>
      <c r="O638">
        <v>1</v>
      </c>
      <c r="P638">
        <v>2</v>
      </c>
      <c r="Q638">
        <v>0.5</v>
      </c>
      <c r="R638">
        <v>0.25</v>
      </c>
      <c r="S638">
        <v>0</v>
      </c>
      <c r="T638">
        <v>0</v>
      </c>
      <c r="V638">
        <v>0</v>
      </c>
      <c r="W638">
        <v>1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2</v>
      </c>
    </row>
    <row r="639" spans="1:30">
      <c r="A639" s="72">
        <v>520</v>
      </c>
      <c r="B639" t="s">
        <v>1270</v>
      </c>
      <c r="C639" t="s">
        <v>769</v>
      </c>
      <c r="D639">
        <v>31</v>
      </c>
      <c r="E639" t="s">
        <v>795</v>
      </c>
      <c r="F639">
        <v>79</v>
      </c>
      <c r="G639">
        <v>19</v>
      </c>
      <c r="H639">
        <v>2589</v>
      </c>
      <c r="I639">
        <v>582</v>
      </c>
      <c r="J639">
        <v>1337</v>
      </c>
      <c r="K639">
        <v>0.435</v>
      </c>
      <c r="L639">
        <v>186</v>
      </c>
      <c r="M639">
        <v>518</v>
      </c>
      <c r="N639">
        <v>0.35899999999999999</v>
      </c>
      <c r="O639">
        <v>396</v>
      </c>
      <c r="P639">
        <v>819</v>
      </c>
      <c r="Q639">
        <v>0.48399999999999999</v>
      </c>
      <c r="R639">
        <v>0.505</v>
      </c>
      <c r="S639">
        <v>432</v>
      </c>
      <c r="T639">
        <v>491</v>
      </c>
      <c r="U639">
        <v>0.88</v>
      </c>
      <c r="V639">
        <v>40</v>
      </c>
      <c r="W639">
        <v>158</v>
      </c>
      <c r="X639">
        <v>198</v>
      </c>
      <c r="Y639">
        <v>417</v>
      </c>
      <c r="Z639">
        <v>85</v>
      </c>
      <c r="AA639">
        <v>19</v>
      </c>
      <c r="AB639">
        <v>234</v>
      </c>
      <c r="AC639">
        <v>106</v>
      </c>
      <c r="AD639">
        <v>1782</v>
      </c>
    </row>
    <row r="640" spans="1:30">
      <c r="A640" s="72">
        <v>521</v>
      </c>
      <c r="B640" t="s">
        <v>1271</v>
      </c>
      <c r="C640" t="s">
        <v>766</v>
      </c>
      <c r="D640">
        <v>31</v>
      </c>
      <c r="E640" t="s">
        <v>826</v>
      </c>
      <c r="F640">
        <v>78</v>
      </c>
      <c r="G640">
        <v>78</v>
      </c>
      <c r="H640">
        <v>2006</v>
      </c>
      <c r="I640">
        <v>258</v>
      </c>
      <c r="J640">
        <v>563</v>
      </c>
      <c r="K640">
        <v>0.45800000000000002</v>
      </c>
      <c r="L640">
        <v>126</v>
      </c>
      <c r="M640">
        <v>305</v>
      </c>
      <c r="N640">
        <v>0.41299999999999998</v>
      </c>
      <c r="O640">
        <v>132</v>
      </c>
      <c r="P640">
        <v>258</v>
      </c>
      <c r="Q640">
        <v>0.51200000000000001</v>
      </c>
      <c r="R640">
        <v>0.56999999999999995</v>
      </c>
      <c r="S640">
        <v>102</v>
      </c>
      <c r="T640">
        <v>123</v>
      </c>
      <c r="U640">
        <v>0.82899999999999996</v>
      </c>
      <c r="V640">
        <v>74</v>
      </c>
      <c r="W640">
        <v>296</v>
      </c>
      <c r="X640">
        <v>370</v>
      </c>
      <c r="Y640">
        <v>96</v>
      </c>
      <c r="Z640">
        <v>56</v>
      </c>
      <c r="AA640">
        <v>38</v>
      </c>
      <c r="AB640">
        <v>66</v>
      </c>
      <c r="AC640">
        <v>116</v>
      </c>
      <c r="AD640">
        <v>744</v>
      </c>
    </row>
    <row r="641" spans="1:30">
      <c r="A641" s="72">
        <v>522</v>
      </c>
      <c r="B641" t="s">
        <v>1434</v>
      </c>
      <c r="C641" t="s">
        <v>769</v>
      </c>
      <c r="D641">
        <v>24</v>
      </c>
      <c r="E641" t="s">
        <v>814</v>
      </c>
      <c r="F641">
        <v>3</v>
      </c>
      <c r="G641">
        <v>0</v>
      </c>
      <c r="H641">
        <v>11</v>
      </c>
      <c r="I641">
        <v>2</v>
      </c>
      <c r="J641">
        <v>6</v>
      </c>
      <c r="K641">
        <v>0.33300000000000002</v>
      </c>
      <c r="L641">
        <v>1</v>
      </c>
      <c r="M641">
        <v>5</v>
      </c>
      <c r="N641">
        <v>0.2</v>
      </c>
      <c r="O641">
        <v>1</v>
      </c>
      <c r="P641">
        <v>1</v>
      </c>
      <c r="Q641">
        <v>1</v>
      </c>
      <c r="R641">
        <v>0.41699999999999998</v>
      </c>
      <c r="S641">
        <v>0</v>
      </c>
      <c r="T641">
        <v>0</v>
      </c>
      <c r="V641">
        <v>0</v>
      </c>
      <c r="W641">
        <v>1</v>
      </c>
      <c r="X641">
        <v>1</v>
      </c>
      <c r="Y641">
        <v>0</v>
      </c>
      <c r="Z641">
        <v>0</v>
      </c>
      <c r="AA641">
        <v>0</v>
      </c>
      <c r="AB641">
        <v>1</v>
      </c>
      <c r="AC641">
        <v>1</v>
      </c>
      <c r="AD641">
        <v>5</v>
      </c>
    </row>
    <row r="642" spans="1:30">
      <c r="A642" s="72">
        <v>523</v>
      </c>
      <c r="B642" t="s">
        <v>1273</v>
      </c>
      <c r="C642" t="s">
        <v>794</v>
      </c>
      <c r="D642">
        <v>23</v>
      </c>
      <c r="E642" t="s">
        <v>772</v>
      </c>
      <c r="F642">
        <v>21</v>
      </c>
      <c r="G642">
        <v>1</v>
      </c>
      <c r="H642">
        <v>307</v>
      </c>
      <c r="I642">
        <v>51</v>
      </c>
      <c r="J642">
        <v>109</v>
      </c>
      <c r="K642">
        <v>0.46800000000000003</v>
      </c>
      <c r="L642">
        <v>11</v>
      </c>
      <c r="M642">
        <v>38</v>
      </c>
      <c r="N642">
        <v>0.28899999999999998</v>
      </c>
      <c r="O642">
        <v>40</v>
      </c>
      <c r="P642">
        <v>71</v>
      </c>
      <c r="Q642">
        <v>0.56299999999999994</v>
      </c>
      <c r="R642">
        <v>0.51800000000000002</v>
      </c>
      <c r="S642">
        <v>20</v>
      </c>
      <c r="T642">
        <v>30</v>
      </c>
      <c r="U642">
        <v>0.66700000000000004</v>
      </c>
      <c r="V642">
        <v>22</v>
      </c>
      <c r="W642">
        <v>41</v>
      </c>
      <c r="X642">
        <v>63</v>
      </c>
      <c r="Y642">
        <v>16</v>
      </c>
      <c r="Z642">
        <v>20</v>
      </c>
      <c r="AA642">
        <v>4</v>
      </c>
      <c r="AB642">
        <v>19</v>
      </c>
      <c r="AC642">
        <v>34</v>
      </c>
      <c r="AD642">
        <v>133</v>
      </c>
    </row>
    <row r="643" spans="1:30">
      <c r="A643" s="72">
        <v>523</v>
      </c>
      <c r="B643" t="s">
        <v>1273</v>
      </c>
      <c r="C643" t="s">
        <v>794</v>
      </c>
      <c r="D643">
        <v>23</v>
      </c>
      <c r="E643" t="s">
        <v>800</v>
      </c>
      <c r="F643">
        <v>4</v>
      </c>
      <c r="G643">
        <v>0</v>
      </c>
      <c r="H643">
        <v>17</v>
      </c>
      <c r="I643">
        <v>2</v>
      </c>
      <c r="J643">
        <v>9</v>
      </c>
      <c r="K643">
        <v>0.222</v>
      </c>
      <c r="L643">
        <v>0</v>
      </c>
      <c r="M643">
        <v>5</v>
      </c>
      <c r="N643">
        <v>0</v>
      </c>
      <c r="O643">
        <v>2</v>
      </c>
      <c r="P643">
        <v>4</v>
      </c>
      <c r="Q643">
        <v>0.5</v>
      </c>
      <c r="R643">
        <v>0.222</v>
      </c>
      <c r="S643">
        <v>1</v>
      </c>
      <c r="T643">
        <v>3</v>
      </c>
      <c r="U643">
        <v>0.33300000000000002</v>
      </c>
      <c r="V643">
        <v>1</v>
      </c>
      <c r="W643">
        <v>3</v>
      </c>
      <c r="X643">
        <v>4</v>
      </c>
      <c r="Y643">
        <v>1</v>
      </c>
      <c r="Z643">
        <v>1</v>
      </c>
      <c r="AA643">
        <v>0</v>
      </c>
      <c r="AB643">
        <v>1</v>
      </c>
      <c r="AC643">
        <v>2</v>
      </c>
      <c r="AD643">
        <v>5</v>
      </c>
    </row>
    <row r="644" spans="1:30">
      <c r="A644" s="72">
        <v>523</v>
      </c>
      <c r="B644" t="s">
        <v>1273</v>
      </c>
      <c r="C644" t="s">
        <v>794</v>
      </c>
      <c r="D644">
        <v>23</v>
      </c>
      <c r="E644" t="s">
        <v>804</v>
      </c>
      <c r="F644">
        <v>17</v>
      </c>
      <c r="G644">
        <v>1</v>
      </c>
      <c r="H644">
        <v>290</v>
      </c>
      <c r="I644">
        <v>49</v>
      </c>
      <c r="J644">
        <v>100</v>
      </c>
      <c r="K644">
        <v>0.49</v>
      </c>
      <c r="L644">
        <v>11</v>
      </c>
      <c r="M644">
        <v>33</v>
      </c>
      <c r="N644">
        <v>0.33300000000000002</v>
      </c>
      <c r="O644">
        <v>38</v>
      </c>
      <c r="P644">
        <v>67</v>
      </c>
      <c r="Q644">
        <v>0.56699999999999995</v>
      </c>
      <c r="R644">
        <v>0.54500000000000004</v>
      </c>
      <c r="S644">
        <v>19</v>
      </c>
      <c r="T644">
        <v>27</v>
      </c>
      <c r="U644">
        <v>0.70399999999999996</v>
      </c>
      <c r="V644">
        <v>21</v>
      </c>
      <c r="W644">
        <v>38</v>
      </c>
      <c r="X644">
        <v>59</v>
      </c>
      <c r="Y644">
        <v>15</v>
      </c>
      <c r="Z644">
        <v>19</v>
      </c>
      <c r="AA644">
        <v>4</v>
      </c>
      <c r="AB644">
        <v>18</v>
      </c>
      <c r="AC644">
        <v>32</v>
      </c>
      <c r="AD644">
        <v>128</v>
      </c>
    </row>
    <row r="645" spans="1:30">
      <c r="A645" s="72">
        <v>524</v>
      </c>
      <c r="B645" t="s">
        <v>1435</v>
      </c>
      <c r="C645" t="s">
        <v>766</v>
      </c>
      <c r="D645">
        <v>21</v>
      </c>
      <c r="E645" t="s">
        <v>802</v>
      </c>
      <c r="F645">
        <v>22</v>
      </c>
      <c r="G645">
        <v>0</v>
      </c>
      <c r="H645">
        <v>71</v>
      </c>
      <c r="I645">
        <v>9</v>
      </c>
      <c r="J645">
        <v>16</v>
      </c>
      <c r="K645">
        <v>0.56299999999999994</v>
      </c>
      <c r="L645">
        <v>2</v>
      </c>
      <c r="M645">
        <v>5</v>
      </c>
      <c r="N645">
        <v>0.4</v>
      </c>
      <c r="O645">
        <v>7</v>
      </c>
      <c r="P645">
        <v>11</v>
      </c>
      <c r="Q645">
        <v>0.63600000000000001</v>
      </c>
      <c r="R645">
        <v>0.625</v>
      </c>
      <c r="S645">
        <v>1</v>
      </c>
      <c r="T645">
        <v>2</v>
      </c>
      <c r="U645">
        <v>0.5</v>
      </c>
      <c r="V645">
        <v>2</v>
      </c>
      <c r="W645">
        <v>8</v>
      </c>
      <c r="X645">
        <v>10</v>
      </c>
      <c r="Y645">
        <v>3</v>
      </c>
      <c r="Z645">
        <v>3</v>
      </c>
      <c r="AA645">
        <v>1</v>
      </c>
      <c r="AB645">
        <v>4</v>
      </c>
      <c r="AC645">
        <v>7</v>
      </c>
      <c r="AD645">
        <v>21</v>
      </c>
    </row>
    <row r="646" spans="1:30">
      <c r="A646" s="72">
        <v>525</v>
      </c>
      <c r="B646" t="s">
        <v>1436</v>
      </c>
      <c r="C646" t="s">
        <v>794</v>
      </c>
      <c r="D646">
        <v>27</v>
      </c>
      <c r="E646" t="s">
        <v>795</v>
      </c>
      <c r="F646">
        <v>15</v>
      </c>
      <c r="G646">
        <v>10</v>
      </c>
      <c r="H646">
        <v>274</v>
      </c>
      <c r="I646">
        <v>38</v>
      </c>
      <c r="J646">
        <v>81</v>
      </c>
      <c r="K646">
        <v>0.46899999999999997</v>
      </c>
      <c r="L646">
        <v>27</v>
      </c>
      <c r="M646">
        <v>63</v>
      </c>
      <c r="N646">
        <v>0.42899999999999999</v>
      </c>
      <c r="O646">
        <v>11</v>
      </c>
      <c r="P646">
        <v>18</v>
      </c>
      <c r="Q646">
        <v>0.61099999999999999</v>
      </c>
      <c r="R646">
        <v>0.63600000000000001</v>
      </c>
      <c r="S646">
        <v>2</v>
      </c>
      <c r="T646">
        <v>4</v>
      </c>
      <c r="U646">
        <v>0.5</v>
      </c>
      <c r="V646">
        <v>3</v>
      </c>
      <c r="W646">
        <v>29</v>
      </c>
      <c r="X646">
        <v>32</v>
      </c>
      <c r="Y646">
        <v>10</v>
      </c>
      <c r="Z646">
        <v>5</v>
      </c>
      <c r="AA646">
        <v>8</v>
      </c>
      <c r="AB646">
        <v>8</v>
      </c>
      <c r="AC646">
        <v>34</v>
      </c>
      <c r="AD646">
        <v>105</v>
      </c>
    </row>
    <row r="647" spans="1:30">
      <c r="A647" s="72">
        <v>526</v>
      </c>
      <c r="B647" t="s">
        <v>1275</v>
      </c>
      <c r="C647" t="s">
        <v>766</v>
      </c>
      <c r="D647">
        <v>21</v>
      </c>
      <c r="E647" t="s">
        <v>814</v>
      </c>
      <c r="F647">
        <v>68</v>
      </c>
      <c r="G647">
        <v>25</v>
      </c>
      <c r="H647">
        <v>1680</v>
      </c>
      <c r="I647">
        <v>207</v>
      </c>
      <c r="J647">
        <v>488</v>
      </c>
      <c r="K647">
        <v>0.42399999999999999</v>
      </c>
      <c r="L647">
        <v>49</v>
      </c>
      <c r="M647">
        <v>129</v>
      </c>
      <c r="N647">
        <v>0.38</v>
      </c>
      <c r="O647">
        <v>158</v>
      </c>
      <c r="P647">
        <v>359</v>
      </c>
      <c r="Q647">
        <v>0.44</v>
      </c>
      <c r="R647">
        <v>0.47399999999999998</v>
      </c>
      <c r="S647">
        <v>66</v>
      </c>
      <c r="T647">
        <v>104</v>
      </c>
      <c r="U647">
        <v>0.63500000000000001</v>
      </c>
      <c r="V647">
        <v>64</v>
      </c>
      <c r="W647">
        <v>306</v>
      </c>
      <c r="X647">
        <v>370</v>
      </c>
      <c r="Y647">
        <v>148</v>
      </c>
      <c r="Z647">
        <v>54</v>
      </c>
      <c r="AA647">
        <v>33</v>
      </c>
      <c r="AB647">
        <v>77</v>
      </c>
      <c r="AC647">
        <v>140</v>
      </c>
      <c r="AD647">
        <v>529</v>
      </c>
    </row>
    <row r="648" spans="1:30">
      <c r="A648" s="72">
        <v>527</v>
      </c>
      <c r="B648" t="s">
        <v>1276</v>
      </c>
      <c r="C648" t="s">
        <v>776</v>
      </c>
      <c r="D648">
        <v>27</v>
      </c>
      <c r="E648" t="s">
        <v>773</v>
      </c>
      <c r="F648">
        <v>9</v>
      </c>
      <c r="G648">
        <v>0</v>
      </c>
      <c r="H648">
        <v>39</v>
      </c>
      <c r="I648">
        <v>6</v>
      </c>
      <c r="J648">
        <v>16</v>
      </c>
      <c r="K648">
        <v>0.375</v>
      </c>
      <c r="L648">
        <v>2</v>
      </c>
      <c r="M648">
        <v>10</v>
      </c>
      <c r="N648">
        <v>0.2</v>
      </c>
      <c r="O648">
        <v>4</v>
      </c>
      <c r="P648">
        <v>6</v>
      </c>
      <c r="Q648">
        <v>0.66700000000000004</v>
      </c>
      <c r="R648">
        <v>0.438</v>
      </c>
      <c r="S648">
        <v>1</v>
      </c>
      <c r="T648">
        <v>2</v>
      </c>
      <c r="U648">
        <v>0.5</v>
      </c>
      <c r="V648">
        <v>1</v>
      </c>
      <c r="W648">
        <v>9</v>
      </c>
      <c r="X648">
        <v>10</v>
      </c>
      <c r="Y648">
        <v>0</v>
      </c>
      <c r="Z648">
        <v>0</v>
      </c>
      <c r="AA648">
        <v>3</v>
      </c>
      <c r="AB648">
        <v>2</v>
      </c>
      <c r="AC648">
        <v>3</v>
      </c>
      <c r="AD648">
        <v>15</v>
      </c>
    </row>
    <row r="649" spans="1:30">
      <c r="A649" s="72">
        <v>528</v>
      </c>
      <c r="B649" t="s">
        <v>1437</v>
      </c>
      <c r="C649" t="s">
        <v>811</v>
      </c>
      <c r="D649">
        <v>26</v>
      </c>
      <c r="E649" t="s">
        <v>851</v>
      </c>
      <c r="F649">
        <v>5</v>
      </c>
      <c r="G649">
        <v>0</v>
      </c>
      <c r="H649">
        <v>19</v>
      </c>
      <c r="I649">
        <v>1</v>
      </c>
      <c r="J649">
        <v>6</v>
      </c>
      <c r="K649">
        <v>0.16700000000000001</v>
      </c>
      <c r="L649">
        <v>0</v>
      </c>
      <c r="M649">
        <v>0</v>
      </c>
      <c r="O649">
        <v>1</v>
      </c>
      <c r="P649">
        <v>6</v>
      </c>
      <c r="Q649">
        <v>0.16700000000000001</v>
      </c>
      <c r="R649">
        <v>0.16700000000000001</v>
      </c>
      <c r="S649">
        <v>0</v>
      </c>
      <c r="T649">
        <v>0</v>
      </c>
      <c r="V649">
        <v>1</v>
      </c>
      <c r="W649">
        <v>1</v>
      </c>
      <c r="X649">
        <v>2</v>
      </c>
      <c r="Y649">
        <v>1</v>
      </c>
      <c r="Z649">
        <v>0</v>
      </c>
      <c r="AA649">
        <v>0</v>
      </c>
      <c r="AB649">
        <v>0</v>
      </c>
      <c r="AC649">
        <v>1</v>
      </c>
      <c r="AD649">
        <v>2</v>
      </c>
    </row>
    <row r="650" spans="1:30">
      <c r="A650" s="72">
        <v>529</v>
      </c>
      <c r="B650" t="s">
        <v>1279</v>
      </c>
      <c r="C650" t="s">
        <v>766</v>
      </c>
      <c r="D650">
        <v>30</v>
      </c>
      <c r="E650" t="s">
        <v>772</v>
      </c>
      <c r="F650">
        <v>28</v>
      </c>
      <c r="G650">
        <v>1</v>
      </c>
      <c r="H650">
        <v>381</v>
      </c>
      <c r="I650">
        <v>59</v>
      </c>
      <c r="J650">
        <v>102</v>
      </c>
      <c r="K650">
        <v>0.57799999999999996</v>
      </c>
      <c r="L650">
        <v>0</v>
      </c>
      <c r="M650">
        <v>0</v>
      </c>
      <c r="O650">
        <v>59</v>
      </c>
      <c r="P650">
        <v>102</v>
      </c>
      <c r="Q650">
        <v>0.57799999999999996</v>
      </c>
      <c r="R650">
        <v>0.57799999999999996</v>
      </c>
      <c r="S650">
        <v>21</v>
      </c>
      <c r="T650">
        <v>33</v>
      </c>
      <c r="U650">
        <v>0.63600000000000001</v>
      </c>
      <c r="V650">
        <v>33</v>
      </c>
      <c r="W650">
        <v>62</v>
      </c>
      <c r="X650">
        <v>95</v>
      </c>
      <c r="Y650">
        <v>13</v>
      </c>
      <c r="Z650">
        <v>13</v>
      </c>
      <c r="AA650">
        <v>26</v>
      </c>
      <c r="AB650">
        <v>8</v>
      </c>
      <c r="AC650">
        <v>32</v>
      </c>
      <c r="AD650">
        <v>139</v>
      </c>
    </row>
    <row r="651" spans="1:30">
      <c r="A651" s="72">
        <v>529</v>
      </c>
      <c r="B651" t="s">
        <v>1279</v>
      </c>
      <c r="C651" t="s">
        <v>766</v>
      </c>
      <c r="D651">
        <v>30</v>
      </c>
      <c r="E651" t="s">
        <v>788</v>
      </c>
      <c r="F651">
        <v>27</v>
      </c>
      <c r="G651">
        <v>1</v>
      </c>
      <c r="H651">
        <v>366</v>
      </c>
      <c r="I651">
        <v>57</v>
      </c>
      <c r="J651">
        <v>99</v>
      </c>
      <c r="K651">
        <v>0.57599999999999996</v>
      </c>
      <c r="L651">
        <v>0</v>
      </c>
      <c r="M651">
        <v>0</v>
      </c>
      <c r="O651">
        <v>57</v>
      </c>
      <c r="P651">
        <v>99</v>
      </c>
      <c r="Q651">
        <v>0.57599999999999996</v>
      </c>
      <c r="R651">
        <v>0.57599999999999996</v>
      </c>
      <c r="S651">
        <v>21</v>
      </c>
      <c r="T651">
        <v>33</v>
      </c>
      <c r="U651">
        <v>0.63600000000000001</v>
      </c>
      <c r="V651">
        <v>32</v>
      </c>
      <c r="W651">
        <v>61</v>
      </c>
      <c r="X651">
        <v>93</v>
      </c>
      <c r="Y651">
        <v>13</v>
      </c>
      <c r="Z651">
        <v>13</v>
      </c>
      <c r="AA651">
        <v>25</v>
      </c>
      <c r="AB651">
        <v>8</v>
      </c>
      <c r="AC651">
        <v>29</v>
      </c>
      <c r="AD651">
        <v>135</v>
      </c>
    </row>
    <row r="652" spans="1:30">
      <c r="A652" s="72">
        <v>529</v>
      </c>
      <c r="B652" t="s">
        <v>1279</v>
      </c>
      <c r="C652" t="s">
        <v>766</v>
      </c>
      <c r="D652">
        <v>30</v>
      </c>
      <c r="E652" t="s">
        <v>800</v>
      </c>
      <c r="F652">
        <v>1</v>
      </c>
      <c r="G652">
        <v>0</v>
      </c>
      <c r="H652">
        <v>15</v>
      </c>
      <c r="I652">
        <v>2</v>
      </c>
      <c r="J652">
        <v>3</v>
      </c>
      <c r="K652">
        <v>0.66700000000000004</v>
      </c>
      <c r="L652">
        <v>0</v>
      </c>
      <c r="M652">
        <v>0</v>
      </c>
      <c r="O652">
        <v>2</v>
      </c>
      <c r="P652">
        <v>3</v>
      </c>
      <c r="Q652">
        <v>0.66700000000000004</v>
      </c>
      <c r="R652">
        <v>0.66700000000000004</v>
      </c>
      <c r="S652">
        <v>0</v>
      </c>
      <c r="T652">
        <v>0</v>
      </c>
      <c r="V652">
        <v>1</v>
      </c>
      <c r="W652">
        <v>1</v>
      </c>
      <c r="X652">
        <v>2</v>
      </c>
      <c r="Y652">
        <v>0</v>
      </c>
      <c r="Z652">
        <v>0</v>
      </c>
      <c r="AA652">
        <v>1</v>
      </c>
      <c r="AB652">
        <v>0</v>
      </c>
      <c r="AC652">
        <v>3</v>
      </c>
      <c r="AD652">
        <v>4</v>
      </c>
    </row>
    <row r="653" spans="1:30">
      <c r="A653" s="72">
        <v>530</v>
      </c>
      <c r="B653" t="s">
        <v>1280</v>
      </c>
      <c r="C653" t="s">
        <v>811</v>
      </c>
      <c r="D653">
        <v>25</v>
      </c>
      <c r="E653" t="s">
        <v>869</v>
      </c>
      <c r="F653">
        <v>69</v>
      </c>
      <c r="G653">
        <v>4</v>
      </c>
      <c r="H653">
        <v>1433</v>
      </c>
      <c r="I653">
        <v>201</v>
      </c>
      <c r="J653">
        <v>432</v>
      </c>
      <c r="K653">
        <v>0.46500000000000002</v>
      </c>
      <c r="L653">
        <v>56</v>
      </c>
      <c r="M653">
        <v>153</v>
      </c>
      <c r="N653">
        <v>0.36599999999999999</v>
      </c>
      <c r="O653">
        <v>145</v>
      </c>
      <c r="P653">
        <v>279</v>
      </c>
      <c r="Q653">
        <v>0.52</v>
      </c>
      <c r="R653">
        <v>0.53</v>
      </c>
      <c r="S653">
        <v>97</v>
      </c>
      <c r="T653">
        <v>117</v>
      </c>
      <c r="U653">
        <v>0.82899999999999996</v>
      </c>
      <c r="V653">
        <v>45</v>
      </c>
      <c r="W653">
        <v>153</v>
      </c>
      <c r="X653">
        <v>198</v>
      </c>
      <c r="Y653">
        <v>200</v>
      </c>
      <c r="Z653">
        <v>72</v>
      </c>
      <c r="AA653">
        <v>33</v>
      </c>
      <c r="AB653">
        <v>78</v>
      </c>
      <c r="AC653">
        <v>81</v>
      </c>
      <c r="AD653">
        <v>555</v>
      </c>
    </row>
    <row r="654" spans="1:30">
      <c r="A654" s="72">
        <v>531</v>
      </c>
      <c r="B654" t="s">
        <v>1438</v>
      </c>
      <c r="C654" t="s">
        <v>766</v>
      </c>
      <c r="D654">
        <v>22</v>
      </c>
      <c r="E654" t="s">
        <v>855</v>
      </c>
      <c r="F654">
        <v>33</v>
      </c>
      <c r="G654">
        <v>4</v>
      </c>
      <c r="H654">
        <v>235</v>
      </c>
      <c r="I654">
        <v>26</v>
      </c>
      <c r="J654">
        <v>61</v>
      </c>
      <c r="K654">
        <v>0.42599999999999999</v>
      </c>
      <c r="L654">
        <v>12</v>
      </c>
      <c r="M654">
        <v>37</v>
      </c>
      <c r="N654">
        <v>0.32400000000000001</v>
      </c>
      <c r="O654">
        <v>14</v>
      </c>
      <c r="P654">
        <v>24</v>
      </c>
      <c r="Q654">
        <v>0.58299999999999996</v>
      </c>
      <c r="R654">
        <v>0.52500000000000002</v>
      </c>
      <c r="S654">
        <v>15</v>
      </c>
      <c r="T654">
        <v>22</v>
      </c>
      <c r="U654">
        <v>0.68200000000000005</v>
      </c>
      <c r="V654">
        <v>17</v>
      </c>
      <c r="W654">
        <v>35</v>
      </c>
      <c r="X654">
        <v>52</v>
      </c>
      <c r="Y654">
        <v>16</v>
      </c>
      <c r="Z654">
        <v>4</v>
      </c>
      <c r="AA654">
        <v>5</v>
      </c>
      <c r="AB654">
        <v>12</v>
      </c>
      <c r="AC654">
        <v>23</v>
      </c>
      <c r="AD654">
        <v>79</v>
      </c>
    </row>
    <row r="655" spans="1:30">
      <c r="A655" s="72">
        <v>532</v>
      </c>
      <c r="B655" t="s">
        <v>1281</v>
      </c>
      <c r="C655" t="s">
        <v>769</v>
      </c>
      <c r="D655">
        <v>22</v>
      </c>
      <c r="E655" t="s">
        <v>797</v>
      </c>
      <c r="F655">
        <v>6</v>
      </c>
      <c r="G655">
        <v>0</v>
      </c>
      <c r="H655">
        <v>61</v>
      </c>
      <c r="I655">
        <v>5</v>
      </c>
      <c r="J655">
        <v>14</v>
      </c>
      <c r="K655">
        <v>0.35699999999999998</v>
      </c>
      <c r="L655">
        <v>3</v>
      </c>
      <c r="M655">
        <v>10</v>
      </c>
      <c r="N655">
        <v>0.3</v>
      </c>
      <c r="O655">
        <v>2</v>
      </c>
      <c r="P655">
        <v>4</v>
      </c>
      <c r="Q655">
        <v>0.5</v>
      </c>
      <c r="R655">
        <v>0.46400000000000002</v>
      </c>
      <c r="S655">
        <v>4</v>
      </c>
      <c r="T655">
        <v>6</v>
      </c>
      <c r="U655">
        <v>0.66700000000000004</v>
      </c>
      <c r="V655">
        <v>0</v>
      </c>
      <c r="W655">
        <v>2</v>
      </c>
      <c r="X655">
        <v>2</v>
      </c>
      <c r="Y655">
        <v>2</v>
      </c>
      <c r="Z655">
        <v>0</v>
      </c>
      <c r="AA655">
        <v>0</v>
      </c>
      <c r="AB655">
        <v>1</v>
      </c>
      <c r="AC655">
        <v>4</v>
      </c>
      <c r="AD655">
        <v>17</v>
      </c>
    </row>
    <row r="656" spans="1:30">
      <c r="A656" s="72">
        <v>533</v>
      </c>
      <c r="B656" t="s">
        <v>1282</v>
      </c>
      <c r="C656" t="s">
        <v>811</v>
      </c>
      <c r="D656">
        <v>25</v>
      </c>
      <c r="E656" t="s">
        <v>786</v>
      </c>
      <c r="F656">
        <v>53</v>
      </c>
      <c r="G656">
        <v>1</v>
      </c>
      <c r="H656">
        <v>558</v>
      </c>
      <c r="I656">
        <v>80</v>
      </c>
      <c r="J656">
        <v>186</v>
      </c>
      <c r="K656">
        <v>0.43</v>
      </c>
      <c r="L656">
        <v>25</v>
      </c>
      <c r="M656">
        <v>66</v>
      </c>
      <c r="N656">
        <v>0.379</v>
      </c>
      <c r="O656">
        <v>55</v>
      </c>
      <c r="P656">
        <v>120</v>
      </c>
      <c r="Q656">
        <v>0.45800000000000002</v>
      </c>
      <c r="R656">
        <v>0.497</v>
      </c>
      <c r="S656">
        <v>22</v>
      </c>
      <c r="T656">
        <v>29</v>
      </c>
      <c r="U656">
        <v>0.75900000000000001</v>
      </c>
      <c r="V656">
        <v>12</v>
      </c>
      <c r="W656">
        <v>51</v>
      </c>
      <c r="X656">
        <v>63</v>
      </c>
      <c r="Y656">
        <v>39</v>
      </c>
      <c r="Z656">
        <v>14</v>
      </c>
      <c r="AA656">
        <v>1</v>
      </c>
      <c r="AB656">
        <v>26</v>
      </c>
      <c r="AC656">
        <v>39</v>
      </c>
      <c r="AD656">
        <v>207</v>
      </c>
    </row>
    <row r="657" spans="1:30">
      <c r="A657" s="72">
        <v>534</v>
      </c>
      <c r="B657" t="s">
        <v>1283</v>
      </c>
      <c r="C657" t="s">
        <v>769</v>
      </c>
      <c r="D657">
        <v>32</v>
      </c>
      <c r="E657" t="s">
        <v>822</v>
      </c>
      <c r="F657">
        <v>80</v>
      </c>
      <c r="G657">
        <v>8</v>
      </c>
      <c r="H657">
        <v>1393</v>
      </c>
      <c r="I657">
        <v>201</v>
      </c>
      <c r="J657">
        <v>488</v>
      </c>
      <c r="K657">
        <v>0.41199999999999998</v>
      </c>
      <c r="L657">
        <v>123</v>
      </c>
      <c r="M657">
        <v>326</v>
      </c>
      <c r="N657">
        <v>0.377</v>
      </c>
      <c r="O657">
        <v>78</v>
      </c>
      <c r="P657">
        <v>162</v>
      </c>
      <c r="Q657">
        <v>0.48099999999999998</v>
      </c>
      <c r="R657">
        <v>0.53800000000000003</v>
      </c>
      <c r="S657">
        <v>56</v>
      </c>
      <c r="T657">
        <v>65</v>
      </c>
      <c r="U657">
        <v>0.86199999999999999</v>
      </c>
      <c r="V657">
        <v>20</v>
      </c>
      <c r="W657">
        <v>105</v>
      </c>
      <c r="X657">
        <v>125</v>
      </c>
      <c r="Y657">
        <v>36</v>
      </c>
      <c r="Z657">
        <v>38</v>
      </c>
      <c r="AA657">
        <v>7</v>
      </c>
      <c r="AB657">
        <v>39</v>
      </c>
      <c r="AC657">
        <v>100</v>
      </c>
      <c r="AD657">
        <v>581</v>
      </c>
    </row>
    <row r="658" spans="1:30">
      <c r="A658" s="72">
        <v>535</v>
      </c>
      <c r="B658" t="s">
        <v>1284</v>
      </c>
      <c r="C658" t="s">
        <v>766</v>
      </c>
      <c r="D658">
        <v>29</v>
      </c>
      <c r="E658" t="s">
        <v>786</v>
      </c>
      <c r="F658">
        <v>81</v>
      </c>
      <c r="G658">
        <v>81</v>
      </c>
      <c r="H658">
        <v>2607</v>
      </c>
      <c r="I658">
        <v>421</v>
      </c>
      <c r="J658">
        <v>864</v>
      </c>
      <c r="K658">
        <v>0.48699999999999999</v>
      </c>
      <c r="L658">
        <v>58</v>
      </c>
      <c r="M658">
        <v>181</v>
      </c>
      <c r="N658">
        <v>0.32</v>
      </c>
      <c r="O658">
        <v>363</v>
      </c>
      <c r="P658">
        <v>683</v>
      </c>
      <c r="Q658">
        <v>0.53100000000000003</v>
      </c>
      <c r="R658">
        <v>0.52100000000000002</v>
      </c>
      <c r="S658">
        <v>55</v>
      </c>
      <c r="T658">
        <v>92</v>
      </c>
      <c r="U658">
        <v>0.59799999999999998</v>
      </c>
      <c r="V658">
        <v>184</v>
      </c>
      <c r="W658">
        <v>328</v>
      </c>
      <c r="X658">
        <v>512</v>
      </c>
      <c r="Y658">
        <v>152</v>
      </c>
      <c r="Z658">
        <v>135</v>
      </c>
      <c r="AA658">
        <v>36</v>
      </c>
      <c r="AB658">
        <v>105</v>
      </c>
      <c r="AC658">
        <v>175</v>
      </c>
      <c r="AD658">
        <v>955</v>
      </c>
    </row>
    <row r="659" spans="1:30">
      <c r="A659" s="72">
        <v>536</v>
      </c>
      <c r="B659" t="s">
        <v>1285</v>
      </c>
      <c r="C659" t="s">
        <v>776</v>
      </c>
      <c r="D659">
        <v>25</v>
      </c>
      <c r="E659" t="s">
        <v>826</v>
      </c>
      <c r="F659">
        <v>33</v>
      </c>
      <c r="G659">
        <v>0</v>
      </c>
      <c r="H659">
        <v>627</v>
      </c>
      <c r="I659">
        <v>85</v>
      </c>
      <c r="J659">
        <v>156</v>
      </c>
      <c r="K659">
        <v>0.54500000000000004</v>
      </c>
      <c r="L659">
        <v>2</v>
      </c>
      <c r="M659">
        <v>3</v>
      </c>
      <c r="N659">
        <v>0.66700000000000004</v>
      </c>
      <c r="O659">
        <v>83</v>
      </c>
      <c r="P659">
        <v>153</v>
      </c>
      <c r="Q659">
        <v>0.54200000000000004</v>
      </c>
      <c r="R659">
        <v>0.55100000000000005</v>
      </c>
      <c r="S659">
        <v>61</v>
      </c>
      <c r="T659">
        <v>85</v>
      </c>
      <c r="U659">
        <v>0.71799999999999997</v>
      </c>
      <c r="V659">
        <v>67</v>
      </c>
      <c r="W659">
        <v>110</v>
      </c>
      <c r="X659">
        <v>177</v>
      </c>
      <c r="Y659">
        <v>31</v>
      </c>
      <c r="Z659">
        <v>14</v>
      </c>
      <c r="AA659">
        <v>21</v>
      </c>
      <c r="AB659">
        <v>33</v>
      </c>
      <c r="AC659">
        <v>81</v>
      </c>
      <c r="AD659">
        <v>233</v>
      </c>
    </row>
    <row r="660" spans="1:30">
      <c r="A660" s="72">
        <v>537</v>
      </c>
      <c r="B660" t="s">
        <v>1286</v>
      </c>
      <c r="C660" t="s">
        <v>776</v>
      </c>
      <c r="D660">
        <v>28</v>
      </c>
      <c r="E660" t="s">
        <v>772</v>
      </c>
      <c r="F660">
        <v>66</v>
      </c>
      <c r="G660">
        <v>34</v>
      </c>
      <c r="H660">
        <v>1109</v>
      </c>
      <c r="I660">
        <v>187</v>
      </c>
      <c r="J660">
        <v>334</v>
      </c>
      <c r="K660">
        <v>0.56000000000000005</v>
      </c>
      <c r="L660">
        <v>10</v>
      </c>
      <c r="M660">
        <v>28</v>
      </c>
      <c r="N660">
        <v>0.35699999999999998</v>
      </c>
      <c r="O660">
        <v>177</v>
      </c>
      <c r="P660">
        <v>306</v>
      </c>
      <c r="Q660">
        <v>0.57799999999999996</v>
      </c>
      <c r="R660">
        <v>0.57499999999999996</v>
      </c>
      <c r="S660">
        <v>57</v>
      </c>
      <c r="T660">
        <v>79</v>
      </c>
      <c r="U660">
        <v>0.72199999999999998</v>
      </c>
      <c r="V660">
        <v>110</v>
      </c>
      <c r="W660">
        <v>195</v>
      </c>
      <c r="X660">
        <v>305</v>
      </c>
      <c r="Y660">
        <v>47</v>
      </c>
      <c r="Z660">
        <v>15</v>
      </c>
      <c r="AA660">
        <v>35</v>
      </c>
      <c r="AB660">
        <v>47</v>
      </c>
      <c r="AC660">
        <v>126</v>
      </c>
      <c r="AD660">
        <v>441</v>
      </c>
    </row>
    <row r="661" spans="1:30">
      <c r="A661" s="72">
        <v>537</v>
      </c>
      <c r="B661" t="s">
        <v>1286</v>
      </c>
      <c r="C661" t="s">
        <v>776</v>
      </c>
      <c r="D661">
        <v>28</v>
      </c>
      <c r="E661" t="s">
        <v>774</v>
      </c>
      <c r="F661">
        <v>42</v>
      </c>
      <c r="G661">
        <v>33</v>
      </c>
      <c r="H661">
        <v>703</v>
      </c>
      <c r="I661">
        <v>125</v>
      </c>
      <c r="J661">
        <v>229</v>
      </c>
      <c r="K661">
        <v>0.54600000000000004</v>
      </c>
      <c r="L661">
        <v>10</v>
      </c>
      <c r="M661">
        <v>26</v>
      </c>
      <c r="N661">
        <v>0.38500000000000001</v>
      </c>
      <c r="O661">
        <v>115</v>
      </c>
      <c r="P661">
        <v>203</v>
      </c>
      <c r="Q661">
        <v>0.56699999999999995</v>
      </c>
      <c r="R661">
        <v>0.56799999999999995</v>
      </c>
      <c r="S661">
        <v>40</v>
      </c>
      <c r="T661">
        <v>60</v>
      </c>
      <c r="U661">
        <v>0.66700000000000004</v>
      </c>
      <c r="V661">
        <v>63</v>
      </c>
      <c r="W661">
        <v>131</v>
      </c>
      <c r="X661">
        <v>194</v>
      </c>
      <c r="Y661">
        <v>28</v>
      </c>
      <c r="Z661">
        <v>8</v>
      </c>
      <c r="AA661">
        <v>21</v>
      </c>
      <c r="AB661">
        <v>35</v>
      </c>
      <c r="AC661">
        <v>78</v>
      </c>
      <c r="AD661">
        <v>300</v>
      </c>
    </row>
    <row r="662" spans="1:30">
      <c r="A662" s="72">
        <v>537</v>
      </c>
      <c r="B662" t="s">
        <v>1286</v>
      </c>
      <c r="C662" t="s">
        <v>776</v>
      </c>
      <c r="D662">
        <v>28</v>
      </c>
      <c r="E662" t="s">
        <v>802</v>
      </c>
      <c r="F662">
        <v>24</v>
      </c>
      <c r="G662">
        <v>1</v>
      </c>
      <c r="H662">
        <v>406</v>
      </c>
      <c r="I662">
        <v>62</v>
      </c>
      <c r="J662">
        <v>105</v>
      </c>
      <c r="K662">
        <v>0.59</v>
      </c>
      <c r="L662">
        <v>0</v>
      </c>
      <c r="M662">
        <v>2</v>
      </c>
      <c r="N662">
        <v>0</v>
      </c>
      <c r="O662">
        <v>62</v>
      </c>
      <c r="P662">
        <v>103</v>
      </c>
      <c r="Q662">
        <v>0.60199999999999998</v>
      </c>
      <c r="R662">
        <v>0.59</v>
      </c>
      <c r="S662">
        <v>17</v>
      </c>
      <c r="T662">
        <v>19</v>
      </c>
      <c r="U662">
        <v>0.89500000000000002</v>
      </c>
      <c r="V662">
        <v>47</v>
      </c>
      <c r="W662">
        <v>64</v>
      </c>
      <c r="X662">
        <v>111</v>
      </c>
      <c r="Y662">
        <v>19</v>
      </c>
      <c r="Z662">
        <v>7</v>
      </c>
      <c r="AA662">
        <v>14</v>
      </c>
      <c r="AB662">
        <v>12</v>
      </c>
      <c r="AC662">
        <v>48</v>
      </c>
      <c r="AD662">
        <v>141</v>
      </c>
    </row>
    <row r="663" spans="1:30">
      <c r="A663" s="72">
        <v>538</v>
      </c>
      <c r="B663" t="s">
        <v>1288</v>
      </c>
      <c r="C663" t="s">
        <v>794</v>
      </c>
      <c r="D663">
        <v>23</v>
      </c>
      <c r="E663" t="s">
        <v>867</v>
      </c>
      <c r="F663">
        <v>54</v>
      </c>
      <c r="G663">
        <v>12</v>
      </c>
      <c r="H663">
        <v>824</v>
      </c>
      <c r="I663">
        <v>81</v>
      </c>
      <c r="J663">
        <v>234</v>
      </c>
      <c r="K663">
        <v>0.34599999999999997</v>
      </c>
      <c r="L663">
        <v>37</v>
      </c>
      <c r="M663">
        <v>110</v>
      </c>
      <c r="N663">
        <v>0.33600000000000002</v>
      </c>
      <c r="O663">
        <v>44</v>
      </c>
      <c r="P663">
        <v>124</v>
      </c>
      <c r="Q663">
        <v>0.35499999999999998</v>
      </c>
      <c r="R663">
        <v>0.42499999999999999</v>
      </c>
      <c r="S663">
        <v>19</v>
      </c>
      <c r="T663">
        <v>25</v>
      </c>
      <c r="U663">
        <v>0.76</v>
      </c>
      <c r="V663">
        <v>13</v>
      </c>
      <c r="W663">
        <v>118</v>
      </c>
      <c r="X663">
        <v>131</v>
      </c>
      <c r="Y663">
        <v>46</v>
      </c>
      <c r="Z663">
        <v>20</v>
      </c>
      <c r="AA663">
        <v>15</v>
      </c>
      <c r="AB663">
        <v>43</v>
      </c>
      <c r="AC663">
        <v>86</v>
      </c>
      <c r="AD663">
        <v>218</v>
      </c>
    </row>
    <row r="664" spans="1:30">
      <c r="A664" s="72">
        <v>539</v>
      </c>
      <c r="B664" t="s">
        <v>1439</v>
      </c>
      <c r="C664" t="s">
        <v>776</v>
      </c>
      <c r="D664">
        <v>21</v>
      </c>
      <c r="E664" t="s">
        <v>792</v>
      </c>
      <c r="F664">
        <v>32</v>
      </c>
      <c r="G664">
        <v>2</v>
      </c>
      <c r="H664">
        <v>214</v>
      </c>
      <c r="I664">
        <v>49</v>
      </c>
      <c r="J664">
        <v>67</v>
      </c>
      <c r="K664">
        <v>0.73099999999999998</v>
      </c>
      <c r="L664">
        <v>0</v>
      </c>
      <c r="M664">
        <v>0</v>
      </c>
      <c r="O664">
        <v>49</v>
      </c>
      <c r="P664">
        <v>67</v>
      </c>
      <c r="Q664">
        <v>0.73099999999999998</v>
      </c>
      <c r="R664">
        <v>0.73099999999999998</v>
      </c>
      <c r="S664">
        <v>21</v>
      </c>
      <c r="T664">
        <v>29</v>
      </c>
      <c r="U664">
        <v>0.72399999999999998</v>
      </c>
      <c r="V664">
        <v>24</v>
      </c>
      <c r="W664">
        <v>36</v>
      </c>
      <c r="X664">
        <v>60</v>
      </c>
      <c r="Y664">
        <v>5</v>
      </c>
      <c r="Z664">
        <v>2</v>
      </c>
      <c r="AA664">
        <v>13</v>
      </c>
      <c r="AB664">
        <v>11</v>
      </c>
      <c r="AC664">
        <v>30</v>
      </c>
      <c r="AD664">
        <v>119</v>
      </c>
    </row>
    <row r="665" spans="1:30">
      <c r="A665" s="72">
        <v>540</v>
      </c>
      <c r="B665" t="s">
        <v>1289</v>
      </c>
      <c r="C665" t="s">
        <v>776</v>
      </c>
      <c r="D665">
        <v>20</v>
      </c>
      <c r="E665" t="s">
        <v>846</v>
      </c>
      <c r="F665">
        <v>43</v>
      </c>
      <c r="G665">
        <v>0</v>
      </c>
      <c r="H665">
        <v>410</v>
      </c>
      <c r="I665">
        <v>61</v>
      </c>
      <c r="J665">
        <v>122</v>
      </c>
      <c r="K665">
        <v>0.5</v>
      </c>
      <c r="L665">
        <v>0</v>
      </c>
      <c r="M665">
        <v>1</v>
      </c>
      <c r="N665">
        <v>0</v>
      </c>
      <c r="O665">
        <v>61</v>
      </c>
      <c r="P665">
        <v>121</v>
      </c>
      <c r="Q665">
        <v>0.504</v>
      </c>
      <c r="R665">
        <v>0.5</v>
      </c>
      <c r="S665">
        <v>39</v>
      </c>
      <c r="T665">
        <v>51</v>
      </c>
      <c r="U665">
        <v>0.76500000000000001</v>
      </c>
      <c r="V665">
        <v>45</v>
      </c>
      <c r="W665">
        <v>78</v>
      </c>
      <c r="X665">
        <v>123</v>
      </c>
      <c r="Y665">
        <v>25</v>
      </c>
      <c r="Z665">
        <v>8</v>
      </c>
      <c r="AA665">
        <v>15</v>
      </c>
      <c r="AB665">
        <v>26</v>
      </c>
      <c r="AC665">
        <v>47</v>
      </c>
      <c r="AD665">
        <v>161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7C39-B264-4EE2-B430-75B4A4F2B4C0}">
  <dimension ref="A1:AD709"/>
  <sheetViews>
    <sheetView workbookViewId="0">
      <selection activeCell="B6" sqref="B6"/>
    </sheetView>
  </sheetViews>
  <sheetFormatPr defaultRowHeight="15"/>
  <sheetData>
    <row r="1" spans="1:30">
      <c r="A1" s="72" t="s">
        <v>483</v>
      </c>
      <c r="B1" t="s">
        <v>739</v>
      </c>
      <c r="C1" t="s">
        <v>740</v>
      </c>
      <c r="D1" t="s">
        <v>741</v>
      </c>
      <c r="E1" t="s">
        <v>742</v>
      </c>
      <c r="F1" t="s">
        <v>743</v>
      </c>
      <c r="G1" t="s">
        <v>744</v>
      </c>
      <c r="H1" t="s">
        <v>745</v>
      </c>
      <c r="I1" t="s">
        <v>746</v>
      </c>
      <c r="J1" t="s">
        <v>747</v>
      </c>
      <c r="K1" t="s">
        <v>748</v>
      </c>
      <c r="L1" t="s">
        <v>749</v>
      </c>
      <c r="M1" t="s">
        <v>750</v>
      </c>
      <c r="N1" t="s">
        <v>751</v>
      </c>
      <c r="O1" t="s">
        <v>752</v>
      </c>
      <c r="P1" t="s">
        <v>753</v>
      </c>
      <c r="Q1" t="s">
        <v>754</v>
      </c>
      <c r="R1" t="s">
        <v>755</v>
      </c>
      <c r="S1" t="s">
        <v>756</v>
      </c>
      <c r="T1" t="s">
        <v>757</v>
      </c>
      <c r="U1" t="s">
        <v>758</v>
      </c>
      <c r="V1" t="s">
        <v>759</v>
      </c>
      <c r="W1" t="s">
        <v>760</v>
      </c>
      <c r="X1" t="s">
        <v>761</v>
      </c>
      <c r="Y1" t="s">
        <v>762</v>
      </c>
      <c r="Z1" t="s">
        <v>763</v>
      </c>
      <c r="AA1" t="s">
        <v>764</v>
      </c>
      <c r="AB1" t="s">
        <v>765</v>
      </c>
      <c r="AC1" t="s">
        <v>766</v>
      </c>
      <c r="AD1" t="s">
        <v>767</v>
      </c>
    </row>
    <row r="2" spans="1:30">
      <c r="A2" s="72">
        <v>1</v>
      </c>
      <c r="B2" t="s">
        <v>768</v>
      </c>
      <c r="C2" t="s">
        <v>769</v>
      </c>
      <c r="D2">
        <v>25</v>
      </c>
      <c r="E2" t="s">
        <v>770</v>
      </c>
      <c r="F2">
        <v>31</v>
      </c>
      <c r="G2">
        <v>2</v>
      </c>
      <c r="H2">
        <v>588</v>
      </c>
      <c r="I2">
        <v>56</v>
      </c>
      <c r="J2">
        <v>157</v>
      </c>
      <c r="K2">
        <v>0.35699999999999998</v>
      </c>
      <c r="L2">
        <v>41</v>
      </c>
      <c r="M2">
        <v>127</v>
      </c>
      <c r="N2">
        <v>0.32300000000000001</v>
      </c>
      <c r="O2">
        <v>15</v>
      </c>
      <c r="P2">
        <v>30</v>
      </c>
      <c r="Q2">
        <v>0.5</v>
      </c>
      <c r="R2">
        <v>0.48699999999999999</v>
      </c>
      <c r="S2">
        <v>12</v>
      </c>
      <c r="T2">
        <v>13</v>
      </c>
      <c r="U2">
        <v>0.92300000000000004</v>
      </c>
      <c r="V2">
        <v>5</v>
      </c>
      <c r="W2">
        <v>43</v>
      </c>
      <c r="X2">
        <v>48</v>
      </c>
      <c r="Y2">
        <v>20</v>
      </c>
      <c r="Z2">
        <v>17</v>
      </c>
      <c r="AA2">
        <v>6</v>
      </c>
      <c r="AB2">
        <v>14</v>
      </c>
      <c r="AC2">
        <v>53</v>
      </c>
      <c r="AD2">
        <v>165</v>
      </c>
    </row>
    <row r="3" spans="1:30">
      <c r="A3" s="72">
        <v>2</v>
      </c>
      <c r="B3" t="s">
        <v>771</v>
      </c>
      <c r="C3" t="s">
        <v>766</v>
      </c>
      <c r="D3">
        <v>28</v>
      </c>
      <c r="E3" t="s">
        <v>818</v>
      </c>
      <c r="F3">
        <v>10</v>
      </c>
      <c r="G3">
        <v>0</v>
      </c>
      <c r="H3">
        <v>123</v>
      </c>
      <c r="I3">
        <v>4</v>
      </c>
      <c r="J3">
        <v>18</v>
      </c>
      <c r="K3">
        <v>0.222</v>
      </c>
      <c r="L3">
        <v>2</v>
      </c>
      <c r="M3">
        <v>15</v>
      </c>
      <c r="N3">
        <v>0.13300000000000001</v>
      </c>
      <c r="O3">
        <v>2</v>
      </c>
      <c r="P3">
        <v>3</v>
      </c>
      <c r="Q3">
        <v>0.66700000000000004</v>
      </c>
      <c r="R3">
        <v>0.27800000000000002</v>
      </c>
      <c r="S3">
        <v>7</v>
      </c>
      <c r="T3">
        <v>10</v>
      </c>
      <c r="U3">
        <v>0.7</v>
      </c>
      <c r="V3">
        <v>3</v>
      </c>
      <c r="W3">
        <v>22</v>
      </c>
      <c r="X3">
        <v>25</v>
      </c>
      <c r="Y3">
        <v>8</v>
      </c>
      <c r="Z3">
        <v>1</v>
      </c>
      <c r="AA3">
        <v>4</v>
      </c>
      <c r="AB3">
        <v>4</v>
      </c>
      <c r="AC3">
        <v>24</v>
      </c>
      <c r="AD3">
        <v>17</v>
      </c>
    </row>
    <row r="4" spans="1:30">
      <c r="A4" s="72">
        <v>3</v>
      </c>
      <c r="B4" t="s">
        <v>1440</v>
      </c>
      <c r="C4" t="s">
        <v>811</v>
      </c>
      <c r="D4">
        <v>22</v>
      </c>
      <c r="E4" t="s">
        <v>831</v>
      </c>
      <c r="F4">
        <v>34</v>
      </c>
      <c r="G4">
        <v>1</v>
      </c>
      <c r="H4">
        <v>428</v>
      </c>
      <c r="I4">
        <v>38</v>
      </c>
      <c r="J4">
        <v>110</v>
      </c>
      <c r="K4">
        <v>0.34499999999999997</v>
      </c>
      <c r="L4">
        <v>25</v>
      </c>
      <c r="M4">
        <v>74</v>
      </c>
      <c r="N4">
        <v>0.33800000000000002</v>
      </c>
      <c r="O4">
        <v>13</v>
      </c>
      <c r="P4">
        <v>36</v>
      </c>
      <c r="Q4">
        <v>0.36099999999999999</v>
      </c>
      <c r="R4">
        <v>0.45900000000000002</v>
      </c>
      <c r="S4">
        <v>7</v>
      </c>
      <c r="T4">
        <v>9</v>
      </c>
      <c r="U4">
        <v>0.77800000000000002</v>
      </c>
      <c r="V4">
        <v>11</v>
      </c>
      <c r="W4">
        <v>49</v>
      </c>
      <c r="X4">
        <v>60</v>
      </c>
      <c r="Y4">
        <v>65</v>
      </c>
      <c r="Z4">
        <v>14</v>
      </c>
      <c r="AA4">
        <v>5</v>
      </c>
      <c r="AB4">
        <v>28</v>
      </c>
      <c r="AC4">
        <v>45</v>
      </c>
      <c r="AD4">
        <v>108</v>
      </c>
    </row>
    <row r="5" spans="1:30">
      <c r="A5" s="72">
        <v>4</v>
      </c>
      <c r="B5" t="s">
        <v>775</v>
      </c>
      <c r="C5" t="s">
        <v>776</v>
      </c>
      <c r="D5">
        <v>25</v>
      </c>
      <c r="E5" t="s">
        <v>770</v>
      </c>
      <c r="F5">
        <v>80</v>
      </c>
      <c r="G5">
        <v>80</v>
      </c>
      <c r="H5">
        <v>2669</v>
      </c>
      <c r="I5">
        <v>481</v>
      </c>
      <c r="J5">
        <v>809</v>
      </c>
      <c r="K5">
        <v>0.59499999999999997</v>
      </c>
      <c r="L5">
        <v>0</v>
      </c>
      <c r="M5">
        <v>2</v>
      </c>
      <c r="N5">
        <v>0</v>
      </c>
      <c r="O5">
        <v>481</v>
      </c>
      <c r="P5">
        <v>807</v>
      </c>
      <c r="Q5">
        <v>0.59599999999999997</v>
      </c>
      <c r="R5">
        <v>0.59499999999999997</v>
      </c>
      <c r="S5">
        <v>146</v>
      </c>
      <c r="T5">
        <v>292</v>
      </c>
      <c r="U5">
        <v>0.5</v>
      </c>
      <c r="V5">
        <v>391</v>
      </c>
      <c r="W5">
        <v>369</v>
      </c>
      <c r="X5">
        <v>760</v>
      </c>
      <c r="Y5">
        <v>124</v>
      </c>
      <c r="Z5">
        <v>117</v>
      </c>
      <c r="AA5">
        <v>76</v>
      </c>
      <c r="AB5">
        <v>135</v>
      </c>
      <c r="AC5">
        <v>204</v>
      </c>
      <c r="AD5">
        <v>1108</v>
      </c>
    </row>
    <row r="6" spans="1:30">
      <c r="A6" s="72">
        <v>5</v>
      </c>
      <c r="B6" t="s">
        <v>1290</v>
      </c>
      <c r="C6" t="s">
        <v>776</v>
      </c>
      <c r="D6">
        <v>21</v>
      </c>
      <c r="E6" t="s">
        <v>814</v>
      </c>
      <c r="F6">
        <v>82</v>
      </c>
      <c r="G6">
        <v>28</v>
      </c>
      <c r="H6">
        <v>1913</v>
      </c>
      <c r="I6">
        <v>280</v>
      </c>
      <c r="J6">
        <v>486</v>
      </c>
      <c r="K6">
        <v>0.57599999999999996</v>
      </c>
      <c r="L6">
        <v>3</v>
      </c>
      <c r="M6">
        <v>15</v>
      </c>
      <c r="N6">
        <v>0.2</v>
      </c>
      <c r="O6">
        <v>277</v>
      </c>
      <c r="P6">
        <v>471</v>
      </c>
      <c r="Q6">
        <v>0.58799999999999997</v>
      </c>
      <c r="R6">
        <v>0.57899999999999996</v>
      </c>
      <c r="S6">
        <v>166</v>
      </c>
      <c r="T6">
        <v>226</v>
      </c>
      <c r="U6">
        <v>0.73499999999999999</v>
      </c>
      <c r="V6">
        <v>165</v>
      </c>
      <c r="W6">
        <v>432</v>
      </c>
      <c r="X6">
        <v>597</v>
      </c>
      <c r="Y6">
        <v>184</v>
      </c>
      <c r="Z6">
        <v>71</v>
      </c>
      <c r="AA6">
        <v>65</v>
      </c>
      <c r="AB6">
        <v>121</v>
      </c>
      <c r="AC6">
        <v>203</v>
      </c>
      <c r="AD6">
        <v>729</v>
      </c>
    </row>
    <row r="7" spans="1:30">
      <c r="A7" s="72">
        <v>6</v>
      </c>
      <c r="B7" t="s">
        <v>1441</v>
      </c>
      <c r="C7" t="s">
        <v>794</v>
      </c>
      <c r="D7">
        <v>21</v>
      </c>
      <c r="E7" t="s">
        <v>792</v>
      </c>
      <c r="F7">
        <v>19</v>
      </c>
      <c r="G7">
        <v>3</v>
      </c>
      <c r="H7">
        <v>194</v>
      </c>
      <c r="I7">
        <v>11</v>
      </c>
      <c r="J7">
        <v>36</v>
      </c>
      <c r="K7">
        <v>0.30599999999999999</v>
      </c>
      <c r="L7">
        <v>6</v>
      </c>
      <c r="M7">
        <v>23</v>
      </c>
      <c r="N7">
        <v>0.26100000000000001</v>
      </c>
      <c r="O7">
        <v>5</v>
      </c>
      <c r="P7">
        <v>13</v>
      </c>
      <c r="Q7">
        <v>0.38500000000000001</v>
      </c>
      <c r="R7">
        <v>0.38900000000000001</v>
      </c>
      <c r="S7">
        <v>4</v>
      </c>
      <c r="T7">
        <v>4</v>
      </c>
      <c r="U7">
        <v>1</v>
      </c>
      <c r="V7">
        <v>3</v>
      </c>
      <c r="W7">
        <v>16</v>
      </c>
      <c r="X7">
        <v>19</v>
      </c>
      <c r="Y7">
        <v>5</v>
      </c>
      <c r="Z7">
        <v>1</v>
      </c>
      <c r="AA7">
        <v>4</v>
      </c>
      <c r="AB7">
        <v>6</v>
      </c>
      <c r="AC7">
        <v>13</v>
      </c>
      <c r="AD7">
        <v>32</v>
      </c>
    </row>
    <row r="8" spans="1:30">
      <c r="A8" s="72">
        <v>7</v>
      </c>
      <c r="B8" t="s">
        <v>1442</v>
      </c>
      <c r="C8" t="s">
        <v>769</v>
      </c>
      <c r="D8">
        <v>25</v>
      </c>
      <c r="E8" t="s">
        <v>808</v>
      </c>
      <c r="F8">
        <v>7</v>
      </c>
      <c r="G8">
        <v>0</v>
      </c>
      <c r="H8">
        <v>22</v>
      </c>
      <c r="I8">
        <v>3</v>
      </c>
      <c r="J8">
        <v>10</v>
      </c>
      <c r="K8">
        <v>0.3</v>
      </c>
      <c r="L8">
        <v>0</v>
      </c>
      <c r="M8">
        <v>4</v>
      </c>
      <c r="N8">
        <v>0</v>
      </c>
      <c r="O8">
        <v>3</v>
      </c>
      <c r="P8">
        <v>6</v>
      </c>
      <c r="Q8">
        <v>0.5</v>
      </c>
      <c r="R8">
        <v>0.3</v>
      </c>
      <c r="S8">
        <v>1</v>
      </c>
      <c r="T8">
        <v>2</v>
      </c>
      <c r="U8">
        <v>0.5</v>
      </c>
      <c r="V8">
        <v>1</v>
      </c>
      <c r="W8">
        <v>3</v>
      </c>
      <c r="X8">
        <v>4</v>
      </c>
      <c r="Y8">
        <v>6</v>
      </c>
      <c r="Z8">
        <v>2</v>
      </c>
      <c r="AA8">
        <v>0</v>
      </c>
      <c r="AB8">
        <v>2</v>
      </c>
      <c r="AC8">
        <v>4</v>
      </c>
      <c r="AD8">
        <v>7</v>
      </c>
    </row>
    <row r="9" spans="1:30">
      <c r="A9" s="72">
        <v>8</v>
      </c>
      <c r="B9" t="s">
        <v>783</v>
      </c>
      <c r="C9" t="s">
        <v>776</v>
      </c>
      <c r="D9">
        <v>33</v>
      </c>
      <c r="E9" t="s">
        <v>784</v>
      </c>
      <c r="F9">
        <v>81</v>
      </c>
      <c r="G9">
        <v>81</v>
      </c>
      <c r="H9">
        <v>2687</v>
      </c>
      <c r="I9">
        <v>684</v>
      </c>
      <c r="J9">
        <v>1319</v>
      </c>
      <c r="K9">
        <v>0.51900000000000002</v>
      </c>
      <c r="L9">
        <v>10</v>
      </c>
      <c r="M9">
        <v>42</v>
      </c>
      <c r="N9">
        <v>0.23799999999999999</v>
      </c>
      <c r="O9">
        <v>674</v>
      </c>
      <c r="P9">
        <v>1277</v>
      </c>
      <c r="Q9">
        <v>0.52800000000000002</v>
      </c>
      <c r="R9">
        <v>0.52200000000000002</v>
      </c>
      <c r="S9">
        <v>349</v>
      </c>
      <c r="T9">
        <v>412</v>
      </c>
      <c r="U9">
        <v>0.84699999999999998</v>
      </c>
      <c r="V9">
        <v>251</v>
      </c>
      <c r="W9">
        <v>493</v>
      </c>
      <c r="X9">
        <v>744</v>
      </c>
      <c r="Y9">
        <v>194</v>
      </c>
      <c r="Z9">
        <v>43</v>
      </c>
      <c r="AA9">
        <v>107</v>
      </c>
      <c r="AB9">
        <v>144</v>
      </c>
      <c r="AC9">
        <v>179</v>
      </c>
      <c r="AD9">
        <v>1727</v>
      </c>
    </row>
    <row r="10" spans="1:30">
      <c r="A10" s="72">
        <v>9</v>
      </c>
      <c r="B10" t="s">
        <v>1443</v>
      </c>
      <c r="C10" t="s">
        <v>769</v>
      </c>
      <c r="D10">
        <v>21</v>
      </c>
      <c r="E10" t="s">
        <v>867</v>
      </c>
      <c r="F10">
        <v>10</v>
      </c>
      <c r="G10">
        <v>1</v>
      </c>
      <c r="H10">
        <v>120</v>
      </c>
      <c r="I10">
        <v>13</v>
      </c>
      <c r="J10">
        <v>39</v>
      </c>
      <c r="K10">
        <v>0.33300000000000002</v>
      </c>
      <c r="L10">
        <v>3</v>
      </c>
      <c r="M10">
        <v>12</v>
      </c>
      <c r="N10">
        <v>0.25</v>
      </c>
      <c r="O10">
        <v>10</v>
      </c>
      <c r="P10">
        <v>27</v>
      </c>
      <c r="Q10">
        <v>0.37</v>
      </c>
      <c r="R10">
        <v>0.372</v>
      </c>
      <c r="S10">
        <v>8</v>
      </c>
      <c r="T10">
        <v>12</v>
      </c>
      <c r="U10">
        <v>0.66700000000000004</v>
      </c>
      <c r="V10">
        <v>11</v>
      </c>
      <c r="W10">
        <v>15</v>
      </c>
      <c r="X10">
        <v>26</v>
      </c>
      <c r="Y10">
        <v>13</v>
      </c>
      <c r="Z10">
        <v>1</v>
      </c>
      <c r="AA10">
        <v>0</v>
      </c>
      <c r="AB10">
        <v>8</v>
      </c>
      <c r="AC10">
        <v>7</v>
      </c>
      <c r="AD10">
        <v>37</v>
      </c>
    </row>
    <row r="11" spans="1:30">
      <c r="A11" s="72">
        <v>10</v>
      </c>
      <c r="B11" t="s">
        <v>1444</v>
      </c>
      <c r="C11" t="s">
        <v>769</v>
      </c>
      <c r="D11">
        <v>23</v>
      </c>
      <c r="E11" t="s">
        <v>851</v>
      </c>
      <c r="F11">
        <v>38</v>
      </c>
      <c r="G11">
        <v>2</v>
      </c>
      <c r="H11">
        <v>416</v>
      </c>
      <c r="I11">
        <v>67</v>
      </c>
      <c r="J11">
        <v>178</v>
      </c>
      <c r="K11">
        <v>0.376</v>
      </c>
      <c r="L11">
        <v>32</v>
      </c>
      <c r="M11">
        <v>99</v>
      </c>
      <c r="N11">
        <v>0.32300000000000001</v>
      </c>
      <c r="O11">
        <v>35</v>
      </c>
      <c r="P11">
        <v>79</v>
      </c>
      <c r="Q11">
        <v>0.443</v>
      </c>
      <c r="R11">
        <v>0.46600000000000003</v>
      </c>
      <c r="S11">
        <v>45</v>
      </c>
      <c r="T11">
        <v>60</v>
      </c>
      <c r="U11">
        <v>0.75</v>
      </c>
      <c r="V11">
        <v>3</v>
      </c>
      <c r="W11">
        <v>20</v>
      </c>
      <c r="X11">
        <v>23</v>
      </c>
      <c r="Y11">
        <v>25</v>
      </c>
      <c r="Z11">
        <v>6</v>
      </c>
      <c r="AA11">
        <v>6</v>
      </c>
      <c r="AB11">
        <v>33</v>
      </c>
      <c r="AC11">
        <v>47</v>
      </c>
      <c r="AD11">
        <v>211</v>
      </c>
    </row>
    <row r="12" spans="1:30">
      <c r="A12" s="72">
        <v>11</v>
      </c>
      <c r="B12" t="s">
        <v>1291</v>
      </c>
      <c r="C12" t="s">
        <v>776</v>
      </c>
      <c r="D12">
        <v>20</v>
      </c>
      <c r="E12" t="s">
        <v>774</v>
      </c>
      <c r="F12">
        <v>80</v>
      </c>
      <c r="G12">
        <v>80</v>
      </c>
      <c r="H12">
        <v>2096</v>
      </c>
      <c r="I12">
        <v>335</v>
      </c>
      <c r="J12">
        <v>568</v>
      </c>
      <c r="K12">
        <v>0.59</v>
      </c>
      <c r="L12">
        <v>6</v>
      </c>
      <c r="M12">
        <v>45</v>
      </c>
      <c r="N12">
        <v>0.13300000000000001</v>
      </c>
      <c r="O12">
        <v>329</v>
      </c>
      <c r="P12">
        <v>523</v>
      </c>
      <c r="Q12">
        <v>0.629</v>
      </c>
      <c r="R12">
        <v>0.59499999999999997</v>
      </c>
      <c r="S12">
        <v>197</v>
      </c>
      <c r="T12">
        <v>278</v>
      </c>
      <c r="U12">
        <v>0.70899999999999996</v>
      </c>
      <c r="V12">
        <v>191</v>
      </c>
      <c r="W12">
        <v>481</v>
      </c>
      <c r="X12">
        <v>672</v>
      </c>
      <c r="Y12">
        <v>110</v>
      </c>
      <c r="Z12">
        <v>43</v>
      </c>
      <c r="AA12">
        <v>120</v>
      </c>
      <c r="AB12">
        <v>103</v>
      </c>
      <c r="AC12">
        <v>184</v>
      </c>
      <c r="AD12">
        <v>873</v>
      </c>
    </row>
    <row r="13" spans="1:30">
      <c r="A13" s="72">
        <v>12</v>
      </c>
      <c r="B13" t="s">
        <v>1292</v>
      </c>
      <c r="C13" t="s">
        <v>811</v>
      </c>
      <c r="D13">
        <v>26</v>
      </c>
      <c r="E13" t="s">
        <v>804</v>
      </c>
      <c r="F13">
        <v>19</v>
      </c>
      <c r="G13">
        <v>1</v>
      </c>
      <c r="H13">
        <v>416</v>
      </c>
      <c r="I13">
        <v>65</v>
      </c>
      <c r="J13">
        <v>141</v>
      </c>
      <c r="K13">
        <v>0.46100000000000002</v>
      </c>
      <c r="L13">
        <v>17</v>
      </c>
      <c r="M13">
        <v>36</v>
      </c>
      <c r="N13">
        <v>0.47199999999999998</v>
      </c>
      <c r="O13">
        <v>48</v>
      </c>
      <c r="P13">
        <v>105</v>
      </c>
      <c r="Q13">
        <v>0.45700000000000002</v>
      </c>
      <c r="R13">
        <v>0.52100000000000002</v>
      </c>
      <c r="S13">
        <v>42</v>
      </c>
      <c r="T13">
        <v>54</v>
      </c>
      <c r="U13">
        <v>0.77800000000000002</v>
      </c>
      <c r="V13">
        <v>8</v>
      </c>
      <c r="W13">
        <v>43</v>
      </c>
      <c r="X13">
        <v>51</v>
      </c>
      <c r="Y13">
        <v>76</v>
      </c>
      <c r="Z13">
        <v>16</v>
      </c>
      <c r="AA13">
        <v>4</v>
      </c>
      <c r="AB13">
        <v>26</v>
      </c>
      <c r="AC13">
        <v>46</v>
      </c>
      <c r="AD13">
        <v>189</v>
      </c>
    </row>
    <row r="14" spans="1:30">
      <c r="A14" s="72">
        <v>13</v>
      </c>
      <c r="B14" t="s">
        <v>789</v>
      </c>
      <c r="C14" t="s">
        <v>766</v>
      </c>
      <c r="D14">
        <v>28</v>
      </c>
      <c r="E14" t="s">
        <v>790</v>
      </c>
      <c r="F14">
        <v>81</v>
      </c>
      <c r="G14">
        <v>81</v>
      </c>
      <c r="H14">
        <v>2292</v>
      </c>
      <c r="I14">
        <v>257</v>
      </c>
      <c r="J14">
        <v>593</v>
      </c>
      <c r="K14">
        <v>0.433</v>
      </c>
      <c r="L14">
        <v>96</v>
      </c>
      <c r="M14">
        <v>280</v>
      </c>
      <c r="N14">
        <v>0.34300000000000003</v>
      </c>
      <c r="O14">
        <v>161</v>
      </c>
      <c r="P14">
        <v>313</v>
      </c>
      <c r="Q14">
        <v>0.51400000000000001</v>
      </c>
      <c r="R14">
        <v>0.51400000000000001</v>
      </c>
      <c r="S14">
        <v>150</v>
      </c>
      <c r="T14">
        <v>173</v>
      </c>
      <c r="U14">
        <v>0.86699999999999999</v>
      </c>
      <c r="V14">
        <v>112</v>
      </c>
      <c r="W14">
        <v>498</v>
      </c>
      <c r="X14">
        <v>610</v>
      </c>
      <c r="Y14">
        <v>104</v>
      </c>
      <c r="Z14">
        <v>68</v>
      </c>
      <c r="AA14">
        <v>33</v>
      </c>
      <c r="AB14">
        <v>72</v>
      </c>
      <c r="AC14">
        <v>143</v>
      </c>
      <c r="AD14">
        <v>760</v>
      </c>
    </row>
    <row r="15" spans="1:30">
      <c r="A15" s="72">
        <v>14</v>
      </c>
      <c r="B15" t="s">
        <v>796</v>
      </c>
      <c r="C15" t="s">
        <v>794</v>
      </c>
      <c r="D15">
        <v>25</v>
      </c>
      <c r="E15" t="s">
        <v>831</v>
      </c>
      <c r="F15">
        <v>48</v>
      </c>
      <c r="G15">
        <v>4</v>
      </c>
      <c r="H15">
        <v>463</v>
      </c>
      <c r="I15">
        <v>64</v>
      </c>
      <c r="J15">
        <v>157</v>
      </c>
      <c r="K15">
        <v>0.40799999999999997</v>
      </c>
      <c r="L15">
        <v>24</v>
      </c>
      <c r="M15">
        <v>77</v>
      </c>
      <c r="N15">
        <v>0.312</v>
      </c>
      <c r="O15">
        <v>40</v>
      </c>
      <c r="P15">
        <v>80</v>
      </c>
      <c r="Q15">
        <v>0.5</v>
      </c>
      <c r="R15">
        <v>0.48399999999999999</v>
      </c>
      <c r="S15">
        <v>26</v>
      </c>
      <c r="T15">
        <v>35</v>
      </c>
      <c r="U15">
        <v>0.74299999999999999</v>
      </c>
      <c r="V15">
        <v>24</v>
      </c>
      <c r="W15">
        <v>60</v>
      </c>
      <c r="X15">
        <v>84</v>
      </c>
      <c r="Y15">
        <v>23</v>
      </c>
      <c r="Z15">
        <v>22</v>
      </c>
      <c r="AA15">
        <v>13</v>
      </c>
      <c r="AB15">
        <v>23</v>
      </c>
      <c r="AC15">
        <v>48</v>
      </c>
      <c r="AD15">
        <v>178</v>
      </c>
    </row>
    <row r="16" spans="1:30">
      <c r="A16" s="72">
        <v>15</v>
      </c>
      <c r="B16" t="s">
        <v>798</v>
      </c>
      <c r="C16" t="s">
        <v>794</v>
      </c>
      <c r="D16">
        <v>25</v>
      </c>
      <c r="E16" t="s">
        <v>788</v>
      </c>
      <c r="F16">
        <v>43</v>
      </c>
      <c r="G16">
        <v>40</v>
      </c>
      <c r="H16">
        <v>1281</v>
      </c>
      <c r="I16">
        <v>150</v>
      </c>
      <c r="J16">
        <v>276</v>
      </c>
      <c r="K16">
        <v>0.54300000000000004</v>
      </c>
      <c r="L16">
        <v>9</v>
      </c>
      <c r="M16">
        <v>34</v>
      </c>
      <c r="N16">
        <v>0.26500000000000001</v>
      </c>
      <c r="O16">
        <v>141</v>
      </c>
      <c r="P16">
        <v>242</v>
      </c>
      <c r="Q16">
        <v>0.58299999999999996</v>
      </c>
      <c r="R16">
        <v>0.56000000000000005</v>
      </c>
      <c r="S16">
        <v>37</v>
      </c>
      <c r="T16">
        <v>64</v>
      </c>
      <c r="U16">
        <v>0.57799999999999996</v>
      </c>
      <c r="V16">
        <v>48</v>
      </c>
      <c r="W16">
        <v>203</v>
      </c>
      <c r="X16">
        <v>251</v>
      </c>
      <c r="Y16">
        <v>128</v>
      </c>
      <c r="Z16">
        <v>54</v>
      </c>
      <c r="AA16">
        <v>37</v>
      </c>
      <c r="AB16">
        <v>58</v>
      </c>
      <c r="AC16">
        <v>112</v>
      </c>
      <c r="AD16">
        <v>346</v>
      </c>
    </row>
    <row r="17" spans="1:30">
      <c r="A17" s="72">
        <v>16</v>
      </c>
      <c r="B17" t="s">
        <v>799</v>
      </c>
      <c r="C17" t="s">
        <v>766</v>
      </c>
      <c r="D17">
        <v>30</v>
      </c>
      <c r="E17" t="s">
        <v>772</v>
      </c>
      <c r="F17">
        <v>25</v>
      </c>
      <c r="G17">
        <v>8</v>
      </c>
      <c r="H17">
        <v>322</v>
      </c>
      <c r="I17">
        <v>21</v>
      </c>
      <c r="J17">
        <v>69</v>
      </c>
      <c r="K17">
        <v>0.30399999999999999</v>
      </c>
      <c r="L17">
        <v>9</v>
      </c>
      <c r="M17">
        <v>40</v>
      </c>
      <c r="N17">
        <v>0.22500000000000001</v>
      </c>
      <c r="O17">
        <v>12</v>
      </c>
      <c r="P17">
        <v>29</v>
      </c>
      <c r="Q17">
        <v>0.41399999999999998</v>
      </c>
      <c r="R17">
        <v>0.37</v>
      </c>
      <c r="S17">
        <v>12</v>
      </c>
      <c r="T17">
        <v>16</v>
      </c>
      <c r="U17">
        <v>0.75</v>
      </c>
      <c r="V17">
        <v>18</v>
      </c>
      <c r="W17">
        <v>36</v>
      </c>
      <c r="X17">
        <v>54</v>
      </c>
      <c r="Y17">
        <v>19</v>
      </c>
      <c r="Z17">
        <v>4</v>
      </c>
      <c r="AA17">
        <v>1</v>
      </c>
      <c r="AB17">
        <v>14</v>
      </c>
      <c r="AC17">
        <v>25</v>
      </c>
      <c r="AD17">
        <v>63</v>
      </c>
    </row>
    <row r="18" spans="1:30">
      <c r="A18" s="72">
        <v>16</v>
      </c>
      <c r="B18" t="s">
        <v>799</v>
      </c>
      <c r="C18" t="s">
        <v>766</v>
      </c>
      <c r="D18">
        <v>30</v>
      </c>
      <c r="E18" t="s">
        <v>818</v>
      </c>
      <c r="F18">
        <v>15</v>
      </c>
      <c r="G18">
        <v>8</v>
      </c>
      <c r="H18">
        <v>278</v>
      </c>
      <c r="I18">
        <v>19</v>
      </c>
      <c r="J18">
        <v>60</v>
      </c>
      <c r="K18">
        <v>0.317</v>
      </c>
      <c r="L18">
        <v>7</v>
      </c>
      <c r="M18">
        <v>34</v>
      </c>
      <c r="N18">
        <v>0.20599999999999999</v>
      </c>
      <c r="O18">
        <v>12</v>
      </c>
      <c r="P18">
        <v>26</v>
      </c>
      <c r="Q18">
        <v>0.46200000000000002</v>
      </c>
      <c r="R18">
        <v>0.375</v>
      </c>
      <c r="S18">
        <v>11</v>
      </c>
      <c r="T18">
        <v>14</v>
      </c>
      <c r="U18">
        <v>0.78600000000000003</v>
      </c>
      <c r="V18">
        <v>14</v>
      </c>
      <c r="W18">
        <v>31</v>
      </c>
      <c r="X18">
        <v>45</v>
      </c>
      <c r="Y18">
        <v>17</v>
      </c>
      <c r="Z18">
        <v>3</v>
      </c>
      <c r="AA18">
        <v>1</v>
      </c>
      <c r="AB18">
        <v>12</v>
      </c>
      <c r="AC18">
        <v>23</v>
      </c>
      <c r="AD18">
        <v>56</v>
      </c>
    </row>
    <row r="19" spans="1:30">
      <c r="A19" s="72">
        <v>16</v>
      </c>
      <c r="B19" t="s">
        <v>799</v>
      </c>
      <c r="C19" t="s">
        <v>766</v>
      </c>
      <c r="D19">
        <v>30</v>
      </c>
      <c r="E19" t="s">
        <v>814</v>
      </c>
      <c r="F19">
        <v>10</v>
      </c>
      <c r="G19">
        <v>0</v>
      </c>
      <c r="H19">
        <v>44</v>
      </c>
      <c r="I19">
        <v>2</v>
      </c>
      <c r="J19">
        <v>9</v>
      </c>
      <c r="K19">
        <v>0.222</v>
      </c>
      <c r="L19">
        <v>2</v>
      </c>
      <c r="M19">
        <v>6</v>
      </c>
      <c r="N19">
        <v>0.33300000000000002</v>
      </c>
      <c r="O19">
        <v>0</v>
      </c>
      <c r="P19">
        <v>3</v>
      </c>
      <c r="Q19">
        <v>0</v>
      </c>
      <c r="R19">
        <v>0.33300000000000002</v>
      </c>
      <c r="S19">
        <v>1</v>
      </c>
      <c r="T19">
        <v>2</v>
      </c>
      <c r="U19">
        <v>0.5</v>
      </c>
      <c r="V19">
        <v>4</v>
      </c>
      <c r="W19">
        <v>5</v>
      </c>
      <c r="X19">
        <v>9</v>
      </c>
      <c r="Y19">
        <v>2</v>
      </c>
      <c r="Z19">
        <v>1</v>
      </c>
      <c r="AA19">
        <v>0</v>
      </c>
      <c r="AB19">
        <v>2</v>
      </c>
      <c r="AC19">
        <v>2</v>
      </c>
      <c r="AD19">
        <v>7</v>
      </c>
    </row>
    <row r="20" spans="1:30">
      <c r="A20" s="72">
        <v>17</v>
      </c>
      <c r="B20" t="s">
        <v>1293</v>
      </c>
      <c r="C20" t="s">
        <v>776</v>
      </c>
      <c r="D20">
        <v>20</v>
      </c>
      <c r="E20" t="s">
        <v>786</v>
      </c>
      <c r="F20">
        <v>3</v>
      </c>
      <c r="G20">
        <v>0</v>
      </c>
      <c r="H20">
        <v>6</v>
      </c>
      <c r="I20">
        <v>0</v>
      </c>
      <c r="J20">
        <v>3</v>
      </c>
      <c r="K20">
        <v>0</v>
      </c>
      <c r="L20">
        <v>0</v>
      </c>
      <c r="M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V20">
        <v>1</v>
      </c>
      <c r="W20">
        <v>2</v>
      </c>
      <c r="X20">
        <v>3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</row>
    <row r="21" spans="1:30">
      <c r="A21" s="72">
        <v>18</v>
      </c>
      <c r="B21" t="s">
        <v>801</v>
      </c>
      <c r="C21" t="s">
        <v>766</v>
      </c>
      <c r="D21">
        <v>24</v>
      </c>
      <c r="E21" t="s">
        <v>802</v>
      </c>
      <c r="F21">
        <v>72</v>
      </c>
      <c r="G21">
        <v>72</v>
      </c>
      <c r="H21">
        <v>2358</v>
      </c>
      <c r="I21">
        <v>721</v>
      </c>
      <c r="J21">
        <v>1247</v>
      </c>
      <c r="K21">
        <v>0.57799999999999996</v>
      </c>
      <c r="L21">
        <v>52</v>
      </c>
      <c r="M21">
        <v>203</v>
      </c>
      <c r="N21">
        <v>0.25600000000000001</v>
      </c>
      <c r="O21">
        <v>669</v>
      </c>
      <c r="P21">
        <v>1044</v>
      </c>
      <c r="Q21">
        <v>0.64100000000000001</v>
      </c>
      <c r="R21">
        <v>0.59899999999999998</v>
      </c>
      <c r="S21">
        <v>500</v>
      </c>
      <c r="T21">
        <v>686</v>
      </c>
      <c r="U21">
        <v>0.72899999999999998</v>
      </c>
      <c r="V21">
        <v>159</v>
      </c>
      <c r="W21">
        <v>739</v>
      </c>
      <c r="X21">
        <v>898</v>
      </c>
      <c r="Y21">
        <v>424</v>
      </c>
      <c r="Z21">
        <v>92</v>
      </c>
      <c r="AA21">
        <v>110</v>
      </c>
      <c r="AB21">
        <v>268</v>
      </c>
      <c r="AC21">
        <v>232</v>
      </c>
      <c r="AD21">
        <v>1994</v>
      </c>
    </row>
    <row r="22" spans="1:30">
      <c r="A22" s="72">
        <v>19</v>
      </c>
      <c r="B22" t="s">
        <v>1445</v>
      </c>
      <c r="C22" t="s">
        <v>766</v>
      </c>
      <c r="D22">
        <v>21</v>
      </c>
      <c r="E22" t="s">
        <v>773</v>
      </c>
      <c r="F22">
        <v>2</v>
      </c>
      <c r="G22">
        <v>0</v>
      </c>
      <c r="H22">
        <v>11</v>
      </c>
      <c r="I22">
        <v>0</v>
      </c>
      <c r="J22">
        <v>3</v>
      </c>
      <c r="K22">
        <v>0</v>
      </c>
      <c r="L22">
        <v>0</v>
      </c>
      <c r="M22">
        <v>0</v>
      </c>
      <c r="O22">
        <v>0</v>
      </c>
      <c r="P22">
        <v>3</v>
      </c>
      <c r="Q22">
        <v>0</v>
      </c>
      <c r="R22">
        <v>0</v>
      </c>
      <c r="S22">
        <v>2</v>
      </c>
      <c r="T22">
        <v>4</v>
      </c>
      <c r="U22">
        <v>0.5</v>
      </c>
      <c r="V22">
        <v>0</v>
      </c>
      <c r="W22">
        <v>1</v>
      </c>
      <c r="X22">
        <v>1</v>
      </c>
      <c r="Y22">
        <v>0</v>
      </c>
      <c r="Z22">
        <v>2</v>
      </c>
      <c r="AA22">
        <v>0</v>
      </c>
      <c r="AB22">
        <v>1</v>
      </c>
      <c r="AC22">
        <v>0</v>
      </c>
      <c r="AD22">
        <v>2</v>
      </c>
    </row>
    <row r="23" spans="1:30">
      <c r="A23" s="72">
        <v>20</v>
      </c>
      <c r="B23" t="s">
        <v>803</v>
      </c>
      <c r="C23" t="s">
        <v>766</v>
      </c>
      <c r="D23">
        <v>34</v>
      </c>
      <c r="E23" t="s">
        <v>800</v>
      </c>
      <c r="F23">
        <v>10</v>
      </c>
      <c r="G23">
        <v>2</v>
      </c>
      <c r="H23">
        <v>294</v>
      </c>
      <c r="I23">
        <v>49</v>
      </c>
      <c r="J23">
        <v>121</v>
      </c>
      <c r="K23">
        <v>0.40500000000000003</v>
      </c>
      <c r="L23">
        <v>21</v>
      </c>
      <c r="M23">
        <v>64</v>
      </c>
      <c r="N23">
        <v>0.32800000000000001</v>
      </c>
      <c r="O23">
        <v>28</v>
      </c>
      <c r="P23">
        <v>57</v>
      </c>
      <c r="Q23">
        <v>0.49099999999999999</v>
      </c>
      <c r="R23">
        <v>0.49199999999999999</v>
      </c>
      <c r="S23">
        <v>15</v>
      </c>
      <c r="T23">
        <v>22</v>
      </c>
      <c r="U23">
        <v>0.68200000000000005</v>
      </c>
      <c r="V23">
        <v>9</v>
      </c>
      <c r="W23">
        <v>45</v>
      </c>
      <c r="X23">
        <v>54</v>
      </c>
      <c r="Y23">
        <v>5</v>
      </c>
      <c r="Z23">
        <v>4</v>
      </c>
      <c r="AA23">
        <v>7</v>
      </c>
      <c r="AB23">
        <v>8</v>
      </c>
      <c r="AC23">
        <v>32</v>
      </c>
      <c r="AD23">
        <v>134</v>
      </c>
    </row>
    <row r="24" spans="1:30">
      <c r="A24" s="72">
        <v>21</v>
      </c>
      <c r="B24" t="s">
        <v>1294</v>
      </c>
      <c r="C24" t="s">
        <v>794</v>
      </c>
      <c r="D24">
        <v>21</v>
      </c>
      <c r="E24" t="s">
        <v>869</v>
      </c>
      <c r="F24">
        <v>67</v>
      </c>
      <c r="G24">
        <v>6</v>
      </c>
      <c r="H24">
        <v>1352</v>
      </c>
      <c r="I24">
        <v>183</v>
      </c>
      <c r="J24">
        <v>404</v>
      </c>
      <c r="K24">
        <v>0.45300000000000001</v>
      </c>
      <c r="L24">
        <v>67</v>
      </c>
      <c r="M24">
        <v>202</v>
      </c>
      <c r="N24">
        <v>0.33200000000000002</v>
      </c>
      <c r="O24">
        <v>116</v>
      </c>
      <c r="P24">
        <v>202</v>
      </c>
      <c r="Q24">
        <v>0.57399999999999995</v>
      </c>
      <c r="R24">
        <v>0.53600000000000003</v>
      </c>
      <c r="S24">
        <v>36</v>
      </c>
      <c r="T24">
        <v>62</v>
      </c>
      <c r="U24">
        <v>0.58099999999999996</v>
      </c>
      <c r="V24">
        <v>58</v>
      </c>
      <c r="W24">
        <v>139</v>
      </c>
      <c r="X24">
        <v>197</v>
      </c>
      <c r="Y24">
        <v>47</v>
      </c>
      <c r="Z24">
        <v>46</v>
      </c>
      <c r="AA24">
        <v>22</v>
      </c>
      <c r="AB24">
        <v>55</v>
      </c>
      <c r="AC24">
        <v>140</v>
      </c>
      <c r="AD24">
        <v>469</v>
      </c>
    </row>
    <row r="25" spans="1:30">
      <c r="A25" s="72">
        <v>22</v>
      </c>
      <c r="B25" t="s">
        <v>1295</v>
      </c>
      <c r="C25" t="s">
        <v>811</v>
      </c>
      <c r="D25">
        <v>24</v>
      </c>
      <c r="E25" t="s">
        <v>867</v>
      </c>
      <c r="F25">
        <v>81</v>
      </c>
      <c r="G25">
        <v>32</v>
      </c>
      <c r="H25">
        <v>1961</v>
      </c>
      <c r="I25">
        <v>187</v>
      </c>
      <c r="J25">
        <v>418</v>
      </c>
      <c r="K25">
        <v>0.44700000000000001</v>
      </c>
      <c r="L25">
        <v>81</v>
      </c>
      <c r="M25">
        <v>217</v>
      </c>
      <c r="N25">
        <v>0.373</v>
      </c>
      <c r="O25">
        <v>106</v>
      </c>
      <c r="P25">
        <v>201</v>
      </c>
      <c r="Q25">
        <v>0.52700000000000002</v>
      </c>
      <c r="R25">
        <v>0.54400000000000004</v>
      </c>
      <c r="S25">
        <v>89</v>
      </c>
      <c r="T25">
        <v>102</v>
      </c>
      <c r="U25">
        <v>0.873</v>
      </c>
      <c r="V25">
        <v>27</v>
      </c>
      <c r="W25">
        <v>192</v>
      </c>
      <c r="X25">
        <v>219</v>
      </c>
      <c r="Y25">
        <v>269</v>
      </c>
      <c r="Z25">
        <v>65</v>
      </c>
      <c r="AA25">
        <v>4</v>
      </c>
      <c r="AB25">
        <v>63</v>
      </c>
      <c r="AC25">
        <v>171</v>
      </c>
      <c r="AD25">
        <v>544</v>
      </c>
    </row>
    <row r="26" spans="1:30">
      <c r="A26" s="72">
        <v>23</v>
      </c>
      <c r="B26" t="s">
        <v>806</v>
      </c>
      <c r="C26" t="s">
        <v>794</v>
      </c>
      <c r="D26">
        <v>33</v>
      </c>
      <c r="E26" t="s">
        <v>772</v>
      </c>
      <c r="F26">
        <v>69</v>
      </c>
      <c r="G26">
        <v>69</v>
      </c>
      <c r="H26">
        <v>2349</v>
      </c>
      <c r="I26">
        <v>294</v>
      </c>
      <c r="J26">
        <v>736</v>
      </c>
      <c r="K26">
        <v>0.39900000000000002</v>
      </c>
      <c r="L26">
        <v>145</v>
      </c>
      <c r="M26">
        <v>434</v>
      </c>
      <c r="N26">
        <v>0.33400000000000002</v>
      </c>
      <c r="O26">
        <v>149</v>
      </c>
      <c r="P26">
        <v>302</v>
      </c>
      <c r="Q26">
        <v>0.49299999999999999</v>
      </c>
      <c r="R26">
        <v>0.498</v>
      </c>
      <c r="S26">
        <v>130</v>
      </c>
      <c r="T26">
        <v>164</v>
      </c>
      <c r="U26">
        <v>0.79300000000000004</v>
      </c>
      <c r="V26">
        <v>50</v>
      </c>
      <c r="W26">
        <v>321</v>
      </c>
      <c r="X26">
        <v>371</v>
      </c>
      <c r="Y26">
        <v>252</v>
      </c>
      <c r="Z26">
        <v>91</v>
      </c>
      <c r="AA26">
        <v>21</v>
      </c>
      <c r="AB26">
        <v>106</v>
      </c>
      <c r="AC26">
        <v>130</v>
      </c>
      <c r="AD26">
        <v>863</v>
      </c>
    </row>
    <row r="27" spans="1:30">
      <c r="A27" s="72">
        <v>23</v>
      </c>
      <c r="B27" t="s">
        <v>806</v>
      </c>
      <c r="C27" t="s">
        <v>794</v>
      </c>
      <c r="D27">
        <v>33</v>
      </c>
      <c r="E27" t="s">
        <v>818</v>
      </c>
      <c r="F27">
        <v>26</v>
      </c>
      <c r="G27">
        <v>26</v>
      </c>
      <c r="H27">
        <v>884</v>
      </c>
      <c r="I27">
        <v>86</v>
      </c>
      <c r="J27">
        <v>227</v>
      </c>
      <c r="K27">
        <v>0.379</v>
      </c>
      <c r="L27">
        <v>50</v>
      </c>
      <c r="M27">
        <v>139</v>
      </c>
      <c r="N27">
        <v>0.36</v>
      </c>
      <c r="O27">
        <v>36</v>
      </c>
      <c r="P27">
        <v>88</v>
      </c>
      <c r="Q27">
        <v>0.40899999999999997</v>
      </c>
      <c r="R27">
        <v>0.48899999999999999</v>
      </c>
      <c r="S27">
        <v>36</v>
      </c>
      <c r="T27">
        <v>43</v>
      </c>
      <c r="U27">
        <v>0.83699999999999997</v>
      </c>
      <c r="V27">
        <v>16</v>
      </c>
      <c r="W27">
        <v>129</v>
      </c>
      <c r="X27">
        <v>145</v>
      </c>
      <c r="Y27">
        <v>87</v>
      </c>
      <c r="Z27">
        <v>38</v>
      </c>
      <c r="AA27">
        <v>8</v>
      </c>
      <c r="AB27">
        <v>39</v>
      </c>
      <c r="AC27">
        <v>44</v>
      </c>
      <c r="AD27">
        <v>258</v>
      </c>
    </row>
    <row r="28" spans="1:30">
      <c r="A28" s="72">
        <v>23</v>
      </c>
      <c r="B28" t="s">
        <v>806</v>
      </c>
      <c r="C28" t="s">
        <v>794</v>
      </c>
      <c r="D28">
        <v>33</v>
      </c>
      <c r="E28" t="s">
        <v>833</v>
      </c>
      <c r="F28">
        <v>43</v>
      </c>
      <c r="G28">
        <v>43</v>
      </c>
      <c r="H28">
        <v>1465</v>
      </c>
      <c r="I28">
        <v>208</v>
      </c>
      <c r="J28">
        <v>509</v>
      </c>
      <c r="K28">
        <v>0.40899999999999997</v>
      </c>
      <c r="L28">
        <v>95</v>
      </c>
      <c r="M28">
        <v>295</v>
      </c>
      <c r="N28">
        <v>0.32200000000000001</v>
      </c>
      <c r="O28">
        <v>113</v>
      </c>
      <c r="P28">
        <v>214</v>
      </c>
      <c r="Q28">
        <v>0.52800000000000002</v>
      </c>
      <c r="R28">
        <v>0.502</v>
      </c>
      <c r="S28">
        <v>94</v>
      </c>
      <c r="T28">
        <v>121</v>
      </c>
      <c r="U28">
        <v>0.77700000000000002</v>
      </c>
      <c r="V28">
        <v>34</v>
      </c>
      <c r="W28">
        <v>192</v>
      </c>
      <c r="X28">
        <v>226</v>
      </c>
      <c r="Y28">
        <v>165</v>
      </c>
      <c r="Z28">
        <v>53</v>
      </c>
      <c r="AA28">
        <v>13</v>
      </c>
      <c r="AB28">
        <v>67</v>
      </c>
      <c r="AC28">
        <v>86</v>
      </c>
      <c r="AD28">
        <v>605</v>
      </c>
    </row>
    <row r="29" spans="1:30">
      <c r="A29" s="72">
        <v>24</v>
      </c>
      <c r="B29" t="s">
        <v>810</v>
      </c>
      <c r="C29" t="s">
        <v>811</v>
      </c>
      <c r="D29">
        <v>31</v>
      </c>
      <c r="E29" t="s">
        <v>812</v>
      </c>
      <c r="F29">
        <v>81</v>
      </c>
      <c r="G29">
        <v>81</v>
      </c>
      <c r="H29">
        <v>2269</v>
      </c>
      <c r="I29">
        <v>318</v>
      </c>
      <c r="J29">
        <v>677</v>
      </c>
      <c r="K29">
        <v>0.47</v>
      </c>
      <c r="L29">
        <v>131</v>
      </c>
      <c r="M29">
        <v>311</v>
      </c>
      <c r="N29">
        <v>0.42099999999999999</v>
      </c>
      <c r="O29">
        <v>187</v>
      </c>
      <c r="P29">
        <v>366</v>
      </c>
      <c r="Q29">
        <v>0.51100000000000001</v>
      </c>
      <c r="R29">
        <v>0.56599999999999995</v>
      </c>
      <c r="S29">
        <v>181</v>
      </c>
      <c r="T29">
        <v>209</v>
      </c>
      <c r="U29">
        <v>0.86599999999999999</v>
      </c>
      <c r="V29">
        <v>41</v>
      </c>
      <c r="W29">
        <v>162</v>
      </c>
      <c r="X29">
        <v>203</v>
      </c>
      <c r="Y29">
        <v>426</v>
      </c>
      <c r="Z29">
        <v>52</v>
      </c>
      <c r="AA29">
        <v>4</v>
      </c>
      <c r="AB29">
        <v>128</v>
      </c>
      <c r="AC29">
        <v>115</v>
      </c>
      <c r="AD29">
        <v>948</v>
      </c>
    </row>
    <row r="30" spans="1:30">
      <c r="A30" s="72">
        <v>25</v>
      </c>
      <c r="B30" t="s">
        <v>1446</v>
      </c>
      <c r="C30" t="s">
        <v>776</v>
      </c>
      <c r="D30">
        <v>20</v>
      </c>
      <c r="E30" t="s">
        <v>818</v>
      </c>
      <c r="F30">
        <v>71</v>
      </c>
      <c r="G30">
        <v>70</v>
      </c>
      <c r="H30">
        <v>2183</v>
      </c>
      <c r="I30">
        <v>509</v>
      </c>
      <c r="J30">
        <v>870</v>
      </c>
      <c r="K30">
        <v>0.58499999999999996</v>
      </c>
      <c r="L30">
        <v>0</v>
      </c>
      <c r="M30">
        <v>4</v>
      </c>
      <c r="N30">
        <v>0</v>
      </c>
      <c r="O30">
        <v>509</v>
      </c>
      <c r="P30">
        <v>866</v>
      </c>
      <c r="Q30">
        <v>0.58799999999999997</v>
      </c>
      <c r="R30">
        <v>0.58499999999999996</v>
      </c>
      <c r="S30">
        <v>141</v>
      </c>
      <c r="T30">
        <v>189</v>
      </c>
      <c r="U30">
        <v>0.746</v>
      </c>
      <c r="V30">
        <v>223</v>
      </c>
      <c r="W30">
        <v>506</v>
      </c>
      <c r="X30">
        <v>729</v>
      </c>
      <c r="Y30">
        <v>125</v>
      </c>
      <c r="Z30">
        <v>61</v>
      </c>
      <c r="AA30">
        <v>67</v>
      </c>
      <c r="AB30">
        <v>126</v>
      </c>
      <c r="AC30">
        <v>209</v>
      </c>
      <c r="AD30">
        <v>1159</v>
      </c>
    </row>
    <row r="31" spans="1:30">
      <c r="A31" s="72">
        <v>26</v>
      </c>
      <c r="B31" t="s">
        <v>1297</v>
      </c>
      <c r="C31" t="s">
        <v>769</v>
      </c>
      <c r="D31">
        <v>23</v>
      </c>
      <c r="E31" t="s">
        <v>826</v>
      </c>
      <c r="F31">
        <v>43</v>
      </c>
      <c r="G31">
        <v>13</v>
      </c>
      <c r="H31">
        <v>759</v>
      </c>
      <c r="I31">
        <v>122</v>
      </c>
      <c r="J31">
        <v>257</v>
      </c>
      <c r="K31">
        <v>0.47499999999999998</v>
      </c>
      <c r="L31">
        <v>38</v>
      </c>
      <c r="M31">
        <v>87</v>
      </c>
      <c r="N31">
        <v>0.437</v>
      </c>
      <c r="O31">
        <v>84</v>
      </c>
      <c r="P31">
        <v>170</v>
      </c>
      <c r="Q31">
        <v>0.49399999999999999</v>
      </c>
      <c r="R31">
        <v>0.54900000000000004</v>
      </c>
      <c r="S31">
        <v>34</v>
      </c>
      <c r="T31">
        <v>46</v>
      </c>
      <c r="U31">
        <v>0.73899999999999999</v>
      </c>
      <c r="V31">
        <v>8</v>
      </c>
      <c r="W31">
        <v>81</v>
      </c>
      <c r="X31">
        <v>89</v>
      </c>
      <c r="Y31">
        <v>47</v>
      </c>
      <c r="Z31">
        <v>12</v>
      </c>
      <c r="AA31">
        <v>5</v>
      </c>
      <c r="AB31">
        <v>18</v>
      </c>
      <c r="AC31">
        <v>72</v>
      </c>
      <c r="AD31">
        <v>316</v>
      </c>
    </row>
    <row r="32" spans="1:30">
      <c r="A32" s="72">
        <v>27</v>
      </c>
      <c r="B32" t="s">
        <v>1447</v>
      </c>
      <c r="C32" t="s">
        <v>766</v>
      </c>
      <c r="D32">
        <v>19</v>
      </c>
      <c r="E32" t="s">
        <v>778</v>
      </c>
      <c r="F32">
        <v>62</v>
      </c>
      <c r="G32">
        <v>4</v>
      </c>
      <c r="H32">
        <v>1567</v>
      </c>
      <c r="I32">
        <v>356</v>
      </c>
      <c r="J32">
        <v>706</v>
      </c>
      <c r="K32">
        <v>0.504</v>
      </c>
      <c r="L32">
        <v>30</v>
      </c>
      <c r="M32">
        <v>96</v>
      </c>
      <c r="N32">
        <v>0.313</v>
      </c>
      <c r="O32">
        <v>326</v>
      </c>
      <c r="P32">
        <v>610</v>
      </c>
      <c r="Q32">
        <v>0.53400000000000003</v>
      </c>
      <c r="R32">
        <v>0.52500000000000002</v>
      </c>
      <c r="S32">
        <v>181</v>
      </c>
      <c r="T32">
        <v>262</v>
      </c>
      <c r="U32">
        <v>0.69099999999999995</v>
      </c>
      <c r="V32">
        <v>162</v>
      </c>
      <c r="W32">
        <v>309</v>
      </c>
      <c r="X32">
        <v>471</v>
      </c>
      <c r="Y32">
        <v>62</v>
      </c>
      <c r="Z32">
        <v>33</v>
      </c>
      <c r="AA32">
        <v>59</v>
      </c>
      <c r="AB32">
        <v>98</v>
      </c>
      <c r="AC32">
        <v>120</v>
      </c>
      <c r="AD32">
        <v>923</v>
      </c>
    </row>
    <row r="33" spans="1:30">
      <c r="A33" s="72">
        <v>28</v>
      </c>
      <c r="B33" t="s">
        <v>815</v>
      </c>
      <c r="C33" t="s">
        <v>769</v>
      </c>
      <c r="D33">
        <v>25</v>
      </c>
      <c r="E33" t="s">
        <v>772</v>
      </c>
      <c r="F33">
        <v>15</v>
      </c>
      <c r="G33">
        <v>0</v>
      </c>
      <c r="H33">
        <v>152</v>
      </c>
      <c r="I33">
        <v>4</v>
      </c>
      <c r="J33">
        <v>20</v>
      </c>
      <c r="K33">
        <v>0.2</v>
      </c>
      <c r="L33">
        <v>1</v>
      </c>
      <c r="M33">
        <v>13</v>
      </c>
      <c r="N33">
        <v>7.6999999999999999E-2</v>
      </c>
      <c r="O33">
        <v>3</v>
      </c>
      <c r="P33">
        <v>7</v>
      </c>
      <c r="Q33">
        <v>0.42899999999999999</v>
      </c>
      <c r="R33">
        <v>0.22500000000000001</v>
      </c>
      <c r="S33">
        <v>5</v>
      </c>
      <c r="T33">
        <v>6</v>
      </c>
      <c r="U33">
        <v>0.83299999999999996</v>
      </c>
      <c r="V33">
        <v>1</v>
      </c>
      <c r="W33">
        <v>10</v>
      </c>
      <c r="X33">
        <v>11</v>
      </c>
      <c r="Y33">
        <v>15</v>
      </c>
      <c r="Z33">
        <v>6</v>
      </c>
      <c r="AA33">
        <v>1</v>
      </c>
      <c r="AB33">
        <v>5</v>
      </c>
      <c r="AC33">
        <v>18</v>
      </c>
      <c r="AD33">
        <v>14</v>
      </c>
    </row>
    <row r="34" spans="1:30">
      <c r="A34" s="72">
        <v>28</v>
      </c>
      <c r="B34" t="s">
        <v>815</v>
      </c>
      <c r="C34" t="s">
        <v>769</v>
      </c>
      <c r="D34">
        <v>25</v>
      </c>
      <c r="E34" t="s">
        <v>804</v>
      </c>
      <c r="F34">
        <v>11</v>
      </c>
      <c r="G34">
        <v>0</v>
      </c>
      <c r="H34">
        <v>107</v>
      </c>
      <c r="I34">
        <v>4</v>
      </c>
      <c r="J34">
        <v>16</v>
      </c>
      <c r="K34">
        <v>0.25</v>
      </c>
      <c r="L34">
        <v>1</v>
      </c>
      <c r="M34">
        <v>9</v>
      </c>
      <c r="N34">
        <v>0.111</v>
      </c>
      <c r="O34">
        <v>3</v>
      </c>
      <c r="P34">
        <v>7</v>
      </c>
      <c r="Q34">
        <v>0.42899999999999999</v>
      </c>
      <c r="R34">
        <v>0.28100000000000003</v>
      </c>
      <c r="S34">
        <v>5</v>
      </c>
      <c r="T34">
        <v>6</v>
      </c>
      <c r="U34">
        <v>0.83299999999999996</v>
      </c>
      <c r="V34">
        <v>1</v>
      </c>
      <c r="W34">
        <v>6</v>
      </c>
      <c r="X34">
        <v>7</v>
      </c>
      <c r="Y34">
        <v>13</v>
      </c>
      <c r="Z34">
        <v>5</v>
      </c>
      <c r="AA34">
        <v>0</v>
      </c>
      <c r="AB34">
        <v>3</v>
      </c>
      <c r="AC34">
        <v>16</v>
      </c>
      <c r="AD34">
        <v>14</v>
      </c>
    </row>
    <row r="35" spans="1:30">
      <c r="A35" s="72">
        <v>28</v>
      </c>
      <c r="B35" t="s">
        <v>815</v>
      </c>
      <c r="C35" t="s">
        <v>769</v>
      </c>
      <c r="D35">
        <v>25</v>
      </c>
      <c r="E35" t="s">
        <v>833</v>
      </c>
      <c r="F35">
        <v>4</v>
      </c>
      <c r="G35">
        <v>0</v>
      </c>
      <c r="H35">
        <v>45</v>
      </c>
      <c r="I35">
        <v>0</v>
      </c>
      <c r="J35">
        <v>4</v>
      </c>
      <c r="K35">
        <v>0</v>
      </c>
      <c r="L35">
        <v>0</v>
      </c>
      <c r="M35">
        <v>4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V35">
        <v>0</v>
      </c>
      <c r="W35">
        <v>4</v>
      </c>
      <c r="X35">
        <v>4</v>
      </c>
      <c r="Y35">
        <v>2</v>
      </c>
      <c r="Z35">
        <v>1</v>
      </c>
      <c r="AA35">
        <v>1</v>
      </c>
      <c r="AB35">
        <v>2</v>
      </c>
      <c r="AC35">
        <v>2</v>
      </c>
      <c r="AD35">
        <v>0</v>
      </c>
    </row>
    <row r="36" spans="1:30">
      <c r="A36" s="72">
        <v>29</v>
      </c>
      <c r="B36" t="s">
        <v>816</v>
      </c>
      <c r="C36" t="s">
        <v>811</v>
      </c>
      <c r="D36">
        <v>22</v>
      </c>
      <c r="E36" t="s">
        <v>790</v>
      </c>
      <c r="F36">
        <v>16</v>
      </c>
      <c r="G36">
        <v>0</v>
      </c>
      <c r="H36">
        <v>94</v>
      </c>
      <c r="I36">
        <v>10</v>
      </c>
      <c r="J36">
        <v>33</v>
      </c>
      <c r="K36">
        <v>0.30299999999999999</v>
      </c>
      <c r="L36">
        <v>2</v>
      </c>
      <c r="M36">
        <v>9</v>
      </c>
      <c r="N36">
        <v>0.222</v>
      </c>
      <c r="O36">
        <v>8</v>
      </c>
      <c r="P36">
        <v>24</v>
      </c>
      <c r="Q36">
        <v>0.33300000000000002</v>
      </c>
      <c r="R36">
        <v>0.33300000000000002</v>
      </c>
      <c r="S36">
        <v>8</v>
      </c>
      <c r="T36">
        <v>11</v>
      </c>
      <c r="U36">
        <v>0.72699999999999998</v>
      </c>
      <c r="V36">
        <v>2</v>
      </c>
      <c r="W36">
        <v>13</v>
      </c>
      <c r="X36">
        <v>15</v>
      </c>
      <c r="Y36">
        <v>12</v>
      </c>
      <c r="Z36">
        <v>1</v>
      </c>
      <c r="AA36">
        <v>2</v>
      </c>
      <c r="AB36">
        <v>14</v>
      </c>
      <c r="AC36">
        <v>11</v>
      </c>
      <c r="AD36">
        <v>30</v>
      </c>
    </row>
    <row r="37" spans="1:30">
      <c r="A37" s="72">
        <v>30</v>
      </c>
      <c r="B37" t="s">
        <v>1298</v>
      </c>
      <c r="C37" t="s">
        <v>811</v>
      </c>
      <c r="D37">
        <v>21</v>
      </c>
      <c r="E37" t="s">
        <v>846</v>
      </c>
      <c r="F37">
        <v>47</v>
      </c>
      <c r="G37">
        <v>45</v>
      </c>
      <c r="H37">
        <v>1423</v>
      </c>
      <c r="I37">
        <v>185</v>
      </c>
      <c r="J37">
        <v>456</v>
      </c>
      <c r="K37">
        <v>0.40600000000000003</v>
      </c>
      <c r="L37">
        <v>75</v>
      </c>
      <c r="M37">
        <v>228</v>
      </c>
      <c r="N37">
        <v>0.32900000000000001</v>
      </c>
      <c r="O37">
        <v>110</v>
      </c>
      <c r="P37">
        <v>228</v>
      </c>
      <c r="Q37">
        <v>0.48199999999999998</v>
      </c>
      <c r="R37">
        <v>0.48799999999999999</v>
      </c>
      <c r="S37">
        <v>20</v>
      </c>
      <c r="T37">
        <v>48</v>
      </c>
      <c r="U37">
        <v>0.41699999999999998</v>
      </c>
      <c r="V37">
        <v>54</v>
      </c>
      <c r="W37">
        <v>197</v>
      </c>
      <c r="X37">
        <v>251</v>
      </c>
      <c r="Y37">
        <v>255</v>
      </c>
      <c r="Z37">
        <v>69</v>
      </c>
      <c r="AA37">
        <v>19</v>
      </c>
      <c r="AB37">
        <v>103</v>
      </c>
      <c r="AC37">
        <v>114</v>
      </c>
      <c r="AD37">
        <v>465</v>
      </c>
    </row>
    <row r="38" spans="1:30">
      <c r="A38" s="72">
        <v>31</v>
      </c>
      <c r="B38" t="s">
        <v>1448</v>
      </c>
      <c r="C38" t="s">
        <v>776</v>
      </c>
      <c r="D38">
        <v>20</v>
      </c>
      <c r="E38" t="s">
        <v>812</v>
      </c>
      <c r="F38">
        <v>47</v>
      </c>
      <c r="G38">
        <v>1</v>
      </c>
      <c r="H38">
        <v>766</v>
      </c>
      <c r="I38">
        <v>117</v>
      </c>
      <c r="J38">
        <v>243</v>
      </c>
      <c r="K38">
        <v>0.48099999999999998</v>
      </c>
      <c r="L38">
        <v>21</v>
      </c>
      <c r="M38">
        <v>70</v>
      </c>
      <c r="N38">
        <v>0.3</v>
      </c>
      <c r="O38">
        <v>96</v>
      </c>
      <c r="P38">
        <v>173</v>
      </c>
      <c r="Q38">
        <v>0.55500000000000005</v>
      </c>
      <c r="R38">
        <v>0.52500000000000002</v>
      </c>
      <c r="S38">
        <v>37</v>
      </c>
      <c r="T38">
        <v>63</v>
      </c>
      <c r="U38">
        <v>0.58699999999999997</v>
      </c>
      <c r="V38">
        <v>64</v>
      </c>
      <c r="W38">
        <v>169</v>
      </c>
      <c r="X38">
        <v>233</v>
      </c>
      <c r="Y38">
        <v>39</v>
      </c>
      <c r="Z38">
        <v>13</v>
      </c>
      <c r="AA38">
        <v>64</v>
      </c>
      <c r="AB38">
        <v>43</v>
      </c>
      <c r="AC38">
        <v>102</v>
      </c>
      <c r="AD38">
        <v>292</v>
      </c>
    </row>
    <row r="39" spans="1:30">
      <c r="A39" s="72">
        <v>32</v>
      </c>
      <c r="B39" t="s">
        <v>819</v>
      </c>
      <c r="C39" t="s">
        <v>811</v>
      </c>
      <c r="D39">
        <v>34</v>
      </c>
      <c r="E39" t="s">
        <v>773</v>
      </c>
      <c r="F39">
        <v>38</v>
      </c>
      <c r="G39">
        <v>0</v>
      </c>
      <c r="H39">
        <v>752</v>
      </c>
      <c r="I39">
        <v>161</v>
      </c>
      <c r="J39">
        <v>385</v>
      </c>
      <c r="K39">
        <v>0.41799999999999998</v>
      </c>
      <c r="L39">
        <v>38</v>
      </c>
      <c r="M39">
        <v>128</v>
      </c>
      <c r="N39">
        <v>0.29699999999999999</v>
      </c>
      <c r="O39">
        <v>123</v>
      </c>
      <c r="P39">
        <v>257</v>
      </c>
      <c r="Q39">
        <v>0.47899999999999998</v>
      </c>
      <c r="R39">
        <v>0.46800000000000003</v>
      </c>
      <c r="S39">
        <v>55</v>
      </c>
      <c r="T39">
        <v>78</v>
      </c>
      <c r="U39">
        <v>0.70499999999999996</v>
      </c>
      <c r="V39">
        <v>13</v>
      </c>
      <c r="W39">
        <v>82</v>
      </c>
      <c r="X39">
        <v>95</v>
      </c>
      <c r="Y39">
        <v>211</v>
      </c>
      <c r="Z39">
        <v>22</v>
      </c>
      <c r="AA39">
        <v>1</v>
      </c>
      <c r="AB39">
        <v>72</v>
      </c>
      <c r="AC39">
        <v>50</v>
      </c>
      <c r="AD39">
        <v>415</v>
      </c>
    </row>
    <row r="40" spans="1:30">
      <c r="A40" s="72">
        <v>33</v>
      </c>
      <c r="B40" t="s">
        <v>820</v>
      </c>
      <c r="C40" t="s">
        <v>1449</v>
      </c>
      <c r="D40">
        <v>26</v>
      </c>
      <c r="E40" t="s">
        <v>772</v>
      </c>
      <c r="F40">
        <v>77</v>
      </c>
      <c r="G40">
        <v>77</v>
      </c>
      <c r="H40">
        <v>2533</v>
      </c>
      <c r="I40">
        <v>431</v>
      </c>
      <c r="J40">
        <v>1027</v>
      </c>
      <c r="K40">
        <v>0.42</v>
      </c>
      <c r="L40">
        <v>174</v>
      </c>
      <c r="M40">
        <v>441</v>
      </c>
      <c r="N40">
        <v>0.39500000000000002</v>
      </c>
      <c r="O40">
        <v>257</v>
      </c>
      <c r="P40">
        <v>586</v>
      </c>
      <c r="Q40">
        <v>0.439</v>
      </c>
      <c r="R40">
        <v>0.504</v>
      </c>
      <c r="S40">
        <v>229</v>
      </c>
      <c r="T40">
        <v>278</v>
      </c>
      <c r="U40">
        <v>0.82399999999999995</v>
      </c>
      <c r="V40">
        <v>57</v>
      </c>
      <c r="W40">
        <v>304</v>
      </c>
      <c r="X40">
        <v>361</v>
      </c>
      <c r="Y40">
        <v>115</v>
      </c>
      <c r="Z40">
        <v>50</v>
      </c>
      <c r="AA40">
        <v>13</v>
      </c>
      <c r="AB40">
        <v>98</v>
      </c>
      <c r="AC40">
        <v>122</v>
      </c>
      <c r="AD40">
        <v>1265</v>
      </c>
    </row>
    <row r="41" spans="1:30">
      <c r="A41" s="72">
        <v>33</v>
      </c>
      <c r="B41" t="s">
        <v>820</v>
      </c>
      <c r="C41" t="s">
        <v>766</v>
      </c>
      <c r="D41">
        <v>26</v>
      </c>
      <c r="E41" t="s">
        <v>773</v>
      </c>
      <c r="F41">
        <v>49</v>
      </c>
      <c r="G41">
        <v>49</v>
      </c>
      <c r="H41">
        <v>1584</v>
      </c>
      <c r="I41">
        <v>290</v>
      </c>
      <c r="J41">
        <v>717</v>
      </c>
      <c r="K41">
        <v>0.40400000000000003</v>
      </c>
      <c r="L41">
        <v>121</v>
      </c>
      <c r="M41">
        <v>311</v>
      </c>
      <c r="N41">
        <v>0.38900000000000001</v>
      </c>
      <c r="O41">
        <v>169</v>
      </c>
      <c r="P41">
        <v>406</v>
      </c>
      <c r="Q41">
        <v>0.41599999999999998</v>
      </c>
      <c r="R41">
        <v>0.48899999999999999</v>
      </c>
      <c r="S41">
        <v>165</v>
      </c>
      <c r="T41">
        <v>198</v>
      </c>
      <c r="U41">
        <v>0.83299999999999996</v>
      </c>
      <c r="V41">
        <v>36</v>
      </c>
      <c r="W41">
        <v>171</v>
      </c>
      <c r="X41">
        <v>207</v>
      </c>
      <c r="Y41">
        <v>62</v>
      </c>
      <c r="Z41">
        <v>33</v>
      </c>
      <c r="AA41">
        <v>11</v>
      </c>
      <c r="AB41">
        <v>68</v>
      </c>
      <c r="AC41">
        <v>79</v>
      </c>
      <c r="AD41">
        <v>866</v>
      </c>
    </row>
    <row r="42" spans="1:30">
      <c r="A42" s="72">
        <v>33</v>
      </c>
      <c r="B42" t="s">
        <v>820</v>
      </c>
      <c r="C42" t="s">
        <v>794</v>
      </c>
      <c r="D42">
        <v>26</v>
      </c>
      <c r="E42" t="s">
        <v>778</v>
      </c>
      <c r="F42">
        <v>28</v>
      </c>
      <c r="G42">
        <v>28</v>
      </c>
      <c r="H42">
        <v>949</v>
      </c>
      <c r="I42">
        <v>141</v>
      </c>
      <c r="J42">
        <v>310</v>
      </c>
      <c r="K42">
        <v>0.45500000000000002</v>
      </c>
      <c r="L42">
        <v>53</v>
      </c>
      <c r="M42">
        <v>130</v>
      </c>
      <c r="N42">
        <v>0.40799999999999997</v>
      </c>
      <c r="O42">
        <v>88</v>
      </c>
      <c r="P42">
        <v>180</v>
      </c>
      <c r="Q42">
        <v>0.48899999999999999</v>
      </c>
      <c r="R42">
        <v>0.54</v>
      </c>
      <c r="S42">
        <v>64</v>
      </c>
      <c r="T42">
        <v>80</v>
      </c>
      <c r="U42">
        <v>0.8</v>
      </c>
      <c r="V42">
        <v>21</v>
      </c>
      <c r="W42">
        <v>133</v>
      </c>
      <c r="X42">
        <v>154</v>
      </c>
      <c r="Y42">
        <v>53</v>
      </c>
      <c r="Z42">
        <v>17</v>
      </c>
      <c r="AA42">
        <v>2</v>
      </c>
      <c r="AB42">
        <v>30</v>
      </c>
      <c r="AC42">
        <v>43</v>
      </c>
      <c r="AD42">
        <v>399</v>
      </c>
    </row>
    <row r="43" spans="1:30">
      <c r="A43" s="72">
        <v>34</v>
      </c>
      <c r="B43" t="s">
        <v>823</v>
      </c>
      <c r="C43" t="s">
        <v>794</v>
      </c>
      <c r="D43">
        <v>28</v>
      </c>
      <c r="E43" t="s">
        <v>808</v>
      </c>
      <c r="F43">
        <v>43</v>
      </c>
      <c r="G43">
        <v>38</v>
      </c>
      <c r="H43">
        <v>1189</v>
      </c>
      <c r="I43">
        <v>185</v>
      </c>
      <c r="J43">
        <v>460</v>
      </c>
      <c r="K43">
        <v>0.40200000000000002</v>
      </c>
      <c r="L43">
        <v>67</v>
      </c>
      <c r="M43">
        <v>196</v>
      </c>
      <c r="N43">
        <v>0.34200000000000003</v>
      </c>
      <c r="O43">
        <v>118</v>
      </c>
      <c r="P43">
        <v>264</v>
      </c>
      <c r="Q43">
        <v>0.44700000000000001</v>
      </c>
      <c r="R43">
        <v>0.47499999999999998</v>
      </c>
      <c r="S43">
        <v>57</v>
      </c>
      <c r="T43">
        <v>74</v>
      </c>
      <c r="U43">
        <v>0.77</v>
      </c>
      <c r="V43">
        <v>32</v>
      </c>
      <c r="W43">
        <v>167</v>
      </c>
      <c r="X43">
        <v>199</v>
      </c>
      <c r="Y43">
        <v>124</v>
      </c>
      <c r="Z43">
        <v>18</v>
      </c>
      <c r="AA43">
        <v>22</v>
      </c>
      <c r="AB43">
        <v>65</v>
      </c>
      <c r="AC43">
        <v>82</v>
      </c>
      <c r="AD43">
        <v>494</v>
      </c>
    </row>
    <row r="44" spans="1:30">
      <c r="A44" s="72">
        <v>35</v>
      </c>
      <c r="B44" t="s">
        <v>1450</v>
      </c>
      <c r="C44" t="s">
        <v>794</v>
      </c>
      <c r="D44">
        <v>23</v>
      </c>
      <c r="E44" t="s">
        <v>782</v>
      </c>
      <c r="F44">
        <v>30</v>
      </c>
      <c r="G44">
        <v>3</v>
      </c>
      <c r="H44">
        <v>503</v>
      </c>
      <c r="I44">
        <v>60</v>
      </c>
      <c r="J44">
        <v>142</v>
      </c>
      <c r="K44">
        <v>0.42299999999999999</v>
      </c>
      <c r="L44">
        <v>13</v>
      </c>
      <c r="M44">
        <v>52</v>
      </c>
      <c r="N44">
        <v>0.25</v>
      </c>
      <c r="O44">
        <v>47</v>
      </c>
      <c r="P44">
        <v>90</v>
      </c>
      <c r="Q44">
        <v>0.52200000000000002</v>
      </c>
      <c r="R44">
        <v>0.46800000000000003</v>
      </c>
      <c r="S44">
        <v>18</v>
      </c>
      <c r="T44">
        <v>28</v>
      </c>
      <c r="U44">
        <v>0.64300000000000002</v>
      </c>
      <c r="V44">
        <v>16</v>
      </c>
      <c r="W44">
        <v>67</v>
      </c>
      <c r="X44">
        <v>83</v>
      </c>
      <c r="Y44">
        <v>17</v>
      </c>
      <c r="Z44">
        <v>18</v>
      </c>
      <c r="AA44">
        <v>14</v>
      </c>
      <c r="AB44">
        <v>14</v>
      </c>
      <c r="AC44">
        <v>29</v>
      </c>
      <c r="AD44">
        <v>151</v>
      </c>
    </row>
    <row r="45" spans="1:30">
      <c r="A45" s="72">
        <v>36</v>
      </c>
      <c r="B45" t="s">
        <v>825</v>
      </c>
      <c r="C45" t="s">
        <v>794</v>
      </c>
      <c r="D45">
        <v>30</v>
      </c>
      <c r="E45" t="s">
        <v>826</v>
      </c>
      <c r="F45">
        <v>75</v>
      </c>
      <c r="G45">
        <v>72</v>
      </c>
      <c r="H45">
        <v>2354</v>
      </c>
      <c r="I45">
        <v>253</v>
      </c>
      <c r="J45">
        <v>562</v>
      </c>
      <c r="K45">
        <v>0.45</v>
      </c>
      <c r="L45">
        <v>116</v>
      </c>
      <c r="M45">
        <v>298</v>
      </c>
      <c r="N45">
        <v>0.38900000000000001</v>
      </c>
      <c r="O45">
        <v>137</v>
      </c>
      <c r="P45">
        <v>264</v>
      </c>
      <c r="Q45">
        <v>0.51900000000000002</v>
      </c>
      <c r="R45">
        <v>0.55300000000000005</v>
      </c>
      <c r="S45">
        <v>77</v>
      </c>
      <c r="T45">
        <v>89</v>
      </c>
      <c r="U45">
        <v>0.86499999999999999</v>
      </c>
      <c r="V45">
        <v>71</v>
      </c>
      <c r="W45">
        <v>319</v>
      </c>
      <c r="X45">
        <v>390</v>
      </c>
      <c r="Y45">
        <v>247</v>
      </c>
      <c r="Z45">
        <v>71</v>
      </c>
      <c r="AA45">
        <v>43</v>
      </c>
      <c r="AB45">
        <v>117</v>
      </c>
      <c r="AC45">
        <v>140</v>
      </c>
      <c r="AD45">
        <v>699</v>
      </c>
    </row>
    <row r="46" spans="1:30">
      <c r="A46" s="72">
        <v>37</v>
      </c>
      <c r="B46" t="s">
        <v>827</v>
      </c>
      <c r="C46" t="s">
        <v>811</v>
      </c>
      <c r="D46">
        <v>30</v>
      </c>
      <c r="E46" t="s">
        <v>782</v>
      </c>
      <c r="F46">
        <v>34</v>
      </c>
      <c r="G46">
        <v>6</v>
      </c>
      <c r="H46">
        <v>657</v>
      </c>
      <c r="I46">
        <v>82</v>
      </c>
      <c r="J46">
        <v>230</v>
      </c>
      <c r="K46">
        <v>0.35699999999999998</v>
      </c>
      <c r="L46">
        <v>29</v>
      </c>
      <c r="M46">
        <v>98</v>
      </c>
      <c r="N46">
        <v>0.29599999999999999</v>
      </c>
      <c r="O46">
        <v>53</v>
      </c>
      <c r="P46">
        <v>132</v>
      </c>
      <c r="Q46">
        <v>0.40200000000000002</v>
      </c>
      <c r="R46">
        <v>0.42</v>
      </c>
      <c r="S46">
        <v>16</v>
      </c>
      <c r="T46">
        <v>28</v>
      </c>
      <c r="U46">
        <v>0.57099999999999995</v>
      </c>
      <c r="V46">
        <v>11</v>
      </c>
      <c r="W46">
        <v>51</v>
      </c>
      <c r="X46">
        <v>62</v>
      </c>
      <c r="Y46">
        <v>119</v>
      </c>
      <c r="Z46">
        <v>18</v>
      </c>
      <c r="AA46">
        <v>2</v>
      </c>
      <c r="AB46">
        <v>32</v>
      </c>
      <c r="AC46">
        <v>56</v>
      </c>
      <c r="AD46">
        <v>209</v>
      </c>
    </row>
    <row r="47" spans="1:30">
      <c r="A47" s="72">
        <v>38</v>
      </c>
      <c r="B47" t="s">
        <v>828</v>
      </c>
      <c r="C47" t="s">
        <v>776</v>
      </c>
      <c r="D47">
        <v>32</v>
      </c>
      <c r="E47" t="s">
        <v>855</v>
      </c>
      <c r="F47">
        <v>51</v>
      </c>
      <c r="G47">
        <v>18</v>
      </c>
      <c r="H47">
        <v>821</v>
      </c>
      <c r="I47">
        <v>105</v>
      </c>
      <c r="J47">
        <v>223</v>
      </c>
      <c r="K47">
        <v>0.47099999999999997</v>
      </c>
      <c r="L47">
        <v>21</v>
      </c>
      <c r="M47">
        <v>61</v>
      </c>
      <c r="N47">
        <v>0.34399999999999997</v>
      </c>
      <c r="O47">
        <v>84</v>
      </c>
      <c r="P47">
        <v>162</v>
      </c>
      <c r="Q47">
        <v>0.51900000000000002</v>
      </c>
      <c r="R47">
        <v>0.51800000000000002</v>
      </c>
      <c r="S47">
        <v>53</v>
      </c>
      <c r="T47">
        <v>62</v>
      </c>
      <c r="U47">
        <v>0.85499999999999998</v>
      </c>
      <c r="V47">
        <v>88</v>
      </c>
      <c r="W47">
        <v>152</v>
      </c>
      <c r="X47">
        <v>240</v>
      </c>
      <c r="Y47">
        <v>57</v>
      </c>
      <c r="Z47">
        <v>12</v>
      </c>
      <c r="AA47">
        <v>34</v>
      </c>
      <c r="AB47">
        <v>40</v>
      </c>
      <c r="AC47">
        <v>125</v>
      </c>
      <c r="AD47">
        <v>284</v>
      </c>
    </row>
    <row r="48" spans="1:30">
      <c r="A48" s="72">
        <v>39</v>
      </c>
      <c r="B48" t="s">
        <v>830</v>
      </c>
      <c r="C48" t="s">
        <v>769</v>
      </c>
      <c r="D48">
        <v>29</v>
      </c>
      <c r="E48" t="s">
        <v>831</v>
      </c>
      <c r="F48">
        <v>67</v>
      </c>
      <c r="G48">
        <v>35</v>
      </c>
      <c r="H48">
        <v>1643</v>
      </c>
      <c r="I48">
        <v>278</v>
      </c>
      <c r="J48">
        <v>691</v>
      </c>
      <c r="K48">
        <v>0.40200000000000002</v>
      </c>
      <c r="L48">
        <v>96</v>
      </c>
      <c r="M48">
        <v>300</v>
      </c>
      <c r="N48">
        <v>0.32</v>
      </c>
      <c r="O48">
        <v>182</v>
      </c>
      <c r="P48">
        <v>391</v>
      </c>
      <c r="Q48">
        <v>0.46500000000000002</v>
      </c>
      <c r="R48">
        <v>0.47199999999999998</v>
      </c>
      <c r="S48">
        <v>127</v>
      </c>
      <c r="T48">
        <v>175</v>
      </c>
      <c r="U48">
        <v>0.72599999999999998</v>
      </c>
      <c r="V48">
        <v>37</v>
      </c>
      <c r="W48">
        <v>224</v>
      </c>
      <c r="X48">
        <v>261</v>
      </c>
      <c r="Y48">
        <v>152</v>
      </c>
      <c r="Z48">
        <v>89</v>
      </c>
      <c r="AA48">
        <v>42</v>
      </c>
      <c r="AB48">
        <v>121</v>
      </c>
      <c r="AC48">
        <v>170</v>
      </c>
      <c r="AD48">
        <v>779</v>
      </c>
    </row>
    <row r="49" spans="1:30">
      <c r="A49" s="72">
        <v>40</v>
      </c>
      <c r="B49" t="s">
        <v>832</v>
      </c>
      <c r="C49" t="s">
        <v>769</v>
      </c>
      <c r="D49">
        <v>25</v>
      </c>
      <c r="E49" t="s">
        <v>833</v>
      </c>
      <c r="F49">
        <v>82</v>
      </c>
      <c r="G49">
        <v>82</v>
      </c>
      <c r="H49">
        <v>3028</v>
      </c>
      <c r="I49">
        <v>764</v>
      </c>
      <c r="J49">
        <v>1609</v>
      </c>
      <c r="K49">
        <v>0.47499999999999998</v>
      </c>
      <c r="L49">
        <v>209</v>
      </c>
      <c r="M49">
        <v>596</v>
      </c>
      <c r="N49">
        <v>0.35099999999999998</v>
      </c>
      <c r="O49">
        <v>555</v>
      </c>
      <c r="P49">
        <v>1013</v>
      </c>
      <c r="Q49">
        <v>0.54800000000000004</v>
      </c>
      <c r="R49">
        <v>0.54</v>
      </c>
      <c r="S49">
        <v>362</v>
      </c>
      <c r="T49">
        <v>448</v>
      </c>
      <c r="U49">
        <v>0.80800000000000005</v>
      </c>
      <c r="V49">
        <v>89</v>
      </c>
      <c r="W49">
        <v>322</v>
      </c>
      <c r="X49">
        <v>411</v>
      </c>
      <c r="Y49">
        <v>448</v>
      </c>
      <c r="Z49">
        <v>121</v>
      </c>
      <c r="AA49">
        <v>58</v>
      </c>
      <c r="AB49">
        <v>224</v>
      </c>
      <c r="AC49">
        <v>226</v>
      </c>
      <c r="AD49">
        <v>2099</v>
      </c>
    </row>
    <row r="50" spans="1:30">
      <c r="A50" s="72">
        <v>41</v>
      </c>
      <c r="B50" t="s">
        <v>834</v>
      </c>
      <c r="C50" t="s">
        <v>769</v>
      </c>
      <c r="D50">
        <v>22</v>
      </c>
      <c r="E50" t="s">
        <v>808</v>
      </c>
      <c r="F50">
        <v>81</v>
      </c>
      <c r="G50">
        <v>18</v>
      </c>
      <c r="H50">
        <v>1879</v>
      </c>
      <c r="I50">
        <v>349</v>
      </c>
      <c r="J50">
        <v>737</v>
      </c>
      <c r="K50">
        <v>0.47399999999999998</v>
      </c>
      <c r="L50">
        <v>163</v>
      </c>
      <c r="M50">
        <v>405</v>
      </c>
      <c r="N50">
        <v>0.40200000000000002</v>
      </c>
      <c r="O50">
        <v>186</v>
      </c>
      <c r="P50">
        <v>332</v>
      </c>
      <c r="Q50">
        <v>0.56000000000000005</v>
      </c>
      <c r="R50">
        <v>0.58399999999999996</v>
      </c>
      <c r="S50">
        <v>56</v>
      </c>
      <c r="T50">
        <v>66</v>
      </c>
      <c r="U50">
        <v>0.84799999999999998</v>
      </c>
      <c r="V50">
        <v>35</v>
      </c>
      <c r="W50">
        <v>165</v>
      </c>
      <c r="X50">
        <v>200</v>
      </c>
      <c r="Y50">
        <v>97</v>
      </c>
      <c r="Z50">
        <v>55</v>
      </c>
      <c r="AA50">
        <v>10</v>
      </c>
      <c r="AB50">
        <v>55</v>
      </c>
      <c r="AC50">
        <v>116</v>
      </c>
      <c r="AD50">
        <v>917</v>
      </c>
    </row>
    <row r="51" spans="1:30">
      <c r="A51" s="72">
        <v>42</v>
      </c>
      <c r="B51" t="s">
        <v>835</v>
      </c>
      <c r="C51" t="s">
        <v>766</v>
      </c>
      <c r="D51">
        <v>30</v>
      </c>
      <c r="E51" t="s">
        <v>846</v>
      </c>
      <c r="F51">
        <v>26</v>
      </c>
      <c r="G51">
        <v>2</v>
      </c>
      <c r="H51">
        <v>277</v>
      </c>
      <c r="I51">
        <v>75</v>
      </c>
      <c r="J51">
        <v>153</v>
      </c>
      <c r="K51">
        <v>0.49</v>
      </c>
      <c r="L51">
        <v>3</v>
      </c>
      <c r="M51">
        <v>17</v>
      </c>
      <c r="N51">
        <v>0.17599999999999999</v>
      </c>
      <c r="O51">
        <v>72</v>
      </c>
      <c r="P51">
        <v>136</v>
      </c>
      <c r="Q51">
        <v>0.52900000000000003</v>
      </c>
      <c r="R51">
        <v>0.5</v>
      </c>
      <c r="S51">
        <v>28</v>
      </c>
      <c r="T51">
        <v>39</v>
      </c>
      <c r="U51">
        <v>0.71799999999999997</v>
      </c>
      <c r="V51">
        <v>13</v>
      </c>
      <c r="W51">
        <v>47</v>
      </c>
      <c r="X51">
        <v>60</v>
      </c>
      <c r="Y51">
        <v>25</v>
      </c>
      <c r="Z51">
        <v>9</v>
      </c>
      <c r="AA51">
        <v>10</v>
      </c>
      <c r="AB51">
        <v>27</v>
      </c>
      <c r="AC51">
        <v>42</v>
      </c>
      <c r="AD51">
        <v>181</v>
      </c>
    </row>
    <row r="52" spans="1:30">
      <c r="A52" s="72">
        <v>43</v>
      </c>
      <c r="B52" t="s">
        <v>836</v>
      </c>
      <c r="C52" t="s">
        <v>769</v>
      </c>
      <c r="D52">
        <v>32</v>
      </c>
      <c r="E52" t="s">
        <v>784</v>
      </c>
      <c r="F52">
        <v>79</v>
      </c>
      <c r="G52">
        <v>1</v>
      </c>
      <c r="H52">
        <v>1815</v>
      </c>
      <c r="I52">
        <v>285</v>
      </c>
      <c r="J52">
        <v>690</v>
      </c>
      <c r="K52">
        <v>0.41299999999999998</v>
      </c>
      <c r="L52">
        <v>147</v>
      </c>
      <c r="M52">
        <v>395</v>
      </c>
      <c r="N52">
        <v>0.372</v>
      </c>
      <c r="O52">
        <v>138</v>
      </c>
      <c r="P52">
        <v>295</v>
      </c>
      <c r="Q52">
        <v>0.46800000000000003</v>
      </c>
      <c r="R52">
        <v>0.52</v>
      </c>
      <c r="S52">
        <v>112</v>
      </c>
      <c r="T52">
        <v>124</v>
      </c>
      <c r="U52">
        <v>0.90300000000000002</v>
      </c>
      <c r="V52">
        <v>16</v>
      </c>
      <c r="W52">
        <v>182</v>
      </c>
      <c r="X52">
        <v>198</v>
      </c>
      <c r="Y52">
        <v>132</v>
      </c>
      <c r="Z52">
        <v>35</v>
      </c>
      <c r="AA52">
        <v>8</v>
      </c>
      <c r="AB52">
        <v>72</v>
      </c>
      <c r="AC52">
        <v>121</v>
      </c>
      <c r="AD52">
        <v>829</v>
      </c>
    </row>
    <row r="53" spans="1:30">
      <c r="A53" s="72">
        <v>44</v>
      </c>
      <c r="B53" t="s">
        <v>1299</v>
      </c>
      <c r="C53" t="s">
        <v>776</v>
      </c>
      <c r="D53">
        <v>24</v>
      </c>
      <c r="E53" t="s">
        <v>822</v>
      </c>
      <c r="F53">
        <v>68</v>
      </c>
      <c r="G53">
        <v>3</v>
      </c>
      <c r="H53">
        <v>788</v>
      </c>
      <c r="I53">
        <v>99</v>
      </c>
      <c r="J53">
        <v>192</v>
      </c>
      <c r="K53">
        <v>0.51600000000000001</v>
      </c>
      <c r="L53">
        <v>0</v>
      </c>
      <c r="M53">
        <v>2</v>
      </c>
      <c r="N53">
        <v>0</v>
      </c>
      <c r="O53">
        <v>99</v>
      </c>
      <c r="P53">
        <v>190</v>
      </c>
      <c r="Q53">
        <v>0.52100000000000002</v>
      </c>
      <c r="R53">
        <v>0.51600000000000001</v>
      </c>
      <c r="S53">
        <v>25</v>
      </c>
      <c r="T53">
        <v>41</v>
      </c>
      <c r="U53">
        <v>0.61</v>
      </c>
      <c r="V53">
        <v>55</v>
      </c>
      <c r="W53">
        <v>129</v>
      </c>
      <c r="X53">
        <v>184</v>
      </c>
      <c r="Y53">
        <v>76</v>
      </c>
      <c r="Z53">
        <v>20</v>
      </c>
      <c r="AA53">
        <v>51</v>
      </c>
      <c r="AB53">
        <v>42</v>
      </c>
      <c r="AC53">
        <v>80</v>
      </c>
      <c r="AD53">
        <v>223</v>
      </c>
    </row>
    <row r="54" spans="1:30">
      <c r="A54" s="72">
        <v>45</v>
      </c>
      <c r="B54" t="s">
        <v>837</v>
      </c>
      <c r="C54" t="s">
        <v>769</v>
      </c>
      <c r="D54">
        <v>24</v>
      </c>
      <c r="E54" t="s">
        <v>831</v>
      </c>
      <c r="F54">
        <v>82</v>
      </c>
      <c r="G54">
        <v>15</v>
      </c>
      <c r="H54">
        <v>1931</v>
      </c>
      <c r="I54">
        <v>275</v>
      </c>
      <c r="J54">
        <v>616</v>
      </c>
      <c r="K54">
        <v>0.44600000000000001</v>
      </c>
      <c r="L54">
        <v>50</v>
      </c>
      <c r="M54">
        <v>173</v>
      </c>
      <c r="N54">
        <v>0.28899999999999998</v>
      </c>
      <c r="O54">
        <v>225</v>
      </c>
      <c r="P54">
        <v>443</v>
      </c>
      <c r="Q54">
        <v>0.50800000000000001</v>
      </c>
      <c r="R54">
        <v>0.48699999999999999</v>
      </c>
      <c r="S54">
        <v>87</v>
      </c>
      <c r="T54">
        <v>136</v>
      </c>
      <c r="U54">
        <v>0.64</v>
      </c>
      <c r="V54">
        <v>54</v>
      </c>
      <c r="W54">
        <v>304</v>
      </c>
      <c r="X54">
        <v>358</v>
      </c>
      <c r="Y54">
        <v>202</v>
      </c>
      <c r="Z54">
        <v>105</v>
      </c>
      <c r="AA54">
        <v>41</v>
      </c>
      <c r="AB54">
        <v>142</v>
      </c>
      <c r="AC54">
        <v>190</v>
      </c>
      <c r="AD54">
        <v>687</v>
      </c>
    </row>
    <row r="55" spans="1:30">
      <c r="A55" s="72">
        <v>46</v>
      </c>
      <c r="B55" t="s">
        <v>838</v>
      </c>
      <c r="C55" t="s">
        <v>766</v>
      </c>
      <c r="D55">
        <v>21</v>
      </c>
      <c r="E55" t="s">
        <v>818</v>
      </c>
      <c r="F55">
        <v>46</v>
      </c>
      <c r="G55">
        <v>27</v>
      </c>
      <c r="H55">
        <v>826</v>
      </c>
      <c r="I55">
        <v>88</v>
      </c>
      <c r="J55">
        <v>197</v>
      </c>
      <c r="K55">
        <v>0.44700000000000001</v>
      </c>
      <c r="L55">
        <v>22</v>
      </c>
      <c r="M55">
        <v>101</v>
      </c>
      <c r="N55">
        <v>0.218</v>
      </c>
      <c r="O55">
        <v>66</v>
      </c>
      <c r="P55">
        <v>96</v>
      </c>
      <c r="Q55">
        <v>0.68799999999999994</v>
      </c>
      <c r="R55">
        <v>0.503</v>
      </c>
      <c r="S55">
        <v>32</v>
      </c>
      <c r="T55">
        <v>54</v>
      </c>
      <c r="U55">
        <v>0.59299999999999997</v>
      </c>
      <c r="V55">
        <v>34</v>
      </c>
      <c r="W55">
        <v>149</v>
      </c>
      <c r="X55">
        <v>183</v>
      </c>
      <c r="Y55">
        <v>56</v>
      </c>
      <c r="Z55">
        <v>18</v>
      </c>
      <c r="AA55">
        <v>22</v>
      </c>
      <c r="AB55">
        <v>37</v>
      </c>
      <c r="AC55">
        <v>90</v>
      </c>
      <c r="AD55">
        <v>230</v>
      </c>
    </row>
    <row r="56" spans="1:30">
      <c r="A56" s="72">
        <v>47</v>
      </c>
      <c r="B56" t="s">
        <v>1451</v>
      </c>
      <c r="C56" t="s">
        <v>769</v>
      </c>
      <c r="D56">
        <v>29</v>
      </c>
      <c r="E56" t="s">
        <v>780</v>
      </c>
      <c r="F56">
        <v>12</v>
      </c>
      <c r="G56">
        <v>0</v>
      </c>
      <c r="H56">
        <v>167</v>
      </c>
      <c r="I56">
        <v>12</v>
      </c>
      <c r="J56">
        <v>47</v>
      </c>
      <c r="K56">
        <v>0.255</v>
      </c>
      <c r="L56">
        <v>10</v>
      </c>
      <c r="M56">
        <v>34</v>
      </c>
      <c r="N56">
        <v>0.29399999999999998</v>
      </c>
      <c r="O56">
        <v>2</v>
      </c>
      <c r="P56">
        <v>13</v>
      </c>
      <c r="Q56">
        <v>0.154</v>
      </c>
      <c r="R56">
        <v>0.36199999999999999</v>
      </c>
      <c r="S56">
        <v>0</v>
      </c>
      <c r="T56">
        <v>0</v>
      </c>
      <c r="V56">
        <v>2</v>
      </c>
      <c r="W56">
        <v>7</v>
      </c>
      <c r="X56">
        <v>9</v>
      </c>
      <c r="Y56">
        <v>10</v>
      </c>
      <c r="Z56">
        <v>1</v>
      </c>
      <c r="AA56">
        <v>0</v>
      </c>
      <c r="AB56">
        <v>2</v>
      </c>
      <c r="AC56">
        <v>7</v>
      </c>
      <c r="AD56">
        <v>34</v>
      </c>
    </row>
    <row r="57" spans="1:30">
      <c r="A57" s="72">
        <v>48</v>
      </c>
      <c r="B57" t="s">
        <v>841</v>
      </c>
      <c r="C57" t="s">
        <v>766</v>
      </c>
      <c r="D57">
        <v>26</v>
      </c>
      <c r="E57" t="s">
        <v>784</v>
      </c>
      <c r="F57">
        <v>76</v>
      </c>
      <c r="G57">
        <v>12</v>
      </c>
      <c r="H57">
        <v>1632</v>
      </c>
      <c r="I57">
        <v>204</v>
      </c>
      <c r="J57">
        <v>453</v>
      </c>
      <c r="K57">
        <v>0.45</v>
      </c>
      <c r="L57">
        <v>145</v>
      </c>
      <c r="M57">
        <v>338</v>
      </c>
      <c r="N57">
        <v>0.42899999999999999</v>
      </c>
      <c r="O57">
        <v>59</v>
      </c>
      <c r="P57">
        <v>115</v>
      </c>
      <c r="Q57">
        <v>0.51300000000000001</v>
      </c>
      <c r="R57">
        <v>0.61</v>
      </c>
      <c r="S57">
        <v>53</v>
      </c>
      <c r="T57">
        <v>60</v>
      </c>
      <c r="U57">
        <v>0.88300000000000001</v>
      </c>
      <c r="V57">
        <v>23</v>
      </c>
      <c r="W57">
        <v>241</v>
      </c>
      <c r="X57">
        <v>264</v>
      </c>
      <c r="Y57">
        <v>100</v>
      </c>
      <c r="Z57">
        <v>35</v>
      </c>
      <c r="AA57">
        <v>33</v>
      </c>
      <c r="AB57">
        <v>43</v>
      </c>
      <c r="AC57">
        <v>133</v>
      </c>
      <c r="AD57">
        <v>606</v>
      </c>
    </row>
    <row r="58" spans="1:30">
      <c r="A58" s="72">
        <v>49</v>
      </c>
      <c r="B58" t="s">
        <v>842</v>
      </c>
      <c r="C58" t="s">
        <v>811</v>
      </c>
      <c r="D58">
        <v>30</v>
      </c>
      <c r="E58" t="s">
        <v>795</v>
      </c>
      <c r="F58">
        <v>78</v>
      </c>
      <c r="G58">
        <v>49</v>
      </c>
      <c r="H58">
        <v>2137</v>
      </c>
      <c r="I58">
        <v>194</v>
      </c>
      <c r="J58">
        <v>477</v>
      </c>
      <c r="K58">
        <v>0.40699999999999997</v>
      </c>
      <c r="L58">
        <v>112</v>
      </c>
      <c r="M58">
        <v>282</v>
      </c>
      <c r="N58">
        <v>0.39700000000000002</v>
      </c>
      <c r="O58">
        <v>82</v>
      </c>
      <c r="P58">
        <v>195</v>
      </c>
      <c r="Q58">
        <v>0.42099999999999999</v>
      </c>
      <c r="R58">
        <v>0.52400000000000002</v>
      </c>
      <c r="S58">
        <v>96</v>
      </c>
      <c r="T58">
        <v>123</v>
      </c>
      <c r="U58">
        <v>0.78</v>
      </c>
      <c r="V58">
        <v>76</v>
      </c>
      <c r="W58">
        <v>312</v>
      </c>
      <c r="X58">
        <v>388</v>
      </c>
      <c r="Y58">
        <v>300</v>
      </c>
      <c r="Z58">
        <v>67</v>
      </c>
      <c r="AA58">
        <v>43</v>
      </c>
      <c r="AB58">
        <v>85</v>
      </c>
      <c r="AC58">
        <v>265</v>
      </c>
      <c r="AD58">
        <v>596</v>
      </c>
    </row>
    <row r="59" spans="1:30">
      <c r="A59" s="72">
        <v>50</v>
      </c>
      <c r="B59" t="s">
        <v>1300</v>
      </c>
      <c r="C59" t="s">
        <v>776</v>
      </c>
      <c r="D59">
        <v>26</v>
      </c>
      <c r="E59" t="s">
        <v>812</v>
      </c>
      <c r="F59">
        <v>50</v>
      </c>
      <c r="G59">
        <v>1</v>
      </c>
      <c r="H59">
        <v>643</v>
      </c>
      <c r="I59">
        <v>91</v>
      </c>
      <c r="J59">
        <v>151</v>
      </c>
      <c r="K59">
        <v>0.60299999999999998</v>
      </c>
      <c r="L59">
        <v>0</v>
      </c>
      <c r="M59">
        <v>1</v>
      </c>
      <c r="N59">
        <v>0</v>
      </c>
      <c r="O59">
        <v>91</v>
      </c>
      <c r="P59">
        <v>150</v>
      </c>
      <c r="Q59">
        <v>0.60699999999999998</v>
      </c>
      <c r="R59">
        <v>0.60299999999999998</v>
      </c>
      <c r="S59">
        <v>58</v>
      </c>
      <c r="T59">
        <v>83</v>
      </c>
      <c r="U59">
        <v>0.69899999999999995</v>
      </c>
      <c r="V59">
        <v>79</v>
      </c>
      <c r="W59">
        <v>111</v>
      </c>
      <c r="X59">
        <v>190</v>
      </c>
      <c r="Y59">
        <v>38</v>
      </c>
      <c r="Z59">
        <v>18</v>
      </c>
      <c r="AA59">
        <v>29</v>
      </c>
      <c r="AB59">
        <v>20</v>
      </c>
      <c r="AC59">
        <v>72</v>
      </c>
      <c r="AD59">
        <v>240</v>
      </c>
    </row>
    <row r="60" spans="1:30">
      <c r="A60" s="72">
        <v>51</v>
      </c>
      <c r="B60" t="s">
        <v>843</v>
      </c>
      <c r="C60" t="s">
        <v>776</v>
      </c>
      <c r="D60">
        <v>26</v>
      </c>
      <c r="E60" t="s">
        <v>826</v>
      </c>
      <c r="F60">
        <v>54</v>
      </c>
      <c r="G60">
        <v>32</v>
      </c>
      <c r="H60">
        <v>783</v>
      </c>
      <c r="I60">
        <v>89</v>
      </c>
      <c r="J60">
        <v>156</v>
      </c>
      <c r="K60">
        <v>0.57099999999999995</v>
      </c>
      <c r="L60">
        <v>0</v>
      </c>
      <c r="M60">
        <v>0</v>
      </c>
      <c r="O60">
        <v>89</v>
      </c>
      <c r="P60">
        <v>156</v>
      </c>
      <c r="Q60">
        <v>0.57099999999999995</v>
      </c>
      <c r="R60">
        <v>0.57099999999999995</v>
      </c>
      <c r="S60">
        <v>58</v>
      </c>
      <c r="T60">
        <v>91</v>
      </c>
      <c r="U60">
        <v>0.63700000000000001</v>
      </c>
      <c r="V60">
        <v>81</v>
      </c>
      <c r="W60">
        <v>166</v>
      </c>
      <c r="X60">
        <v>247</v>
      </c>
      <c r="Y60">
        <v>33</v>
      </c>
      <c r="Z60">
        <v>11</v>
      </c>
      <c r="AA60">
        <v>41</v>
      </c>
      <c r="AB60">
        <v>34</v>
      </c>
      <c r="AC60">
        <v>103</v>
      </c>
      <c r="AD60">
        <v>236</v>
      </c>
    </row>
    <row r="61" spans="1:30">
      <c r="A61" s="72">
        <v>52</v>
      </c>
      <c r="B61" t="s">
        <v>844</v>
      </c>
      <c r="C61" t="s">
        <v>766</v>
      </c>
      <c r="D61">
        <v>30</v>
      </c>
      <c r="E61" t="s">
        <v>778</v>
      </c>
      <c r="F61">
        <v>77</v>
      </c>
      <c r="G61">
        <v>70</v>
      </c>
      <c r="H61">
        <v>1788</v>
      </c>
      <c r="I61">
        <v>284</v>
      </c>
      <c r="J61">
        <v>593</v>
      </c>
      <c r="K61">
        <v>0.47899999999999998</v>
      </c>
      <c r="L61">
        <v>103</v>
      </c>
      <c r="M61">
        <v>257</v>
      </c>
      <c r="N61">
        <v>0.40100000000000002</v>
      </c>
      <c r="O61">
        <v>181</v>
      </c>
      <c r="P61">
        <v>336</v>
      </c>
      <c r="Q61">
        <v>0.53900000000000003</v>
      </c>
      <c r="R61">
        <v>0.56599999999999995</v>
      </c>
      <c r="S61">
        <v>70</v>
      </c>
      <c r="T61">
        <v>92</v>
      </c>
      <c r="U61">
        <v>0.76100000000000001</v>
      </c>
      <c r="V61">
        <v>125</v>
      </c>
      <c r="W61">
        <v>319</v>
      </c>
      <c r="X61">
        <v>444</v>
      </c>
      <c r="Y61">
        <v>147</v>
      </c>
      <c r="Z61">
        <v>54</v>
      </c>
      <c r="AA61">
        <v>56</v>
      </c>
      <c r="AB61">
        <v>82</v>
      </c>
      <c r="AC61">
        <v>197</v>
      </c>
      <c r="AD61">
        <v>741</v>
      </c>
    </row>
    <row r="62" spans="1:30">
      <c r="A62" s="72">
        <v>53</v>
      </c>
      <c r="B62" t="s">
        <v>1302</v>
      </c>
      <c r="C62" t="s">
        <v>769</v>
      </c>
      <c r="D62">
        <v>22</v>
      </c>
      <c r="E62" t="s">
        <v>867</v>
      </c>
      <c r="F62">
        <v>57</v>
      </c>
      <c r="G62">
        <v>3</v>
      </c>
      <c r="H62">
        <v>829</v>
      </c>
      <c r="I62">
        <v>166</v>
      </c>
      <c r="J62">
        <v>396</v>
      </c>
      <c r="K62">
        <v>0.41899999999999998</v>
      </c>
      <c r="L62">
        <v>36</v>
      </c>
      <c r="M62">
        <v>91</v>
      </c>
      <c r="N62">
        <v>0.39600000000000002</v>
      </c>
      <c r="O62">
        <v>130</v>
      </c>
      <c r="P62">
        <v>305</v>
      </c>
      <c r="Q62">
        <v>0.42599999999999999</v>
      </c>
      <c r="R62">
        <v>0.46500000000000002</v>
      </c>
      <c r="S62">
        <v>50</v>
      </c>
      <c r="T62">
        <v>76</v>
      </c>
      <c r="U62">
        <v>0.65800000000000003</v>
      </c>
      <c r="V62">
        <v>7</v>
      </c>
      <c r="W62">
        <v>99</v>
      </c>
      <c r="X62">
        <v>106</v>
      </c>
      <c r="Y62">
        <v>42</v>
      </c>
      <c r="Z62">
        <v>12</v>
      </c>
      <c r="AA62">
        <v>9</v>
      </c>
      <c r="AB62">
        <v>35</v>
      </c>
      <c r="AC62">
        <v>41</v>
      </c>
      <c r="AD62">
        <v>418</v>
      </c>
    </row>
    <row r="63" spans="1:30">
      <c r="A63" s="72">
        <v>54</v>
      </c>
      <c r="B63" t="s">
        <v>847</v>
      </c>
      <c r="C63" t="s">
        <v>811</v>
      </c>
      <c r="D63">
        <v>29</v>
      </c>
      <c r="E63" t="s">
        <v>802</v>
      </c>
      <c r="F63">
        <v>78</v>
      </c>
      <c r="G63">
        <v>78</v>
      </c>
      <c r="H63">
        <v>2272</v>
      </c>
      <c r="I63">
        <v>470</v>
      </c>
      <c r="J63">
        <v>971</v>
      </c>
      <c r="K63">
        <v>0.48399999999999999</v>
      </c>
      <c r="L63">
        <v>124</v>
      </c>
      <c r="M63">
        <v>377</v>
      </c>
      <c r="N63">
        <v>0.32900000000000001</v>
      </c>
      <c r="O63">
        <v>346</v>
      </c>
      <c r="P63">
        <v>594</v>
      </c>
      <c r="Q63">
        <v>0.58199999999999996</v>
      </c>
      <c r="R63">
        <v>0.54800000000000004</v>
      </c>
      <c r="S63">
        <v>177</v>
      </c>
      <c r="T63">
        <v>236</v>
      </c>
      <c r="U63">
        <v>0.75</v>
      </c>
      <c r="V63">
        <v>82</v>
      </c>
      <c r="W63">
        <v>280</v>
      </c>
      <c r="X63">
        <v>362</v>
      </c>
      <c r="Y63">
        <v>430</v>
      </c>
      <c r="Z63">
        <v>116</v>
      </c>
      <c r="AA63">
        <v>29</v>
      </c>
      <c r="AB63">
        <v>165</v>
      </c>
      <c r="AC63">
        <v>156</v>
      </c>
      <c r="AD63">
        <v>1241</v>
      </c>
    </row>
    <row r="64" spans="1:30">
      <c r="A64" s="72">
        <v>55</v>
      </c>
      <c r="B64" t="s">
        <v>1452</v>
      </c>
      <c r="C64" t="s">
        <v>794</v>
      </c>
      <c r="D64">
        <v>25</v>
      </c>
      <c r="E64" t="s">
        <v>792</v>
      </c>
      <c r="F64">
        <v>27</v>
      </c>
      <c r="G64">
        <v>4</v>
      </c>
      <c r="H64">
        <v>439</v>
      </c>
      <c r="I64">
        <v>47</v>
      </c>
      <c r="J64">
        <v>106</v>
      </c>
      <c r="K64">
        <v>0.443</v>
      </c>
      <c r="L64">
        <v>10</v>
      </c>
      <c r="M64">
        <v>39</v>
      </c>
      <c r="N64">
        <v>0.25600000000000001</v>
      </c>
      <c r="O64">
        <v>37</v>
      </c>
      <c r="P64">
        <v>67</v>
      </c>
      <c r="Q64">
        <v>0.55200000000000005</v>
      </c>
      <c r="R64">
        <v>0.49099999999999999</v>
      </c>
      <c r="S64">
        <v>10</v>
      </c>
      <c r="T64">
        <v>13</v>
      </c>
      <c r="U64">
        <v>0.76900000000000002</v>
      </c>
      <c r="V64">
        <v>26</v>
      </c>
      <c r="W64">
        <v>72</v>
      </c>
      <c r="X64">
        <v>98</v>
      </c>
      <c r="Y64">
        <v>13</v>
      </c>
      <c r="Z64">
        <v>7</v>
      </c>
      <c r="AA64">
        <v>8</v>
      </c>
      <c r="AB64">
        <v>11</v>
      </c>
      <c r="AC64">
        <v>20</v>
      </c>
      <c r="AD64">
        <v>114</v>
      </c>
    </row>
    <row r="65" spans="1:30">
      <c r="A65" s="72">
        <v>56</v>
      </c>
      <c r="B65" t="s">
        <v>1304</v>
      </c>
      <c r="C65" t="s">
        <v>769</v>
      </c>
      <c r="D65">
        <v>26</v>
      </c>
      <c r="E65" t="s">
        <v>778</v>
      </c>
      <c r="F65">
        <v>70</v>
      </c>
      <c r="G65">
        <v>17</v>
      </c>
      <c r="H65">
        <v>1947</v>
      </c>
      <c r="I65">
        <v>361</v>
      </c>
      <c r="J65">
        <v>863</v>
      </c>
      <c r="K65">
        <v>0.41799999999999998</v>
      </c>
      <c r="L65">
        <v>134</v>
      </c>
      <c r="M65">
        <v>372</v>
      </c>
      <c r="N65">
        <v>0.36</v>
      </c>
      <c r="O65">
        <v>227</v>
      </c>
      <c r="P65">
        <v>491</v>
      </c>
      <c r="Q65">
        <v>0.46200000000000002</v>
      </c>
      <c r="R65">
        <v>0.496</v>
      </c>
      <c r="S65">
        <v>134</v>
      </c>
      <c r="T65">
        <v>162</v>
      </c>
      <c r="U65">
        <v>0.82699999999999996</v>
      </c>
      <c r="V65">
        <v>40</v>
      </c>
      <c r="W65">
        <v>203</v>
      </c>
      <c r="X65">
        <v>243</v>
      </c>
      <c r="Y65">
        <v>267</v>
      </c>
      <c r="Z65">
        <v>72</v>
      </c>
      <c r="AA65">
        <v>15</v>
      </c>
      <c r="AB65">
        <v>117</v>
      </c>
      <c r="AC65">
        <v>142</v>
      </c>
      <c r="AD65">
        <v>990</v>
      </c>
    </row>
    <row r="66" spans="1:30">
      <c r="A66" s="72">
        <v>57</v>
      </c>
      <c r="B66" t="s">
        <v>848</v>
      </c>
      <c r="C66" t="s">
        <v>794</v>
      </c>
      <c r="D66">
        <v>29</v>
      </c>
      <c r="E66" t="s">
        <v>786</v>
      </c>
      <c r="F66">
        <v>81</v>
      </c>
      <c r="G66">
        <v>81</v>
      </c>
      <c r="H66">
        <v>2573</v>
      </c>
      <c r="I66">
        <v>522</v>
      </c>
      <c r="J66">
        <v>1051</v>
      </c>
      <c r="K66">
        <v>0.497</v>
      </c>
      <c r="L66">
        <v>164</v>
      </c>
      <c r="M66">
        <v>386</v>
      </c>
      <c r="N66">
        <v>0.42499999999999999</v>
      </c>
      <c r="O66">
        <v>358</v>
      </c>
      <c r="P66">
        <v>665</v>
      </c>
      <c r="Q66">
        <v>0.53800000000000003</v>
      </c>
      <c r="R66">
        <v>0.57499999999999996</v>
      </c>
      <c r="S66">
        <v>246</v>
      </c>
      <c r="T66">
        <v>305</v>
      </c>
      <c r="U66">
        <v>0.80700000000000005</v>
      </c>
      <c r="V66">
        <v>33</v>
      </c>
      <c r="W66">
        <v>300</v>
      </c>
      <c r="X66">
        <v>333</v>
      </c>
      <c r="Y66">
        <v>161</v>
      </c>
      <c r="Z66">
        <v>69</v>
      </c>
      <c r="AA66">
        <v>1</v>
      </c>
      <c r="AB66">
        <v>134</v>
      </c>
      <c r="AC66">
        <v>138</v>
      </c>
      <c r="AD66">
        <v>1454</v>
      </c>
    </row>
    <row r="67" spans="1:30">
      <c r="A67" s="72">
        <v>58</v>
      </c>
      <c r="B67" t="s">
        <v>849</v>
      </c>
      <c r="C67" t="s">
        <v>776</v>
      </c>
      <c r="D67">
        <v>34</v>
      </c>
      <c r="E67" t="s">
        <v>822</v>
      </c>
      <c r="F67">
        <v>11</v>
      </c>
      <c r="G67">
        <v>5</v>
      </c>
      <c r="H67">
        <v>134</v>
      </c>
      <c r="I67">
        <v>18</v>
      </c>
      <c r="J67">
        <v>36</v>
      </c>
      <c r="K67">
        <v>0.5</v>
      </c>
      <c r="L67">
        <v>0</v>
      </c>
      <c r="M67">
        <v>0</v>
      </c>
      <c r="O67">
        <v>18</v>
      </c>
      <c r="P67">
        <v>36</v>
      </c>
      <c r="Q67">
        <v>0.5</v>
      </c>
      <c r="R67">
        <v>0.5</v>
      </c>
      <c r="S67">
        <v>3</v>
      </c>
      <c r="T67">
        <v>3</v>
      </c>
      <c r="U67">
        <v>1</v>
      </c>
      <c r="V67">
        <v>12</v>
      </c>
      <c r="W67">
        <v>43</v>
      </c>
      <c r="X67">
        <v>55</v>
      </c>
      <c r="Y67">
        <v>11</v>
      </c>
      <c r="Z67">
        <v>3</v>
      </c>
      <c r="AA67">
        <v>8</v>
      </c>
      <c r="AB67">
        <v>8</v>
      </c>
      <c r="AC67">
        <v>22</v>
      </c>
      <c r="AD67">
        <v>39</v>
      </c>
    </row>
    <row r="68" spans="1:30">
      <c r="A68" s="72">
        <v>59</v>
      </c>
      <c r="B68" t="s">
        <v>1453</v>
      </c>
      <c r="C68" t="s">
        <v>766</v>
      </c>
      <c r="D68">
        <v>23</v>
      </c>
      <c r="E68" t="s">
        <v>797</v>
      </c>
      <c r="F68">
        <v>44</v>
      </c>
      <c r="G68">
        <v>10</v>
      </c>
      <c r="H68">
        <v>639</v>
      </c>
      <c r="I68">
        <v>80</v>
      </c>
      <c r="J68">
        <v>162</v>
      </c>
      <c r="K68">
        <v>0.49399999999999999</v>
      </c>
      <c r="L68">
        <v>34</v>
      </c>
      <c r="M68">
        <v>96</v>
      </c>
      <c r="N68">
        <v>0.35399999999999998</v>
      </c>
      <c r="O68">
        <v>46</v>
      </c>
      <c r="P68">
        <v>66</v>
      </c>
      <c r="Q68">
        <v>0.69699999999999995</v>
      </c>
      <c r="R68">
        <v>0.59899999999999998</v>
      </c>
      <c r="S68">
        <v>13</v>
      </c>
      <c r="T68">
        <v>27</v>
      </c>
      <c r="U68">
        <v>0.48099999999999998</v>
      </c>
      <c r="V68">
        <v>47</v>
      </c>
      <c r="W68">
        <v>118</v>
      </c>
      <c r="X68">
        <v>165</v>
      </c>
      <c r="Y68">
        <v>40</v>
      </c>
      <c r="Z68">
        <v>17</v>
      </c>
      <c r="AA68">
        <v>39</v>
      </c>
      <c r="AB68">
        <v>36</v>
      </c>
      <c r="AC68">
        <v>99</v>
      </c>
      <c r="AD68">
        <v>207</v>
      </c>
    </row>
    <row r="69" spans="1:30">
      <c r="A69" s="72">
        <v>60</v>
      </c>
      <c r="B69" t="s">
        <v>1454</v>
      </c>
      <c r="C69" t="s">
        <v>811</v>
      </c>
      <c r="D69">
        <v>19</v>
      </c>
      <c r="E69" t="s">
        <v>846</v>
      </c>
      <c r="F69">
        <v>22</v>
      </c>
      <c r="G69">
        <v>0</v>
      </c>
      <c r="H69">
        <v>120</v>
      </c>
      <c r="I69">
        <v>5</v>
      </c>
      <c r="J69">
        <v>33</v>
      </c>
      <c r="K69">
        <v>0.152</v>
      </c>
      <c r="L69">
        <v>0</v>
      </c>
      <c r="M69">
        <v>8</v>
      </c>
      <c r="N69">
        <v>0</v>
      </c>
      <c r="O69">
        <v>5</v>
      </c>
      <c r="P69">
        <v>25</v>
      </c>
      <c r="Q69">
        <v>0.2</v>
      </c>
      <c r="R69">
        <v>0.152</v>
      </c>
      <c r="S69">
        <v>9</v>
      </c>
      <c r="T69">
        <v>15</v>
      </c>
      <c r="U69">
        <v>0.6</v>
      </c>
      <c r="V69">
        <v>9</v>
      </c>
      <c r="W69">
        <v>16</v>
      </c>
      <c r="X69">
        <v>25</v>
      </c>
      <c r="Y69">
        <v>15</v>
      </c>
      <c r="Z69">
        <v>9</v>
      </c>
      <c r="AA69">
        <v>4</v>
      </c>
      <c r="AB69">
        <v>6</v>
      </c>
      <c r="AC69">
        <v>9</v>
      </c>
      <c r="AD69">
        <v>19</v>
      </c>
    </row>
    <row r="70" spans="1:30">
      <c r="A70" s="72">
        <v>61</v>
      </c>
      <c r="B70" t="s">
        <v>852</v>
      </c>
      <c r="C70" t="s">
        <v>769</v>
      </c>
      <c r="D70">
        <v>22</v>
      </c>
      <c r="E70" t="s">
        <v>818</v>
      </c>
      <c r="F70">
        <v>64</v>
      </c>
      <c r="G70">
        <v>64</v>
      </c>
      <c r="H70">
        <v>2242</v>
      </c>
      <c r="I70">
        <v>586</v>
      </c>
      <c r="J70">
        <v>1255</v>
      </c>
      <c r="K70">
        <v>0.46700000000000003</v>
      </c>
      <c r="L70">
        <v>135</v>
      </c>
      <c r="M70">
        <v>414</v>
      </c>
      <c r="N70">
        <v>0.32600000000000001</v>
      </c>
      <c r="O70">
        <v>451</v>
      </c>
      <c r="P70">
        <v>841</v>
      </c>
      <c r="Q70">
        <v>0.53600000000000003</v>
      </c>
      <c r="R70">
        <v>0.52100000000000002</v>
      </c>
      <c r="S70">
        <v>393</v>
      </c>
      <c r="T70">
        <v>454</v>
      </c>
      <c r="U70">
        <v>0.86599999999999999</v>
      </c>
      <c r="V70">
        <v>39</v>
      </c>
      <c r="W70">
        <v>226</v>
      </c>
      <c r="X70">
        <v>265</v>
      </c>
      <c r="Y70">
        <v>433</v>
      </c>
      <c r="Z70">
        <v>56</v>
      </c>
      <c r="AA70">
        <v>13</v>
      </c>
      <c r="AB70">
        <v>264</v>
      </c>
      <c r="AC70">
        <v>200</v>
      </c>
      <c r="AD70">
        <v>1700</v>
      </c>
    </row>
    <row r="71" spans="1:30">
      <c r="A71" s="72">
        <v>62</v>
      </c>
      <c r="B71" t="s">
        <v>1305</v>
      </c>
      <c r="C71" t="s">
        <v>766</v>
      </c>
      <c r="D71">
        <v>26</v>
      </c>
      <c r="E71" t="s">
        <v>869</v>
      </c>
      <c r="F71">
        <v>28</v>
      </c>
      <c r="G71">
        <v>0</v>
      </c>
      <c r="H71">
        <v>163</v>
      </c>
      <c r="I71">
        <v>34</v>
      </c>
      <c r="J71">
        <v>76</v>
      </c>
      <c r="K71">
        <v>0.44700000000000001</v>
      </c>
      <c r="L71">
        <v>12</v>
      </c>
      <c r="M71">
        <v>37</v>
      </c>
      <c r="N71">
        <v>0.32400000000000001</v>
      </c>
      <c r="O71">
        <v>22</v>
      </c>
      <c r="P71">
        <v>39</v>
      </c>
      <c r="Q71">
        <v>0.56399999999999995</v>
      </c>
      <c r="R71">
        <v>0.52600000000000002</v>
      </c>
      <c r="S71">
        <v>13</v>
      </c>
      <c r="T71">
        <v>15</v>
      </c>
      <c r="U71">
        <v>0.86699999999999999</v>
      </c>
      <c r="V71">
        <v>16</v>
      </c>
      <c r="W71">
        <v>40</v>
      </c>
      <c r="X71">
        <v>56</v>
      </c>
      <c r="Y71">
        <v>2</v>
      </c>
      <c r="Z71">
        <v>6</v>
      </c>
      <c r="AA71">
        <v>24</v>
      </c>
      <c r="AB71">
        <v>7</v>
      </c>
      <c r="AC71">
        <v>31</v>
      </c>
      <c r="AD71">
        <v>93</v>
      </c>
    </row>
    <row r="72" spans="1:30">
      <c r="A72" s="72">
        <v>63</v>
      </c>
      <c r="B72" t="s">
        <v>854</v>
      </c>
      <c r="C72" t="s">
        <v>769</v>
      </c>
      <c r="D72">
        <v>28</v>
      </c>
      <c r="E72" t="s">
        <v>772</v>
      </c>
      <c r="F72">
        <v>63</v>
      </c>
      <c r="G72">
        <v>63</v>
      </c>
      <c r="H72">
        <v>1905</v>
      </c>
      <c r="I72">
        <v>248</v>
      </c>
      <c r="J72">
        <v>608</v>
      </c>
      <c r="K72">
        <v>0.40799999999999997</v>
      </c>
      <c r="L72">
        <v>86</v>
      </c>
      <c r="M72">
        <v>245</v>
      </c>
      <c r="N72">
        <v>0.35099999999999998</v>
      </c>
      <c r="O72">
        <v>162</v>
      </c>
      <c r="P72">
        <v>363</v>
      </c>
      <c r="Q72">
        <v>0.44600000000000001</v>
      </c>
      <c r="R72">
        <v>0.47899999999999998</v>
      </c>
      <c r="S72">
        <v>43</v>
      </c>
      <c r="T72">
        <v>50</v>
      </c>
      <c r="U72">
        <v>0.86</v>
      </c>
      <c r="V72">
        <v>43</v>
      </c>
      <c r="W72">
        <v>132</v>
      </c>
      <c r="X72">
        <v>175</v>
      </c>
      <c r="Y72">
        <v>152</v>
      </c>
      <c r="Z72">
        <v>41</v>
      </c>
      <c r="AA72">
        <v>16</v>
      </c>
      <c r="AB72">
        <v>89</v>
      </c>
      <c r="AC72">
        <v>167</v>
      </c>
      <c r="AD72">
        <v>625</v>
      </c>
    </row>
    <row r="73" spans="1:30">
      <c r="A73" s="72">
        <v>63</v>
      </c>
      <c r="B73" t="s">
        <v>854</v>
      </c>
      <c r="C73" t="s">
        <v>769</v>
      </c>
      <c r="D73">
        <v>28</v>
      </c>
      <c r="E73" t="s">
        <v>795</v>
      </c>
      <c r="F73">
        <v>49</v>
      </c>
      <c r="G73">
        <v>49</v>
      </c>
      <c r="H73">
        <v>1463</v>
      </c>
      <c r="I73">
        <v>161</v>
      </c>
      <c r="J73">
        <v>420</v>
      </c>
      <c r="K73">
        <v>0.38300000000000001</v>
      </c>
      <c r="L73">
        <v>58</v>
      </c>
      <c r="M73">
        <v>172</v>
      </c>
      <c r="N73">
        <v>0.33700000000000002</v>
      </c>
      <c r="O73">
        <v>103</v>
      </c>
      <c r="P73">
        <v>248</v>
      </c>
      <c r="Q73">
        <v>0.41499999999999998</v>
      </c>
      <c r="R73">
        <v>0.45200000000000001</v>
      </c>
      <c r="S73">
        <v>20</v>
      </c>
      <c r="T73">
        <v>25</v>
      </c>
      <c r="U73">
        <v>0.8</v>
      </c>
      <c r="V73">
        <v>35</v>
      </c>
      <c r="W73">
        <v>96</v>
      </c>
      <c r="X73">
        <v>131</v>
      </c>
      <c r="Y73">
        <v>96</v>
      </c>
      <c r="Z73">
        <v>27</v>
      </c>
      <c r="AA73">
        <v>16</v>
      </c>
      <c r="AB73">
        <v>61</v>
      </c>
      <c r="AC73">
        <v>133</v>
      </c>
      <c r="AD73">
        <v>400</v>
      </c>
    </row>
    <row r="74" spans="1:30">
      <c r="A74" s="72">
        <v>63</v>
      </c>
      <c r="B74" t="s">
        <v>854</v>
      </c>
      <c r="C74" t="s">
        <v>769</v>
      </c>
      <c r="D74">
        <v>28</v>
      </c>
      <c r="E74" t="s">
        <v>788</v>
      </c>
      <c r="F74">
        <v>14</v>
      </c>
      <c r="G74">
        <v>14</v>
      </c>
      <c r="H74">
        <v>442</v>
      </c>
      <c r="I74">
        <v>87</v>
      </c>
      <c r="J74">
        <v>188</v>
      </c>
      <c r="K74">
        <v>0.46300000000000002</v>
      </c>
      <c r="L74">
        <v>28</v>
      </c>
      <c r="M74">
        <v>73</v>
      </c>
      <c r="N74">
        <v>0.38400000000000001</v>
      </c>
      <c r="O74">
        <v>59</v>
      </c>
      <c r="P74">
        <v>115</v>
      </c>
      <c r="Q74">
        <v>0.51300000000000001</v>
      </c>
      <c r="R74">
        <v>0.53700000000000003</v>
      </c>
      <c r="S74">
        <v>23</v>
      </c>
      <c r="T74">
        <v>25</v>
      </c>
      <c r="U74">
        <v>0.92</v>
      </c>
      <c r="V74">
        <v>8</v>
      </c>
      <c r="W74">
        <v>36</v>
      </c>
      <c r="X74">
        <v>44</v>
      </c>
      <c r="Y74">
        <v>56</v>
      </c>
      <c r="Z74">
        <v>14</v>
      </c>
      <c r="AA74">
        <v>0</v>
      </c>
      <c r="AB74">
        <v>28</v>
      </c>
      <c r="AC74">
        <v>34</v>
      </c>
      <c r="AD74">
        <v>225</v>
      </c>
    </row>
    <row r="75" spans="1:30">
      <c r="A75" s="72">
        <v>64</v>
      </c>
      <c r="B75" t="s">
        <v>1306</v>
      </c>
      <c r="C75" t="s">
        <v>776</v>
      </c>
      <c r="D75">
        <v>21</v>
      </c>
      <c r="E75" t="s">
        <v>851</v>
      </c>
      <c r="F75">
        <v>3</v>
      </c>
      <c r="G75">
        <v>0</v>
      </c>
      <c r="H75">
        <v>36</v>
      </c>
      <c r="I75">
        <v>8</v>
      </c>
      <c r="J75">
        <v>16</v>
      </c>
      <c r="K75">
        <v>0.5</v>
      </c>
      <c r="L75">
        <v>0</v>
      </c>
      <c r="M75">
        <v>0</v>
      </c>
      <c r="O75">
        <v>8</v>
      </c>
      <c r="P75">
        <v>16</v>
      </c>
      <c r="Q75">
        <v>0.5</v>
      </c>
      <c r="R75">
        <v>0.5</v>
      </c>
      <c r="S75">
        <v>1</v>
      </c>
      <c r="T75">
        <v>2</v>
      </c>
      <c r="U75">
        <v>0.5</v>
      </c>
      <c r="V75">
        <v>9</v>
      </c>
      <c r="W75">
        <v>6</v>
      </c>
      <c r="X75">
        <v>15</v>
      </c>
      <c r="Y75">
        <v>1</v>
      </c>
      <c r="Z75">
        <v>2</v>
      </c>
      <c r="AA75">
        <v>2</v>
      </c>
      <c r="AB75">
        <v>3</v>
      </c>
      <c r="AC75">
        <v>6</v>
      </c>
      <c r="AD75">
        <v>17</v>
      </c>
    </row>
    <row r="76" spans="1:30">
      <c r="A76" s="72">
        <v>65</v>
      </c>
      <c r="B76" t="s">
        <v>856</v>
      </c>
      <c r="C76" t="s">
        <v>794</v>
      </c>
      <c r="D76">
        <v>32</v>
      </c>
      <c r="E76" t="s">
        <v>772</v>
      </c>
      <c r="F76">
        <v>31</v>
      </c>
      <c r="G76">
        <v>3</v>
      </c>
      <c r="H76">
        <v>492</v>
      </c>
      <c r="I76">
        <v>53</v>
      </c>
      <c r="J76">
        <v>123</v>
      </c>
      <c r="K76">
        <v>0.43099999999999999</v>
      </c>
      <c r="L76">
        <v>14</v>
      </c>
      <c r="M76">
        <v>44</v>
      </c>
      <c r="N76">
        <v>0.318</v>
      </c>
      <c r="O76">
        <v>39</v>
      </c>
      <c r="P76">
        <v>79</v>
      </c>
      <c r="Q76">
        <v>0.49399999999999999</v>
      </c>
      <c r="R76">
        <v>0.48799999999999999</v>
      </c>
      <c r="S76">
        <v>31</v>
      </c>
      <c r="T76">
        <v>43</v>
      </c>
      <c r="U76">
        <v>0.72099999999999997</v>
      </c>
      <c r="V76">
        <v>26</v>
      </c>
      <c r="W76">
        <v>50</v>
      </c>
      <c r="X76">
        <v>76</v>
      </c>
      <c r="Y76">
        <v>39</v>
      </c>
      <c r="Z76">
        <v>32</v>
      </c>
      <c r="AA76">
        <v>7</v>
      </c>
      <c r="AB76">
        <v>19</v>
      </c>
      <c r="AC76">
        <v>63</v>
      </c>
      <c r="AD76">
        <v>151</v>
      </c>
    </row>
    <row r="77" spans="1:30">
      <c r="A77" s="72">
        <v>65</v>
      </c>
      <c r="B77" t="s">
        <v>856</v>
      </c>
      <c r="C77" t="s">
        <v>794</v>
      </c>
      <c r="D77">
        <v>32</v>
      </c>
      <c r="E77" t="s">
        <v>797</v>
      </c>
      <c r="F77">
        <v>7</v>
      </c>
      <c r="G77">
        <v>3</v>
      </c>
      <c r="H77">
        <v>140</v>
      </c>
      <c r="I77">
        <v>20</v>
      </c>
      <c r="J77">
        <v>49</v>
      </c>
      <c r="K77">
        <v>0.40799999999999997</v>
      </c>
      <c r="L77">
        <v>4</v>
      </c>
      <c r="M77">
        <v>14</v>
      </c>
      <c r="N77">
        <v>0.28599999999999998</v>
      </c>
      <c r="O77">
        <v>16</v>
      </c>
      <c r="P77">
        <v>35</v>
      </c>
      <c r="Q77">
        <v>0.45700000000000002</v>
      </c>
      <c r="R77">
        <v>0.44900000000000001</v>
      </c>
      <c r="S77">
        <v>9</v>
      </c>
      <c r="T77">
        <v>13</v>
      </c>
      <c r="U77">
        <v>0.69199999999999995</v>
      </c>
      <c r="V77">
        <v>4</v>
      </c>
      <c r="W77">
        <v>13</v>
      </c>
      <c r="X77">
        <v>17</v>
      </c>
      <c r="Y77">
        <v>10</v>
      </c>
      <c r="Z77">
        <v>12</v>
      </c>
      <c r="AA77">
        <v>2</v>
      </c>
      <c r="AB77">
        <v>8</v>
      </c>
      <c r="AC77">
        <v>16</v>
      </c>
      <c r="AD77">
        <v>53</v>
      </c>
    </row>
    <row r="78" spans="1:30">
      <c r="A78" s="72">
        <v>65</v>
      </c>
      <c r="B78" t="s">
        <v>856</v>
      </c>
      <c r="C78" t="s">
        <v>794</v>
      </c>
      <c r="D78">
        <v>32</v>
      </c>
      <c r="E78" t="s">
        <v>778</v>
      </c>
      <c r="F78">
        <v>24</v>
      </c>
      <c r="G78">
        <v>0</v>
      </c>
      <c r="H78">
        <v>352</v>
      </c>
      <c r="I78">
        <v>33</v>
      </c>
      <c r="J78">
        <v>74</v>
      </c>
      <c r="K78">
        <v>0.44600000000000001</v>
      </c>
      <c r="L78">
        <v>10</v>
      </c>
      <c r="M78">
        <v>30</v>
      </c>
      <c r="N78">
        <v>0.33300000000000002</v>
      </c>
      <c r="O78">
        <v>23</v>
      </c>
      <c r="P78">
        <v>44</v>
      </c>
      <c r="Q78">
        <v>0.52300000000000002</v>
      </c>
      <c r="R78">
        <v>0.51400000000000001</v>
      </c>
      <c r="S78">
        <v>22</v>
      </c>
      <c r="T78">
        <v>30</v>
      </c>
      <c r="U78">
        <v>0.73299999999999998</v>
      </c>
      <c r="V78">
        <v>22</v>
      </c>
      <c r="W78">
        <v>37</v>
      </c>
      <c r="X78">
        <v>59</v>
      </c>
      <c r="Y78">
        <v>29</v>
      </c>
      <c r="Z78">
        <v>20</v>
      </c>
      <c r="AA78">
        <v>5</v>
      </c>
      <c r="AB78">
        <v>11</v>
      </c>
      <c r="AC78">
        <v>47</v>
      </c>
      <c r="AD78">
        <v>98</v>
      </c>
    </row>
    <row r="79" spans="1:30">
      <c r="A79" s="72">
        <v>66</v>
      </c>
      <c r="B79" t="s">
        <v>1455</v>
      </c>
      <c r="C79" t="s">
        <v>794</v>
      </c>
      <c r="D79">
        <v>22</v>
      </c>
      <c r="E79" t="s">
        <v>818</v>
      </c>
      <c r="F79">
        <v>82</v>
      </c>
      <c r="G79">
        <v>56</v>
      </c>
      <c r="H79">
        <v>2417</v>
      </c>
      <c r="I79">
        <v>242</v>
      </c>
      <c r="J79">
        <v>563</v>
      </c>
      <c r="K79">
        <v>0.43</v>
      </c>
      <c r="L79">
        <v>105</v>
      </c>
      <c r="M79">
        <v>313</v>
      </c>
      <c r="N79">
        <v>0.33500000000000002</v>
      </c>
      <c r="O79">
        <v>137</v>
      </c>
      <c r="P79">
        <v>250</v>
      </c>
      <c r="Q79">
        <v>0.54800000000000004</v>
      </c>
      <c r="R79">
        <v>0.52300000000000002</v>
      </c>
      <c r="S79">
        <v>95</v>
      </c>
      <c r="T79">
        <v>118</v>
      </c>
      <c r="U79">
        <v>0.80500000000000005</v>
      </c>
      <c r="V79">
        <v>56</v>
      </c>
      <c r="W79">
        <v>208</v>
      </c>
      <c r="X79">
        <v>264</v>
      </c>
      <c r="Y79">
        <v>173</v>
      </c>
      <c r="Z79">
        <v>129</v>
      </c>
      <c r="AA79">
        <v>38</v>
      </c>
      <c r="AB79">
        <v>70</v>
      </c>
      <c r="AC79">
        <v>201</v>
      </c>
      <c r="AD79">
        <v>684</v>
      </c>
    </row>
    <row r="80" spans="1:30">
      <c r="A80" s="72">
        <v>67</v>
      </c>
      <c r="B80" t="s">
        <v>1456</v>
      </c>
      <c r="C80" t="s">
        <v>794</v>
      </c>
      <c r="D80">
        <v>20</v>
      </c>
      <c r="E80" t="s">
        <v>826</v>
      </c>
      <c r="F80">
        <v>80</v>
      </c>
      <c r="G80">
        <v>25</v>
      </c>
      <c r="H80">
        <v>1696</v>
      </c>
      <c r="I80">
        <v>237</v>
      </c>
      <c r="J80">
        <v>511</v>
      </c>
      <c r="K80">
        <v>0.46400000000000002</v>
      </c>
      <c r="L80">
        <v>65</v>
      </c>
      <c r="M80">
        <v>200</v>
      </c>
      <c r="N80">
        <v>0.32500000000000001</v>
      </c>
      <c r="O80">
        <v>172</v>
      </c>
      <c r="P80">
        <v>311</v>
      </c>
      <c r="Q80">
        <v>0.55300000000000005</v>
      </c>
      <c r="R80">
        <v>0.52700000000000002</v>
      </c>
      <c r="S80">
        <v>58</v>
      </c>
      <c r="T80">
        <v>77</v>
      </c>
      <c r="U80">
        <v>0.753</v>
      </c>
      <c r="V80">
        <v>67</v>
      </c>
      <c r="W80">
        <v>256</v>
      </c>
      <c r="X80">
        <v>323</v>
      </c>
      <c r="Y80">
        <v>95</v>
      </c>
      <c r="Z80">
        <v>55</v>
      </c>
      <c r="AA80">
        <v>49</v>
      </c>
      <c r="AB80">
        <v>50</v>
      </c>
      <c r="AC80">
        <v>111</v>
      </c>
      <c r="AD80">
        <v>597</v>
      </c>
    </row>
    <row r="81" spans="1:30">
      <c r="A81" s="72">
        <v>68</v>
      </c>
      <c r="B81" t="s">
        <v>1457</v>
      </c>
      <c r="C81" t="s">
        <v>811</v>
      </c>
      <c r="D81">
        <v>22</v>
      </c>
      <c r="E81" t="s">
        <v>812</v>
      </c>
      <c r="F81">
        <v>39</v>
      </c>
      <c r="G81">
        <v>0</v>
      </c>
      <c r="H81">
        <v>559</v>
      </c>
      <c r="I81">
        <v>55</v>
      </c>
      <c r="J81">
        <v>138</v>
      </c>
      <c r="K81">
        <v>0.39900000000000002</v>
      </c>
      <c r="L81">
        <v>11</v>
      </c>
      <c r="M81">
        <v>34</v>
      </c>
      <c r="N81">
        <v>0.32400000000000001</v>
      </c>
      <c r="O81">
        <v>44</v>
      </c>
      <c r="P81">
        <v>104</v>
      </c>
      <c r="Q81">
        <v>0.42299999999999999</v>
      </c>
      <c r="R81">
        <v>0.438</v>
      </c>
      <c r="S81">
        <v>15</v>
      </c>
      <c r="T81">
        <v>26</v>
      </c>
      <c r="U81">
        <v>0.57699999999999996</v>
      </c>
      <c r="V81">
        <v>5</v>
      </c>
      <c r="W81">
        <v>69</v>
      </c>
      <c r="X81">
        <v>74</v>
      </c>
      <c r="Y81">
        <v>87</v>
      </c>
      <c r="Z81">
        <v>11</v>
      </c>
      <c r="AA81">
        <v>2</v>
      </c>
      <c r="AB81">
        <v>31</v>
      </c>
      <c r="AC81">
        <v>66</v>
      </c>
      <c r="AD81">
        <v>136</v>
      </c>
    </row>
    <row r="82" spans="1:30">
      <c r="A82" s="72">
        <v>69</v>
      </c>
      <c r="B82" t="s">
        <v>1458</v>
      </c>
      <c r="C82" t="s">
        <v>769</v>
      </c>
      <c r="D82">
        <v>28</v>
      </c>
      <c r="E82" t="s">
        <v>773</v>
      </c>
      <c r="F82">
        <v>42</v>
      </c>
      <c r="G82">
        <v>0</v>
      </c>
      <c r="H82">
        <v>453</v>
      </c>
      <c r="I82">
        <v>57</v>
      </c>
      <c r="J82">
        <v>126</v>
      </c>
      <c r="K82">
        <v>0.45200000000000001</v>
      </c>
      <c r="L82">
        <v>38</v>
      </c>
      <c r="M82">
        <v>93</v>
      </c>
      <c r="N82">
        <v>0.40899999999999997</v>
      </c>
      <c r="O82">
        <v>19</v>
      </c>
      <c r="P82">
        <v>33</v>
      </c>
      <c r="Q82">
        <v>0.57599999999999996</v>
      </c>
      <c r="R82">
        <v>0.60299999999999998</v>
      </c>
      <c r="S82">
        <v>15</v>
      </c>
      <c r="T82">
        <v>19</v>
      </c>
      <c r="U82">
        <v>0.78900000000000003</v>
      </c>
      <c r="V82">
        <v>8</v>
      </c>
      <c r="W82">
        <v>55</v>
      </c>
      <c r="X82">
        <v>63</v>
      </c>
      <c r="Y82">
        <v>22</v>
      </c>
      <c r="Z82">
        <v>6</v>
      </c>
      <c r="AA82">
        <v>4</v>
      </c>
      <c r="AB82">
        <v>16</v>
      </c>
      <c r="AC82">
        <v>35</v>
      </c>
      <c r="AD82">
        <v>167</v>
      </c>
    </row>
    <row r="83" spans="1:30">
      <c r="A83" s="72">
        <v>70</v>
      </c>
      <c r="B83" t="s">
        <v>857</v>
      </c>
      <c r="C83" t="s">
        <v>769</v>
      </c>
      <c r="D83">
        <v>26</v>
      </c>
      <c r="E83" t="s">
        <v>802</v>
      </c>
      <c r="F83">
        <v>64</v>
      </c>
      <c r="G83">
        <v>64</v>
      </c>
      <c r="H83">
        <v>1832</v>
      </c>
      <c r="I83">
        <v>378</v>
      </c>
      <c r="J83">
        <v>748</v>
      </c>
      <c r="K83">
        <v>0.505</v>
      </c>
      <c r="L83">
        <v>104</v>
      </c>
      <c r="M83">
        <v>244</v>
      </c>
      <c r="N83">
        <v>0.42599999999999999</v>
      </c>
      <c r="O83">
        <v>274</v>
      </c>
      <c r="P83">
        <v>504</v>
      </c>
      <c r="Q83">
        <v>0.54400000000000004</v>
      </c>
      <c r="R83">
        <v>0.57499999999999996</v>
      </c>
      <c r="S83">
        <v>141</v>
      </c>
      <c r="T83">
        <v>152</v>
      </c>
      <c r="U83">
        <v>0.92800000000000005</v>
      </c>
      <c r="V83">
        <v>65</v>
      </c>
      <c r="W83">
        <v>223</v>
      </c>
      <c r="X83">
        <v>288</v>
      </c>
      <c r="Y83">
        <v>205</v>
      </c>
      <c r="Z83">
        <v>46</v>
      </c>
      <c r="AA83">
        <v>13</v>
      </c>
      <c r="AB83">
        <v>91</v>
      </c>
      <c r="AC83">
        <v>102</v>
      </c>
      <c r="AD83">
        <v>1001</v>
      </c>
    </row>
    <row r="84" spans="1:30">
      <c r="A84" s="72">
        <v>71</v>
      </c>
      <c r="B84" t="s">
        <v>1308</v>
      </c>
      <c r="C84" t="s">
        <v>794</v>
      </c>
      <c r="D84">
        <v>23</v>
      </c>
      <c r="E84" t="s">
        <v>788</v>
      </c>
      <c r="F84">
        <v>18</v>
      </c>
      <c r="G84">
        <v>0</v>
      </c>
      <c r="H84">
        <v>330</v>
      </c>
      <c r="I84">
        <v>49</v>
      </c>
      <c r="J84">
        <v>122</v>
      </c>
      <c r="K84">
        <v>0.40200000000000002</v>
      </c>
      <c r="L84">
        <v>15</v>
      </c>
      <c r="M84">
        <v>40</v>
      </c>
      <c r="N84">
        <v>0.375</v>
      </c>
      <c r="O84">
        <v>34</v>
      </c>
      <c r="P84">
        <v>82</v>
      </c>
      <c r="Q84">
        <v>0.41499999999999998</v>
      </c>
      <c r="R84">
        <v>0.46300000000000002</v>
      </c>
      <c r="S84">
        <v>22</v>
      </c>
      <c r="T84">
        <v>30</v>
      </c>
      <c r="U84">
        <v>0.73299999999999998</v>
      </c>
      <c r="V84">
        <v>9</v>
      </c>
      <c r="W84">
        <v>22</v>
      </c>
      <c r="X84">
        <v>31</v>
      </c>
      <c r="Y84">
        <v>16</v>
      </c>
      <c r="Z84">
        <v>10</v>
      </c>
      <c r="AA84">
        <v>4</v>
      </c>
      <c r="AB84">
        <v>19</v>
      </c>
      <c r="AC84">
        <v>50</v>
      </c>
      <c r="AD84">
        <v>135</v>
      </c>
    </row>
    <row r="85" spans="1:30">
      <c r="A85" s="72">
        <v>72</v>
      </c>
      <c r="B85" t="s">
        <v>1309</v>
      </c>
      <c r="C85" t="s">
        <v>769</v>
      </c>
      <c r="D85">
        <v>30</v>
      </c>
      <c r="E85" t="s">
        <v>788</v>
      </c>
      <c r="F85">
        <v>29</v>
      </c>
      <c r="G85">
        <v>0</v>
      </c>
      <c r="H85">
        <v>387</v>
      </c>
      <c r="I85">
        <v>76</v>
      </c>
      <c r="J85">
        <v>169</v>
      </c>
      <c r="K85">
        <v>0.45</v>
      </c>
      <c r="L85">
        <v>15</v>
      </c>
      <c r="M85">
        <v>54</v>
      </c>
      <c r="N85">
        <v>0.27800000000000002</v>
      </c>
      <c r="O85">
        <v>61</v>
      </c>
      <c r="P85">
        <v>115</v>
      </c>
      <c r="Q85">
        <v>0.53</v>
      </c>
      <c r="R85">
        <v>0.49399999999999999</v>
      </c>
      <c r="S85">
        <v>23</v>
      </c>
      <c r="T85">
        <v>33</v>
      </c>
      <c r="U85">
        <v>0.69699999999999995</v>
      </c>
      <c r="V85">
        <v>12</v>
      </c>
      <c r="W85">
        <v>33</v>
      </c>
      <c r="X85">
        <v>45</v>
      </c>
      <c r="Y85">
        <v>25</v>
      </c>
      <c r="Z85">
        <v>9</v>
      </c>
      <c r="AA85">
        <v>4</v>
      </c>
      <c r="AB85">
        <v>21</v>
      </c>
      <c r="AC85">
        <v>33</v>
      </c>
      <c r="AD85">
        <v>190</v>
      </c>
    </row>
    <row r="86" spans="1:30">
      <c r="A86" s="72">
        <v>73</v>
      </c>
      <c r="B86" t="s">
        <v>1459</v>
      </c>
      <c r="C86" t="s">
        <v>769</v>
      </c>
      <c r="D86">
        <v>22</v>
      </c>
      <c r="E86" t="s">
        <v>829</v>
      </c>
      <c r="F86">
        <v>74</v>
      </c>
      <c r="G86">
        <v>56</v>
      </c>
      <c r="H86">
        <v>1449</v>
      </c>
      <c r="I86">
        <v>125</v>
      </c>
      <c r="J86">
        <v>314</v>
      </c>
      <c r="K86">
        <v>0.39800000000000002</v>
      </c>
      <c r="L86">
        <v>24</v>
      </c>
      <c r="M86">
        <v>93</v>
      </c>
      <c r="N86">
        <v>0.25800000000000001</v>
      </c>
      <c r="O86">
        <v>101</v>
      </c>
      <c r="P86">
        <v>221</v>
      </c>
      <c r="Q86">
        <v>0.45700000000000002</v>
      </c>
      <c r="R86">
        <v>0.436</v>
      </c>
      <c r="S86">
        <v>45</v>
      </c>
      <c r="T86">
        <v>60</v>
      </c>
      <c r="U86">
        <v>0.75</v>
      </c>
      <c r="V86">
        <v>48</v>
      </c>
      <c r="W86">
        <v>137</v>
      </c>
      <c r="X86">
        <v>185</v>
      </c>
      <c r="Y86">
        <v>91</v>
      </c>
      <c r="Z86">
        <v>40</v>
      </c>
      <c r="AA86">
        <v>36</v>
      </c>
      <c r="AB86">
        <v>46</v>
      </c>
      <c r="AC86">
        <v>178</v>
      </c>
      <c r="AD86">
        <v>319</v>
      </c>
    </row>
    <row r="87" spans="1:30">
      <c r="A87" s="72">
        <v>74</v>
      </c>
      <c r="B87" t="s">
        <v>861</v>
      </c>
      <c r="C87" t="s">
        <v>769</v>
      </c>
      <c r="D87">
        <v>22</v>
      </c>
      <c r="E87" t="s">
        <v>855</v>
      </c>
      <c r="F87">
        <v>74</v>
      </c>
      <c r="G87">
        <v>25</v>
      </c>
      <c r="H87">
        <v>1913</v>
      </c>
      <c r="I87">
        <v>368</v>
      </c>
      <c r="J87">
        <v>792</v>
      </c>
      <c r="K87">
        <v>0.46500000000000002</v>
      </c>
      <c r="L87">
        <v>95</v>
      </c>
      <c r="M87">
        <v>276</v>
      </c>
      <c r="N87">
        <v>0.34399999999999997</v>
      </c>
      <c r="O87">
        <v>273</v>
      </c>
      <c r="P87">
        <v>516</v>
      </c>
      <c r="Q87">
        <v>0.52900000000000003</v>
      </c>
      <c r="R87">
        <v>0.52500000000000002</v>
      </c>
      <c r="S87">
        <v>133</v>
      </c>
      <c r="T87">
        <v>202</v>
      </c>
      <c r="U87">
        <v>0.65800000000000003</v>
      </c>
      <c r="V87">
        <v>65</v>
      </c>
      <c r="W87">
        <v>248</v>
      </c>
      <c r="X87">
        <v>313</v>
      </c>
      <c r="Y87">
        <v>100</v>
      </c>
      <c r="Z87">
        <v>69</v>
      </c>
      <c r="AA87">
        <v>32</v>
      </c>
      <c r="AB87">
        <v>99</v>
      </c>
      <c r="AC87">
        <v>186</v>
      </c>
      <c r="AD87">
        <v>964</v>
      </c>
    </row>
    <row r="88" spans="1:30">
      <c r="A88" s="72">
        <v>75</v>
      </c>
      <c r="B88" t="s">
        <v>1310</v>
      </c>
      <c r="C88" t="s">
        <v>811</v>
      </c>
      <c r="D88">
        <v>28</v>
      </c>
      <c r="E88" t="s">
        <v>869</v>
      </c>
      <c r="F88">
        <v>26</v>
      </c>
      <c r="G88">
        <v>0</v>
      </c>
      <c r="H88">
        <v>212</v>
      </c>
      <c r="I88">
        <v>23</v>
      </c>
      <c r="J88">
        <v>71</v>
      </c>
      <c r="K88">
        <v>0.32400000000000001</v>
      </c>
      <c r="L88">
        <v>6</v>
      </c>
      <c r="M88">
        <v>28</v>
      </c>
      <c r="N88">
        <v>0.214</v>
      </c>
      <c r="O88">
        <v>17</v>
      </c>
      <c r="P88">
        <v>43</v>
      </c>
      <c r="Q88">
        <v>0.39500000000000002</v>
      </c>
      <c r="R88">
        <v>0.36599999999999999</v>
      </c>
      <c r="S88">
        <v>3</v>
      </c>
      <c r="T88">
        <v>3</v>
      </c>
      <c r="U88">
        <v>1</v>
      </c>
      <c r="V88">
        <v>5</v>
      </c>
      <c r="W88">
        <v>26</v>
      </c>
      <c r="X88">
        <v>31</v>
      </c>
      <c r="Y88">
        <v>28</v>
      </c>
      <c r="Z88">
        <v>12</v>
      </c>
      <c r="AA88">
        <v>5</v>
      </c>
      <c r="AB88">
        <v>16</v>
      </c>
      <c r="AC88">
        <v>22</v>
      </c>
      <c r="AD88">
        <v>55</v>
      </c>
    </row>
    <row r="89" spans="1:30">
      <c r="A89" s="72">
        <v>76</v>
      </c>
      <c r="B89" t="s">
        <v>1312</v>
      </c>
      <c r="C89" t="s">
        <v>769</v>
      </c>
      <c r="D89">
        <v>23</v>
      </c>
      <c r="E89" t="s">
        <v>802</v>
      </c>
      <c r="F89">
        <v>58</v>
      </c>
      <c r="G89">
        <v>7</v>
      </c>
      <c r="H89">
        <v>1034</v>
      </c>
      <c r="I89">
        <v>145</v>
      </c>
      <c r="J89">
        <v>312</v>
      </c>
      <c r="K89">
        <v>0.46500000000000002</v>
      </c>
      <c r="L89">
        <v>53</v>
      </c>
      <c r="M89">
        <v>147</v>
      </c>
      <c r="N89">
        <v>0.36099999999999999</v>
      </c>
      <c r="O89">
        <v>92</v>
      </c>
      <c r="P89">
        <v>165</v>
      </c>
      <c r="Q89">
        <v>0.55800000000000005</v>
      </c>
      <c r="R89">
        <v>0.55000000000000004</v>
      </c>
      <c r="S89">
        <v>29</v>
      </c>
      <c r="T89">
        <v>42</v>
      </c>
      <c r="U89">
        <v>0.69</v>
      </c>
      <c r="V89">
        <v>29</v>
      </c>
      <c r="W89">
        <v>155</v>
      </c>
      <c r="X89">
        <v>184</v>
      </c>
      <c r="Y89">
        <v>84</v>
      </c>
      <c r="Z89">
        <v>25</v>
      </c>
      <c r="AA89">
        <v>8</v>
      </c>
      <c r="AB89">
        <v>46</v>
      </c>
      <c r="AC89">
        <v>88</v>
      </c>
      <c r="AD89">
        <v>372</v>
      </c>
    </row>
    <row r="90" spans="1:30">
      <c r="A90" s="72">
        <v>77</v>
      </c>
      <c r="B90" t="s">
        <v>1460</v>
      </c>
      <c r="C90" t="s">
        <v>794</v>
      </c>
      <c r="D90">
        <v>19</v>
      </c>
      <c r="E90" t="s">
        <v>833</v>
      </c>
      <c r="F90">
        <v>52</v>
      </c>
      <c r="G90">
        <v>10</v>
      </c>
      <c r="H90">
        <v>730</v>
      </c>
      <c r="I90">
        <v>97</v>
      </c>
      <c r="J90">
        <v>234</v>
      </c>
      <c r="K90">
        <v>0.41499999999999998</v>
      </c>
      <c r="L90">
        <v>22</v>
      </c>
      <c r="M90">
        <v>69</v>
      </c>
      <c r="N90">
        <v>0.31900000000000001</v>
      </c>
      <c r="O90">
        <v>75</v>
      </c>
      <c r="P90">
        <v>165</v>
      </c>
      <c r="Q90">
        <v>0.45500000000000002</v>
      </c>
      <c r="R90">
        <v>0.46200000000000002</v>
      </c>
      <c r="S90">
        <v>32</v>
      </c>
      <c r="T90">
        <v>47</v>
      </c>
      <c r="U90">
        <v>0.68100000000000005</v>
      </c>
      <c r="V90">
        <v>35</v>
      </c>
      <c r="W90">
        <v>110</v>
      </c>
      <c r="X90">
        <v>145</v>
      </c>
      <c r="Y90">
        <v>80</v>
      </c>
      <c r="Z90">
        <v>21</v>
      </c>
      <c r="AA90">
        <v>5</v>
      </c>
      <c r="AB90">
        <v>30</v>
      </c>
      <c r="AC90">
        <v>56</v>
      </c>
      <c r="AD90">
        <v>248</v>
      </c>
    </row>
    <row r="91" spans="1:30">
      <c r="A91" s="72">
        <v>78</v>
      </c>
      <c r="B91" t="s">
        <v>1461</v>
      </c>
      <c r="C91" t="s">
        <v>811</v>
      </c>
      <c r="D91">
        <v>22</v>
      </c>
      <c r="E91" t="s">
        <v>773</v>
      </c>
      <c r="F91">
        <v>73</v>
      </c>
      <c r="G91">
        <v>38</v>
      </c>
      <c r="H91">
        <v>1591</v>
      </c>
      <c r="I91">
        <v>264</v>
      </c>
      <c r="J91">
        <v>565</v>
      </c>
      <c r="K91">
        <v>0.46700000000000003</v>
      </c>
      <c r="L91">
        <v>63</v>
      </c>
      <c r="M91">
        <v>181</v>
      </c>
      <c r="N91">
        <v>0.34799999999999998</v>
      </c>
      <c r="O91">
        <v>201</v>
      </c>
      <c r="P91">
        <v>384</v>
      </c>
      <c r="Q91">
        <v>0.52300000000000002</v>
      </c>
      <c r="R91">
        <v>0.52300000000000002</v>
      </c>
      <c r="S91">
        <v>87</v>
      </c>
      <c r="T91">
        <v>120</v>
      </c>
      <c r="U91">
        <v>0.72499999999999998</v>
      </c>
      <c r="V91">
        <v>25</v>
      </c>
      <c r="W91">
        <v>144</v>
      </c>
      <c r="X91">
        <v>169</v>
      </c>
      <c r="Y91">
        <v>230</v>
      </c>
      <c r="Z91">
        <v>37</v>
      </c>
      <c r="AA91">
        <v>4</v>
      </c>
      <c r="AB91">
        <v>88</v>
      </c>
      <c r="AC91">
        <v>127</v>
      </c>
      <c r="AD91">
        <v>678</v>
      </c>
    </row>
    <row r="92" spans="1:30">
      <c r="A92" s="72">
        <v>79</v>
      </c>
      <c r="B92" t="s">
        <v>1313</v>
      </c>
      <c r="C92" t="s">
        <v>776</v>
      </c>
      <c r="D92">
        <v>21</v>
      </c>
      <c r="E92" t="s">
        <v>833</v>
      </c>
      <c r="F92">
        <v>72</v>
      </c>
      <c r="G92">
        <v>53</v>
      </c>
      <c r="H92">
        <v>1496</v>
      </c>
      <c r="I92">
        <v>309</v>
      </c>
      <c r="J92">
        <v>502</v>
      </c>
      <c r="K92">
        <v>0.61599999999999999</v>
      </c>
      <c r="L92">
        <v>33</v>
      </c>
      <c r="M92">
        <v>99</v>
      </c>
      <c r="N92">
        <v>0.33300000000000002</v>
      </c>
      <c r="O92">
        <v>276</v>
      </c>
      <c r="P92">
        <v>403</v>
      </c>
      <c r="Q92">
        <v>0.68500000000000005</v>
      </c>
      <c r="R92">
        <v>0.64800000000000002</v>
      </c>
      <c r="S92">
        <v>107</v>
      </c>
      <c r="T92">
        <v>137</v>
      </c>
      <c r="U92">
        <v>0.78100000000000003</v>
      </c>
      <c r="V92">
        <v>113</v>
      </c>
      <c r="W92">
        <v>341</v>
      </c>
      <c r="X92">
        <v>454</v>
      </c>
      <c r="Y92">
        <v>92</v>
      </c>
      <c r="Z92">
        <v>25</v>
      </c>
      <c r="AA92">
        <v>67</v>
      </c>
      <c r="AB92">
        <v>60</v>
      </c>
      <c r="AC92">
        <v>126</v>
      </c>
      <c r="AD92">
        <v>758</v>
      </c>
    </row>
    <row r="93" spans="1:30">
      <c r="A93" s="72">
        <v>80</v>
      </c>
      <c r="B93" t="s">
        <v>863</v>
      </c>
      <c r="C93" t="s">
        <v>769</v>
      </c>
      <c r="D93">
        <v>27</v>
      </c>
      <c r="E93" t="s">
        <v>772</v>
      </c>
      <c r="F93">
        <v>63</v>
      </c>
      <c r="G93">
        <v>60</v>
      </c>
      <c r="H93">
        <v>1879</v>
      </c>
      <c r="I93">
        <v>245</v>
      </c>
      <c r="J93">
        <v>594</v>
      </c>
      <c r="K93">
        <v>0.41199999999999998</v>
      </c>
      <c r="L93">
        <v>148</v>
      </c>
      <c r="M93">
        <v>393</v>
      </c>
      <c r="N93">
        <v>0.377</v>
      </c>
      <c r="O93">
        <v>97</v>
      </c>
      <c r="P93">
        <v>201</v>
      </c>
      <c r="Q93">
        <v>0.48299999999999998</v>
      </c>
      <c r="R93">
        <v>0.53700000000000003</v>
      </c>
      <c r="S93">
        <v>73</v>
      </c>
      <c r="T93">
        <v>85</v>
      </c>
      <c r="U93">
        <v>0.85899999999999999</v>
      </c>
      <c r="V93">
        <v>22</v>
      </c>
      <c r="W93">
        <v>151</v>
      </c>
      <c r="X93">
        <v>173</v>
      </c>
      <c r="Y93">
        <v>129</v>
      </c>
      <c r="Z93">
        <v>40</v>
      </c>
      <c r="AA93">
        <v>12</v>
      </c>
      <c r="AB93">
        <v>65</v>
      </c>
      <c r="AC93">
        <v>109</v>
      </c>
      <c r="AD93">
        <v>711</v>
      </c>
    </row>
    <row r="94" spans="1:30">
      <c r="A94" s="72">
        <v>80</v>
      </c>
      <c r="B94" t="s">
        <v>863</v>
      </c>
      <c r="C94" t="s">
        <v>769</v>
      </c>
      <c r="D94">
        <v>27</v>
      </c>
      <c r="E94" t="s">
        <v>829</v>
      </c>
      <c r="F94">
        <v>44</v>
      </c>
      <c r="G94">
        <v>44</v>
      </c>
      <c r="H94">
        <v>1355</v>
      </c>
      <c r="I94">
        <v>182</v>
      </c>
      <c r="J94">
        <v>441</v>
      </c>
      <c r="K94">
        <v>0.41299999999999998</v>
      </c>
      <c r="L94">
        <v>114</v>
      </c>
      <c r="M94">
        <v>294</v>
      </c>
      <c r="N94">
        <v>0.38800000000000001</v>
      </c>
      <c r="O94">
        <v>68</v>
      </c>
      <c r="P94">
        <v>147</v>
      </c>
      <c r="Q94">
        <v>0.46300000000000002</v>
      </c>
      <c r="R94">
        <v>0.54200000000000004</v>
      </c>
      <c r="S94">
        <v>56</v>
      </c>
      <c r="T94">
        <v>64</v>
      </c>
      <c r="U94">
        <v>0.875</v>
      </c>
      <c r="V94">
        <v>20</v>
      </c>
      <c r="W94">
        <v>103</v>
      </c>
      <c r="X94">
        <v>123</v>
      </c>
      <c r="Y94">
        <v>109</v>
      </c>
      <c r="Z94">
        <v>24</v>
      </c>
      <c r="AA94">
        <v>5</v>
      </c>
      <c r="AB94">
        <v>54</v>
      </c>
      <c r="AC94">
        <v>79</v>
      </c>
      <c r="AD94">
        <v>534</v>
      </c>
    </row>
    <row r="95" spans="1:30">
      <c r="A95" s="72">
        <v>80</v>
      </c>
      <c r="B95" t="s">
        <v>863</v>
      </c>
      <c r="C95" t="s">
        <v>769</v>
      </c>
      <c r="D95">
        <v>27</v>
      </c>
      <c r="E95" t="s">
        <v>846</v>
      </c>
      <c r="F95">
        <v>19</v>
      </c>
      <c r="G95">
        <v>16</v>
      </c>
      <c r="H95">
        <v>524</v>
      </c>
      <c r="I95">
        <v>63</v>
      </c>
      <c r="J95">
        <v>153</v>
      </c>
      <c r="K95">
        <v>0.41199999999999998</v>
      </c>
      <c r="L95">
        <v>34</v>
      </c>
      <c r="M95">
        <v>99</v>
      </c>
      <c r="N95">
        <v>0.34300000000000003</v>
      </c>
      <c r="O95">
        <v>29</v>
      </c>
      <c r="P95">
        <v>54</v>
      </c>
      <c r="Q95">
        <v>0.53700000000000003</v>
      </c>
      <c r="R95">
        <v>0.52300000000000002</v>
      </c>
      <c r="S95">
        <v>17</v>
      </c>
      <c r="T95">
        <v>21</v>
      </c>
      <c r="U95">
        <v>0.81</v>
      </c>
      <c r="V95">
        <v>2</v>
      </c>
      <c r="W95">
        <v>48</v>
      </c>
      <c r="X95">
        <v>50</v>
      </c>
      <c r="Y95">
        <v>20</v>
      </c>
      <c r="Z95">
        <v>16</v>
      </c>
      <c r="AA95">
        <v>7</v>
      </c>
      <c r="AB95">
        <v>11</v>
      </c>
      <c r="AC95">
        <v>30</v>
      </c>
      <c r="AD95">
        <v>177</v>
      </c>
    </row>
    <row r="96" spans="1:30">
      <c r="A96" s="72">
        <v>81</v>
      </c>
      <c r="B96" t="s">
        <v>864</v>
      </c>
      <c r="C96" t="s">
        <v>811</v>
      </c>
      <c r="D96">
        <v>26</v>
      </c>
      <c r="E96" t="s">
        <v>772</v>
      </c>
      <c r="F96">
        <v>58</v>
      </c>
      <c r="G96">
        <v>8</v>
      </c>
      <c r="H96">
        <v>1125</v>
      </c>
      <c r="I96">
        <v>236</v>
      </c>
      <c r="J96">
        <v>548</v>
      </c>
      <c r="K96">
        <v>0.43099999999999999</v>
      </c>
      <c r="L96">
        <v>56</v>
      </c>
      <c r="M96">
        <v>159</v>
      </c>
      <c r="N96">
        <v>0.35199999999999998</v>
      </c>
      <c r="O96">
        <v>180</v>
      </c>
      <c r="P96">
        <v>389</v>
      </c>
      <c r="Q96">
        <v>0.46300000000000002</v>
      </c>
      <c r="R96">
        <v>0.48199999999999998</v>
      </c>
      <c r="S96">
        <v>103</v>
      </c>
      <c r="T96">
        <v>124</v>
      </c>
      <c r="U96">
        <v>0.83099999999999996</v>
      </c>
      <c r="V96">
        <v>28</v>
      </c>
      <c r="W96">
        <v>71</v>
      </c>
      <c r="X96">
        <v>99</v>
      </c>
      <c r="Y96">
        <v>159</v>
      </c>
      <c r="Z96">
        <v>33</v>
      </c>
      <c r="AA96">
        <v>7</v>
      </c>
      <c r="AB96">
        <v>49</v>
      </c>
      <c r="AC96">
        <v>58</v>
      </c>
      <c r="AD96">
        <v>631</v>
      </c>
    </row>
    <row r="97" spans="1:30">
      <c r="A97" s="72">
        <v>81</v>
      </c>
      <c r="B97" t="s">
        <v>864</v>
      </c>
      <c r="C97" t="s">
        <v>811</v>
      </c>
      <c r="D97">
        <v>26</v>
      </c>
      <c r="E97" t="s">
        <v>804</v>
      </c>
      <c r="F97">
        <v>33</v>
      </c>
      <c r="G97">
        <v>7</v>
      </c>
      <c r="H97">
        <v>689</v>
      </c>
      <c r="I97">
        <v>148</v>
      </c>
      <c r="J97">
        <v>358</v>
      </c>
      <c r="K97">
        <v>0.41299999999999998</v>
      </c>
      <c r="L97">
        <v>30</v>
      </c>
      <c r="M97">
        <v>86</v>
      </c>
      <c r="N97">
        <v>0.34899999999999998</v>
      </c>
      <c r="O97">
        <v>118</v>
      </c>
      <c r="P97">
        <v>272</v>
      </c>
      <c r="Q97">
        <v>0.434</v>
      </c>
      <c r="R97">
        <v>0.45500000000000002</v>
      </c>
      <c r="S97">
        <v>62</v>
      </c>
      <c r="T97">
        <v>75</v>
      </c>
      <c r="U97">
        <v>0.82699999999999996</v>
      </c>
      <c r="V97">
        <v>15</v>
      </c>
      <c r="W97">
        <v>47</v>
      </c>
      <c r="X97">
        <v>62</v>
      </c>
      <c r="Y97">
        <v>94</v>
      </c>
      <c r="Z97">
        <v>21</v>
      </c>
      <c r="AA97">
        <v>5</v>
      </c>
      <c r="AB97">
        <v>29</v>
      </c>
      <c r="AC97">
        <v>33</v>
      </c>
      <c r="AD97">
        <v>388</v>
      </c>
    </row>
    <row r="98" spans="1:30">
      <c r="A98" s="72">
        <v>81</v>
      </c>
      <c r="B98" t="s">
        <v>864</v>
      </c>
      <c r="C98" t="s">
        <v>811</v>
      </c>
      <c r="D98">
        <v>26</v>
      </c>
      <c r="E98" t="s">
        <v>773</v>
      </c>
      <c r="F98">
        <v>25</v>
      </c>
      <c r="G98">
        <v>1</v>
      </c>
      <c r="H98">
        <v>436</v>
      </c>
      <c r="I98">
        <v>88</v>
      </c>
      <c r="J98">
        <v>190</v>
      </c>
      <c r="K98">
        <v>0.46300000000000002</v>
      </c>
      <c r="L98">
        <v>26</v>
      </c>
      <c r="M98">
        <v>73</v>
      </c>
      <c r="N98">
        <v>0.35599999999999998</v>
      </c>
      <c r="O98">
        <v>62</v>
      </c>
      <c r="P98">
        <v>117</v>
      </c>
      <c r="Q98">
        <v>0.53</v>
      </c>
      <c r="R98">
        <v>0.53200000000000003</v>
      </c>
      <c r="S98">
        <v>41</v>
      </c>
      <c r="T98">
        <v>49</v>
      </c>
      <c r="U98">
        <v>0.83699999999999997</v>
      </c>
      <c r="V98">
        <v>13</v>
      </c>
      <c r="W98">
        <v>24</v>
      </c>
      <c r="X98">
        <v>37</v>
      </c>
      <c r="Y98">
        <v>65</v>
      </c>
      <c r="Z98">
        <v>12</v>
      </c>
      <c r="AA98">
        <v>2</v>
      </c>
      <c r="AB98">
        <v>20</v>
      </c>
      <c r="AC98">
        <v>25</v>
      </c>
      <c r="AD98">
        <v>243</v>
      </c>
    </row>
    <row r="99" spans="1:30">
      <c r="A99" s="72">
        <v>82</v>
      </c>
      <c r="B99" t="s">
        <v>865</v>
      </c>
      <c r="C99" t="s">
        <v>769</v>
      </c>
      <c r="D99">
        <v>27</v>
      </c>
      <c r="E99" t="s">
        <v>772</v>
      </c>
      <c r="F99">
        <v>64</v>
      </c>
      <c r="G99">
        <v>24</v>
      </c>
      <c r="H99">
        <v>1375</v>
      </c>
      <c r="I99">
        <v>192</v>
      </c>
      <c r="J99">
        <v>474</v>
      </c>
      <c r="K99">
        <v>0.40500000000000003</v>
      </c>
      <c r="L99">
        <v>61</v>
      </c>
      <c r="M99">
        <v>168</v>
      </c>
      <c r="N99">
        <v>0.36299999999999999</v>
      </c>
      <c r="O99">
        <v>131</v>
      </c>
      <c r="P99">
        <v>306</v>
      </c>
      <c r="Q99">
        <v>0.42799999999999999</v>
      </c>
      <c r="R99">
        <v>0.46899999999999997</v>
      </c>
      <c r="S99">
        <v>116</v>
      </c>
      <c r="T99">
        <v>141</v>
      </c>
      <c r="U99">
        <v>0.82299999999999995</v>
      </c>
      <c r="V99">
        <v>30</v>
      </c>
      <c r="W99">
        <v>205</v>
      </c>
      <c r="X99">
        <v>235</v>
      </c>
      <c r="Y99">
        <v>128</v>
      </c>
      <c r="Z99">
        <v>39</v>
      </c>
      <c r="AA99">
        <v>21</v>
      </c>
      <c r="AB99">
        <v>65</v>
      </c>
      <c r="AC99">
        <v>91</v>
      </c>
      <c r="AD99">
        <v>561</v>
      </c>
    </row>
    <row r="100" spans="1:30">
      <c r="A100" s="72">
        <v>82</v>
      </c>
      <c r="B100" t="s">
        <v>865</v>
      </c>
      <c r="C100" t="s">
        <v>769</v>
      </c>
      <c r="D100">
        <v>27</v>
      </c>
      <c r="E100" t="s">
        <v>851</v>
      </c>
      <c r="F100">
        <v>17</v>
      </c>
      <c r="G100">
        <v>0</v>
      </c>
      <c r="H100">
        <v>269</v>
      </c>
      <c r="I100">
        <v>47</v>
      </c>
      <c r="J100">
        <v>114</v>
      </c>
      <c r="K100">
        <v>0.41199999999999998</v>
      </c>
      <c r="L100">
        <v>16</v>
      </c>
      <c r="M100">
        <v>43</v>
      </c>
      <c r="N100">
        <v>0.372</v>
      </c>
      <c r="O100">
        <v>31</v>
      </c>
      <c r="P100">
        <v>71</v>
      </c>
      <c r="Q100">
        <v>0.437</v>
      </c>
      <c r="R100">
        <v>0.48199999999999998</v>
      </c>
      <c r="S100">
        <v>33</v>
      </c>
      <c r="T100">
        <v>38</v>
      </c>
      <c r="U100">
        <v>0.86799999999999999</v>
      </c>
      <c r="V100">
        <v>2</v>
      </c>
      <c r="W100">
        <v>25</v>
      </c>
      <c r="X100">
        <v>27</v>
      </c>
      <c r="Y100">
        <v>20</v>
      </c>
      <c r="Z100">
        <v>6</v>
      </c>
      <c r="AA100">
        <v>4</v>
      </c>
      <c r="AB100">
        <v>15</v>
      </c>
      <c r="AC100">
        <v>22</v>
      </c>
      <c r="AD100">
        <v>143</v>
      </c>
    </row>
    <row r="101" spans="1:30">
      <c r="A101" s="72">
        <v>82</v>
      </c>
      <c r="B101" t="s">
        <v>865</v>
      </c>
      <c r="C101" t="s">
        <v>769</v>
      </c>
      <c r="D101">
        <v>27</v>
      </c>
      <c r="E101" t="s">
        <v>792</v>
      </c>
      <c r="F101">
        <v>34</v>
      </c>
      <c r="G101">
        <v>24</v>
      </c>
      <c r="H101">
        <v>979</v>
      </c>
      <c r="I101">
        <v>136</v>
      </c>
      <c r="J101">
        <v>340</v>
      </c>
      <c r="K101">
        <v>0.4</v>
      </c>
      <c r="L101">
        <v>45</v>
      </c>
      <c r="M101">
        <v>119</v>
      </c>
      <c r="N101">
        <v>0.378</v>
      </c>
      <c r="O101">
        <v>91</v>
      </c>
      <c r="P101">
        <v>221</v>
      </c>
      <c r="Q101">
        <v>0.41199999999999998</v>
      </c>
      <c r="R101">
        <v>0.46600000000000003</v>
      </c>
      <c r="S101">
        <v>79</v>
      </c>
      <c r="T101">
        <v>98</v>
      </c>
      <c r="U101">
        <v>0.80600000000000005</v>
      </c>
      <c r="V101">
        <v>26</v>
      </c>
      <c r="W101">
        <v>160</v>
      </c>
      <c r="X101">
        <v>186</v>
      </c>
      <c r="Y101">
        <v>98</v>
      </c>
      <c r="Z101">
        <v>25</v>
      </c>
      <c r="AA101">
        <v>16</v>
      </c>
      <c r="AB101">
        <v>46</v>
      </c>
      <c r="AC101">
        <v>62</v>
      </c>
      <c r="AD101">
        <v>396</v>
      </c>
    </row>
    <row r="102" spans="1:30">
      <c r="A102" s="72">
        <v>82</v>
      </c>
      <c r="B102" t="s">
        <v>865</v>
      </c>
      <c r="C102" t="s">
        <v>769</v>
      </c>
      <c r="D102">
        <v>27</v>
      </c>
      <c r="E102" t="s">
        <v>778</v>
      </c>
      <c r="F102">
        <v>13</v>
      </c>
      <c r="G102">
        <v>0</v>
      </c>
      <c r="H102">
        <v>127</v>
      </c>
      <c r="I102">
        <v>9</v>
      </c>
      <c r="J102">
        <v>20</v>
      </c>
      <c r="K102">
        <v>0.45</v>
      </c>
      <c r="L102">
        <v>0</v>
      </c>
      <c r="M102">
        <v>6</v>
      </c>
      <c r="N102">
        <v>0</v>
      </c>
      <c r="O102">
        <v>9</v>
      </c>
      <c r="P102">
        <v>14</v>
      </c>
      <c r="Q102">
        <v>0.64300000000000002</v>
      </c>
      <c r="R102">
        <v>0.45</v>
      </c>
      <c r="S102">
        <v>4</v>
      </c>
      <c r="T102">
        <v>5</v>
      </c>
      <c r="U102">
        <v>0.8</v>
      </c>
      <c r="V102">
        <v>2</v>
      </c>
      <c r="W102">
        <v>20</v>
      </c>
      <c r="X102">
        <v>22</v>
      </c>
      <c r="Y102">
        <v>10</v>
      </c>
      <c r="Z102">
        <v>8</v>
      </c>
      <c r="AA102">
        <v>1</v>
      </c>
      <c r="AB102">
        <v>4</v>
      </c>
      <c r="AC102">
        <v>7</v>
      </c>
      <c r="AD102">
        <v>22</v>
      </c>
    </row>
    <row r="103" spans="1:30">
      <c r="A103" s="72">
        <v>83</v>
      </c>
      <c r="B103" t="s">
        <v>1462</v>
      </c>
      <c r="C103" t="s">
        <v>769</v>
      </c>
      <c r="D103">
        <v>25</v>
      </c>
      <c r="E103" t="s">
        <v>770</v>
      </c>
      <c r="F103">
        <v>32</v>
      </c>
      <c r="G103">
        <v>0</v>
      </c>
      <c r="H103">
        <v>240</v>
      </c>
      <c r="I103">
        <v>33</v>
      </c>
      <c r="J103">
        <v>82</v>
      </c>
      <c r="K103">
        <v>0.40200000000000002</v>
      </c>
      <c r="L103">
        <v>8</v>
      </c>
      <c r="M103">
        <v>27</v>
      </c>
      <c r="N103">
        <v>0.29599999999999999</v>
      </c>
      <c r="O103">
        <v>25</v>
      </c>
      <c r="P103">
        <v>55</v>
      </c>
      <c r="Q103">
        <v>0.45500000000000002</v>
      </c>
      <c r="R103">
        <v>0.45100000000000001</v>
      </c>
      <c r="S103">
        <v>8</v>
      </c>
      <c r="T103">
        <v>12</v>
      </c>
      <c r="U103">
        <v>0.66700000000000004</v>
      </c>
      <c r="V103">
        <v>4</v>
      </c>
      <c r="W103">
        <v>24</v>
      </c>
      <c r="X103">
        <v>28</v>
      </c>
      <c r="Y103">
        <v>9</v>
      </c>
      <c r="Z103">
        <v>6</v>
      </c>
      <c r="AA103">
        <v>8</v>
      </c>
      <c r="AB103">
        <v>9</v>
      </c>
      <c r="AC103">
        <v>31</v>
      </c>
      <c r="AD103">
        <v>82</v>
      </c>
    </row>
    <row r="104" spans="1:30">
      <c r="A104" s="72">
        <v>84</v>
      </c>
      <c r="B104" t="s">
        <v>866</v>
      </c>
      <c r="C104" t="s">
        <v>1307</v>
      </c>
      <c r="D104">
        <v>29</v>
      </c>
      <c r="E104" t="s">
        <v>772</v>
      </c>
      <c r="F104">
        <v>65</v>
      </c>
      <c r="G104">
        <v>65</v>
      </c>
      <c r="H104">
        <v>2185</v>
      </c>
      <c r="I104">
        <v>418</v>
      </c>
      <c r="J104">
        <v>904</v>
      </c>
      <c r="K104">
        <v>0.46200000000000002</v>
      </c>
      <c r="L104">
        <v>67</v>
      </c>
      <c r="M104">
        <v>193</v>
      </c>
      <c r="N104">
        <v>0.34699999999999998</v>
      </c>
      <c r="O104">
        <v>351</v>
      </c>
      <c r="P104">
        <v>711</v>
      </c>
      <c r="Q104">
        <v>0.49399999999999999</v>
      </c>
      <c r="R104">
        <v>0.499</v>
      </c>
      <c r="S104">
        <v>312</v>
      </c>
      <c r="T104">
        <v>365</v>
      </c>
      <c r="U104">
        <v>0.85499999999999998</v>
      </c>
      <c r="V104">
        <v>121</v>
      </c>
      <c r="W104">
        <v>221</v>
      </c>
      <c r="X104">
        <v>342</v>
      </c>
      <c r="Y104">
        <v>263</v>
      </c>
      <c r="Z104">
        <v>123</v>
      </c>
      <c r="AA104">
        <v>39</v>
      </c>
      <c r="AB104">
        <v>95</v>
      </c>
      <c r="AC104">
        <v>111</v>
      </c>
      <c r="AD104">
        <v>1215</v>
      </c>
    </row>
    <row r="105" spans="1:30">
      <c r="A105" s="72">
        <v>84</v>
      </c>
      <c r="B105" t="s">
        <v>866</v>
      </c>
      <c r="C105" t="s">
        <v>769</v>
      </c>
      <c r="D105">
        <v>29</v>
      </c>
      <c r="E105" t="s">
        <v>782</v>
      </c>
      <c r="F105">
        <v>10</v>
      </c>
      <c r="G105">
        <v>10</v>
      </c>
      <c r="H105">
        <v>361</v>
      </c>
      <c r="I105">
        <v>74</v>
      </c>
      <c r="J105">
        <v>157</v>
      </c>
      <c r="K105">
        <v>0.47099999999999997</v>
      </c>
      <c r="L105">
        <v>17</v>
      </c>
      <c r="M105">
        <v>45</v>
      </c>
      <c r="N105">
        <v>0.378</v>
      </c>
      <c r="O105">
        <v>57</v>
      </c>
      <c r="P105">
        <v>112</v>
      </c>
      <c r="Q105">
        <v>0.50900000000000001</v>
      </c>
      <c r="R105">
        <v>0.52500000000000002</v>
      </c>
      <c r="S105">
        <v>48</v>
      </c>
      <c r="T105">
        <v>61</v>
      </c>
      <c r="U105">
        <v>0.78700000000000003</v>
      </c>
      <c r="V105">
        <v>16</v>
      </c>
      <c r="W105">
        <v>36</v>
      </c>
      <c r="X105">
        <v>52</v>
      </c>
      <c r="Y105">
        <v>43</v>
      </c>
      <c r="Z105">
        <v>24</v>
      </c>
      <c r="AA105">
        <v>10</v>
      </c>
      <c r="AB105">
        <v>14</v>
      </c>
      <c r="AC105">
        <v>18</v>
      </c>
      <c r="AD105">
        <v>213</v>
      </c>
    </row>
    <row r="106" spans="1:30">
      <c r="A106" s="72">
        <v>84</v>
      </c>
      <c r="B106" t="s">
        <v>866</v>
      </c>
      <c r="C106" t="s">
        <v>794</v>
      </c>
      <c r="D106">
        <v>29</v>
      </c>
      <c r="E106" t="s">
        <v>797</v>
      </c>
      <c r="F106">
        <v>55</v>
      </c>
      <c r="G106">
        <v>55</v>
      </c>
      <c r="H106">
        <v>1824</v>
      </c>
      <c r="I106">
        <v>344</v>
      </c>
      <c r="J106">
        <v>747</v>
      </c>
      <c r="K106">
        <v>0.46100000000000002</v>
      </c>
      <c r="L106">
        <v>50</v>
      </c>
      <c r="M106">
        <v>148</v>
      </c>
      <c r="N106">
        <v>0.33800000000000002</v>
      </c>
      <c r="O106">
        <v>294</v>
      </c>
      <c r="P106">
        <v>599</v>
      </c>
      <c r="Q106">
        <v>0.49099999999999999</v>
      </c>
      <c r="R106">
        <v>0.49399999999999999</v>
      </c>
      <c r="S106">
        <v>264</v>
      </c>
      <c r="T106">
        <v>304</v>
      </c>
      <c r="U106">
        <v>0.86799999999999999</v>
      </c>
      <c r="V106">
        <v>105</v>
      </c>
      <c r="W106">
        <v>185</v>
      </c>
      <c r="X106">
        <v>290</v>
      </c>
      <c r="Y106">
        <v>220</v>
      </c>
      <c r="Z106">
        <v>99</v>
      </c>
      <c r="AA106">
        <v>29</v>
      </c>
      <c r="AB106">
        <v>81</v>
      </c>
      <c r="AC106">
        <v>93</v>
      </c>
      <c r="AD106">
        <v>1002</v>
      </c>
    </row>
    <row r="107" spans="1:30">
      <c r="A107" s="72">
        <v>85</v>
      </c>
      <c r="B107" t="s">
        <v>868</v>
      </c>
      <c r="C107" t="s">
        <v>766</v>
      </c>
      <c r="D107">
        <v>23</v>
      </c>
      <c r="E107" t="s">
        <v>788</v>
      </c>
      <c r="F107">
        <v>34</v>
      </c>
      <c r="G107">
        <v>19</v>
      </c>
      <c r="H107">
        <v>800</v>
      </c>
      <c r="I107">
        <v>96</v>
      </c>
      <c r="J107">
        <v>225</v>
      </c>
      <c r="K107">
        <v>0.42699999999999999</v>
      </c>
      <c r="L107">
        <v>48</v>
      </c>
      <c r="M107">
        <v>130</v>
      </c>
      <c r="N107">
        <v>0.36899999999999999</v>
      </c>
      <c r="O107">
        <v>48</v>
      </c>
      <c r="P107">
        <v>95</v>
      </c>
      <c r="Q107">
        <v>0.505</v>
      </c>
      <c r="R107">
        <v>0.53300000000000003</v>
      </c>
      <c r="S107">
        <v>42</v>
      </c>
      <c r="T107">
        <v>50</v>
      </c>
      <c r="U107">
        <v>0.84</v>
      </c>
      <c r="V107">
        <v>42</v>
      </c>
      <c r="W107">
        <v>116</v>
      </c>
      <c r="X107">
        <v>158</v>
      </c>
      <c r="Y107">
        <v>50</v>
      </c>
      <c r="Z107">
        <v>14</v>
      </c>
      <c r="AA107">
        <v>33</v>
      </c>
      <c r="AB107">
        <v>38</v>
      </c>
      <c r="AC107">
        <v>81</v>
      </c>
      <c r="AD107">
        <v>282</v>
      </c>
    </row>
    <row r="108" spans="1:30">
      <c r="A108" s="72">
        <v>86</v>
      </c>
      <c r="B108" t="s">
        <v>870</v>
      </c>
      <c r="C108" t="s">
        <v>811</v>
      </c>
      <c r="D108">
        <v>37</v>
      </c>
      <c r="E108" t="s">
        <v>829</v>
      </c>
      <c r="F108">
        <v>49</v>
      </c>
      <c r="G108">
        <v>0</v>
      </c>
      <c r="H108">
        <v>632</v>
      </c>
      <c r="I108">
        <v>45</v>
      </c>
      <c r="J108">
        <v>120</v>
      </c>
      <c r="K108">
        <v>0.375</v>
      </c>
      <c r="L108">
        <v>14</v>
      </c>
      <c r="M108">
        <v>57</v>
      </c>
      <c r="N108">
        <v>0.246</v>
      </c>
      <c r="O108">
        <v>31</v>
      </c>
      <c r="P108">
        <v>63</v>
      </c>
      <c r="Q108">
        <v>0.49199999999999999</v>
      </c>
      <c r="R108">
        <v>0.433</v>
      </c>
      <c r="S108">
        <v>9</v>
      </c>
      <c r="T108">
        <v>11</v>
      </c>
      <c r="U108">
        <v>0.81799999999999995</v>
      </c>
      <c r="V108">
        <v>11</v>
      </c>
      <c r="W108">
        <v>49</v>
      </c>
      <c r="X108">
        <v>60</v>
      </c>
      <c r="Y108">
        <v>115</v>
      </c>
      <c r="Z108">
        <v>16</v>
      </c>
      <c r="AA108">
        <v>3</v>
      </c>
      <c r="AB108">
        <v>35</v>
      </c>
      <c r="AC108">
        <v>64</v>
      </c>
      <c r="AD108">
        <v>113</v>
      </c>
    </row>
    <row r="109" spans="1:30">
      <c r="A109" s="72">
        <v>87</v>
      </c>
      <c r="B109" t="s">
        <v>871</v>
      </c>
      <c r="C109" t="s">
        <v>769</v>
      </c>
      <c r="D109">
        <v>25</v>
      </c>
      <c r="E109" t="s">
        <v>846</v>
      </c>
      <c r="F109">
        <v>82</v>
      </c>
      <c r="G109">
        <v>23</v>
      </c>
      <c r="H109">
        <v>2035</v>
      </c>
      <c r="I109">
        <v>325</v>
      </c>
      <c r="J109">
        <v>756</v>
      </c>
      <c r="K109">
        <v>0.43</v>
      </c>
      <c r="L109">
        <v>151</v>
      </c>
      <c r="M109">
        <v>435</v>
      </c>
      <c r="N109">
        <v>0.34699999999999998</v>
      </c>
      <c r="O109">
        <v>174</v>
      </c>
      <c r="P109">
        <v>321</v>
      </c>
      <c r="Q109">
        <v>0.54200000000000004</v>
      </c>
      <c r="R109">
        <v>0.53</v>
      </c>
      <c r="S109">
        <v>137</v>
      </c>
      <c r="T109">
        <v>158</v>
      </c>
      <c r="U109">
        <v>0.86699999999999999</v>
      </c>
      <c r="V109">
        <v>48</v>
      </c>
      <c r="W109">
        <v>190</v>
      </c>
      <c r="X109">
        <v>238</v>
      </c>
      <c r="Y109">
        <v>110</v>
      </c>
      <c r="Z109">
        <v>73</v>
      </c>
      <c r="AA109">
        <v>13</v>
      </c>
      <c r="AB109">
        <v>65</v>
      </c>
      <c r="AC109">
        <v>137</v>
      </c>
      <c r="AD109">
        <v>938</v>
      </c>
    </row>
    <row r="110" spans="1:30">
      <c r="A110" s="72">
        <v>88</v>
      </c>
      <c r="B110" t="s">
        <v>872</v>
      </c>
      <c r="C110" t="s">
        <v>811</v>
      </c>
      <c r="D110">
        <v>27</v>
      </c>
      <c r="E110" t="s">
        <v>772</v>
      </c>
      <c r="F110">
        <v>30</v>
      </c>
      <c r="G110">
        <v>16</v>
      </c>
      <c r="H110">
        <v>629</v>
      </c>
      <c r="I110">
        <v>64</v>
      </c>
      <c r="J110">
        <v>164</v>
      </c>
      <c r="K110">
        <v>0.39</v>
      </c>
      <c r="L110">
        <v>34</v>
      </c>
      <c r="M110">
        <v>96</v>
      </c>
      <c r="N110">
        <v>0.35399999999999998</v>
      </c>
      <c r="O110">
        <v>30</v>
      </c>
      <c r="P110">
        <v>68</v>
      </c>
      <c r="Q110">
        <v>0.441</v>
      </c>
      <c r="R110">
        <v>0.49399999999999999</v>
      </c>
      <c r="S110">
        <v>19</v>
      </c>
      <c r="T110">
        <v>24</v>
      </c>
      <c r="U110">
        <v>0.79200000000000004</v>
      </c>
      <c r="V110">
        <v>6</v>
      </c>
      <c r="W110">
        <v>52</v>
      </c>
      <c r="X110">
        <v>58</v>
      </c>
      <c r="Y110">
        <v>84</v>
      </c>
      <c r="Z110">
        <v>14</v>
      </c>
      <c r="AA110">
        <v>2</v>
      </c>
      <c r="AB110">
        <v>35</v>
      </c>
      <c r="AC110">
        <v>52</v>
      </c>
      <c r="AD110">
        <v>181</v>
      </c>
    </row>
    <row r="111" spans="1:30">
      <c r="A111" s="72">
        <v>88</v>
      </c>
      <c r="B111" t="s">
        <v>872</v>
      </c>
      <c r="C111" t="s">
        <v>811</v>
      </c>
      <c r="D111">
        <v>27</v>
      </c>
      <c r="E111" t="s">
        <v>818</v>
      </c>
      <c r="F111">
        <v>19</v>
      </c>
      <c r="G111">
        <v>15</v>
      </c>
      <c r="H111">
        <v>503</v>
      </c>
      <c r="I111">
        <v>51</v>
      </c>
      <c r="J111">
        <v>129</v>
      </c>
      <c r="K111">
        <v>0.39500000000000002</v>
      </c>
      <c r="L111">
        <v>25</v>
      </c>
      <c r="M111">
        <v>72</v>
      </c>
      <c r="N111">
        <v>0.34699999999999998</v>
      </c>
      <c r="O111">
        <v>26</v>
      </c>
      <c r="P111">
        <v>57</v>
      </c>
      <c r="Q111">
        <v>0.45600000000000002</v>
      </c>
      <c r="R111">
        <v>0.49199999999999999</v>
      </c>
      <c r="S111">
        <v>15</v>
      </c>
      <c r="T111">
        <v>20</v>
      </c>
      <c r="U111">
        <v>0.75</v>
      </c>
      <c r="V111">
        <v>5</v>
      </c>
      <c r="W111">
        <v>44</v>
      </c>
      <c r="X111">
        <v>49</v>
      </c>
      <c r="Y111">
        <v>62</v>
      </c>
      <c r="Z111">
        <v>12</v>
      </c>
      <c r="AA111">
        <v>0</v>
      </c>
      <c r="AB111">
        <v>29</v>
      </c>
      <c r="AC111">
        <v>46</v>
      </c>
      <c r="AD111">
        <v>142</v>
      </c>
    </row>
    <row r="112" spans="1:30">
      <c r="A112" s="72">
        <v>88</v>
      </c>
      <c r="B112" t="s">
        <v>872</v>
      </c>
      <c r="C112" t="s">
        <v>811</v>
      </c>
      <c r="D112">
        <v>27</v>
      </c>
      <c r="E112" t="s">
        <v>782</v>
      </c>
      <c r="F112">
        <v>7</v>
      </c>
      <c r="G112">
        <v>1</v>
      </c>
      <c r="H112">
        <v>95</v>
      </c>
      <c r="I112">
        <v>11</v>
      </c>
      <c r="J112">
        <v>29</v>
      </c>
      <c r="K112">
        <v>0.379</v>
      </c>
      <c r="L112">
        <v>7</v>
      </c>
      <c r="M112">
        <v>19</v>
      </c>
      <c r="N112">
        <v>0.36799999999999999</v>
      </c>
      <c r="O112">
        <v>4</v>
      </c>
      <c r="P112">
        <v>10</v>
      </c>
      <c r="Q112">
        <v>0.4</v>
      </c>
      <c r="R112">
        <v>0.5</v>
      </c>
      <c r="S112">
        <v>4</v>
      </c>
      <c r="T112">
        <v>4</v>
      </c>
      <c r="U112">
        <v>1</v>
      </c>
      <c r="V112">
        <v>0</v>
      </c>
      <c r="W112">
        <v>5</v>
      </c>
      <c r="X112">
        <v>5</v>
      </c>
      <c r="Y112">
        <v>19</v>
      </c>
      <c r="Z112">
        <v>2</v>
      </c>
      <c r="AA112">
        <v>1</v>
      </c>
      <c r="AB112">
        <v>4</v>
      </c>
      <c r="AC112">
        <v>4</v>
      </c>
      <c r="AD112">
        <v>33</v>
      </c>
    </row>
    <row r="113" spans="1:30">
      <c r="A113" s="72">
        <v>88</v>
      </c>
      <c r="B113" t="s">
        <v>872</v>
      </c>
      <c r="C113" t="s">
        <v>811</v>
      </c>
      <c r="D113">
        <v>27</v>
      </c>
      <c r="E113" t="s">
        <v>802</v>
      </c>
      <c r="F113">
        <v>4</v>
      </c>
      <c r="G113">
        <v>0</v>
      </c>
      <c r="H113">
        <v>31</v>
      </c>
      <c r="I113">
        <v>2</v>
      </c>
      <c r="J113">
        <v>6</v>
      </c>
      <c r="K113">
        <v>0.33300000000000002</v>
      </c>
      <c r="L113">
        <v>2</v>
      </c>
      <c r="M113">
        <v>5</v>
      </c>
      <c r="N113">
        <v>0.4</v>
      </c>
      <c r="O113">
        <v>0</v>
      </c>
      <c r="P113">
        <v>1</v>
      </c>
      <c r="Q113">
        <v>0</v>
      </c>
      <c r="R113">
        <v>0.5</v>
      </c>
      <c r="S113">
        <v>0</v>
      </c>
      <c r="T113">
        <v>0</v>
      </c>
      <c r="V113">
        <v>1</v>
      </c>
      <c r="W113">
        <v>3</v>
      </c>
      <c r="X113">
        <v>4</v>
      </c>
      <c r="Y113">
        <v>3</v>
      </c>
      <c r="Z113">
        <v>0</v>
      </c>
      <c r="AA113">
        <v>1</v>
      </c>
      <c r="AB113">
        <v>2</v>
      </c>
      <c r="AC113">
        <v>2</v>
      </c>
      <c r="AD113">
        <v>6</v>
      </c>
    </row>
    <row r="114" spans="1:30">
      <c r="A114" s="72">
        <v>89</v>
      </c>
      <c r="B114" t="s">
        <v>873</v>
      </c>
      <c r="C114" t="s">
        <v>776</v>
      </c>
      <c r="D114">
        <v>24</v>
      </c>
      <c r="E114" t="s">
        <v>800</v>
      </c>
      <c r="F114">
        <v>67</v>
      </c>
      <c r="G114">
        <v>67</v>
      </c>
      <c r="H114">
        <v>2249</v>
      </c>
      <c r="I114">
        <v>474</v>
      </c>
      <c r="J114">
        <v>732</v>
      </c>
      <c r="K114">
        <v>0.64800000000000002</v>
      </c>
      <c r="L114">
        <v>0</v>
      </c>
      <c r="M114">
        <v>0</v>
      </c>
      <c r="O114">
        <v>474</v>
      </c>
      <c r="P114">
        <v>732</v>
      </c>
      <c r="Q114">
        <v>0.64800000000000002</v>
      </c>
      <c r="R114">
        <v>0.64800000000000002</v>
      </c>
      <c r="S114">
        <v>166</v>
      </c>
      <c r="T114">
        <v>261</v>
      </c>
      <c r="U114">
        <v>0.63600000000000001</v>
      </c>
      <c r="V114">
        <v>298</v>
      </c>
      <c r="W114">
        <v>550</v>
      </c>
      <c r="X114">
        <v>848</v>
      </c>
      <c r="Y114">
        <v>96</v>
      </c>
      <c r="Z114">
        <v>44</v>
      </c>
      <c r="AA114">
        <v>102</v>
      </c>
      <c r="AB114">
        <v>94</v>
      </c>
      <c r="AC114">
        <v>168</v>
      </c>
      <c r="AD114">
        <v>1114</v>
      </c>
    </row>
    <row r="115" spans="1:30">
      <c r="A115" s="72">
        <v>90</v>
      </c>
      <c r="B115" t="s">
        <v>874</v>
      </c>
      <c r="C115" t="s">
        <v>766</v>
      </c>
      <c r="D115">
        <v>32</v>
      </c>
      <c r="E115" t="s">
        <v>774</v>
      </c>
      <c r="F115">
        <v>67</v>
      </c>
      <c r="G115">
        <v>8</v>
      </c>
      <c r="H115">
        <v>1703</v>
      </c>
      <c r="I115">
        <v>227</v>
      </c>
      <c r="J115">
        <v>575</v>
      </c>
      <c r="K115">
        <v>0.39500000000000002</v>
      </c>
      <c r="L115">
        <v>106</v>
      </c>
      <c r="M115">
        <v>310</v>
      </c>
      <c r="N115">
        <v>0.34200000000000003</v>
      </c>
      <c r="O115">
        <v>121</v>
      </c>
      <c r="P115">
        <v>265</v>
      </c>
      <c r="Q115">
        <v>0.45700000000000002</v>
      </c>
      <c r="R115">
        <v>0.48699999999999999</v>
      </c>
      <c r="S115">
        <v>184</v>
      </c>
      <c r="T115">
        <v>242</v>
      </c>
      <c r="U115">
        <v>0.76</v>
      </c>
      <c r="V115">
        <v>68</v>
      </c>
      <c r="W115">
        <v>281</v>
      </c>
      <c r="X115">
        <v>349</v>
      </c>
      <c r="Y115">
        <v>85</v>
      </c>
      <c r="Z115">
        <v>31</v>
      </c>
      <c r="AA115">
        <v>10</v>
      </c>
      <c r="AB115">
        <v>73</v>
      </c>
      <c r="AC115">
        <v>114</v>
      </c>
      <c r="AD115">
        <v>744</v>
      </c>
    </row>
    <row r="116" spans="1:30">
      <c r="A116" s="72">
        <v>91</v>
      </c>
      <c r="B116" t="s">
        <v>1463</v>
      </c>
      <c r="C116" t="s">
        <v>811</v>
      </c>
      <c r="D116">
        <v>23</v>
      </c>
      <c r="E116" t="s">
        <v>788</v>
      </c>
      <c r="F116">
        <v>39</v>
      </c>
      <c r="G116">
        <v>3</v>
      </c>
      <c r="H116">
        <v>577</v>
      </c>
      <c r="I116">
        <v>56</v>
      </c>
      <c r="J116">
        <v>185</v>
      </c>
      <c r="K116">
        <v>0.30299999999999999</v>
      </c>
      <c r="L116">
        <v>34</v>
      </c>
      <c r="M116">
        <v>102</v>
      </c>
      <c r="N116">
        <v>0.33300000000000002</v>
      </c>
      <c r="O116">
        <v>22</v>
      </c>
      <c r="P116">
        <v>83</v>
      </c>
      <c r="Q116">
        <v>0.26500000000000001</v>
      </c>
      <c r="R116">
        <v>0.39500000000000002</v>
      </c>
      <c r="S116">
        <v>26</v>
      </c>
      <c r="T116">
        <v>32</v>
      </c>
      <c r="U116">
        <v>0.81299999999999994</v>
      </c>
      <c r="V116">
        <v>14</v>
      </c>
      <c r="W116">
        <v>52</v>
      </c>
      <c r="X116">
        <v>66</v>
      </c>
      <c r="Y116">
        <v>69</v>
      </c>
      <c r="Z116">
        <v>26</v>
      </c>
      <c r="AA116">
        <v>11</v>
      </c>
      <c r="AB116">
        <v>33</v>
      </c>
      <c r="AC116">
        <v>55</v>
      </c>
      <c r="AD116">
        <v>172</v>
      </c>
    </row>
    <row r="117" spans="1:30">
      <c r="A117" s="72">
        <v>92</v>
      </c>
      <c r="B117" t="s">
        <v>875</v>
      </c>
      <c r="C117" t="s">
        <v>766</v>
      </c>
      <c r="D117">
        <v>42</v>
      </c>
      <c r="E117" t="s">
        <v>831</v>
      </c>
      <c r="F117">
        <v>76</v>
      </c>
      <c r="G117">
        <v>9</v>
      </c>
      <c r="H117">
        <v>1330</v>
      </c>
      <c r="I117">
        <v>196</v>
      </c>
      <c r="J117">
        <v>468</v>
      </c>
      <c r="K117">
        <v>0.41899999999999998</v>
      </c>
      <c r="L117">
        <v>123</v>
      </c>
      <c r="M117">
        <v>316</v>
      </c>
      <c r="N117">
        <v>0.38900000000000001</v>
      </c>
      <c r="O117">
        <v>73</v>
      </c>
      <c r="P117">
        <v>152</v>
      </c>
      <c r="Q117">
        <v>0.48</v>
      </c>
      <c r="R117">
        <v>0.55000000000000004</v>
      </c>
      <c r="S117">
        <v>47</v>
      </c>
      <c r="T117">
        <v>66</v>
      </c>
      <c r="U117">
        <v>0.71199999999999997</v>
      </c>
      <c r="V117">
        <v>31</v>
      </c>
      <c r="W117">
        <v>163</v>
      </c>
      <c r="X117">
        <v>194</v>
      </c>
      <c r="Y117">
        <v>87</v>
      </c>
      <c r="Z117">
        <v>44</v>
      </c>
      <c r="AA117">
        <v>27</v>
      </c>
      <c r="AB117">
        <v>48</v>
      </c>
      <c r="AC117">
        <v>141</v>
      </c>
      <c r="AD117">
        <v>562</v>
      </c>
    </row>
    <row r="118" spans="1:30">
      <c r="A118" s="72">
        <v>93</v>
      </c>
      <c r="B118" t="s">
        <v>1464</v>
      </c>
      <c r="C118" t="s">
        <v>776</v>
      </c>
      <c r="D118">
        <v>19</v>
      </c>
      <c r="E118" t="s">
        <v>867</v>
      </c>
      <c r="F118">
        <v>44</v>
      </c>
      <c r="G118">
        <v>44</v>
      </c>
      <c r="H118">
        <v>1110</v>
      </c>
      <c r="I118">
        <v>180</v>
      </c>
      <c r="J118">
        <v>371</v>
      </c>
      <c r="K118">
        <v>0.48499999999999999</v>
      </c>
      <c r="L118">
        <v>6</v>
      </c>
      <c r="M118">
        <v>32</v>
      </c>
      <c r="N118">
        <v>0.188</v>
      </c>
      <c r="O118">
        <v>174</v>
      </c>
      <c r="P118">
        <v>339</v>
      </c>
      <c r="Q118">
        <v>0.51300000000000001</v>
      </c>
      <c r="R118">
        <v>0.49299999999999999</v>
      </c>
      <c r="S118">
        <v>89</v>
      </c>
      <c r="T118">
        <v>112</v>
      </c>
      <c r="U118">
        <v>0.79500000000000004</v>
      </c>
      <c r="V118">
        <v>87</v>
      </c>
      <c r="W118">
        <v>220</v>
      </c>
      <c r="X118">
        <v>307</v>
      </c>
      <c r="Y118">
        <v>78</v>
      </c>
      <c r="Z118">
        <v>26</v>
      </c>
      <c r="AA118">
        <v>58</v>
      </c>
      <c r="AB118">
        <v>65</v>
      </c>
      <c r="AC118">
        <v>152</v>
      </c>
      <c r="AD118">
        <v>455</v>
      </c>
    </row>
    <row r="119" spans="1:30">
      <c r="A119" s="72">
        <v>94</v>
      </c>
      <c r="B119" t="s">
        <v>876</v>
      </c>
      <c r="C119" t="s">
        <v>811</v>
      </c>
      <c r="D119">
        <v>27</v>
      </c>
      <c r="E119" t="s">
        <v>772</v>
      </c>
      <c r="F119">
        <v>28</v>
      </c>
      <c r="G119">
        <v>1</v>
      </c>
      <c r="H119">
        <v>372</v>
      </c>
      <c r="I119">
        <v>46</v>
      </c>
      <c r="J119">
        <v>123</v>
      </c>
      <c r="K119">
        <v>0.374</v>
      </c>
      <c r="L119">
        <v>10</v>
      </c>
      <c r="M119">
        <v>38</v>
      </c>
      <c r="N119">
        <v>0.26300000000000001</v>
      </c>
      <c r="O119">
        <v>36</v>
      </c>
      <c r="P119">
        <v>85</v>
      </c>
      <c r="Q119">
        <v>0.42399999999999999</v>
      </c>
      <c r="R119">
        <v>0.41499999999999998</v>
      </c>
      <c r="S119">
        <v>32</v>
      </c>
      <c r="T119">
        <v>53</v>
      </c>
      <c r="U119">
        <v>0.60399999999999998</v>
      </c>
      <c r="V119">
        <v>19</v>
      </c>
      <c r="W119">
        <v>51</v>
      </c>
      <c r="X119">
        <v>70</v>
      </c>
      <c r="Y119">
        <v>70</v>
      </c>
      <c r="Z119">
        <v>20</v>
      </c>
      <c r="AA119">
        <v>15</v>
      </c>
      <c r="AB119">
        <v>20</v>
      </c>
      <c r="AC119">
        <v>48</v>
      </c>
      <c r="AD119">
        <v>134</v>
      </c>
    </row>
    <row r="120" spans="1:30">
      <c r="A120" s="72">
        <v>94</v>
      </c>
      <c r="B120" t="s">
        <v>876</v>
      </c>
      <c r="C120" t="s">
        <v>811</v>
      </c>
      <c r="D120">
        <v>27</v>
      </c>
      <c r="E120" t="s">
        <v>800</v>
      </c>
      <c r="F120">
        <v>16</v>
      </c>
      <c r="G120">
        <v>1</v>
      </c>
      <c r="H120">
        <v>145</v>
      </c>
      <c r="I120">
        <v>25</v>
      </c>
      <c r="J120">
        <v>61</v>
      </c>
      <c r="K120">
        <v>0.41</v>
      </c>
      <c r="L120">
        <v>7</v>
      </c>
      <c r="M120">
        <v>19</v>
      </c>
      <c r="N120">
        <v>0.36799999999999999</v>
      </c>
      <c r="O120">
        <v>18</v>
      </c>
      <c r="P120">
        <v>42</v>
      </c>
      <c r="Q120">
        <v>0.42899999999999999</v>
      </c>
      <c r="R120">
        <v>0.46700000000000003</v>
      </c>
      <c r="S120">
        <v>12</v>
      </c>
      <c r="T120">
        <v>26</v>
      </c>
      <c r="U120">
        <v>0.46200000000000002</v>
      </c>
      <c r="V120">
        <v>3</v>
      </c>
      <c r="W120">
        <v>10</v>
      </c>
      <c r="X120">
        <v>13</v>
      </c>
      <c r="Y120">
        <v>21</v>
      </c>
      <c r="Z120">
        <v>9</v>
      </c>
      <c r="AA120">
        <v>6</v>
      </c>
      <c r="AB120">
        <v>10</v>
      </c>
      <c r="AC120">
        <v>27</v>
      </c>
      <c r="AD120">
        <v>69</v>
      </c>
    </row>
    <row r="121" spans="1:30">
      <c r="A121" s="72">
        <v>94</v>
      </c>
      <c r="B121" t="s">
        <v>876</v>
      </c>
      <c r="C121" t="s">
        <v>811</v>
      </c>
      <c r="D121">
        <v>27</v>
      </c>
      <c r="E121" t="s">
        <v>812</v>
      </c>
      <c r="F121">
        <v>12</v>
      </c>
      <c r="G121">
        <v>0</v>
      </c>
      <c r="H121">
        <v>227</v>
      </c>
      <c r="I121">
        <v>21</v>
      </c>
      <c r="J121">
        <v>62</v>
      </c>
      <c r="K121">
        <v>0.33900000000000002</v>
      </c>
      <c r="L121">
        <v>3</v>
      </c>
      <c r="M121">
        <v>19</v>
      </c>
      <c r="N121">
        <v>0.158</v>
      </c>
      <c r="O121">
        <v>18</v>
      </c>
      <c r="P121">
        <v>43</v>
      </c>
      <c r="Q121">
        <v>0.41899999999999998</v>
      </c>
      <c r="R121">
        <v>0.36299999999999999</v>
      </c>
      <c r="S121">
        <v>20</v>
      </c>
      <c r="T121">
        <v>27</v>
      </c>
      <c r="U121">
        <v>0.74099999999999999</v>
      </c>
      <c r="V121">
        <v>16</v>
      </c>
      <c r="W121">
        <v>41</v>
      </c>
      <c r="X121">
        <v>57</v>
      </c>
      <c r="Y121">
        <v>49</v>
      </c>
      <c r="Z121">
        <v>11</v>
      </c>
      <c r="AA121">
        <v>9</v>
      </c>
      <c r="AB121">
        <v>10</v>
      </c>
      <c r="AC121">
        <v>21</v>
      </c>
      <c r="AD121">
        <v>65</v>
      </c>
    </row>
    <row r="122" spans="1:30">
      <c r="A122" s="72">
        <v>95</v>
      </c>
      <c r="B122" t="s">
        <v>1316</v>
      </c>
      <c r="C122" t="s">
        <v>811</v>
      </c>
      <c r="D122">
        <v>24</v>
      </c>
      <c r="E122" t="s">
        <v>846</v>
      </c>
      <c r="F122">
        <v>25</v>
      </c>
      <c r="G122">
        <v>4</v>
      </c>
      <c r="H122">
        <v>531</v>
      </c>
      <c r="I122">
        <v>77</v>
      </c>
      <c r="J122">
        <v>173</v>
      </c>
      <c r="K122">
        <v>0.44500000000000001</v>
      </c>
      <c r="L122">
        <v>24</v>
      </c>
      <c r="M122">
        <v>50</v>
      </c>
      <c r="N122">
        <v>0.48</v>
      </c>
      <c r="O122">
        <v>53</v>
      </c>
      <c r="P122">
        <v>123</v>
      </c>
      <c r="Q122">
        <v>0.43099999999999999</v>
      </c>
      <c r="R122">
        <v>0.51400000000000001</v>
      </c>
      <c r="S122">
        <v>51</v>
      </c>
      <c r="T122">
        <v>64</v>
      </c>
      <c r="U122">
        <v>0.79700000000000004</v>
      </c>
      <c r="V122">
        <v>20</v>
      </c>
      <c r="W122">
        <v>47</v>
      </c>
      <c r="X122">
        <v>67</v>
      </c>
      <c r="Y122">
        <v>77</v>
      </c>
      <c r="Z122">
        <v>24</v>
      </c>
      <c r="AA122">
        <v>9</v>
      </c>
      <c r="AB122">
        <v>42</v>
      </c>
      <c r="AC122">
        <v>54</v>
      </c>
      <c r="AD122">
        <v>229</v>
      </c>
    </row>
    <row r="123" spans="1:30">
      <c r="A123" s="72">
        <v>96</v>
      </c>
      <c r="B123" t="s">
        <v>877</v>
      </c>
      <c r="C123" t="s">
        <v>794</v>
      </c>
      <c r="D123">
        <v>30</v>
      </c>
      <c r="E123" t="s">
        <v>788</v>
      </c>
      <c r="F123">
        <v>36</v>
      </c>
      <c r="G123">
        <v>0</v>
      </c>
      <c r="H123">
        <v>520</v>
      </c>
      <c r="I123">
        <v>86</v>
      </c>
      <c r="J123">
        <v>161</v>
      </c>
      <c r="K123">
        <v>0.53400000000000003</v>
      </c>
      <c r="L123">
        <v>15</v>
      </c>
      <c r="M123">
        <v>43</v>
      </c>
      <c r="N123">
        <v>0.34899999999999998</v>
      </c>
      <c r="O123">
        <v>71</v>
      </c>
      <c r="P123">
        <v>118</v>
      </c>
      <c r="Q123">
        <v>0.60199999999999998</v>
      </c>
      <c r="R123">
        <v>0.58099999999999996</v>
      </c>
      <c r="S123">
        <v>39</v>
      </c>
      <c r="T123">
        <v>58</v>
      </c>
      <c r="U123">
        <v>0.67200000000000004</v>
      </c>
      <c r="V123">
        <v>17</v>
      </c>
      <c r="W123">
        <v>98</v>
      </c>
      <c r="X123">
        <v>115</v>
      </c>
      <c r="Y123">
        <v>26</v>
      </c>
      <c r="Z123">
        <v>20</v>
      </c>
      <c r="AA123">
        <v>9</v>
      </c>
      <c r="AB123">
        <v>23</v>
      </c>
      <c r="AC123">
        <v>35</v>
      </c>
      <c r="AD123">
        <v>226</v>
      </c>
    </row>
    <row r="124" spans="1:30">
      <c r="A124" s="72">
        <v>97</v>
      </c>
      <c r="B124" t="s">
        <v>878</v>
      </c>
      <c r="C124" t="s">
        <v>776</v>
      </c>
      <c r="D124">
        <v>25</v>
      </c>
      <c r="E124" t="s">
        <v>778</v>
      </c>
      <c r="F124">
        <v>81</v>
      </c>
      <c r="G124">
        <v>81</v>
      </c>
      <c r="H124">
        <v>2213</v>
      </c>
      <c r="I124">
        <v>412</v>
      </c>
      <c r="J124">
        <v>741</v>
      </c>
      <c r="K124">
        <v>0.55600000000000005</v>
      </c>
      <c r="L124">
        <v>1</v>
      </c>
      <c r="M124">
        <v>2</v>
      </c>
      <c r="N124">
        <v>0.5</v>
      </c>
      <c r="O124">
        <v>411</v>
      </c>
      <c r="P124">
        <v>739</v>
      </c>
      <c r="Q124">
        <v>0.55600000000000005</v>
      </c>
      <c r="R124">
        <v>0.55700000000000005</v>
      </c>
      <c r="S124">
        <v>140</v>
      </c>
      <c r="T124">
        <v>254</v>
      </c>
      <c r="U124">
        <v>0.55100000000000005</v>
      </c>
      <c r="V124">
        <v>181</v>
      </c>
      <c r="W124">
        <v>497</v>
      </c>
      <c r="X124">
        <v>678</v>
      </c>
      <c r="Y124">
        <v>194</v>
      </c>
      <c r="Z124">
        <v>96</v>
      </c>
      <c r="AA124">
        <v>51</v>
      </c>
      <c r="AB124">
        <v>84</v>
      </c>
      <c r="AC124">
        <v>227</v>
      </c>
      <c r="AD124">
        <v>965</v>
      </c>
    </row>
    <row r="125" spans="1:30">
      <c r="A125" s="72">
        <v>98</v>
      </c>
      <c r="B125" t="s">
        <v>1465</v>
      </c>
      <c r="C125" t="s">
        <v>811</v>
      </c>
      <c r="D125">
        <v>23</v>
      </c>
      <c r="E125" t="s">
        <v>812</v>
      </c>
      <c r="F125">
        <v>4</v>
      </c>
      <c r="G125">
        <v>0</v>
      </c>
      <c r="H125">
        <v>16</v>
      </c>
      <c r="I125">
        <v>4</v>
      </c>
      <c r="J125">
        <v>8</v>
      </c>
      <c r="K125">
        <v>0.5</v>
      </c>
      <c r="L125">
        <v>2</v>
      </c>
      <c r="M125">
        <v>3</v>
      </c>
      <c r="N125">
        <v>0.66700000000000004</v>
      </c>
      <c r="O125">
        <v>2</v>
      </c>
      <c r="P125">
        <v>5</v>
      </c>
      <c r="Q125">
        <v>0.4</v>
      </c>
      <c r="R125">
        <v>0.625</v>
      </c>
      <c r="S125">
        <v>0</v>
      </c>
      <c r="T125">
        <v>0</v>
      </c>
      <c r="V125">
        <v>1</v>
      </c>
      <c r="W125">
        <v>2</v>
      </c>
      <c r="X125">
        <v>3</v>
      </c>
      <c r="Y125">
        <v>4</v>
      </c>
      <c r="Z125">
        <v>1</v>
      </c>
      <c r="AA125">
        <v>0</v>
      </c>
      <c r="AB125">
        <v>0</v>
      </c>
      <c r="AC125">
        <v>0</v>
      </c>
      <c r="AD125">
        <v>10</v>
      </c>
    </row>
    <row r="126" spans="1:30">
      <c r="A126" s="72">
        <v>99</v>
      </c>
      <c r="B126" t="s">
        <v>1317</v>
      </c>
      <c r="C126" t="s">
        <v>766</v>
      </c>
      <c r="D126">
        <v>24</v>
      </c>
      <c r="E126" t="s">
        <v>851</v>
      </c>
      <c r="F126">
        <v>11</v>
      </c>
      <c r="G126">
        <v>0</v>
      </c>
      <c r="H126">
        <v>39</v>
      </c>
      <c r="I126">
        <v>3</v>
      </c>
      <c r="J126">
        <v>10</v>
      </c>
      <c r="K126">
        <v>0.3</v>
      </c>
      <c r="L126">
        <v>1</v>
      </c>
      <c r="M126">
        <v>5</v>
      </c>
      <c r="N126">
        <v>0.2</v>
      </c>
      <c r="O126">
        <v>2</v>
      </c>
      <c r="P126">
        <v>5</v>
      </c>
      <c r="Q126">
        <v>0.4</v>
      </c>
      <c r="R126">
        <v>0.35</v>
      </c>
      <c r="S126">
        <v>2</v>
      </c>
      <c r="T126">
        <v>2</v>
      </c>
      <c r="U126">
        <v>1</v>
      </c>
      <c r="V126">
        <v>3</v>
      </c>
      <c r="W126">
        <v>5</v>
      </c>
      <c r="X126">
        <v>8</v>
      </c>
      <c r="Y126">
        <v>1</v>
      </c>
      <c r="Z126">
        <v>0</v>
      </c>
      <c r="AA126">
        <v>0</v>
      </c>
      <c r="AB126">
        <v>1</v>
      </c>
      <c r="AC126">
        <v>3</v>
      </c>
      <c r="AD126">
        <v>9</v>
      </c>
    </row>
    <row r="127" spans="1:30">
      <c r="A127" s="72">
        <v>100</v>
      </c>
      <c r="B127" t="s">
        <v>879</v>
      </c>
      <c r="C127" t="s">
        <v>776</v>
      </c>
      <c r="D127">
        <v>36</v>
      </c>
      <c r="E127" t="s">
        <v>772</v>
      </c>
      <c r="F127">
        <v>55</v>
      </c>
      <c r="G127">
        <v>6</v>
      </c>
      <c r="H127">
        <v>875</v>
      </c>
      <c r="I127">
        <v>61</v>
      </c>
      <c r="J127">
        <v>99</v>
      </c>
      <c r="K127">
        <v>0.61599999999999999</v>
      </c>
      <c r="L127">
        <v>0</v>
      </c>
      <c r="M127">
        <v>1</v>
      </c>
      <c r="N127">
        <v>0</v>
      </c>
      <c r="O127">
        <v>61</v>
      </c>
      <c r="P127">
        <v>98</v>
      </c>
      <c r="Q127">
        <v>0.622</v>
      </c>
      <c r="R127">
        <v>0.61599999999999999</v>
      </c>
      <c r="S127">
        <v>51</v>
      </c>
      <c r="T127">
        <v>87</v>
      </c>
      <c r="U127">
        <v>0.58599999999999997</v>
      </c>
      <c r="V127">
        <v>92</v>
      </c>
      <c r="W127">
        <v>215</v>
      </c>
      <c r="X127">
        <v>307</v>
      </c>
      <c r="Y127">
        <v>37</v>
      </c>
      <c r="Z127">
        <v>21</v>
      </c>
      <c r="AA127">
        <v>23</v>
      </c>
      <c r="AB127">
        <v>42</v>
      </c>
      <c r="AC127">
        <v>110</v>
      </c>
      <c r="AD127">
        <v>173</v>
      </c>
    </row>
    <row r="128" spans="1:30">
      <c r="A128" s="72">
        <v>100</v>
      </c>
      <c r="B128" t="s">
        <v>879</v>
      </c>
      <c r="C128" t="s">
        <v>776</v>
      </c>
      <c r="D128">
        <v>36</v>
      </c>
      <c r="E128" t="s">
        <v>818</v>
      </c>
      <c r="F128">
        <v>7</v>
      </c>
      <c r="G128">
        <v>0</v>
      </c>
      <c r="H128">
        <v>89</v>
      </c>
      <c r="I128">
        <v>8</v>
      </c>
      <c r="J128">
        <v>12</v>
      </c>
      <c r="K128">
        <v>0.66700000000000004</v>
      </c>
      <c r="L128">
        <v>0</v>
      </c>
      <c r="M128">
        <v>0</v>
      </c>
      <c r="O128">
        <v>8</v>
      </c>
      <c r="P128">
        <v>12</v>
      </c>
      <c r="Q128">
        <v>0.66700000000000004</v>
      </c>
      <c r="R128">
        <v>0.66700000000000004</v>
      </c>
      <c r="S128">
        <v>10</v>
      </c>
      <c r="T128">
        <v>18</v>
      </c>
      <c r="U128">
        <v>0.55600000000000005</v>
      </c>
      <c r="V128">
        <v>7</v>
      </c>
      <c r="W128">
        <v>32</v>
      </c>
      <c r="X128">
        <v>39</v>
      </c>
      <c r="Y128">
        <v>6</v>
      </c>
      <c r="Z128">
        <v>2</v>
      </c>
      <c r="AA128">
        <v>1</v>
      </c>
      <c r="AB128">
        <v>7</v>
      </c>
      <c r="AC128">
        <v>21</v>
      </c>
      <c r="AD128">
        <v>26</v>
      </c>
    </row>
    <row r="129" spans="1:30">
      <c r="A129" s="72">
        <v>100</v>
      </c>
      <c r="B129" t="s">
        <v>879</v>
      </c>
      <c r="C129" t="s">
        <v>776</v>
      </c>
      <c r="D129">
        <v>36</v>
      </c>
      <c r="E129" t="s">
        <v>846</v>
      </c>
      <c r="F129">
        <v>48</v>
      </c>
      <c r="G129">
        <v>6</v>
      </c>
      <c r="H129">
        <v>786</v>
      </c>
      <c r="I129">
        <v>53</v>
      </c>
      <c r="J129">
        <v>87</v>
      </c>
      <c r="K129">
        <v>0.60899999999999999</v>
      </c>
      <c r="L129">
        <v>0</v>
      </c>
      <c r="M129">
        <v>1</v>
      </c>
      <c r="N129">
        <v>0</v>
      </c>
      <c r="O129">
        <v>53</v>
      </c>
      <c r="P129">
        <v>86</v>
      </c>
      <c r="Q129">
        <v>0.61599999999999999</v>
      </c>
      <c r="R129">
        <v>0.60899999999999999</v>
      </c>
      <c r="S129">
        <v>41</v>
      </c>
      <c r="T129">
        <v>69</v>
      </c>
      <c r="U129">
        <v>0.59399999999999997</v>
      </c>
      <c r="V129">
        <v>85</v>
      </c>
      <c r="W129">
        <v>183</v>
      </c>
      <c r="X129">
        <v>268</v>
      </c>
      <c r="Y129">
        <v>31</v>
      </c>
      <c r="Z129">
        <v>19</v>
      </c>
      <c r="AA129">
        <v>22</v>
      </c>
      <c r="AB129">
        <v>35</v>
      </c>
      <c r="AC129">
        <v>89</v>
      </c>
      <c r="AD129">
        <v>147</v>
      </c>
    </row>
    <row r="130" spans="1:30">
      <c r="A130" s="72">
        <v>101</v>
      </c>
      <c r="B130" t="s">
        <v>880</v>
      </c>
      <c r="C130" t="s">
        <v>1449</v>
      </c>
      <c r="D130">
        <v>31</v>
      </c>
      <c r="E130" t="s">
        <v>772</v>
      </c>
      <c r="F130">
        <v>51</v>
      </c>
      <c r="G130">
        <v>33</v>
      </c>
      <c r="H130">
        <v>1177</v>
      </c>
      <c r="I130">
        <v>114</v>
      </c>
      <c r="J130">
        <v>273</v>
      </c>
      <c r="K130">
        <v>0.41799999999999998</v>
      </c>
      <c r="L130">
        <v>59</v>
      </c>
      <c r="M130">
        <v>158</v>
      </c>
      <c r="N130">
        <v>0.373</v>
      </c>
      <c r="O130">
        <v>55</v>
      </c>
      <c r="P130">
        <v>115</v>
      </c>
      <c r="Q130">
        <v>0.47799999999999998</v>
      </c>
      <c r="R130">
        <v>0.52600000000000002</v>
      </c>
      <c r="S130">
        <v>18</v>
      </c>
      <c r="T130">
        <v>25</v>
      </c>
      <c r="U130">
        <v>0.72</v>
      </c>
      <c r="V130">
        <v>48</v>
      </c>
      <c r="W130">
        <v>167</v>
      </c>
      <c r="X130">
        <v>215</v>
      </c>
      <c r="Y130">
        <v>82</v>
      </c>
      <c r="Z130">
        <v>25</v>
      </c>
      <c r="AA130">
        <v>21</v>
      </c>
      <c r="AB130">
        <v>46</v>
      </c>
      <c r="AC130">
        <v>123</v>
      </c>
      <c r="AD130">
        <v>305</v>
      </c>
    </row>
    <row r="131" spans="1:30">
      <c r="A131" s="72">
        <v>101</v>
      </c>
      <c r="B131" t="s">
        <v>880</v>
      </c>
      <c r="C131" t="s">
        <v>766</v>
      </c>
      <c r="D131">
        <v>31</v>
      </c>
      <c r="E131" t="s">
        <v>797</v>
      </c>
      <c r="F131">
        <v>36</v>
      </c>
      <c r="G131">
        <v>32</v>
      </c>
      <c r="H131">
        <v>951</v>
      </c>
      <c r="I131">
        <v>91</v>
      </c>
      <c r="J131">
        <v>207</v>
      </c>
      <c r="K131">
        <v>0.44</v>
      </c>
      <c r="L131">
        <v>46</v>
      </c>
      <c r="M131">
        <v>118</v>
      </c>
      <c r="N131">
        <v>0.39</v>
      </c>
      <c r="O131">
        <v>45</v>
      </c>
      <c r="P131">
        <v>89</v>
      </c>
      <c r="Q131">
        <v>0.50600000000000001</v>
      </c>
      <c r="R131">
        <v>0.55100000000000005</v>
      </c>
      <c r="S131">
        <v>13</v>
      </c>
      <c r="T131">
        <v>18</v>
      </c>
      <c r="U131">
        <v>0.72199999999999998</v>
      </c>
      <c r="V131">
        <v>44</v>
      </c>
      <c r="W131">
        <v>124</v>
      </c>
      <c r="X131">
        <v>168</v>
      </c>
      <c r="Y131">
        <v>72</v>
      </c>
      <c r="Z131">
        <v>22</v>
      </c>
      <c r="AA131">
        <v>18</v>
      </c>
      <c r="AB131">
        <v>39</v>
      </c>
      <c r="AC131">
        <v>94</v>
      </c>
      <c r="AD131">
        <v>241</v>
      </c>
    </row>
    <row r="132" spans="1:30">
      <c r="A132" s="72">
        <v>101</v>
      </c>
      <c r="B132" t="s">
        <v>880</v>
      </c>
      <c r="C132" t="s">
        <v>794</v>
      </c>
      <c r="D132">
        <v>31</v>
      </c>
      <c r="E132" t="s">
        <v>795</v>
      </c>
      <c r="F132">
        <v>15</v>
      </c>
      <c r="G132">
        <v>1</v>
      </c>
      <c r="H132">
        <v>226</v>
      </c>
      <c r="I132">
        <v>23</v>
      </c>
      <c r="J132">
        <v>66</v>
      </c>
      <c r="K132">
        <v>0.34799999999999998</v>
      </c>
      <c r="L132">
        <v>13</v>
      </c>
      <c r="M132">
        <v>40</v>
      </c>
      <c r="N132">
        <v>0.32500000000000001</v>
      </c>
      <c r="O132">
        <v>10</v>
      </c>
      <c r="P132">
        <v>26</v>
      </c>
      <c r="Q132">
        <v>0.38500000000000001</v>
      </c>
      <c r="R132">
        <v>0.44700000000000001</v>
      </c>
      <c r="S132">
        <v>5</v>
      </c>
      <c r="T132">
        <v>7</v>
      </c>
      <c r="U132">
        <v>0.71399999999999997</v>
      </c>
      <c r="V132">
        <v>4</v>
      </c>
      <c r="W132">
        <v>43</v>
      </c>
      <c r="X132">
        <v>47</v>
      </c>
      <c r="Y132">
        <v>10</v>
      </c>
      <c r="Z132">
        <v>3</v>
      </c>
      <c r="AA132">
        <v>3</v>
      </c>
      <c r="AB132">
        <v>7</v>
      </c>
      <c r="AC132">
        <v>29</v>
      </c>
      <c r="AD132">
        <v>64</v>
      </c>
    </row>
    <row r="133" spans="1:30">
      <c r="A133" s="72">
        <v>102</v>
      </c>
      <c r="B133" t="s">
        <v>1466</v>
      </c>
      <c r="C133" t="s">
        <v>811</v>
      </c>
      <c r="D133">
        <v>23</v>
      </c>
      <c r="E133" t="s">
        <v>826</v>
      </c>
      <c r="F133">
        <v>1</v>
      </c>
      <c r="G133">
        <v>0</v>
      </c>
      <c r="H133">
        <v>8</v>
      </c>
      <c r="I133">
        <v>1</v>
      </c>
      <c r="J133">
        <v>3</v>
      </c>
      <c r="K133">
        <v>0.33300000000000002</v>
      </c>
      <c r="L133">
        <v>0</v>
      </c>
      <c r="M133">
        <v>0</v>
      </c>
      <c r="O133">
        <v>1</v>
      </c>
      <c r="P133">
        <v>3</v>
      </c>
      <c r="Q133">
        <v>0.33300000000000002</v>
      </c>
      <c r="R133">
        <v>0.33300000000000002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2</v>
      </c>
    </row>
    <row r="134" spans="1:30">
      <c r="A134" s="72">
        <v>103</v>
      </c>
      <c r="B134" t="s">
        <v>1467</v>
      </c>
      <c r="C134" t="s">
        <v>811</v>
      </c>
      <c r="D134">
        <v>23</v>
      </c>
      <c r="E134" t="s">
        <v>800</v>
      </c>
      <c r="F134">
        <v>7</v>
      </c>
      <c r="G134">
        <v>0</v>
      </c>
      <c r="H134">
        <v>33</v>
      </c>
      <c r="I134">
        <v>2</v>
      </c>
      <c r="J134">
        <v>8</v>
      </c>
      <c r="K134">
        <v>0.25</v>
      </c>
      <c r="L134">
        <v>2</v>
      </c>
      <c r="M134">
        <v>5</v>
      </c>
      <c r="N134">
        <v>0.4</v>
      </c>
      <c r="O134">
        <v>0</v>
      </c>
      <c r="P134">
        <v>3</v>
      </c>
      <c r="Q134">
        <v>0</v>
      </c>
      <c r="R134">
        <v>0.375</v>
      </c>
      <c r="S134">
        <v>0</v>
      </c>
      <c r="T134">
        <v>0</v>
      </c>
      <c r="V134">
        <v>1</v>
      </c>
      <c r="W134">
        <v>3</v>
      </c>
      <c r="X134">
        <v>4</v>
      </c>
      <c r="Y134">
        <v>4</v>
      </c>
      <c r="Z134">
        <v>1</v>
      </c>
      <c r="AA134">
        <v>1</v>
      </c>
      <c r="AB134">
        <v>1</v>
      </c>
      <c r="AC134">
        <v>2</v>
      </c>
      <c r="AD134">
        <v>6</v>
      </c>
    </row>
    <row r="135" spans="1:30">
      <c r="A135" s="72">
        <v>104</v>
      </c>
      <c r="B135" t="s">
        <v>881</v>
      </c>
      <c r="C135" t="s">
        <v>766</v>
      </c>
      <c r="D135">
        <v>21</v>
      </c>
      <c r="E135" t="s">
        <v>772</v>
      </c>
      <c r="F135">
        <v>43</v>
      </c>
      <c r="G135">
        <v>2</v>
      </c>
      <c r="H135">
        <v>499</v>
      </c>
      <c r="I135">
        <v>67</v>
      </c>
      <c r="J135">
        <v>180</v>
      </c>
      <c r="K135">
        <v>0.372</v>
      </c>
      <c r="L135">
        <v>16</v>
      </c>
      <c r="M135">
        <v>72</v>
      </c>
      <c r="N135">
        <v>0.222</v>
      </c>
      <c r="O135">
        <v>51</v>
      </c>
      <c r="P135">
        <v>108</v>
      </c>
      <c r="Q135">
        <v>0.47199999999999998</v>
      </c>
      <c r="R135">
        <v>0.41699999999999998</v>
      </c>
      <c r="S135">
        <v>32</v>
      </c>
      <c r="T135">
        <v>45</v>
      </c>
      <c r="U135">
        <v>0.71099999999999997</v>
      </c>
      <c r="V135">
        <v>40</v>
      </c>
      <c r="W135">
        <v>102</v>
      </c>
      <c r="X135">
        <v>142</v>
      </c>
      <c r="Y135">
        <v>22</v>
      </c>
      <c r="Z135">
        <v>17</v>
      </c>
      <c r="AA135">
        <v>11</v>
      </c>
      <c r="AB135">
        <v>36</v>
      </c>
      <c r="AC135">
        <v>81</v>
      </c>
      <c r="AD135">
        <v>182</v>
      </c>
    </row>
    <row r="136" spans="1:30">
      <c r="A136" s="72">
        <v>104</v>
      </c>
      <c r="B136" t="s">
        <v>881</v>
      </c>
      <c r="C136" t="s">
        <v>766</v>
      </c>
      <c r="D136">
        <v>21</v>
      </c>
      <c r="E136" t="s">
        <v>800</v>
      </c>
      <c r="F136">
        <v>16</v>
      </c>
      <c r="G136">
        <v>0</v>
      </c>
      <c r="H136">
        <v>104</v>
      </c>
      <c r="I136">
        <v>11</v>
      </c>
      <c r="J136">
        <v>34</v>
      </c>
      <c r="K136">
        <v>0.32400000000000001</v>
      </c>
      <c r="L136">
        <v>1</v>
      </c>
      <c r="M136">
        <v>15</v>
      </c>
      <c r="N136">
        <v>6.7000000000000004E-2</v>
      </c>
      <c r="O136">
        <v>10</v>
      </c>
      <c r="P136">
        <v>19</v>
      </c>
      <c r="Q136">
        <v>0.52600000000000002</v>
      </c>
      <c r="R136">
        <v>0.33800000000000002</v>
      </c>
      <c r="S136">
        <v>6</v>
      </c>
      <c r="T136">
        <v>7</v>
      </c>
      <c r="U136">
        <v>0.85699999999999998</v>
      </c>
      <c r="V136">
        <v>7</v>
      </c>
      <c r="W136">
        <v>21</v>
      </c>
      <c r="X136">
        <v>28</v>
      </c>
      <c r="Y136">
        <v>6</v>
      </c>
      <c r="Z136">
        <v>2</v>
      </c>
      <c r="AA136">
        <v>4</v>
      </c>
      <c r="AB136">
        <v>12</v>
      </c>
      <c r="AC136">
        <v>17</v>
      </c>
      <c r="AD136">
        <v>29</v>
      </c>
    </row>
    <row r="137" spans="1:30">
      <c r="A137" s="72">
        <v>104</v>
      </c>
      <c r="B137" t="s">
        <v>881</v>
      </c>
      <c r="C137" t="s">
        <v>766</v>
      </c>
      <c r="D137">
        <v>21</v>
      </c>
      <c r="E137" t="s">
        <v>792</v>
      </c>
      <c r="F137">
        <v>27</v>
      </c>
      <c r="G137">
        <v>2</v>
      </c>
      <c r="H137">
        <v>395</v>
      </c>
      <c r="I137">
        <v>56</v>
      </c>
      <c r="J137">
        <v>146</v>
      </c>
      <c r="K137">
        <v>0.38400000000000001</v>
      </c>
      <c r="L137">
        <v>15</v>
      </c>
      <c r="M137">
        <v>57</v>
      </c>
      <c r="N137">
        <v>0.26300000000000001</v>
      </c>
      <c r="O137">
        <v>41</v>
      </c>
      <c r="P137">
        <v>89</v>
      </c>
      <c r="Q137">
        <v>0.46100000000000002</v>
      </c>
      <c r="R137">
        <v>0.435</v>
      </c>
      <c r="S137">
        <v>26</v>
      </c>
      <c r="T137">
        <v>38</v>
      </c>
      <c r="U137">
        <v>0.68400000000000005</v>
      </c>
      <c r="V137">
        <v>33</v>
      </c>
      <c r="W137">
        <v>81</v>
      </c>
      <c r="X137">
        <v>114</v>
      </c>
      <c r="Y137">
        <v>16</v>
      </c>
      <c r="Z137">
        <v>15</v>
      </c>
      <c r="AA137">
        <v>7</v>
      </c>
      <c r="AB137">
        <v>24</v>
      </c>
      <c r="AC137">
        <v>64</v>
      </c>
      <c r="AD137">
        <v>153</v>
      </c>
    </row>
    <row r="138" spans="1:30">
      <c r="A138" s="72">
        <v>105</v>
      </c>
      <c r="B138" t="s">
        <v>1468</v>
      </c>
      <c r="C138" t="s">
        <v>766</v>
      </c>
      <c r="D138">
        <v>24</v>
      </c>
      <c r="E138" t="s">
        <v>800</v>
      </c>
      <c r="F138">
        <v>51</v>
      </c>
      <c r="G138">
        <v>2</v>
      </c>
      <c r="H138">
        <v>641</v>
      </c>
      <c r="I138">
        <v>50</v>
      </c>
      <c r="J138">
        <v>151</v>
      </c>
      <c r="K138">
        <v>0.33100000000000002</v>
      </c>
      <c r="L138">
        <v>41</v>
      </c>
      <c r="M138">
        <v>138</v>
      </c>
      <c r="N138">
        <v>0.29699999999999999</v>
      </c>
      <c r="O138">
        <v>9</v>
      </c>
      <c r="P138">
        <v>13</v>
      </c>
      <c r="Q138">
        <v>0.69199999999999995</v>
      </c>
      <c r="R138">
        <v>0.46700000000000003</v>
      </c>
      <c r="S138">
        <v>7</v>
      </c>
      <c r="T138">
        <v>7</v>
      </c>
      <c r="U138">
        <v>1</v>
      </c>
      <c r="V138">
        <v>24</v>
      </c>
      <c r="W138">
        <v>92</v>
      </c>
      <c r="X138">
        <v>116</v>
      </c>
      <c r="Y138">
        <v>18</v>
      </c>
      <c r="Z138">
        <v>20</v>
      </c>
      <c r="AA138">
        <v>26</v>
      </c>
      <c r="AB138">
        <v>7</v>
      </c>
      <c r="AC138">
        <v>47</v>
      </c>
      <c r="AD138">
        <v>148</v>
      </c>
    </row>
    <row r="139" spans="1:30">
      <c r="A139" s="72">
        <v>106</v>
      </c>
      <c r="B139" t="s">
        <v>884</v>
      </c>
      <c r="C139" t="s">
        <v>769</v>
      </c>
      <c r="D139">
        <v>27</v>
      </c>
      <c r="E139" t="s">
        <v>780</v>
      </c>
      <c r="F139">
        <v>60</v>
      </c>
      <c r="G139">
        <v>6</v>
      </c>
      <c r="H139">
        <v>973</v>
      </c>
      <c r="I139">
        <v>151</v>
      </c>
      <c r="J139">
        <v>383</v>
      </c>
      <c r="K139">
        <v>0.39400000000000002</v>
      </c>
      <c r="L139">
        <v>66</v>
      </c>
      <c r="M139">
        <v>202</v>
      </c>
      <c r="N139">
        <v>0.32700000000000001</v>
      </c>
      <c r="O139">
        <v>85</v>
      </c>
      <c r="P139">
        <v>181</v>
      </c>
      <c r="Q139">
        <v>0.47</v>
      </c>
      <c r="R139">
        <v>0.48</v>
      </c>
      <c r="S139">
        <v>33</v>
      </c>
      <c r="T139">
        <v>37</v>
      </c>
      <c r="U139">
        <v>0.89200000000000002</v>
      </c>
      <c r="V139">
        <v>13</v>
      </c>
      <c r="W139">
        <v>76</v>
      </c>
      <c r="X139">
        <v>89</v>
      </c>
      <c r="Y139">
        <v>94</v>
      </c>
      <c r="Z139">
        <v>22</v>
      </c>
      <c r="AA139">
        <v>8</v>
      </c>
      <c r="AB139">
        <v>58</v>
      </c>
      <c r="AC139">
        <v>95</v>
      </c>
      <c r="AD139">
        <v>401</v>
      </c>
    </row>
    <row r="140" spans="1:30">
      <c r="A140" s="72">
        <v>107</v>
      </c>
      <c r="B140" t="s">
        <v>885</v>
      </c>
      <c r="C140" t="s">
        <v>769</v>
      </c>
      <c r="D140">
        <v>26</v>
      </c>
      <c r="E140" t="s">
        <v>792</v>
      </c>
      <c r="F140">
        <v>81</v>
      </c>
      <c r="G140">
        <v>0</v>
      </c>
      <c r="H140">
        <v>2214</v>
      </c>
      <c r="I140">
        <v>529</v>
      </c>
      <c r="J140">
        <v>1180</v>
      </c>
      <c r="K140">
        <v>0.44800000000000001</v>
      </c>
      <c r="L140">
        <v>144</v>
      </c>
      <c r="M140">
        <v>445</v>
      </c>
      <c r="N140">
        <v>0.32400000000000001</v>
      </c>
      <c r="O140">
        <v>385</v>
      </c>
      <c r="P140">
        <v>735</v>
      </c>
      <c r="Q140">
        <v>0.52400000000000002</v>
      </c>
      <c r="R140">
        <v>0.50900000000000001</v>
      </c>
      <c r="S140">
        <v>162</v>
      </c>
      <c r="T140">
        <v>192</v>
      </c>
      <c r="U140">
        <v>0.84399999999999997</v>
      </c>
      <c r="V140">
        <v>82</v>
      </c>
      <c r="W140">
        <v>188</v>
      </c>
      <c r="X140">
        <v>270</v>
      </c>
      <c r="Y140">
        <v>196</v>
      </c>
      <c r="Z140">
        <v>57</v>
      </c>
      <c r="AA140">
        <v>13</v>
      </c>
      <c r="AB140">
        <v>135</v>
      </c>
      <c r="AC140">
        <v>112</v>
      </c>
      <c r="AD140">
        <v>1364</v>
      </c>
    </row>
    <row r="141" spans="1:30">
      <c r="A141" s="72">
        <v>108</v>
      </c>
      <c r="B141" t="s">
        <v>1321</v>
      </c>
      <c r="C141" t="s">
        <v>766</v>
      </c>
      <c r="D141">
        <v>21</v>
      </c>
      <c r="E141" t="s">
        <v>831</v>
      </c>
      <c r="F141">
        <v>61</v>
      </c>
      <c r="G141">
        <v>59</v>
      </c>
      <c r="H141">
        <v>1829</v>
      </c>
      <c r="I141">
        <v>465</v>
      </c>
      <c r="J141">
        <v>831</v>
      </c>
      <c r="K141">
        <v>0.56000000000000005</v>
      </c>
      <c r="L141">
        <v>55</v>
      </c>
      <c r="M141">
        <v>158</v>
      </c>
      <c r="N141">
        <v>0.34799999999999998</v>
      </c>
      <c r="O141">
        <v>410</v>
      </c>
      <c r="P141">
        <v>673</v>
      </c>
      <c r="Q141">
        <v>0.60899999999999999</v>
      </c>
      <c r="R141">
        <v>0.59299999999999997</v>
      </c>
      <c r="S141">
        <v>203</v>
      </c>
      <c r="T141">
        <v>266</v>
      </c>
      <c r="U141">
        <v>0.76300000000000001</v>
      </c>
      <c r="V141">
        <v>219</v>
      </c>
      <c r="W141">
        <v>376</v>
      </c>
      <c r="X141">
        <v>595</v>
      </c>
      <c r="Y141">
        <v>121</v>
      </c>
      <c r="Z141">
        <v>22</v>
      </c>
      <c r="AA141">
        <v>39</v>
      </c>
      <c r="AB141">
        <v>120</v>
      </c>
      <c r="AC141">
        <v>199</v>
      </c>
      <c r="AD141">
        <v>1188</v>
      </c>
    </row>
    <row r="142" spans="1:30">
      <c r="A142" s="72">
        <v>109</v>
      </c>
      <c r="B142" t="s">
        <v>1322</v>
      </c>
      <c r="C142" t="s">
        <v>776</v>
      </c>
      <c r="D142">
        <v>21</v>
      </c>
      <c r="E142" t="s">
        <v>790</v>
      </c>
      <c r="F142">
        <v>77</v>
      </c>
      <c r="G142">
        <v>0</v>
      </c>
      <c r="H142">
        <v>1356</v>
      </c>
      <c r="I142">
        <v>189</v>
      </c>
      <c r="J142">
        <v>400</v>
      </c>
      <c r="K142">
        <v>0.47299999999999998</v>
      </c>
      <c r="L142">
        <v>40</v>
      </c>
      <c r="M142">
        <v>121</v>
      </c>
      <c r="N142">
        <v>0.33100000000000002</v>
      </c>
      <c r="O142">
        <v>149</v>
      </c>
      <c r="P142">
        <v>279</v>
      </c>
      <c r="Q142">
        <v>0.53400000000000003</v>
      </c>
      <c r="R142">
        <v>0.52300000000000002</v>
      </c>
      <c r="S142">
        <v>94</v>
      </c>
      <c r="T142">
        <v>126</v>
      </c>
      <c r="U142">
        <v>0.746</v>
      </c>
      <c r="V142">
        <v>109</v>
      </c>
      <c r="W142">
        <v>215</v>
      </c>
      <c r="X142">
        <v>324</v>
      </c>
      <c r="Y142">
        <v>71</v>
      </c>
      <c r="Z142">
        <v>25</v>
      </c>
      <c r="AA142">
        <v>66</v>
      </c>
      <c r="AB142">
        <v>77</v>
      </c>
      <c r="AC142">
        <v>174</v>
      </c>
      <c r="AD142">
        <v>512</v>
      </c>
    </row>
    <row r="143" spans="1:30">
      <c r="A143" s="72">
        <v>110</v>
      </c>
      <c r="B143" t="s">
        <v>887</v>
      </c>
      <c r="C143" t="s">
        <v>811</v>
      </c>
      <c r="D143">
        <v>31</v>
      </c>
      <c r="E143" t="s">
        <v>786</v>
      </c>
      <c r="F143">
        <v>76</v>
      </c>
      <c r="G143">
        <v>76</v>
      </c>
      <c r="H143">
        <v>2143</v>
      </c>
      <c r="I143">
        <v>308</v>
      </c>
      <c r="J143">
        <v>659</v>
      </c>
      <c r="K143">
        <v>0.46700000000000003</v>
      </c>
      <c r="L143">
        <v>79</v>
      </c>
      <c r="M143">
        <v>194</v>
      </c>
      <c r="N143">
        <v>0.40699999999999997</v>
      </c>
      <c r="O143">
        <v>229</v>
      </c>
      <c r="P143">
        <v>465</v>
      </c>
      <c r="Q143">
        <v>0.49199999999999999</v>
      </c>
      <c r="R143">
        <v>0.52700000000000002</v>
      </c>
      <c r="S143">
        <v>158</v>
      </c>
      <c r="T143">
        <v>190</v>
      </c>
      <c r="U143">
        <v>0.83199999999999996</v>
      </c>
      <c r="V143">
        <v>36</v>
      </c>
      <c r="W143">
        <v>196</v>
      </c>
      <c r="X143">
        <v>232</v>
      </c>
      <c r="Y143">
        <v>459</v>
      </c>
      <c r="Z143">
        <v>110</v>
      </c>
      <c r="AA143">
        <v>9</v>
      </c>
      <c r="AB143">
        <v>125</v>
      </c>
      <c r="AC143">
        <v>138</v>
      </c>
      <c r="AD143">
        <v>853</v>
      </c>
    </row>
    <row r="144" spans="1:30">
      <c r="A144" s="72">
        <v>111</v>
      </c>
      <c r="B144" t="s">
        <v>1469</v>
      </c>
      <c r="C144" t="s">
        <v>794</v>
      </c>
      <c r="D144">
        <v>23</v>
      </c>
      <c r="E144" t="s">
        <v>802</v>
      </c>
      <c r="F144">
        <v>8</v>
      </c>
      <c r="G144">
        <v>2</v>
      </c>
      <c r="H144">
        <v>98</v>
      </c>
      <c r="I144">
        <v>13</v>
      </c>
      <c r="J144">
        <v>39</v>
      </c>
      <c r="K144">
        <v>0.33300000000000002</v>
      </c>
      <c r="L144">
        <v>5</v>
      </c>
      <c r="M144">
        <v>21</v>
      </c>
      <c r="N144">
        <v>0.23799999999999999</v>
      </c>
      <c r="O144">
        <v>8</v>
      </c>
      <c r="P144">
        <v>18</v>
      </c>
      <c r="Q144">
        <v>0.44400000000000001</v>
      </c>
      <c r="R144">
        <v>0.39700000000000002</v>
      </c>
      <c r="S144">
        <v>8</v>
      </c>
      <c r="T144">
        <v>9</v>
      </c>
      <c r="U144">
        <v>0.88900000000000001</v>
      </c>
      <c r="V144">
        <v>8</v>
      </c>
      <c r="W144">
        <v>22</v>
      </c>
      <c r="X144">
        <v>30</v>
      </c>
      <c r="Y144">
        <v>3</v>
      </c>
      <c r="Z144">
        <v>5</v>
      </c>
      <c r="AA144">
        <v>1</v>
      </c>
      <c r="AB144">
        <v>3</v>
      </c>
      <c r="AC144">
        <v>3</v>
      </c>
      <c r="AD144">
        <v>39</v>
      </c>
    </row>
    <row r="145" spans="1:30">
      <c r="A145" s="72">
        <v>112</v>
      </c>
      <c r="B145" t="s">
        <v>889</v>
      </c>
      <c r="C145" t="s">
        <v>811</v>
      </c>
      <c r="D145">
        <v>31</v>
      </c>
      <c r="E145" t="s">
        <v>788</v>
      </c>
      <c r="F145">
        <v>70</v>
      </c>
      <c r="G145">
        <v>70</v>
      </c>
      <c r="H145">
        <v>2342</v>
      </c>
      <c r="I145">
        <v>490</v>
      </c>
      <c r="J145">
        <v>1120</v>
      </c>
      <c r="K145">
        <v>0.438</v>
      </c>
      <c r="L145">
        <v>155</v>
      </c>
      <c r="M145">
        <v>426</v>
      </c>
      <c r="N145">
        <v>0.36399999999999999</v>
      </c>
      <c r="O145">
        <v>335</v>
      </c>
      <c r="P145">
        <v>694</v>
      </c>
      <c r="Q145">
        <v>0.48299999999999998</v>
      </c>
      <c r="R145">
        <v>0.50700000000000001</v>
      </c>
      <c r="S145">
        <v>343</v>
      </c>
      <c r="T145">
        <v>406</v>
      </c>
      <c r="U145">
        <v>0.84499999999999997</v>
      </c>
      <c r="V145">
        <v>40</v>
      </c>
      <c r="W145">
        <v>199</v>
      </c>
      <c r="X145">
        <v>239</v>
      </c>
      <c r="Y145">
        <v>449</v>
      </c>
      <c r="Z145">
        <v>94</v>
      </c>
      <c r="AA145">
        <v>22</v>
      </c>
      <c r="AB145">
        <v>130</v>
      </c>
      <c r="AC145">
        <v>123</v>
      </c>
      <c r="AD145">
        <v>1478</v>
      </c>
    </row>
    <row r="146" spans="1:30">
      <c r="A146" s="72">
        <v>113</v>
      </c>
      <c r="B146" t="s">
        <v>890</v>
      </c>
      <c r="C146" t="s">
        <v>769</v>
      </c>
      <c r="D146">
        <v>26</v>
      </c>
      <c r="E146" t="s">
        <v>802</v>
      </c>
      <c r="F146">
        <v>61</v>
      </c>
      <c r="G146">
        <v>2</v>
      </c>
      <c r="H146">
        <v>1261</v>
      </c>
      <c r="I146">
        <v>163</v>
      </c>
      <c r="J146">
        <v>350</v>
      </c>
      <c r="K146">
        <v>0.46600000000000003</v>
      </c>
      <c r="L146">
        <v>66</v>
      </c>
      <c r="M146">
        <v>200</v>
      </c>
      <c r="N146">
        <v>0.33</v>
      </c>
      <c r="O146">
        <v>97</v>
      </c>
      <c r="P146">
        <v>150</v>
      </c>
      <c r="Q146">
        <v>0.64700000000000002</v>
      </c>
      <c r="R146">
        <v>0.56000000000000005</v>
      </c>
      <c r="S146">
        <v>29</v>
      </c>
      <c r="T146">
        <v>40</v>
      </c>
      <c r="U146">
        <v>0.72499999999999998</v>
      </c>
      <c r="V146">
        <v>61</v>
      </c>
      <c r="W146">
        <v>197</v>
      </c>
      <c r="X146">
        <v>258</v>
      </c>
      <c r="Y146">
        <v>122</v>
      </c>
      <c r="Z146">
        <v>33</v>
      </c>
      <c r="AA146">
        <v>25</v>
      </c>
      <c r="AB146">
        <v>33</v>
      </c>
      <c r="AC146">
        <v>81</v>
      </c>
      <c r="AD146">
        <v>421</v>
      </c>
    </row>
    <row r="147" spans="1:30">
      <c r="A147" s="72">
        <v>114</v>
      </c>
      <c r="B147" t="s">
        <v>891</v>
      </c>
      <c r="C147" t="s">
        <v>811</v>
      </c>
      <c r="D147">
        <v>25</v>
      </c>
      <c r="E147" t="s">
        <v>822</v>
      </c>
      <c r="F147">
        <v>74</v>
      </c>
      <c r="G147">
        <v>10</v>
      </c>
      <c r="H147">
        <v>1059</v>
      </c>
      <c r="I147">
        <v>204</v>
      </c>
      <c r="J147">
        <v>439</v>
      </c>
      <c r="K147">
        <v>0.46500000000000002</v>
      </c>
      <c r="L147">
        <v>81</v>
      </c>
      <c r="M147">
        <v>200</v>
      </c>
      <c r="N147">
        <v>0.40500000000000003</v>
      </c>
      <c r="O147">
        <v>123</v>
      </c>
      <c r="P147">
        <v>239</v>
      </c>
      <c r="Q147">
        <v>0.51500000000000001</v>
      </c>
      <c r="R147">
        <v>0.55700000000000005</v>
      </c>
      <c r="S147">
        <v>20</v>
      </c>
      <c r="T147">
        <v>26</v>
      </c>
      <c r="U147">
        <v>0.76900000000000002</v>
      </c>
      <c r="V147">
        <v>22</v>
      </c>
      <c r="W147">
        <v>135</v>
      </c>
      <c r="X147">
        <v>157</v>
      </c>
      <c r="Y147">
        <v>116</v>
      </c>
      <c r="Z147">
        <v>20</v>
      </c>
      <c r="AA147">
        <v>3</v>
      </c>
      <c r="AB147">
        <v>50</v>
      </c>
      <c r="AC147">
        <v>92</v>
      </c>
      <c r="AD147">
        <v>509</v>
      </c>
    </row>
    <row r="148" spans="1:30">
      <c r="A148" s="72">
        <v>115</v>
      </c>
      <c r="B148" t="s">
        <v>892</v>
      </c>
      <c r="C148" t="s">
        <v>776</v>
      </c>
      <c r="D148">
        <v>28</v>
      </c>
      <c r="E148" t="s">
        <v>822</v>
      </c>
      <c r="F148">
        <v>30</v>
      </c>
      <c r="G148">
        <v>30</v>
      </c>
      <c r="H148">
        <v>771</v>
      </c>
      <c r="I148">
        <v>178</v>
      </c>
      <c r="J148">
        <v>371</v>
      </c>
      <c r="K148">
        <v>0.48</v>
      </c>
      <c r="L148">
        <v>26</v>
      </c>
      <c r="M148">
        <v>95</v>
      </c>
      <c r="N148">
        <v>0.27400000000000002</v>
      </c>
      <c r="O148">
        <v>152</v>
      </c>
      <c r="P148">
        <v>276</v>
      </c>
      <c r="Q148">
        <v>0.55100000000000005</v>
      </c>
      <c r="R148">
        <v>0.51500000000000001</v>
      </c>
      <c r="S148">
        <v>106</v>
      </c>
      <c r="T148">
        <v>144</v>
      </c>
      <c r="U148">
        <v>0.73599999999999999</v>
      </c>
      <c r="V148">
        <v>43</v>
      </c>
      <c r="W148">
        <v>204</v>
      </c>
      <c r="X148">
        <v>247</v>
      </c>
      <c r="Y148">
        <v>107</v>
      </c>
      <c r="Z148">
        <v>40</v>
      </c>
      <c r="AA148">
        <v>44</v>
      </c>
      <c r="AB148">
        <v>72</v>
      </c>
      <c r="AC148">
        <v>109</v>
      </c>
      <c r="AD148">
        <v>488</v>
      </c>
    </row>
    <row r="149" spans="1:30">
      <c r="A149" s="72">
        <v>116</v>
      </c>
      <c r="B149" t="s">
        <v>893</v>
      </c>
      <c r="C149" t="s">
        <v>794</v>
      </c>
      <c r="D149">
        <v>28</v>
      </c>
      <c r="E149" t="s">
        <v>772</v>
      </c>
      <c r="F149">
        <v>35</v>
      </c>
      <c r="G149">
        <v>35</v>
      </c>
      <c r="H149">
        <v>1203</v>
      </c>
      <c r="I149">
        <v>156</v>
      </c>
      <c r="J149">
        <v>362</v>
      </c>
      <c r="K149">
        <v>0.43099999999999999</v>
      </c>
      <c r="L149">
        <v>85</v>
      </c>
      <c r="M149">
        <v>225</v>
      </c>
      <c r="N149">
        <v>0.378</v>
      </c>
      <c r="O149">
        <v>71</v>
      </c>
      <c r="P149">
        <v>137</v>
      </c>
      <c r="Q149">
        <v>0.51800000000000002</v>
      </c>
      <c r="R149">
        <v>0.54800000000000004</v>
      </c>
      <c r="S149">
        <v>68</v>
      </c>
      <c r="T149">
        <v>89</v>
      </c>
      <c r="U149">
        <v>0.76400000000000001</v>
      </c>
      <c r="V149">
        <v>28</v>
      </c>
      <c r="W149">
        <v>165</v>
      </c>
      <c r="X149">
        <v>193</v>
      </c>
      <c r="Y149">
        <v>46</v>
      </c>
      <c r="Z149">
        <v>74</v>
      </c>
      <c r="AA149">
        <v>47</v>
      </c>
      <c r="AB149">
        <v>47</v>
      </c>
      <c r="AC149">
        <v>126</v>
      </c>
      <c r="AD149">
        <v>465</v>
      </c>
    </row>
    <row r="150" spans="1:30">
      <c r="A150" s="72">
        <v>116</v>
      </c>
      <c r="B150" t="s">
        <v>893</v>
      </c>
      <c r="C150" t="s">
        <v>794</v>
      </c>
      <c r="D150">
        <v>28</v>
      </c>
      <c r="E150" t="s">
        <v>797</v>
      </c>
      <c r="F150">
        <v>13</v>
      </c>
      <c r="G150">
        <v>13</v>
      </c>
      <c r="H150">
        <v>440</v>
      </c>
      <c r="I150">
        <v>50</v>
      </c>
      <c r="J150">
        <v>117</v>
      </c>
      <c r="K150">
        <v>0.42699999999999999</v>
      </c>
      <c r="L150">
        <v>30</v>
      </c>
      <c r="M150">
        <v>77</v>
      </c>
      <c r="N150">
        <v>0.39</v>
      </c>
      <c r="O150">
        <v>20</v>
      </c>
      <c r="P150">
        <v>40</v>
      </c>
      <c r="Q150">
        <v>0.5</v>
      </c>
      <c r="R150">
        <v>0.55600000000000005</v>
      </c>
      <c r="S150">
        <v>17</v>
      </c>
      <c r="T150">
        <v>23</v>
      </c>
      <c r="U150">
        <v>0.73899999999999999</v>
      </c>
      <c r="V150">
        <v>7</v>
      </c>
      <c r="W150">
        <v>60</v>
      </c>
      <c r="X150">
        <v>67</v>
      </c>
      <c r="Y150">
        <v>14</v>
      </c>
      <c r="Z150">
        <v>24</v>
      </c>
      <c r="AA150">
        <v>23</v>
      </c>
      <c r="AB150">
        <v>22</v>
      </c>
      <c r="AC150">
        <v>45</v>
      </c>
      <c r="AD150">
        <v>147</v>
      </c>
    </row>
    <row r="151" spans="1:30">
      <c r="A151" s="72">
        <v>116</v>
      </c>
      <c r="B151" t="s">
        <v>893</v>
      </c>
      <c r="C151" t="s">
        <v>794</v>
      </c>
      <c r="D151">
        <v>28</v>
      </c>
      <c r="E151" t="s">
        <v>782</v>
      </c>
      <c r="F151">
        <v>22</v>
      </c>
      <c r="G151">
        <v>22</v>
      </c>
      <c r="H151">
        <v>763</v>
      </c>
      <c r="I151">
        <v>106</v>
      </c>
      <c r="J151">
        <v>245</v>
      </c>
      <c r="K151">
        <v>0.433</v>
      </c>
      <c r="L151">
        <v>55</v>
      </c>
      <c r="M151">
        <v>148</v>
      </c>
      <c r="N151">
        <v>0.372</v>
      </c>
      <c r="O151">
        <v>51</v>
      </c>
      <c r="P151">
        <v>97</v>
      </c>
      <c r="Q151">
        <v>0.52600000000000002</v>
      </c>
      <c r="R151">
        <v>0.54500000000000004</v>
      </c>
      <c r="S151">
        <v>51</v>
      </c>
      <c r="T151">
        <v>66</v>
      </c>
      <c r="U151">
        <v>0.77300000000000002</v>
      </c>
      <c r="V151">
        <v>21</v>
      </c>
      <c r="W151">
        <v>105</v>
      </c>
      <c r="X151">
        <v>126</v>
      </c>
      <c r="Y151">
        <v>32</v>
      </c>
      <c r="Z151">
        <v>50</v>
      </c>
      <c r="AA151">
        <v>24</v>
      </c>
      <c r="AB151">
        <v>25</v>
      </c>
      <c r="AC151">
        <v>81</v>
      </c>
      <c r="AD151">
        <v>318</v>
      </c>
    </row>
    <row r="152" spans="1:30">
      <c r="A152" s="72">
        <v>117</v>
      </c>
      <c r="B152" t="s">
        <v>894</v>
      </c>
      <c r="C152" t="s">
        <v>769</v>
      </c>
      <c r="D152">
        <v>26</v>
      </c>
      <c r="E152" t="s">
        <v>774</v>
      </c>
      <c r="F152">
        <v>43</v>
      </c>
      <c r="G152">
        <v>20</v>
      </c>
      <c r="H152">
        <v>1133</v>
      </c>
      <c r="I152">
        <v>137</v>
      </c>
      <c r="J152">
        <v>373</v>
      </c>
      <c r="K152">
        <v>0.36699999999999999</v>
      </c>
      <c r="L152">
        <v>98</v>
      </c>
      <c r="M152">
        <v>259</v>
      </c>
      <c r="N152">
        <v>0.378</v>
      </c>
      <c r="O152">
        <v>39</v>
      </c>
      <c r="P152">
        <v>114</v>
      </c>
      <c r="Q152">
        <v>0.34200000000000003</v>
      </c>
      <c r="R152">
        <v>0.499</v>
      </c>
      <c r="S152">
        <v>41</v>
      </c>
      <c r="T152">
        <v>56</v>
      </c>
      <c r="U152">
        <v>0.73199999999999998</v>
      </c>
      <c r="V152">
        <v>16</v>
      </c>
      <c r="W152">
        <v>132</v>
      </c>
      <c r="X152">
        <v>148</v>
      </c>
      <c r="Y152">
        <v>46</v>
      </c>
      <c r="Z152">
        <v>23</v>
      </c>
      <c r="AA152">
        <v>13</v>
      </c>
      <c r="AB152">
        <v>46</v>
      </c>
      <c r="AC152">
        <v>102</v>
      </c>
      <c r="AD152">
        <v>413</v>
      </c>
    </row>
    <row r="153" spans="1:30">
      <c r="A153" s="72">
        <v>118</v>
      </c>
      <c r="B153" t="s">
        <v>1327</v>
      </c>
      <c r="C153" t="s">
        <v>794</v>
      </c>
      <c r="D153">
        <v>28</v>
      </c>
      <c r="E153" t="s">
        <v>808</v>
      </c>
      <c r="F153">
        <v>75</v>
      </c>
      <c r="G153">
        <v>37</v>
      </c>
      <c r="H153">
        <v>1503</v>
      </c>
      <c r="I153">
        <v>160</v>
      </c>
      <c r="J153">
        <v>362</v>
      </c>
      <c r="K153">
        <v>0.442</v>
      </c>
      <c r="L153">
        <v>61</v>
      </c>
      <c r="M153">
        <v>188</v>
      </c>
      <c r="N153">
        <v>0.32400000000000001</v>
      </c>
      <c r="O153">
        <v>99</v>
      </c>
      <c r="P153">
        <v>174</v>
      </c>
      <c r="Q153">
        <v>0.56899999999999995</v>
      </c>
      <c r="R153">
        <v>0.52600000000000002</v>
      </c>
      <c r="S153">
        <v>49</v>
      </c>
      <c r="T153">
        <v>70</v>
      </c>
      <c r="U153">
        <v>0.7</v>
      </c>
      <c r="V153">
        <v>89</v>
      </c>
      <c r="W153">
        <v>174</v>
      </c>
      <c r="X153">
        <v>263</v>
      </c>
      <c r="Y153">
        <v>72</v>
      </c>
      <c r="Z153">
        <v>37</v>
      </c>
      <c r="AA153">
        <v>46</v>
      </c>
      <c r="AB153">
        <v>44</v>
      </c>
      <c r="AC153">
        <v>175</v>
      </c>
      <c r="AD153">
        <v>430</v>
      </c>
    </row>
    <row r="154" spans="1:30">
      <c r="A154" s="72">
        <v>119</v>
      </c>
      <c r="B154" t="s">
        <v>895</v>
      </c>
      <c r="C154" t="s">
        <v>769</v>
      </c>
      <c r="D154">
        <v>38</v>
      </c>
      <c r="E154" t="s">
        <v>818</v>
      </c>
      <c r="F154">
        <v>64</v>
      </c>
      <c r="G154">
        <v>0</v>
      </c>
      <c r="H154">
        <v>1211</v>
      </c>
      <c r="I154">
        <v>174</v>
      </c>
      <c r="J154">
        <v>438</v>
      </c>
      <c r="K154">
        <v>0.39700000000000002</v>
      </c>
      <c r="L154">
        <v>67</v>
      </c>
      <c r="M154">
        <v>202</v>
      </c>
      <c r="N154">
        <v>0.33200000000000002</v>
      </c>
      <c r="O154">
        <v>107</v>
      </c>
      <c r="P154">
        <v>236</v>
      </c>
      <c r="Q154">
        <v>0.45300000000000001</v>
      </c>
      <c r="R154">
        <v>0.47399999999999998</v>
      </c>
      <c r="S154">
        <v>93</v>
      </c>
      <c r="T154">
        <v>110</v>
      </c>
      <c r="U154">
        <v>0.84499999999999997</v>
      </c>
      <c r="V154">
        <v>8</v>
      </c>
      <c r="W154">
        <v>77</v>
      </c>
      <c r="X154">
        <v>85</v>
      </c>
      <c r="Y154">
        <v>229</v>
      </c>
      <c r="Z154">
        <v>33</v>
      </c>
      <c r="AA154">
        <v>12</v>
      </c>
      <c r="AB154">
        <v>99</v>
      </c>
      <c r="AC154">
        <v>75</v>
      </c>
      <c r="AD154">
        <v>508</v>
      </c>
    </row>
    <row r="155" spans="1:30">
      <c r="A155" s="72">
        <v>120</v>
      </c>
      <c r="B155" t="s">
        <v>1470</v>
      </c>
      <c r="C155" t="s">
        <v>794</v>
      </c>
      <c r="D155">
        <v>26</v>
      </c>
      <c r="E155" t="s">
        <v>772</v>
      </c>
      <c r="F155">
        <v>5</v>
      </c>
      <c r="G155">
        <v>0</v>
      </c>
      <c r="H155">
        <v>48</v>
      </c>
      <c r="I155">
        <v>8</v>
      </c>
      <c r="J155">
        <v>16</v>
      </c>
      <c r="K155">
        <v>0.5</v>
      </c>
      <c r="L155">
        <v>0</v>
      </c>
      <c r="M155">
        <v>2</v>
      </c>
      <c r="N155">
        <v>0</v>
      </c>
      <c r="O155">
        <v>8</v>
      </c>
      <c r="P155">
        <v>14</v>
      </c>
      <c r="Q155">
        <v>0.57099999999999995</v>
      </c>
      <c r="R155">
        <v>0.5</v>
      </c>
      <c r="S155">
        <v>5</v>
      </c>
      <c r="T155">
        <v>7</v>
      </c>
      <c r="U155">
        <v>0.71399999999999997</v>
      </c>
      <c r="V155">
        <v>6</v>
      </c>
      <c r="W155">
        <v>6</v>
      </c>
      <c r="X155">
        <v>12</v>
      </c>
      <c r="Y155">
        <v>6</v>
      </c>
      <c r="Z155">
        <v>2</v>
      </c>
      <c r="AA155">
        <v>0</v>
      </c>
      <c r="AB155">
        <v>1</v>
      </c>
      <c r="AC155">
        <v>3</v>
      </c>
      <c r="AD155">
        <v>21</v>
      </c>
    </row>
    <row r="156" spans="1:30">
      <c r="A156" s="72">
        <v>120</v>
      </c>
      <c r="B156" t="s">
        <v>1470</v>
      </c>
      <c r="C156" t="s">
        <v>794</v>
      </c>
      <c r="D156">
        <v>26</v>
      </c>
      <c r="E156" t="s">
        <v>774</v>
      </c>
      <c r="F156">
        <v>4</v>
      </c>
      <c r="G156">
        <v>0</v>
      </c>
      <c r="H156">
        <v>36</v>
      </c>
      <c r="I156">
        <v>5</v>
      </c>
      <c r="J156">
        <v>10</v>
      </c>
      <c r="K156">
        <v>0.5</v>
      </c>
      <c r="L156">
        <v>0</v>
      </c>
      <c r="M156">
        <v>1</v>
      </c>
      <c r="N156">
        <v>0</v>
      </c>
      <c r="O156">
        <v>5</v>
      </c>
      <c r="P156">
        <v>9</v>
      </c>
      <c r="Q156">
        <v>0.55600000000000005</v>
      </c>
      <c r="R156">
        <v>0.5</v>
      </c>
      <c r="S156">
        <v>5</v>
      </c>
      <c r="T156">
        <v>7</v>
      </c>
      <c r="U156">
        <v>0.71399999999999997</v>
      </c>
      <c r="V156">
        <v>5</v>
      </c>
      <c r="W156">
        <v>5</v>
      </c>
      <c r="X156">
        <v>10</v>
      </c>
      <c r="Y156">
        <v>5</v>
      </c>
      <c r="Z156">
        <v>1</v>
      </c>
      <c r="AA156">
        <v>0</v>
      </c>
      <c r="AB156">
        <v>0</v>
      </c>
      <c r="AC156">
        <v>3</v>
      </c>
      <c r="AD156">
        <v>15</v>
      </c>
    </row>
    <row r="157" spans="1:30">
      <c r="A157" s="72">
        <v>120</v>
      </c>
      <c r="B157" t="s">
        <v>1470</v>
      </c>
      <c r="C157" t="s">
        <v>794</v>
      </c>
      <c r="D157">
        <v>26</v>
      </c>
      <c r="E157" t="s">
        <v>782</v>
      </c>
      <c r="F157">
        <v>1</v>
      </c>
      <c r="G157">
        <v>0</v>
      </c>
      <c r="H157">
        <v>12</v>
      </c>
      <c r="I157">
        <v>3</v>
      </c>
      <c r="J157">
        <v>6</v>
      </c>
      <c r="K157">
        <v>0.5</v>
      </c>
      <c r="L157">
        <v>0</v>
      </c>
      <c r="M157">
        <v>1</v>
      </c>
      <c r="N157">
        <v>0</v>
      </c>
      <c r="O157">
        <v>3</v>
      </c>
      <c r="P157">
        <v>5</v>
      </c>
      <c r="Q157">
        <v>0.6</v>
      </c>
      <c r="R157">
        <v>0.5</v>
      </c>
      <c r="S157">
        <v>0</v>
      </c>
      <c r="T157">
        <v>0</v>
      </c>
      <c r="V157">
        <v>1</v>
      </c>
      <c r="W157">
        <v>1</v>
      </c>
      <c r="X157">
        <v>2</v>
      </c>
      <c r="Y157">
        <v>1</v>
      </c>
      <c r="Z157">
        <v>1</v>
      </c>
      <c r="AA157">
        <v>0</v>
      </c>
      <c r="AB157">
        <v>1</v>
      </c>
      <c r="AC157">
        <v>0</v>
      </c>
      <c r="AD157">
        <v>6</v>
      </c>
    </row>
    <row r="158" spans="1:30">
      <c r="A158" s="72">
        <v>121</v>
      </c>
      <c r="B158" t="s">
        <v>897</v>
      </c>
      <c r="C158" t="s">
        <v>794</v>
      </c>
      <c r="D158">
        <v>28</v>
      </c>
      <c r="E158" t="s">
        <v>851</v>
      </c>
      <c r="F158">
        <v>80</v>
      </c>
      <c r="G158">
        <v>11</v>
      </c>
      <c r="H158">
        <v>2166</v>
      </c>
      <c r="I158">
        <v>318</v>
      </c>
      <c r="J158">
        <v>797</v>
      </c>
      <c r="K158">
        <v>0.39900000000000002</v>
      </c>
      <c r="L158">
        <v>173</v>
      </c>
      <c r="M158">
        <v>522</v>
      </c>
      <c r="N158">
        <v>0.33100000000000002</v>
      </c>
      <c r="O158">
        <v>145</v>
      </c>
      <c r="P158">
        <v>275</v>
      </c>
      <c r="Q158">
        <v>0.52700000000000002</v>
      </c>
      <c r="R158">
        <v>0.50800000000000001</v>
      </c>
      <c r="S158">
        <v>142</v>
      </c>
      <c r="T158">
        <v>197</v>
      </c>
      <c r="U158">
        <v>0.72099999999999997</v>
      </c>
      <c r="V158">
        <v>60</v>
      </c>
      <c r="W158">
        <v>324</v>
      </c>
      <c r="X158">
        <v>384</v>
      </c>
      <c r="Y158">
        <v>133</v>
      </c>
      <c r="Z158">
        <v>64</v>
      </c>
      <c r="AA158">
        <v>31</v>
      </c>
      <c r="AB158">
        <v>85</v>
      </c>
      <c r="AC158">
        <v>170</v>
      </c>
      <c r="AD158">
        <v>951</v>
      </c>
    </row>
    <row r="159" spans="1:30">
      <c r="A159" s="72">
        <v>122</v>
      </c>
      <c r="B159" t="s">
        <v>898</v>
      </c>
      <c r="C159" t="s">
        <v>766</v>
      </c>
      <c r="D159">
        <v>31</v>
      </c>
      <c r="E159" t="s">
        <v>784</v>
      </c>
      <c r="F159">
        <v>64</v>
      </c>
      <c r="G159">
        <v>21</v>
      </c>
      <c r="H159">
        <v>928</v>
      </c>
      <c r="I159">
        <v>75</v>
      </c>
      <c r="J159">
        <v>158</v>
      </c>
      <c r="K159">
        <v>0.47499999999999998</v>
      </c>
      <c r="L159">
        <v>30</v>
      </c>
      <c r="M159">
        <v>65</v>
      </c>
      <c r="N159">
        <v>0.46200000000000002</v>
      </c>
      <c r="O159">
        <v>45</v>
      </c>
      <c r="P159">
        <v>93</v>
      </c>
      <c r="Q159">
        <v>0.48399999999999999</v>
      </c>
      <c r="R159">
        <v>0.56999999999999995</v>
      </c>
      <c r="S159">
        <v>14</v>
      </c>
      <c r="T159">
        <v>18</v>
      </c>
      <c r="U159">
        <v>0.77800000000000002</v>
      </c>
      <c r="V159">
        <v>48</v>
      </c>
      <c r="W159">
        <v>140</v>
      </c>
      <c r="X159">
        <v>188</v>
      </c>
      <c r="Y159">
        <v>50</v>
      </c>
      <c r="Z159">
        <v>27</v>
      </c>
      <c r="AA159">
        <v>13</v>
      </c>
      <c r="AB159">
        <v>22</v>
      </c>
      <c r="AC159">
        <v>71</v>
      </c>
      <c r="AD159">
        <v>194</v>
      </c>
    </row>
    <row r="160" spans="1:30">
      <c r="A160" s="72">
        <v>123</v>
      </c>
      <c r="B160" t="s">
        <v>899</v>
      </c>
      <c r="C160" t="s">
        <v>769</v>
      </c>
      <c r="D160">
        <v>28</v>
      </c>
      <c r="E160" t="s">
        <v>790</v>
      </c>
      <c r="F160">
        <v>74</v>
      </c>
      <c r="G160">
        <v>2</v>
      </c>
      <c r="H160">
        <v>1399</v>
      </c>
      <c r="I160">
        <v>212</v>
      </c>
      <c r="J160">
        <v>465</v>
      </c>
      <c r="K160">
        <v>0.45600000000000002</v>
      </c>
      <c r="L160">
        <v>113</v>
      </c>
      <c r="M160">
        <v>251</v>
      </c>
      <c r="N160">
        <v>0.45</v>
      </c>
      <c r="O160">
        <v>99</v>
      </c>
      <c r="P160">
        <v>214</v>
      </c>
      <c r="Q160">
        <v>0.46300000000000002</v>
      </c>
      <c r="R160">
        <v>0.57699999999999996</v>
      </c>
      <c r="S160">
        <v>44</v>
      </c>
      <c r="T160">
        <v>52</v>
      </c>
      <c r="U160">
        <v>0.84599999999999997</v>
      </c>
      <c r="V160">
        <v>27</v>
      </c>
      <c r="W160">
        <v>93</v>
      </c>
      <c r="X160">
        <v>120</v>
      </c>
      <c r="Y160">
        <v>66</v>
      </c>
      <c r="Z160">
        <v>36</v>
      </c>
      <c r="AA160">
        <v>12</v>
      </c>
      <c r="AB160">
        <v>61</v>
      </c>
      <c r="AC160">
        <v>97</v>
      </c>
      <c r="AD160">
        <v>581</v>
      </c>
    </row>
    <row r="161" spans="1:30">
      <c r="A161" s="72">
        <v>124</v>
      </c>
      <c r="B161" t="s">
        <v>900</v>
      </c>
      <c r="C161" t="s">
        <v>811</v>
      </c>
      <c r="D161">
        <v>30</v>
      </c>
      <c r="E161" t="s">
        <v>822</v>
      </c>
      <c r="F161">
        <v>69</v>
      </c>
      <c r="G161">
        <v>69</v>
      </c>
      <c r="H161">
        <v>2331</v>
      </c>
      <c r="I161">
        <v>632</v>
      </c>
      <c r="J161">
        <v>1340</v>
      </c>
      <c r="K161">
        <v>0.47199999999999998</v>
      </c>
      <c r="L161">
        <v>354</v>
      </c>
      <c r="M161">
        <v>810</v>
      </c>
      <c r="N161">
        <v>0.437</v>
      </c>
      <c r="O161">
        <v>278</v>
      </c>
      <c r="P161">
        <v>530</v>
      </c>
      <c r="Q161">
        <v>0.52500000000000002</v>
      </c>
      <c r="R161">
        <v>0.60399999999999998</v>
      </c>
      <c r="S161">
        <v>263</v>
      </c>
      <c r="T161">
        <v>287</v>
      </c>
      <c r="U161">
        <v>0.91600000000000004</v>
      </c>
      <c r="V161">
        <v>45</v>
      </c>
      <c r="W161">
        <v>324</v>
      </c>
      <c r="X161">
        <v>369</v>
      </c>
      <c r="Y161">
        <v>361</v>
      </c>
      <c r="Z161">
        <v>92</v>
      </c>
      <c r="AA161">
        <v>25</v>
      </c>
      <c r="AB161">
        <v>192</v>
      </c>
      <c r="AC161">
        <v>166</v>
      </c>
      <c r="AD161">
        <v>1881</v>
      </c>
    </row>
    <row r="162" spans="1:30">
      <c r="A162" s="72">
        <v>125</v>
      </c>
      <c r="B162" t="s">
        <v>901</v>
      </c>
      <c r="C162" t="s">
        <v>769</v>
      </c>
      <c r="D162">
        <v>27</v>
      </c>
      <c r="E162" t="s">
        <v>818</v>
      </c>
      <c r="F162">
        <v>51</v>
      </c>
      <c r="G162">
        <v>1</v>
      </c>
      <c r="H162">
        <v>760</v>
      </c>
      <c r="I162">
        <v>113</v>
      </c>
      <c r="J162">
        <v>275</v>
      </c>
      <c r="K162">
        <v>0.41099999999999998</v>
      </c>
      <c r="L162">
        <v>74</v>
      </c>
      <c r="M162">
        <v>194</v>
      </c>
      <c r="N162">
        <v>0.38100000000000001</v>
      </c>
      <c r="O162">
        <v>39</v>
      </c>
      <c r="P162">
        <v>81</v>
      </c>
      <c r="Q162">
        <v>0.48099999999999998</v>
      </c>
      <c r="R162">
        <v>0.54500000000000004</v>
      </c>
      <c r="S162">
        <v>18</v>
      </c>
      <c r="T162">
        <v>23</v>
      </c>
      <c r="U162">
        <v>0.78300000000000003</v>
      </c>
      <c r="V162">
        <v>13</v>
      </c>
      <c r="W162">
        <v>60</v>
      </c>
      <c r="X162">
        <v>73</v>
      </c>
      <c r="Y162">
        <v>26</v>
      </c>
      <c r="Z162">
        <v>26</v>
      </c>
      <c r="AA162">
        <v>5</v>
      </c>
      <c r="AB162">
        <v>27</v>
      </c>
      <c r="AC162">
        <v>79</v>
      </c>
      <c r="AD162">
        <v>318</v>
      </c>
    </row>
    <row r="163" spans="1:30">
      <c r="A163" s="72">
        <v>126</v>
      </c>
      <c r="B163" t="s">
        <v>902</v>
      </c>
      <c r="C163" t="s">
        <v>776</v>
      </c>
      <c r="D163">
        <v>25</v>
      </c>
      <c r="E163" t="s">
        <v>780</v>
      </c>
      <c r="F163">
        <v>56</v>
      </c>
      <c r="G163">
        <v>56</v>
      </c>
      <c r="H163">
        <v>1850</v>
      </c>
      <c r="I163">
        <v>530</v>
      </c>
      <c r="J163">
        <v>1026</v>
      </c>
      <c r="K163">
        <v>0.51700000000000002</v>
      </c>
      <c r="L163">
        <v>48</v>
      </c>
      <c r="M163">
        <v>145</v>
      </c>
      <c r="N163">
        <v>0.33100000000000002</v>
      </c>
      <c r="O163">
        <v>482</v>
      </c>
      <c r="P163">
        <v>881</v>
      </c>
      <c r="Q163">
        <v>0.54700000000000004</v>
      </c>
      <c r="R163">
        <v>0.54</v>
      </c>
      <c r="S163">
        <v>344</v>
      </c>
      <c r="T163">
        <v>433</v>
      </c>
      <c r="U163">
        <v>0.79400000000000004</v>
      </c>
      <c r="V163">
        <v>174</v>
      </c>
      <c r="W163">
        <v>498</v>
      </c>
      <c r="X163">
        <v>672</v>
      </c>
      <c r="Y163">
        <v>218</v>
      </c>
      <c r="Z163">
        <v>88</v>
      </c>
      <c r="AA163">
        <v>135</v>
      </c>
      <c r="AB163">
        <v>112</v>
      </c>
      <c r="AC163">
        <v>132</v>
      </c>
      <c r="AD163">
        <v>1452</v>
      </c>
    </row>
    <row r="164" spans="1:30">
      <c r="A164" s="72">
        <v>127</v>
      </c>
      <c r="B164" t="s">
        <v>903</v>
      </c>
      <c r="C164" t="s">
        <v>776</v>
      </c>
      <c r="D164">
        <v>22</v>
      </c>
      <c r="E164" t="s">
        <v>831</v>
      </c>
      <c r="F164">
        <v>9</v>
      </c>
      <c r="G164">
        <v>0</v>
      </c>
      <c r="H164">
        <v>118</v>
      </c>
      <c r="I164">
        <v>15</v>
      </c>
      <c r="J164">
        <v>22</v>
      </c>
      <c r="K164">
        <v>0.68200000000000005</v>
      </c>
      <c r="L164">
        <v>0</v>
      </c>
      <c r="M164">
        <v>1</v>
      </c>
      <c r="N164">
        <v>0</v>
      </c>
      <c r="O164">
        <v>15</v>
      </c>
      <c r="P164">
        <v>21</v>
      </c>
      <c r="Q164">
        <v>0.71399999999999997</v>
      </c>
      <c r="R164">
        <v>0.68200000000000005</v>
      </c>
      <c r="S164">
        <v>6</v>
      </c>
      <c r="T164">
        <v>10</v>
      </c>
      <c r="U164">
        <v>0.6</v>
      </c>
      <c r="V164">
        <v>10</v>
      </c>
      <c r="W164">
        <v>26</v>
      </c>
      <c r="X164">
        <v>36</v>
      </c>
      <c r="Y164">
        <v>5</v>
      </c>
      <c r="Z164">
        <v>3</v>
      </c>
      <c r="AA164">
        <v>5</v>
      </c>
      <c r="AB164">
        <v>3</v>
      </c>
      <c r="AC164">
        <v>12</v>
      </c>
      <c r="AD164">
        <v>36</v>
      </c>
    </row>
    <row r="165" spans="1:30">
      <c r="A165" s="72">
        <v>128</v>
      </c>
      <c r="B165" t="s">
        <v>904</v>
      </c>
      <c r="C165" t="s">
        <v>776</v>
      </c>
      <c r="D165">
        <v>29</v>
      </c>
      <c r="E165" t="s">
        <v>774</v>
      </c>
      <c r="F165">
        <v>81</v>
      </c>
      <c r="G165">
        <v>1</v>
      </c>
      <c r="H165">
        <v>1446</v>
      </c>
      <c r="I165">
        <v>186</v>
      </c>
      <c r="J165">
        <v>302</v>
      </c>
      <c r="K165">
        <v>0.61599999999999999</v>
      </c>
      <c r="L165">
        <v>0</v>
      </c>
      <c r="M165">
        <v>2</v>
      </c>
      <c r="N165">
        <v>0</v>
      </c>
      <c r="O165">
        <v>186</v>
      </c>
      <c r="P165">
        <v>300</v>
      </c>
      <c r="Q165">
        <v>0.62</v>
      </c>
      <c r="R165">
        <v>0.61599999999999999</v>
      </c>
      <c r="S165">
        <v>100</v>
      </c>
      <c r="T165">
        <v>162</v>
      </c>
      <c r="U165">
        <v>0.61699999999999999</v>
      </c>
      <c r="V165">
        <v>216</v>
      </c>
      <c r="W165">
        <v>478</v>
      </c>
      <c r="X165">
        <v>694</v>
      </c>
      <c r="Y165">
        <v>61</v>
      </c>
      <c r="Z165">
        <v>35</v>
      </c>
      <c r="AA165">
        <v>33</v>
      </c>
      <c r="AB165">
        <v>64</v>
      </c>
      <c r="AC165">
        <v>226</v>
      </c>
      <c r="AD165">
        <v>472</v>
      </c>
    </row>
    <row r="166" spans="1:30">
      <c r="A166" s="72">
        <v>129</v>
      </c>
      <c r="B166" t="s">
        <v>1471</v>
      </c>
      <c r="C166" t="s">
        <v>776</v>
      </c>
      <c r="D166">
        <v>21</v>
      </c>
      <c r="E166" t="s">
        <v>770</v>
      </c>
      <c r="F166">
        <v>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V166">
        <v>1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>
      <c r="A167" s="72">
        <v>130</v>
      </c>
      <c r="B167" t="s">
        <v>905</v>
      </c>
      <c r="C167" t="s">
        <v>776</v>
      </c>
      <c r="D167">
        <v>29</v>
      </c>
      <c r="E167" t="s">
        <v>831</v>
      </c>
      <c r="F167">
        <v>64</v>
      </c>
      <c r="G167">
        <v>52</v>
      </c>
      <c r="H167">
        <v>1609</v>
      </c>
      <c r="I167">
        <v>259</v>
      </c>
      <c r="J167">
        <v>526</v>
      </c>
      <c r="K167">
        <v>0.49199999999999999</v>
      </c>
      <c r="L167">
        <v>83</v>
      </c>
      <c r="M167">
        <v>217</v>
      </c>
      <c r="N167">
        <v>0.38200000000000001</v>
      </c>
      <c r="O167">
        <v>176</v>
      </c>
      <c r="P167">
        <v>309</v>
      </c>
      <c r="Q167">
        <v>0.56999999999999995</v>
      </c>
      <c r="R167">
        <v>0.57099999999999995</v>
      </c>
      <c r="S167">
        <v>92</v>
      </c>
      <c r="T167">
        <v>113</v>
      </c>
      <c r="U167">
        <v>0.81399999999999995</v>
      </c>
      <c r="V167">
        <v>105</v>
      </c>
      <c r="W167">
        <v>375</v>
      </c>
      <c r="X167">
        <v>480</v>
      </c>
      <c r="Y167">
        <v>90</v>
      </c>
      <c r="Z167">
        <v>69</v>
      </c>
      <c r="AA167">
        <v>71</v>
      </c>
      <c r="AB167">
        <v>84</v>
      </c>
      <c r="AC167">
        <v>214</v>
      </c>
      <c r="AD167">
        <v>693</v>
      </c>
    </row>
    <row r="168" spans="1:30">
      <c r="A168" s="72">
        <v>131</v>
      </c>
      <c r="B168" t="s">
        <v>906</v>
      </c>
      <c r="C168" t="s">
        <v>766</v>
      </c>
      <c r="D168">
        <v>24</v>
      </c>
      <c r="E168" t="s">
        <v>772</v>
      </c>
      <c r="F168">
        <v>47</v>
      </c>
      <c r="G168">
        <v>5</v>
      </c>
      <c r="H168">
        <v>788</v>
      </c>
      <c r="I168">
        <v>120</v>
      </c>
      <c r="J168">
        <v>256</v>
      </c>
      <c r="K168">
        <v>0.46899999999999997</v>
      </c>
      <c r="L168">
        <v>19</v>
      </c>
      <c r="M168">
        <v>62</v>
      </c>
      <c r="N168">
        <v>0.30599999999999999</v>
      </c>
      <c r="O168">
        <v>101</v>
      </c>
      <c r="P168">
        <v>194</v>
      </c>
      <c r="Q168">
        <v>0.52100000000000002</v>
      </c>
      <c r="R168">
        <v>0.50600000000000001</v>
      </c>
      <c r="S168">
        <v>28</v>
      </c>
      <c r="T168">
        <v>46</v>
      </c>
      <c r="U168">
        <v>0.60899999999999999</v>
      </c>
      <c r="V168">
        <v>53</v>
      </c>
      <c r="W168">
        <v>95</v>
      </c>
      <c r="X168">
        <v>148</v>
      </c>
      <c r="Y168">
        <v>46</v>
      </c>
      <c r="Z168">
        <v>38</v>
      </c>
      <c r="AA168">
        <v>7</v>
      </c>
      <c r="AB168">
        <v>24</v>
      </c>
      <c r="AC168">
        <v>47</v>
      </c>
      <c r="AD168">
        <v>287</v>
      </c>
    </row>
    <row r="169" spans="1:30">
      <c r="A169" s="72">
        <v>131</v>
      </c>
      <c r="B169" t="s">
        <v>906</v>
      </c>
      <c r="C169" t="s">
        <v>766</v>
      </c>
      <c r="D169">
        <v>24</v>
      </c>
      <c r="E169" t="s">
        <v>792</v>
      </c>
      <c r="F169">
        <v>9</v>
      </c>
      <c r="G169">
        <v>5</v>
      </c>
      <c r="H169">
        <v>169</v>
      </c>
      <c r="I169">
        <v>22</v>
      </c>
      <c r="J169">
        <v>48</v>
      </c>
      <c r="K169">
        <v>0.45800000000000002</v>
      </c>
      <c r="L169">
        <v>5</v>
      </c>
      <c r="M169">
        <v>13</v>
      </c>
      <c r="N169">
        <v>0.38500000000000001</v>
      </c>
      <c r="O169">
        <v>17</v>
      </c>
      <c r="P169">
        <v>35</v>
      </c>
      <c r="Q169">
        <v>0.48599999999999999</v>
      </c>
      <c r="R169">
        <v>0.51</v>
      </c>
      <c r="S169">
        <v>8</v>
      </c>
      <c r="T169">
        <v>10</v>
      </c>
      <c r="U169">
        <v>0.8</v>
      </c>
      <c r="V169">
        <v>9</v>
      </c>
      <c r="W169">
        <v>24</v>
      </c>
      <c r="X169">
        <v>33</v>
      </c>
      <c r="Y169">
        <v>9</v>
      </c>
      <c r="Z169">
        <v>11</v>
      </c>
      <c r="AA169">
        <v>0</v>
      </c>
      <c r="AB169">
        <v>5</v>
      </c>
      <c r="AC169">
        <v>13</v>
      </c>
      <c r="AD169">
        <v>57</v>
      </c>
    </row>
    <row r="170" spans="1:30">
      <c r="A170" s="72">
        <v>131</v>
      </c>
      <c r="B170" t="s">
        <v>906</v>
      </c>
      <c r="C170" t="s">
        <v>766</v>
      </c>
      <c r="D170">
        <v>24</v>
      </c>
      <c r="E170" t="s">
        <v>833</v>
      </c>
      <c r="F170">
        <v>38</v>
      </c>
      <c r="G170">
        <v>0</v>
      </c>
      <c r="H170">
        <v>619</v>
      </c>
      <c r="I170">
        <v>98</v>
      </c>
      <c r="J170">
        <v>208</v>
      </c>
      <c r="K170">
        <v>0.47099999999999997</v>
      </c>
      <c r="L170">
        <v>14</v>
      </c>
      <c r="M170">
        <v>49</v>
      </c>
      <c r="N170">
        <v>0.28599999999999998</v>
      </c>
      <c r="O170">
        <v>84</v>
      </c>
      <c r="P170">
        <v>159</v>
      </c>
      <c r="Q170">
        <v>0.52800000000000002</v>
      </c>
      <c r="R170">
        <v>0.505</v>
      </c>
      <c r="S170">
        <v>20</v>
      </c>
      <c r="T170">
        <v>36</v>
      </c>
      <c r="U170">
        <v>0.55600000000000005</v>
      </c>
      <c r="V170">
        <v>44</v>
      </c>
      <c r="W170">
        <v>71</v>
      </c>
      <c r="X170">
        <v>115</v>
      </c>
      <c r="Y170">
        <v>37</v>
      </c>
      <c r="Z170">
        <v>27</v>
      </c>
      <c r="AA170">
        <v>7</v>
      </c>
      <c r="AB170">
        <v>19</v>
      </c>
      <c r="AC170">
        <v>34</v>
      </c>
      <c r="AD170">
        <v>230</v>
      </c>
    </row>
    <row r="171" spans="1:30">
      <c r="A171" s="72">
        <v>132</v>
      </c>
      <c r="B171" t="s">
        <v>1472</v>
      </c>
      <c r="C171" t="s">
        <v>776</v>
      </c>
      <c r="D171">
        <v>24</v>
      </c>
      <c r="E171" t="s">
        <v>795</v>
      </c>
      <c r="F171">
        <v>2</v>
      </c>
      <c r="G171">
        <v>0</v>
      </c>
      <c r="H171">
        <v>15</v>
      </c>
      <c r="I171">
        <v>1</v>
      </c>
      <c r="J171">
        <v>5</v>
      </c>
      <c r="K171">
        <v>0.2</v>
      </c>
      <c r="L171">
        <v>0</v>
      </c>
      <c r="M171">
        <v>0</v>
      </c>
      <c r="O171">
        <v>1</v>
      </c>
      <c r="P171">
        <v>5</v>
      </c>
      <c r="Q171">
        <v>0.2</v>
      </c>
      <c r="R171">
        <v>0.2</v>
      </c>
      <c r="S171">
        <v>1</v>
      </c>
      <c r="T171">
        <v>2</v>
      </c>
      <c r="U171">
        <v>0.5</v>
      </c>
      <c r="V171">
        <v>2</v>
      </c>
      <c r="W171">
        <v>2</v>
      </c>
      <c r="X171">
        <v>4</v>
      </c>
      <c r="Y171">
        <v>0</v>
      </c>
      <c r="Z171">
        <v>1</v>
      </c>
      <c r="AA171">
        <v>0</v>
      </c>
      <c r="AB171">
        <v>0</v>
      </c>
      <c r="AC171">
        <v>2</v>
      </c>
      <c r="AD171">
        <v>3</v>
      </c>
    </row>
    <row r="172" spans="1:30">
      <c r="A172" s="72">
        <v>133</v>
      </c>
      <c r="B172" t="s">
        <v>908</v>
      </c>
      <c r="C172" t="s">
        <v>811</v>
      </c>
      <c r="D172">
        <v>28</v>
      </c>
      <c r="E172" t="s">
        <v>772</v>
      </c>
      <c r="F172">
        <v>48</v>
      </c>
      <c r="G172">
        <v>0</v>
      </c>
      <c r="H172">
        <v>812</v>
      </c>
      <c r="I172">
        <v>98</v>
      </c>
      <c r="J172">
        <v>242</v>
      </c>
      <c r="K172">
        <v>0.40500000000000003</v>
      </c>
      <c r="L172">
        <v>44</v>
      </c>
      <c r="M172">
        <v>130</v>
      </c>
      <c r="N172">
        <v>0.33800000000000002</v>
      </c>
      <c r="O172">
        <v>54</v>
      </c>
      <c r="P172">
        <v>112</v>
      </c>
      <c r="Q172">
        <v>0.48199999999999998</v>
      </c>
      <c r="R172">
        <v>0.496</v>
      </c>
      <c r="S172">
        <v>42</v>
      </c>
      <c r="T172">
        <v>52</v>
      </c>
      <c r="U172">
        <v>0.80800000000000005</v>
      </c>
      <c r="V172">
        <v>6</v>
      </c>
      <c r="W172">
        <v>71</v>
      </c>
      <c r="X172">
        <v>77</v>
      </c>
      <c r="Y172">
        <v>181</v>
      </c>
      <c r="Z172">
        <v>14</v>
      </c>
      <c r="AA172">
        <v>2</v>
      </c>
      <c r="AB172">
        <v>68</v>
      </c>
      <c r="AC172">
        <v>75</v>
      </c>
      <c r="AD172">
        <v>282</v>
      </c>
    </row>
    <row r="173" spans="1:30">
      <c r="A173" s="72">
        <v>133</v>
      </c>
      <c r="B173" t="s">
        <v>908</v>
      </c>
      <c r="C173" t="s">
        <v>811</v>
      </c>
      <c r="D173">
        <v>28</v>
      </c>
      <c r="E173" t="s">
        <v>802</v>
      </c>
      <c r="F173">
        <v>12</v>
      </c>
      <c r="G173">
        <v>0</v>
      </c>
      <c r="H173">
        <v>97</v>
      </c>
      <c r="I173">
        <v>6</v>
      </c>
      <c r="J173">
        <v>19</v>
      </c>
      <c r="K173">
        <v>0.316</v>
      </c>
      <c r="L173">
        <v>4</v>
      </c>
      <c r="M173">
        <v>11</v>
      </c>
      <c r="N173">
        <v>0.36399999999999999</v>
      </c>
      <c r="O173">
        <v>2</v>
      </c>
      <c r="P173">
        <v>8</v>
      </c>
      <c r="Q173">
        <v>0.25</v>
      </c>
      <c r="R173">
        <v>0.42099999999999999</v>
      </c>
      <c r="S173">
        <v>4</v>
      </c>
      <c r="T173">
        <v>4</v>
      </c>
      <c r="U173">
        <v>1</v>
      </c>
      <c r="V173">
        <v>0</v>
      </c>
      <c r="W173">
        <v>10</v>
      </c>
      <c r="X173">
        <v>10</v>
      </c>
      <c r="Y173">
        <v>29</v>
      </c>
      <c r="Z173">
        <v>2</v>
      </c>
      <c r="AA173">
        <v>0</v>
      </c>
      <c r="AB173">
        <v>11</v>
      </c>
      <c r="AC173">
        <v>9</v>
      </c>
      <c r="AD173">
        <v>20</v>
      </c>
    </row>
    <row r="174" spans="1:30">
      <c r="A174" s="72">
        <v>133</v>
      </c>
      <c r="B174" t="s">
        <v>908</v>
      </c>
      <c r="C174" t="s">
        <v>811</v>
      </c>
      <c r="D174">
        <v>28</v>
      </c>
      <c r="E174" t="s">
        <v>792</v>
      </c>
      <c r="F174">
        <v>36</v>
      </c>
      <c r="G174">
        <v>0</v>
      </c>
      <c r="H174">
        <v>715</v>
      </c>
      <c r="I174">
        <v>92</v>
      </c>
      <c r="J174">
        <v>223</v>
      </c>
      <c r="K174">
        <v>0.41299999999999998</v>
      </c>
      <c r="L174">
        <v>40</v>
      </c>
      <c r="M174">
        <v>119</v>
      </c>
      <c r="N174">
        <v>0.33600000000000002</v>
      </c>
      <c r="O174">
        <v>52</v>
      </c>
      <c r="P174">
        <v>104</v>
      </c>
      <c r="Q174">
        <v>0.5</v>
      </c>
      <c r="R174">
        <v>0.502</v>
      </c>
      <c r="S174">
        <v>38</v>
      </c>
      <c r="T174">
        <v>48</v>
      </c>
      <c r="U174">
        <v>0.79200000000000004</v>
      </c>
      <c r="V174">
        <v>6</v>
      </c>
      <c r="W174">
        <v>61</v>
      </c>
      <c r="X174">
        <v>67</v>
      </c>
      <c r="Y174">
        <v>152</v>
      </c>
      <c r="Z174">
        <v>12</v>
      </c>
      <c r="AA174">
        <v>2</v>
      </c>
      <c r="AB174">
        <v>57</v>
      </c>
      <c r="AC174">
        <v>66</v>
      </c>
      <c r="AD174">
        <v>262</v>
      </c>
    </row>
    <row r="175" spans="1:30">
      <c r="A175" s="72">
        <v>134</v>
      </c>
      <c r="B175" t="s">
        <v>909</v>
      </c>
      <c r="C175" t="s">
        <v>794</v>
      </c>
      <c r="D175">
        <v>33</v>
      </c>
      <c r="E175" t="s">
        <v>782</v>
      </c>
      <c r="F175">
        <v>22</v>
      </c>
      <c r="G175">
        <v>2</v>
      </c>
      <c r="H175">
        <v>392</v>
      </c>
      <c r="I175">
        <v>59</v>
      </c>
      <c r="J175">
        <v>118</v>
      </c>
      <c r="K175">
        <v>0.5</v>
      </c>
      <c r="L175">
        <v>14</v>
      </c>
      <c r="M175">
        <v>44</v>
      </c>
      <c r="N175">
        <v>0.318</v>
      </c>
      <c r="O175">
        <v>45</v>
      </c>
      <c r="P175">
        <v>74</v>
      </c>
      <c r="Q175">
        <v>0.60799999999999998</v>
      </c>
      <c r="R175">
        <v>0.55900000000000005</v>
      </c>
      <c r="S175">
        <v>25</v>
      </c>
      <c r="T175">
        <v>35</v>
      </c>
      <c r="U175">
        <v>0.71399999999999997</v>
      </c>
      <c r="V175">
        <v>20</v>
      </c>
      <c r="W175">
        <v>53</v>
      </c>
      <c r="X175">
        <v>73</v>
      </c>
      <c r="Y175">
        <v>18</v>
      </c>
      <c r="Z175">
        <v>15</v>
      </c>
      <c r="AA175">
        <v>8</v>
      </c>
      <c r="AB175">
        <v>14</v>
      </c>
      <c r="AC175">
        <v>24</v>
      </c>
      <c r="AD175">
        <v>157</v>
      </c>
    </row>
    <row r="176" spans="1:30">
      <c r="A176" s="72">
        <v>135</v>
      </c>
      <c r="B176" t="s">
        <v>910</v>
      </c>
      <c r="C176" t="s">
        <v>769</v>
      </c>
      <c r="D176">
        <v>29</v>
      </c>
      <c r="E176" t="s">
        <v>784</v>
      </c>
      <c r="F176">
        <v>77</v>
      </c>
      <c r="G176">
        <v>77</v>
      </c>
      <c r="H176">
        <v>2688</v>
      </c>
      <c r="I176">
        <v>631</v>
      </c>
      <c r="J176">
        <v>1313</v>
      </c>
      <c r="K176">
        <v>0.48099999999999998</v>
      </c>
      <c r="L176">
        <v>7</v>
      </c>
      <c r="M176">
        <v>45</v>
      </c>
      <c r="N176">
        <v>0.156</v>
      </c>
      <c r="O176">
        <v>624</v>
      </c>
      <c r="P176">
        <v>1268</v>
      </c>
      <c r="Q176">
        <v>0.49199999999999999</v>
      </c>
      <c r="R176">
        <v>0.48299999999999998</v>
      </c>
      <c r="S176">
        <v>366</v>
      </c>
      <c r="T176">
        <v>441</v>
      </c>
      <c r="U176">
        <v>0.83</v>
      </c>
      <c r="V176">
        <v>54</v>
      </c>
      <c r="W176">
        <v>408</v>
      </c>
      <c r="X176">
        <v>462</v>
      </c>
      <c r="Y176">
        <v>475</v>
      </c>
      <c r="Z176">
        <v>86</v>
      </c>
      <c r="AA176">
        <v>36</v>
      </c>
      <c r="AB176">
        <v>199</v>
      </c>
      <c r="AC176">
        <v>177</v>
      </c>
      <c r="AD176">
        <v>1635</v>
      </c>
    </row>
    <row r="177" spans="1:30">
      <c r="A177" s="72">
        <v>136</v>
      </c>
      <c r="B177" t="s">
        <v>1473</v>
      </c>
      <c r="C177" t="s">
        <v>766</v>
      </c>
      <c r="D177">
        <v>22</v>
      </c>
      <c r="E177" t="s">
        <v>822</v>
      </c>
      <c r="F177">
        <v>11</v>
      </c>
      <c r="G177">
        <v>0</v>
      </c>
      <c r="H177">
        <v>67</v>
      </c>
      <c r="I177">
        <v>16</v>
      </c>
      <c r="J177">
        <v>33</v>
      </c>
      <c r="K177">
        <v>0.48499999999999999</v>
      </c>
      <c r="L177">
        <v>10</v>
      </c>
      <c r="M177">
        <v>20</v>
      </c>
      <c r="N177">
        <v>0.5</v>
      </c>
      <c r="O177">
        <v>6</v>
      </c>
      <c r="P177">
        <v>13</v>
      </c>
      <c r="Q177">
        <v>0.46200000000000002</v>
      </c>
      <c r="R177">
        <v>0.63600000000000001</v>
      </c>
      <c r="S177">
        <v>4</v>
      </c>
      <c r="T177">
        <v>5</v>
      </c>
      <c r="U177">
        <v>0.8</v>
      </c>
      <c r="V177">
        <v>8</v>
      </c>
      <c r="W177">
        <v>5</v>
      </c>
      <c r="X177">
        <v>13</v>
      </c>
      <c r="Y177">
        <v>1</v>
      </c>
      <c r="Z177">
        <v>0</v>
      </c>
      <c r="AA177">
        <v>1</v>
      </c>
      <c r="AB177">
        <v>3</v>
      </c>
      <c r="AC177">
        <v>9</v>
      </c>
      <c r="AD177">
        <v>46</v>
      </c>
    </row>
    <row r="178" spans="1:30">
      <c r="A178" s="72">
        <v>137</v>
      </c>
      <c r="B178" t="s">
        <v>911</v>
      </c>
      <c r="C178" t="s">
        <v>766</v>
      </c>
      <c r="D178">
        <v>22</v>
      </c>
      <c r="E178" t="s">
        <v>780</v>
      </c>
      <c r="F178">
        <v>64</v>
      </c>
      <c r="G178">
        <v>1</v>
      </c>
      <c r="H178">
        <v>896</v>
      </c>
      <c r="I178">
        <v>168</v>
      </c>
      <c r="J178">
        <v>271</v>
      </c>
      <c r="K178">
        <v>0.62</v>
      </c>
      <c r="L178">
        <v>1</v>
      </c>
      <c r="M178">
        <v>4</v>
      </c>
      <c r="N178">
        <v>0.25</v>
      </c>
      <c r="O178">
        <v>167</v>
      </c>
      <c r="P178">
        <v>267</v>
      </c>
      <c r="Q178">
        <v>0.625</v>
      </c>
      <c r="R178">
        <v>0.622</v>
      </c>
      <c r="S178">
        <v>50</v>
      </c>
      <c r="T178">
        <v>67</v>
      </c>
      <c r="U178">
        <v>0.746</v>
      </c>
      <c r="V178">
        <v>75</v>
      </c>
      <c r="W178">
        <v>257</v>
      </c>
      <c r="X178">
        <v>332</v>
      </c>
      <c r="Y178">
        <v>33</v>
      </c>
      <c r="Z178">
        <v>29</v>
      </c>
      <c r="AA178">
        <v>33</v>
      </c>
      <c r="AB178">
        <v>49</v>
      </c>
      <c r="AC178">
        <v>113</v>
      </c>
      <c r="AD178">
        <v>387</v>
      </c>
    </row>
    <row r="179" spans="1:30">
      <c r="A179" s="72">
        <v>138</v>
      </c>
      <c r="B179" t="s">
        <v>1474</v>
      </c>
      <c r="C179" t="s">
        <v>769</v>
      </c>
      <c r="D179">
        <v>20</v>
      </c>
      <c r="E179" t="s">
        <v>770</v>
      </c>
      <c r="F179">
        <v>51</v>
      </c>
      <c r="G179">
        <v>3</v>
      </c>
      <c r="H179">
        <v>526</v>
      </c>
      <c r="I179">
        <v>75</v>
      </c>
      <c r="J179">
        <v>165</v>
      </c>
      <c r="K179">
        <v>0.45500000000000002</v>
      </c>
      <c r="L179">
        <v>4</v>
      </c>
      <c r="M179">
        <v>24</v>
      </c>
      <c r="N179">
        <v>0.16700000000000001</v>
      </c>
      <c r="O179">
        <v>71</v>
      </c>
      <c r="P179">
        <v>141</v>
      </c>
      <c r="Q179">
        <v>0.504</v>
      </c>
      <c r="R179">
        <v>0.46700000000000003</v>
      </c>
      <c r="S179">
        <v>36</v>
      </c>
      <c r="T179">
        <v>59</v>
      </c>
      <c r="U179">
        <v>0.61</v>
      </c>
      <c r="V179">
        <v>38</v>
      </c>
      <c r="W179">
        <v>59</v>
      </c>
      <c r="X179">
        <v>97</v>
      </c>
      <c r="Y179">
        <v>17</v>
      </c>
      <c r="Z179">
        <v>21</v>
      </c>
      <c r="AA179">
        <v>10</v>
      </c>
      <c r="AB179">
        <v>23</v>
      </c>
      <c r="AC179">
        <v>77</v>
      </c>
      <c r="AD179">
        <v>190</v>
      </c>
    </row>
    <row r="180" spans="1:30">
      <c r="A180" s="72">
        <v>139</v>
      </c>
      <c r="B180" t="s">
        <v>913</v>
      </c>
      <c r="C180" t="s">
        <v>776</v>
      </c>
      <c r="D180">
        <v>29</v>
      </c>
      <c r="E180" t="s">
        <v>782</v>
      </c>
      <c r="F180">
        <v>76</v>
      </c>
      <c r="G180">
        <v>2</v>
      </c>
      <c r="H180">
        <v>1031</v>
      </c>
      <c r="I180">
        <v>189</v>
      </c>
      <c r="J180">
        <v>377</v>
      </c>
      <c r="K180">
        <v>0.501</v>
      </c>
      <c r="L180">
        <v>19</v>
      </c>
      <c r="M180">
        <v>56</v>
      </c>
      <c r="N180">
        <v>0.33900000000000002</v>
      </c>
      <c r="O180">
        <v>170</v>
      </c>
      <c r="P180">
        <v>321</v>
      </c>
      <c r="Q180">
        <v>0.53</v>
      </c>
      <c r="R180">
        <v>0.52700000000000002</v>
      </c>
      <c r="S180">
        <v>88</v>
      </c>
      <c r="T180">
        <v>106</v>
      </c>
      <c r="U180">
        <v>0.83</v>
      </c>
      <c r="V180">
        <v>81</v>
      </c>
      <c r="W180">
        <v>230</v>
      </c>
      <c r="X180">
        <v>311</v>
      </c>
      <c r="Y180">
        <v>72</v>
      </c>
      <c r="Z180">
        <v>48</v>
      </c>
      <c r="AA180">
        <v>41</v>
      </c>
      <c r="AB180">
        <v>57</v>
      </c>
      <c r="AC180">
        <v>134</v>
      </c>
      <c r="AD180">
        <v>485</v>
      </c>
    </row>
    <row r="181" spans="1:30">
      <c r="A181" s="72">
        <v>140</v>
      </c>
      <c r="B181" t="s">
        <v>914</v>
      </c>
      <c r="C181" t="s">
        <v>811</v>
      </c>
      <c r="D181">
        <v>25</v>
      </c>
      <c r="E181" t="s">
        <v>774</v>
      </c>
      <c r="F181">
        <v>68</v>
      </c>
      <c r="G181">
        <v>4</v>
      </c>
      <c r="H181">
        <v>1914</v>
      </c>
      <c r="I181">
        <v>366</v>
      </c>
      <c r="J181">
        <v>828</v>
      </c>
      <c r="K181">
        <v>0.442</v>
      </c>
      <c r="L181">
        <v>124</v>
      </c>
      <c r="M181">
        <v>370</v>
      </c>
      <c r="N181">
        <v>0.33500000000000002</v>
      </c>
      <c r="O181">
        <v>242</v>
      </c>
      <c r="P181">
        <v>458</v>
      </c>
      <c r="Q181">
        <v>0.52800000000000002</v>
      </c>
      <c r="R181">
        <v>0.51700000000000002</v>
      </c>
      <c r="S181">
        <v>287</v>
      </c>
      <c r="T181">
        <v>356</v>
      </c>
      <c r="U181">
        <v>0.80600000000000005</v>
      </c>
      <c r="V181">
        <v>26</v>
      </c>
      <c r="W181">
        <v>140</v>
      </c>
      <c r="X181">
        <v>166</v>
      </c>
      <c r="Y181">
        <v>311</v>
      </c>
      <c r="Z181">
        <v>40</v>
      </c>
      <c r="AA181">
        <v>17</v>
      </c>
      <c r="AB181">
        <v>152</v>
      </c>
      <c r="AC181">
        <v>187</v>
      </c>
      <c r="AD181">
        <v>1143</v>
      </c>
    </row>
    <row r="182" spans="1:30">
      <c r="A182" s="72">
        <v>141</v>
      </c>
      <c r="B182" t="s">
        <v>1475</v>
      </c>
      <c r="C182" t="s">
        <v>769</v>
      </c>
      <c r="D182">
        <v>22</v>
      </c>
      <c r="E182" t="s">
        <v>802</v>
      </c>
      <c r="F182">
        <v>27</v>
      </c>
      <c r="G182">
        <v>0</v>
      </c>
      <c r="H182">
        <v>411</v>
      </c>
      <c r="I182">
        <v>50</v>
      </c>
      <c r="J182">
        <v>124</v>
      </c>
      <c r="K182">
        <v>0.40300000000000002</v>
      </c>
      <c r="L182">
        <v>22</v>
      </c>
      <c r="M182">
        <v>83</v>
      </c>
      <c r="N182">
        <v>0.26500000000000001</v>
      </c>
      <c r="O182">
        <v>28</v>
      </c>
      <c r="P182">
        <v>41</v>
      </c>
      <c r="Q182">
        <v>0.68300000000000005</v>
      </c>
      <c r="R182">
        <v>0.49199999999999999</v>
      </c>
      <c r="S182">
        <v>9</v>
      </c>
      <c r="T182">
        <v>12</v>
      </c>
      <c r="U182">
        <v>0.75</v>
      </c>
      <c r="V182">
        <v>16</v>
      </c>
      <c r="W182">
        <v>49</v>
      </c>
      <c r="X182">
        <v>65</v>
      </c>
      <c r="Y182">
        <v>31</v>
      </c>
      <c r="Z182">
        <v>13</v>
      </c>
      <c r="AA182">
        <v>6</v>
      </c>
      <c r="AB182">
        <v>19</v>
      </c>
      <c r="AC182">
        <v>38</v>
      </c>
      <c r="AD182">
        <v>131</v>
      </c>
    </row>
    <row r="183" spans="1:30">
      <c r="A183" s="72">
        <v>142</v>
      </c>
      <c r="B183" t="s">
        <v>1476</v>
      </c>
      <c r="C183" t="s">
        <v>769</v>
      </c>
      <c r="D183">
        <v>19</v>
      </c>
      <c r="E183" t="s">
        <v>773</v>
      </c>
      <c r="F183">
        <v>72</v>
      </c>
      <c r="G183">
        <v>72</v>
      </c>
      <c r="H183">
        <v>2318</v>
      </c>
      <c r="I183">
        <v>506</v>
      </c>
      <c r="J183">
        <v>1186</v>
      </c>
      <c r="K183">
        <v>0.42699999999999999</v>
      </c>
      <c r="L183">
        <v>168</v>
      </c>
      <c r="M183">
        <v>514</v>
      </c>
      <c r="N183">
        <v>0.32700000000000001</v>
      </c>
      <c r="O183">
        <v>338</v>
      </c>
      <c r="P183">
        <v>672</v>
      </c>
      <c r="Q183">
        <v>0.503</v>
      </c>
      <c r="R183">
        <v>0.497</v>
      </c>
      <c r="S183">
        <v>346</v>
      </c>
      <c r="T183">
        <v>485</v>
      </c>
      <c r="U183">
        <v>0.71299999999999997</v>
      </c>
      <c r="V183">
        <v>86</v>
      </c>
      <c r="W183">
        <v>477</v>
      </c>
      <c r="X183">
        <v>563</v>
      </c>
      <c r="Y183">
        <v>429</v>
      </c>
      <c r="Z183">
        <v>77</v>
      </c>
      <c r="AA183">
        <v>25</v>
      </c>
      <c r="AB183">
        <v>247</v>
      </c>
      <c r="AC183">
        <v>137</v>
      </c>
      <c r="AD183">
        <v>1526</v>
      </c>
    </row>
    <row r="184" spans="1:30">
      <c r="A184" s="72">
        <v>143</v>
      </c>
      <c r="B184" t="s">
        <v>1328</v>
      </c>
      <c r="C184" t="s">
        <v>769</v>
      </c>
      <c r="D184">
        <v>22</v>
      </c>
      <c r="E184" t="s">
        <v>772</v>
      </c>
      <c r="F184">
        <v>48</v>
      </c>
      <c r="G184">
        <v>11</v>
      </c>
      <c r="H184">
        <v>698</v>
      </c>
      <c r="I184">
        <v>107</v>
      </c>
      <c r="J184">
        <v>264</v>
      </c>
      <c r="K184">
        <v>0.40500000000000003</v>
      </c>
      <c r="L184">
        <v>44</v>
      </c>
      <c r="M184">
        <v>132</v>
      </c>
      <c r="N184">
        <v>0.33300000000000002</v>
      </c>
      <c r="O184">
        <v>63</v>
      </c>
      <c r="P184">
        <v>132</v>
      </c>
      <c r="Q184">
        <v>0.47699999999999998</v>
      </c>
      <c r="R184">
        <v>0.48899999999999999</v>
      </c>
      <c r="S184">
        <v>38</v>
      </c>
      <c r="T184">
        <v>61</v>
      </c>
      <c r="U184">
        <v>0.623</v>
      </c>
      <c r="V184">
        <v>27</v>
      </c>
      <c r="W184">
        <v>86</v>
      </c>
      <c r="X184">
        <v>113</v>
      </c>
      <c r="Y184">
        <v>56</v>
      </c>
      <c r="Z184">
        <v>14</v>
      </c>
      <c r="AA184">
        <v>2</v>
      </c>
      <c r="AB184">
        <v>27</v>
      </c>
      <c r="AC184">
        <v>53</v>
      </c>
      <c r="AD184">
        <v>296</v>
      </c>
    </row>
    <row r="185" spans="1:30">
      <c r="A185" s="72">
        <v>143</v>
      </c>
      <c r="B185" t="s">
        <v>1328</v>
      </c>
      <c r="C185" t="s">
        <v>769</v>
      </c>
      <c r="D185">
        <v>22</v>
      </c>
      <c r="E185" t="s">
        <v>831</v>
      </c>
      <c r="F185">
        <v>27</v>
      </c>
      <c r="G185">
        <v>0</v>
      </c>
      <c r="H185">
        <v>251</v>
      </c>
      <c r="I185">
        <v>32</v>
      </c>
      <c r="J185">
        <v>89</v>
      </c>
      <c r="K185">
        <v>0.36</v>
      </c>
      <c r="L185">
        <v>10</v>
      </c>
      <c r="M185">
        <v>39</v>
      </c>
      <c r="N185">
        <v>0.25600000000000001</v>
      </c>
      <c r="O185">
        <v>22</v>
      </c>
      <c r="P185">
        <v>50</v>
      </c>
      <c r="Q185">
        <v>0.44</v>
      </c>
      <c r="R185">
        <v>0.41599999999999998</v>
      </c>
      <c r="S185">
        <v>16</v>
      </c>
      <c r="T185">
        <v>26</v>
      </c>
      <c r="U185">
        <v>0.61499999999999999</v>
      </c>
      <c r="V185">
        <v>9</v>
      </c>
      <c r="W185">
        <v>34</v>
      </c>
      <c r="X185">
        <v>43</v>
      </c>
      <c r="Y185">
        <v>17</v>
      </c>
      <c r="Z185">
        <v>7</v>
      </c>
      <c r="AA185">
        <v>1</v>
      </c>
      <c r="AB185">
        <v>10</v>
      </c>
      <c r="AC185">
        <v>20</v>
      </c>
      <c r="AD185">
        <v>90</v>
      </c>
    </row>
    <row r="186" spans="1:30">
      <c r="A186" s="72">
        <v>143</v>
      </c>
      <c r="B186" t="s">
        <v>1328</v>
      </c>
      <c r="C186" t="s">
        <v>769</v>
      </c>
      <c r="D186">
        <v>22</v>
      </c>
      <c r="E186" t="s">
        <v>788</v>
      </c>
      <c r="F186">
        <v>21</v>
      </c>
      <c r="G186">
        <v>11</v>
      </c>
      <c r="H186">
        <v>447</v>
      </c>
      <c r="I186">
        <v>75</v>
      </c>
      <c r="J186">
        <v>175</v>
      </c>
      <c r="K186">
        <v>0.42899999999999999</v>
      </c>
      <c r="L186">
        <v>34</v>
      </c>
      <c r="M186">
        <v>93</v>
      </c>
      <c r="N186">
        <v>0.36599999999999999</v>
      </c>
      <c r="O186">
        <v>41</v>
      </c>
      <c r="P186">
        <v>82</v>
      </c>
      <c r="Q186">
        <v>0.5</v>
      </c>
      <c r="R186">
        <v>0.52600000000000002</v>
      </c>
      <c r="S186">
        <v>22</v>
      </c>
      <c r="T186">
        <v>35</v>
      </c>
      <c r="U186">
        <v>0.629</v>
      </c>
      <c r="V186">
        <v>18</v>
      </c>
      <c r="W186">
        <v>52</v>
      </c>
      <c r="X186">
        <v>70</v>
      </c>
      <c r="Y186">
        <v>39</v>
      </c>
      <c r="Z186">
        <v>7</v>
      </c>
      <c r="AA186">
        <v>1</v>
      </c>
      <c r="AB186">
        <v>17</v>
      </c>
      <c r="AC186">
        <v>33</v>
      </c>
      <c r="AD186">
        <v>206</v>
      </c>
    </row>
    <row r="187" spans="1:30">
      <c r="A187" s="72">
        <v>144</v>
      </c>
      <c r="B187" t="s">
        <v>1329</v>
      </c>
      <c r="C187" t="s">
        <v>769</v>
      </c>
      <c r="D187">
        <v>24</v>
      </c>
      <c r="E187" t="s">
        <v>804</v>
      </c>
      <c r="F187">
        <v>73</v>
      </c>
      <c r="G187">
        <v>40</v>
      </c>
      <c r="H187">
        <v>2004</v>
      </c>
      <c r="I187">
        <v>290</v>
      </c>
      <c r="J187">
        <v>698</v>
      </c>
      <c r="K187">
        <v>0.41499999999999998</v>
      </c>
      <c r="L187">
        <v>126</v>
      </c>
      <c r="M187">
        <v>342</v>
      </c>
      <c r="N187">
        <v>0.36799999999999999</v>
      </c>
      <c r="O187">
        <v>164</v>
      </c>
      <c r="P187">
        <v>356</v>
      </c>
      <c r="Q187">
        <v>0.46100000000000002</v>
      </c>
      <c r="R187">
        <v>0.50600000000000001</v>
      </c>
      <c r="S187">
        <v>73</v>
      </c>
      <c r="T187">
        <v>98</v>
      </c>
      <c r="U187">
        <v>0.745</v>
      </c>
      <c r="V187">
        <v>34</v>
      </c>
      <c r="W187">
        <v>228</v>
      </c>
      <c r="X187">
        <v>262</v>
      </c>
      <c r="Y187">
        <v>135</v>
      </c>
      <c r="Z187">
        <v>58</v>
      </c>
      <c r="AA187">
        <v>10</v>
      </c>
      <c r="AB187">
        <v>71</v>
      </c>
      <c r="AC187">
        <v>135</v>
      </c>
      <c r="AD187">
        <v>779</v>
      </c>
    </row>
    <row r="188" spans="1:30">
      <c r="A188" s="72">
        <v>145</v>
      </c>
      <c r="B188" t="s">
        <v>1331</v>
      </c>
      <c r="C188" t="s">
        <v>769</v>
      </c>
      <c r="D188">
        <v>22</v>
      </c>
      <c r="E188" t="s">
        <v>855</v>
      </c>
      <c r="F188">
        <v>6</v>
      </c>
      <c r="G188">
        <v>0</v>
      </c>
      <c r="H188">
        <v>51</v>
      </c>
      <c r="I188">
        <v>8</v>
      </c>
      <c r="J188">
        <v>21</v>
      </c>
      <c r="K188">
        <v>0.38100000000000001</v>
      </c>
      <c r="L188">
        <v>2</v>
      </c>
      <c r="M188">
        <v>8</v>
      </c>
      <c r="N188">
        <v>0.25</v>
      </c>
      <c r="O188">
        <v>6</v>
      </c>
      <c r="P188">
        <v>13</v>
      </c>
      <c r="Q188">
        <v>0.46200000000000002</v>
      </c>
      <c r="R188">
        <v>0.42899999999999999</v>
      </c>
      <c r="S188">
        <v>1</v>
      </c>
      <c r="T188">
        <v>2</v>
      </c>
      <c r="U188">
        <v>0.5</v>
      </c>
      <c r="V188">
        <v>6</v>
      </c>
      <c r="W188">
        <v>11</v>
      </c>
      <c r="X188">
        <v>17</v>
      </c>
      <c r="Y188">
        <v>5</v>
      </c>
      <c r="Z188">
        <v>2</v>
      </c>
      <c r="AA188">
        <v>0</v>
      </c>
      <c r="AB188">
        <v>0</v>
      </c>
      <c r="AC188">
        <v>2</v>
      </c>
      <c r="AD188">
        <v>19</v>
      </c>
    </row>
    <row r="189" spans="1:30">
      <c r="A189" s="72">
        <v>146</v>
      </c>
      <c r="B189" t="s">
        <v>916</v>
      </c>
      <c r="C189" t="s">
        <v>811</v>
      </c>
      <c r="D189">
        <v>32</v>
      </c>
      <c r="E189" t="s">
        <v>814</v>
      </c>
      <c r="F189">
        <v>36</v>
      </c>
      <c r="G189">
        <v>22</v>
      </c>
      <c r="H189">
        <v>991</v>
      </c>
      <c r="I189">
        <v>179</v>
      </c>
      <c r="J189">
        <v>433</v>
      </c>
      <c r="K189">
        <v>0.41299999999999998</v>
      </c>
      <c r="L189">
        <v>57</v>
      </c>
      <c r="M189">
        <v>164</v>
      </c>
      <c r="N189">
        <v>0.34799999999999998</v>
      </c>
      <c r="O189">
        <v>122</v>
      </c>
      <c r="P189">
        <v>269</v>
      </c>
      <c r="Q189">
        <v>0.45400000000000001</v>
      </c>
      <c r="R189">
        <v>0.47899999999999998</v>
      </c>
      <c r="S189">
        <v>79</v>
      </c>
      <c r="T189">
        <v>101</v>
      </c>
      <c r="U189">
        <v>0.78200000000000003</v>
      </c>
      <c r="V189">
        <v>20</v>
      </c>
      <c r="W189">
        <v>91</v>
      </c>
      <c r="X189">
        <v>111</v>
      </c>
      <c r="Y189">
        <v>174</v>
      </c>
      <c r="Z189">
        <v>30</v>
      </c>
      <c r="AA189">
        <v>5</v>
      </c>
      <c r="AB189">
        <v>71</v>
      </c>
      <c r="AC189">
        <v>81</v>
      </c>
      <c r="AD189">
        <v>494</v>
      </c>
    </row>
    <row r="190" spans="1:30">
      <c r="A190" s="72">
        <v>147</v>
      </c>
      <c r="B190" t="s">
        <v>917</v>
      </c>
      <c r="C190" t="s">
        <v>776</v>
      </c>
      <c r="D190">
        <v>25</v>
      </c>
      <c r="E190" t="s">
        <v>829</v>
      </c>
      <c r="F190">
        <v>79</v>
      </c>
      <c r="G190">
        <v>79</v>
      </c>
      <c r="H190">
        <v>2647</v>
      </c>
      <c r="I190">
        <v>561</v>
      </c>
      <c r="J190">
        <v>1052</v>
      </c>
      <c r="K190">
        <v>0.53300000000000003</v>
      </c>
      <c r="L190">
        <v>5</v>
      </c>
      <c r="M190">
        <v>38</v>
      </c>
      <c r="N190">
        <v>0.13200000000000001</v>
      </c>
      <c r="O190">
        <v>556</v>
      </c>
      <c r="P190">
        <v>1014</v>
      </c>
      <c r="Q190">
        <v>0.54800000000000004</v>
      </c>
      <c r="R190">
        <v>0.53600000000000003</v>
      </c>
      <c r="S190">
        <v>243</v>
      </c>
      <c r="T190">
        <v>412</v>
      </c>
      <c r="U190">
        <v>0.59</v>
      </c>
      <c r="V190">
        <v>423</v>
      </c>
      <c r="W190">
        <v>809</v>
      </c>
      <c r="X190">
        <v>1232</v>
      </c>
      <c r="Y190">
        <v>112</v>
      </c>
      <c r="Z190">
        <v>136</v>
      </c>
      <c r="AA190">
        <v>138</v>
      </c>
      <c r="AB190">
        <v>175</v>
      </c>
      <c r="AC190">
        <v>272</v>
      </c>
      <c r="AD190">
        <v>1370</v>
      </c>
    </row>
    <row r="191" spans="1:30">
      <c r="A191" s="72">
        <v>148</v>
      </c>
      <c r="B191" t="s">
        <v>918</v>
      </c>
      <c r="C191" t="s">
        <v>766</v>
      </c>
      <c r="D191">
        <v>33</v>
      </c>
      <c r="E191" t="s">
        <v>774</v>
      </c>
      <c r="F191">
        <v>59</v>
      </c>
      <c r="G191">
        <v>25</v>
      </c>
      <c r="H191">
        <v>1220</v>
      </c>
      <c r="I191">
        <v>101</v>
      </c>
      <c r="J191">
        <v>239</v>
      </c>
      <c r="K191">
        <v>0.42299999999999999</v>
      </c>
      <c r="L191">
        <v>53</v>
      </c>
      <c r="M191">
        <v>151</v>
      </c>
      <c r="N191">
        <v>0.35099999999999998</v>
      </c>
      <c r="O191">
        <v>48</v>
      </c>
      <c r="P191">
        <v>88</v>
      </c>
      <c r="Q191">
        <v>0.54500000000000004</v>
      </c>
      <c r="R191">
        <v>0.53300000000000003</v>
      </c>
      <c r="S191">
        <v>32</v>
      </c>
      <c r="T191">
        <v>46</v>
      </c>
      <c r="U191">
        <v>0.69599999999999995</v>
      </c>
      <c r="V191">
        <v>34</v>
      </c>
      <c r="W191">
        <v>121</v>
      </c>
      <c r="X191">
        <v>155</v>
      </c>
      <c r="Y191">
        <v>83</v>
      </c>
      <c r="Z191">
        <v>36</v>
      </c>
      <c r="AA191">
        <v>16</v>
      </c>
      <c r="AB191">
        <v>43</v>
      </c>
      <c r="AC191">
        <v>131</v>
      </c>
      <c r="AD191">
        <v>287</v>
      </c>
    </row>
    <row r="192" spans="1:30">
      <c r="A192" s="72">
        <v>149</v>
      </c>
      <c r="B192" t="s">
        <v>920</v>
      </c>
      <c r="C192" t="s">
        <v>811</v>
      </c>
      <c r="D192">
        <v>24</v>
      </c>
      <c r="E192" t="s">
        <v>867</v>
      </c>
      <c r="F192">
        <v>46</v>
      </c>
      <c r="G192">
        <v>44</v>
      </c>
      <c r="H192">
        <v>1389</v>
      </c>
      <c r="I192">
        <v>215</v>
      </c>
      <c r="J192">
        <v>506</v>
      </c>
      <c r="K192">
        <v>0.42499999999999999</v>
      </c>
      <c r="L192">
        <v>34</v>
      </c>
      <c r="M192">
        <v>96</v>
      </c>
      <c r="N192">
        <v>0.35399999999999998</v>
      </c>
      <c r="O192">
        <v>181</v>
      </c>
      <c r="P192">
        <v>410</v>
      </c>
      <c r="Q192">
        <v>0.441</v>
      </c>
      <c r="R192">
        <v>0.45800000000000002</v>
      </c>
      <c r="S192">
        <v>55</v>
      </c>
      <c r="T192">
        <v>69</v>
      </c>
      <c r="U192">
        <v>0.79700000000000004</v>
      </c>
      <c r="V192">
        <v>19</v>
      </c>
      <c r="W192">
        <v>168</v>
      </c>
      <c r="X192">
        <v>187</v>
      </c>
      <c r="Y192">
        <v>277</v>
      </c>
      <c r="Z192">
        <v>68</v>
      </c>
      <c r="AA192">
        <v>21</v>
      </c>
      <c r="AB192">
        <v>104</v>
      </c>
      <c r="AC192">
        <v>166</v>
      </c>
      <c r="AD192">
        <v>519</v>
      </c>
    </row>
    <row r="193" spans="1:30">
      <c r="A193" s="72">
        <v>150</v>
      </c>
      <c r="B193" t="s">
        <v>921</v>
      </c>
      <c r="C193" t="s">
        <v>794</v>
      </c>
      <c r="D193">
        <v>30</v>
      </c>
      <c r="E193" t="s">
        <v>822</v>
      </c>
      <c r="F193">
        <v>78</v>
      </c>
      <c r="G193">
        <v>78</v>
      </c>
      <c r="H193">
        <v>2702</v>
      </c>
      <c r="I193">
        <v>721</v>
      </c>
      <c r="J193">
        <v>1383</v>
      </c>
      <c r="K193">
        <v>0.52100000000000002</v>
      </c>
      <c r="L193">
        <v>137</v>
      </c>
      <c r="M193">
        <v>388</v>
      </c>
      <c r="N193">
        <v>0.35299999999999998</v>
      </c>
      <c r="O193">
        <v>584</v>
      </c>
      <c r="P193">
        <v>995</v>
      </c>
      <c r="Q193">
        <v>0.58699999999999997</v>
      </c>
      <c r="R193">
        <v>0.57099999999999995</v>
      </c>
      <c r="S193">
        <v>448</v>
      </c>
      <c r="T193">
        <v>506</v>
      </c>
      <c r="U193">
        <v>0.88500000000000001</v>
      </c>
      <c r="V193">
        <v>33</v>
      </c>
      <c r="W193">
        <v>464</v>
      </c>
      <c r="X193">
        <v>497</v>
      </c>
      <c r="Y193">
        <v>457</v>
      </c>
      <c r="Z193">
        <v>58</v>
      </c>
      <c r="AA193">
        <v>84</v>
      </c>
      <c r="AB193">
        <v>225</v>
      </c>
      <c r="AC193">
        <v>155</v>
      </c>
      <c r="AD193">
        <v>2027</v>
      </c>
    </row>
    <row r="194" spans="1:30">
      <c r="A194" s="72">
        <v>151</v>
      </c>
      <c r="B194" t="s">
        <v>1477</v>
      </c>
      <c r="C194" t="s">
        <v>811</v>
      </c>
      <c r="D194">
        <v>20</v>
      </c>
      <c r="E194" t="s">
        <v>802</v>
      </c>
      <c r="F194">
        <v>3</v>
      </c>
      <c r="G194">
        <v>0</v>
      </c>
      <c r="H194">
        <v>6</v>
      </c>
      <c r="I194">
        <v>2</v>
      </c>
      <c r="J194">
        <v>3</v>
      </c>
      <c r="K194">
        <v>0.66700000000000004</v>
      </c>
      <c r="L194">
        <v>1</v>
      </c>
      <c r="M194">
        <v>1</v>
      </c>
      <c r="N194">
        <v>1</v>
      </c>
      <c r="O194">
        <v>1</v>
      </c>
      <c r="P194">
        <v>2</v>
      </c>
      <c r="Q194">
        <v>0.5</v>
      </c>
      <c r="R194">
        <v>0.83299999999999996</v>
      </c>
      <c r="S194">
        <v>0</v>
      </c>
      <c r="T194">
        <v>0</v>
      </c>
      <c r="V194">
        <v>0</v>
      </c>
      <c r="W194">
        <v>1</v>
      </c>
      <c r="X194">
        <v>1</v>
      </c>
      <c r="Y194">
        <v>2</v>
      </c>
      <c r="Z194">
        <v>0</v>
      </c>
      <c r="AA194">
        <v>0</v>
      </c>
      <c r="AB194">
        <v>0</v>
      </c>
      <c r="AC194">
        <v>0</v>
      </c>
      <c r="AD194">
        <v>5</v>
      </c>
    </row>
    <row r="195" spans="1:30">
      <c r="A195" s="72">
        <v>152</v>
      </c>
      <c r="B195" t="s">
        <v>1478</v>
      </c>
      <c r="C195" t="s">
        <v>794</v>
      </c>
      <c r="D195">
        <v>22</v>
      </c>
      <c r="E195" t="s">
        <v>800</v>
      </c>
      <c r="F195">
        <v>2</v>
      </c>
      <c r="G195">
        <v>0</v>
      </c>
      <c r="H195">
        <v>16</v>
      </c>
      <c r="I195">
        <v>1</v>
      </c>
      <c r="J195">
        <v>4</v>
      </c>
      <c r="K195">
        <v>0.25</v>
      </c>
      <c r="L195">
        <v>1</v>
      </c>
      <c r="M195">
        <v>4</v>
      </c>
      <c r="N195">
        <v>0.25</v>
      </c>
      <c r="O195">
        <v>0</v>
      </c>
      <c r="P195">
        <v>0</v>
      </c>
      <c r="R195">
        <v>0.375</v>
      </c>
      <c r="S195">
        <v>0</v>
      </c>
      <c r="T195">
        <v>0</v>
      </c>
      <c r="V195">
        <v>1</v>
      </c>
      <c r="W195">
        <v>1</v>
      </c>
      <c r="X195">
        <v>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3</v>
      </c>
    </row>
    <row r="196" spans="1:30">
      <c r="A196" s="72">
        <v>153</v>
      </c>
      <c r="B196" t="s">
        <v>923</v>
      </c>
      <c r="C196" t="s">
        <v>766</v>
      </c>
      <c r="D196">
        <v>22</v>
      </c>
      <c r="E196" t="s">
        <v>772</v>
      </c>
      <c r="F196">
        <v>19</v>
      </c>
      <c r="G196">
        <v>0</v>
      </c>
      <c r="H196">
        <v>259</v>
      </c>
      <c r="I196">
        <v>39</v>
      </c>
      <c r="J196">
        <v>95</v>
      </c>
      <c r="K196">
        <v>0.41099999999999998</v>
      </c>
      <c r="L196">
        <v>17</v>
      </c>
      <c r="M196">
        <v>38</v>
      </c>
      <c r="N196">
        <v>0.44700000000000001</v>
      </c>
      <c r="O196">
        <v>22</v>
      </c>
      <c r="P196">
        <v>57</v>
      </c>
      <c r="Q196">
        <v>0.38600000000000001</v>
      </c>
      <c r="R196">
        <v>0.5</v>
      </c>
      <c r="S196">
        <v>19</v>
      </c>
      <c r="T196">
        <v>25</v>
      </c>
      <c r="U196">
        <v>0.76</v>
      </c>
      <c r="V196">
        <v>5</v>
      </c>
      <c r="W196">
        <v>61</v>
      </c>
      <c r="X196">
        <v>66</v>
      </c>
      <c r="Y196">
        <v>16</v>
      </c>
      <c r="Z196">
        <v>7</v>
      </c>
      <c r="AA196">
        <v>2</v>
      </c>
      <c r="AB196">
        <v>9</v>
      </c>
      <c r="AC196">
        <v>27</v>
      </c>
      <c r="AD196">
        <v>114</v>
      </c>
    </row>
    <row r="197" spans="1:30">
      <c r="A197" s="72">
        <v>153</v>
      </c>
      <c r="B197" t="s">
        <v>923</v>
      </c>
      <c r="C197" t="s">
        <v>766</v>
      </c>
      <c r="D197">
        <v>22</v>
      </c>
      <c r="E197" t="s">
        <v>829</v>
      </c>
      <c r="F197">
        <v>2</v>
      </c>
      <c r="G197">
        <v>0</v>
      </c>
      <c r="H197">
        <v>25</v>
      </c>
      <c r="I197">
        <v>4</v>
      </c>
      <c r="J197">
        <v>10</v>
      </c>
      <c r="K197">
        <v>0.4</v>
      </c>
      <c r="L197">
        <v>2</v>
      </c>
      <c r="M197">
        <v>4</v>
      </c>
      <c r="N197">
        <v>0.5</v>
      </c>
      <c r="O197">
        <v>2</v>
      </c>
      <c r="P197">
        <v>6</v>
      </c>
      <c r="Q197">
        <v>0.33300000000000002</v>
      </c>
      <c r="R197">
        <v>0.5</v>
      </c>
      <c r="S197">
        <v>2</v>
      </c>
      <c r="T197">
        <v>2</v>
      </c>
      <c r="U197">
        <v>1</v>
      </c>
      <c r="V197">
        <v>0</v>
      </c>
      <c r="W197">
        <v>9</v>
      </c>
      <c r="X197">
        <v>9</v>
      </c>
      <c r="Y197">
        <v>1</v>
      </c>
      <c r="Z197">
        <v>0</v>
      </c>
      <c r="AA197">
        <v>0</v>
      </c>
      <c r="AB197">
        <v>0</v>
      </c>
      <c r="AC197">
        <v>2</v>
      </c>
      <c r="AD197">
        <v>12</v>
      </c>
    </row>
    <row r="198" spans="1:30">
      <c r="A198" s="72">
        <v>153</v>
      </c>
      <c r="B198" t="s">
        <v>923</v>
      </c>
      <c r="C198" t="s">
        <v>766</v>
      </c>
      <c r="D198">
        <v>22</v>
      </c>
      <c r="E198" t="s">
        <v>804</v>
      </c>
      <c r="F198">
        <v>17</v>
      </c>
      <c r="G198">
        <v>0</v>
      </c>
      <c r="H198">
        <v>234</v>
      </c>
      <c r="I198">
        <v>35</v>
      </c>
      <c r="J198">
        <v>85</v>
      </c>
      <c r="K198">
        <v>0.41199999999999998</v>
      </c>
      <c r="L198">
        <v>15</v>
      </c>
      <c r="M198">
        <v>34</v>
      </c>
      <c r="N198">
        <v>0.441</v>
      </c>
      <c r="O198">
        <v>20</v>
      </c>
      <c r="P198">
        <v>51</v>
      </c>
      <c r="Q198">
        <v>0.39200000000000002</v>
      </c>
      <c r="R198">
        <v>0.5</v>
      </c>
      <c r="S198">
        <v>17</v>
      </c>
      <c r="T198">
        <v>23</v>
      </c>
      <c r="U198">
        <v>0.73899999999999999</v>
      </c>
      <c r="V198">
        <v>5</v>
      </c>
      <c r="W198">
        <v>52</v>
      </c>
      <c r="X198">
        <v>57</v>
      </c>
      <c r="Y198">
        <v>15</v>
      </c>
      <c r="Z198">
        <v>7</v>
      </c>
      <c r="AA198">
        <v>2</v>
      </c>
      <c r="AB198">
        <v>9</v>
      </c>
      <c r="AC198">
        <v>25</v>
      </c>
      <c r="AD198">
        <v>102</v>
      </c>
    </row>
    <row r="199" spans="1:30">
      <c r="A199" s="72">
        <v>154</v>
      </c>
      <c r="B199" t="s">
        <v>924</v>
      </c>
      <c r="C199" t="s">
        <v>769</v>
      </c>
      <c r="D199">
        <v>31</v>
      </c>
      <c r="E199" t="s">
        <v>772</v>
      </c>
      <c r="F199">
        <v>53</v>
      </c>
      <c r="G199">
        <v>38</v>
      </c>
      <c r="H199">
        <v>1297</v>
      </c>
      <c r="I199">
        <v>184</v>
      </c>
      <c r="J199">
        <v>457</v>
      </c>
      <c r="K199">
        <v>0.40300000000000002</v>
      </c>
      <c r="L199">
        <v>138</v>
      </c>
      <c r="M199">
        <v>372</v>
      </c>
      <c r="N199">
        <v>0.371</v>
      </c>
      <c r="O199">
        <v>46</v>
      </c>
      <c r="P199">
        <v>85</v>
      </c>
      <c r="Q199">
        <v>0.54100000000000004</v>
      </c>
      <c r="R199">
        <v>0.55400000000000005</v>
      </c>
      <c r="S199">
        <v>39</v>
      </c>
      <c r="T199">
        <v>49</v>
      </c>
      <c r="U199">
        <v>0.79600000000000004</v>
      </c>
      <c r="V199">
        <v>14</v>
      </c>
      <c r="W199">
        <v>93</v>
      </c>
      <c r="X199">
        <v>107</v>
      </c>
      <c r="Y199">
        <v>72</v>
      </c>
      <c r="Z199">
        <v>54</v>
      </c>
      <c r="AA199">
        <v>6</v>
      </c>
      <c r="AB199">
        <v>40</v>
      </c>
      <c r="AC199">
        <v>92</v>
      </c>
      <c r="AD199">
        <v>545</v>
      </c>
    </row>
    <row r="200" spans="1:30">
      <c r="A200" s="72">
        <v>154</v>
      </c>
      <c r="B200" t="s">
        <v>924</v>
      </c>
      <c r="C200" t="s">
        <v>769</v>
      </c>
      <c r="D200">
        <v>31</v>
      </c>
      <c r="E200" t="s">
        <v>814</v>
      </c>
      <c r="F200">
        <v>25</v>
      </c>
      <c r="G200">
        <v>12</v>
      </c>
      <c r="H200">
        <v>533</v>
      </c>
      <c r="I200">
        <v>69</v>
      </c>
      <c r="J200">
        <v>184</v>
      </c>
      <c r="K200">
        <v>0.375</v>
      </c>
      <c r="L200">
        <v>57</v>
      </c>
      <c r="M200">
        <v>155</v>
      </c>
      <c r="N200">
        <v>0.36799999999999999</v>
      </c>
      <c r="O200">
        <v>12</v>
      </c>
      <c r="P200">
        <v>29</v>
      </c>
      <c r="Q200">
        <v>0.41399999999999998</v>
      </c>
      <c r="R200">
        <v>0.53</v>
      </c>
      <c r="S200">
        <v>14</v>
      </c>
      <c r="T200">
        <v>16</v>
      </c>
      <c r="U200">
        <v>0.875</v>
      </c>
      <c r="V200">
        <v>6</v>
      </c>
      <c r="W200">
        <v>41</v>
      </c>
      <c r="X200">
        <v>47</v>
      </c>
      <c r="Y200">
        <v>29</v>
      </c>
      <c r="Z200">
        <v>24</v>
      </c>
      <c r="AA200">
        <v>3</v>
      </c>
      <c r="AB200">
        <v>14</v>
      </c>
      <c r="AC200">
        <v>40</v>
      </c>
      <c r="AD200">
        <v>209</v>
      </c>
    </row>
    <row r="201" spans="1:30">
      <c r="A201" s="72">
        <v>154</v>
      </c>
      <c r="B201" t="s">
        <v>924</v>
      </c>
      <c r="C201" t="s">
        <v>769</v>
      </c>
      <c r="D201">
        <v>31</v>
      </c>
      <c r="E201" t="s">
        <v>829</v>
      </c>
      <c r="F201">
        <v>28</v>
      </c>
      <c r="G201">
        <v>26</v>
      </c>
      <c r="H201">
        <v>764</v>
      </c>
      <c r="I201">
        <v>115</v>
      </c>
      <c r="J201">
        <v>273</v>
      </c>
      <c r="K201">
        <v>0.42099999999999999</v>
      </c>
      <c r="L201">
        <v>81</v>
      </c>
      <c r="M201">
        <v>217</v>
      </c>
      <c r="N201">
        <v>0.373</v>
      </c>
      <c r="O201">
        <v>34</v>
      </c>
      <c r="P201">
        <v>56</v>
      </c>
      <c r="Q201">
        <v>0.60699999999999998</v>
      </c>
      <c r="R201">
        <v>0.56999999999999995</v>
      </c>
      <c r="S201">
        <v>25</v>
      </c>
      <c r="T201">
        <v>33</v>
      </c>
      <c r="U201">
        <v>0.75800000000000001</v>
      </c>
      <c r="V201">
        <v>8</v>
      </c>
      <c r="W201">
        <v>52</v>
      </c>
      <c r="X201">
        <v>60</v>
      </c>
      <c r="Y201">
        <v>43</v>
      </c>
      <c r="Z201">
        <v>30</v>
      </c>
      <c r="AA201">
        <v>3</v>
      </c>
      <c r="AB201">
        <v>26</v>
      </c>
      <c r="AC201">
        <v>52</v>
      </c>
      <c r="AD201">
        <v>336</v>
      </c>
    </row>
    <row r="202" spans="1:30">
      <c r="A202" s="72">
        <v>155</v>
      </c>
      <c r="B202" t="s">
        <v>926</v>
      </c>
      <c r="C202" t="s">
        <v>776</v>
      </c>
      <c r="D202">
        <v>24</v>
      </c>
      <c r="E202" t="s">
        <v>797</v>
      </c>
      <c r="F202">
        <v>64</v>
      </c>
      <c r="G202">
        <v>64</v>
      </c>
      <c r="H202">
        <v>2154</v>
      </c>
      <c r="I202">
        <v>580</v>
      </c>
      <c r="J202">
        <v>1199</v>
      </c>
      <c r="K202">
        <v>0.48399999999999999</v>
      </c>
      <c r="L202">
        <v>79</v>
      </c>
      <c r="M202">
        <v>263</v>
      </c>
      <c r="N202">
        <v>0.3</v>
      </c>
      <c r="O202">
        <v>501</v>
      </c>
      <c r="P202">
        <v>936</v>
      </c>
      <c r="Q202">
        <v>0.53500000000000003</v>
      </c>
      <c r="R202">
        <v>0.51700000000000002</v>
      </c>
      <c r="S202">
        <v>522</v>
      </c>
      <c r="T202">
        <v>649</v>
      </c>
      <c r="U202">
        <v>0.80400000000000005</v>
      </c>
      <c r="V202">
        <v>160</v>
      </c>
      <c r="W202">
        <v>711</v>
      </c>
      <c r="X202">
        <v>871</v>
      </c>
      <c r="Y202">
        <v>234</v>
      </c>
      <c r="Z202">
        <v>46</v>
      </c>
      <c r="AA202">
        <v>122</v>
      </c>
      <c r="AB202">
        <v>226</v>
      </c>
      <c r="AC202">
        <v>211</v>
      </c>
      <c r="AD202">
        <v>1761</v>
      </c>
    </row>
    <row r="203" spans="1:30">
      <c r="A203" s="72">
        <v>156</v>
      </c>
      <c r="B203" t="s">
        <v>927</v>
      </c>
      <c r="C203" t="s">
        <v>794</v>
      </c>
      <c r="D203">
        <v>28</v>
      </c>
      <c r="E203" t="s">
        <v>772</v>
      </c>
      <c r="F203">
        <v>58</v>
      </c>
      <c r="G203">
        <v>27</v>
      </c>
      <c r="H203">
        <v>1230</v>
      </c>
      <c r="I203">
        <v>138</v>
      </c>
      <c r="J203">
        <v>294</v>
      </c>
      <c r="K203">
        <v>0.46899999999999997</v>
      </c>
      <c r="L203">
        <v>55</v>
      </c>
      <c r="M203">
        <v>156</v>
      </c>
      <c r="N203">
        <v>0.35299999999999998</v>
      </c>
      <c r="O203">
        <v>83</v>
      </c>
      <c r="P203">
        <v>138</v>
      </c>
      <c r="Q203">
        <v>0.60099999999999998</v>
      </c>
      <c r="R203">
        <v>0.56299999999999994</v>
      </c>
      <c r="S203">
        <v>58</v>
      </c>
      <c r="T203">
        <v>81</v>
      </c>
      <c r="U203">
        <v>0.71599999999999997</v>
      </c>
      <c r="V203">
        <v>60</v>
      </c>
      <c r="W203">
        <v>122</v>
      </c>
      <c r="X203">
        <v>182</v>
      </c>
      <c r="Y203">
        <v>41</v>
      </c>
      <c r="Z203">
        <v>41</v>
      </c>
      <c r="AA203">
        <v>23</v>
      </c>
      <c r="AB203">
        <v>34</v>
      </c>
      <c r="AC203">
        <v>150</v>
      </c>
      <c r="AD203">
        <v>389</v>
      </c>
    </row>
    <row r="204" spans="1:30">
      <c r="A204" s="72">
        <v>156</v>
      </c>
      <c r="B204" t="s">
        <v>927</v>
      </c>
      <c r="C204" t="s">
        <v>794</v>
      </c>
      <c r="D204">
        <v>28</v>
      </c>
      <c r="E204" t="s">
        <v>800</v>
      </c>
      <c r="F204">
        <v>40</v>
      </c>
      <c r="G204">
        <v>25</v>
      </c>
      <c r="H204">
        <v>949</v>
      </c>
      <c r="I204">
        <v>104</v>
      </c>
      <c r="J204">
        <v>211</v>
      </c>
      <c r="K204">
        <v>0.49299999999999999</v>
      </c>
      <c r="L204">
        <v>44</v>
      </c>
      <c r="M204">
        <v>120</v>
      </c>
      <c r="N204">
        <v>0.36699999999999999</v>
      </c>
      <c r="O204">
        <v>60</v>
      </c>
      <c r="P204">
        <v>91</v>
      </c>
      <c r="Q204">
        <v>0.65900000000000003</v>
      </c>
      <c r="R204">
        <v>0.59699999999999998</v>
      </c>
      <c r="S204">
        <v>42</v>
      </c>
      <c r="T204">
        <v>58</v>
      </c>
      <c r="U204">
        <v>0.72399999999999998</v>
      </c>
      <c r="V204">
        <v>37</v>
      </c>
      <c r="W204">
        <v>80</v>
      </c>
      <c r="X204">
        <v>117</v>
      </c>
      <c r="Y204">
        <v>27</v>
      </c>
      <c r="Z204">
        <v>38</v>
      </c>
      <c r="AA204">
        <v>16</v>
      </c>
      <c r="AB204">
        <v>23</v>
      </c>
      <c r="AC204">
        <v>111</v>
      </c>
      <c r="AD204">
        <v>294</v>
      </c>
    </row>
    <row r="205" spans="1:30">
      <c r="A205" s="72">
        <v>156</v>
      </c>
      <c r="B205" t="s">
        <v>927</v>
      </c>
      <c r="C205" t="s">
        <v>794</v>
      </c>
      <c r="D205">
        <v>28</v>
      </c>
      <c r="E205" t="s">
        <v>797</v>
      </c>
      <c r="F205">
        <v>18</v>
      </c>
      <c r="G205">
        <v>2</v>
      </c>
      <c r="H205">
        <v>281</v>
      </c>
      <c r="I205">
        <v>34</v>
      </c>
      <c r="J205">
        <v>83</v>
      </c>
      <c r="K205">
        <v>0.41</v>
      </c>
      <c r="L205">
        <v>11</v>
      </c>
      <c r="M205">
        <v>36</v>
      </c>
      <c r="N205">
        <v>0.30599999999999999</v>
      </c>
      <c r="O205">
        <v>23</v>
      </c>
      <c r="P205">
        <v>47</v>
      </c>
      <c r="Q205">
        <v>0.48899999999999999</v>
      </c>
      <c r="R205">
        <v>0.47599999999999998</v>
      </c>
      <c r="S205">
        <v>16</v>
      </c>
      <c r="T205">
        <v>23</v>
      </c>
      <c r="U205">
        <v>0.69599999999999995</v>
      </c>
      <c r="V205">
        <v>23</v>
      </c>
      <c r="W205">
        <v>42</v>
      </c>
      <c r="X205">
        <v>65</v>
      </c>
      <c r="Y205">
        <v>14</v>
      </c>
      <c r="Z205">
        <v>3</v>
      </c>
      <c r="AA205">
        <v>7</v>
      </c>
      <c r="AB205">
        <v>11</v>
      </c>
      <c r="AC205">
        <v>39</v>
      </c>
      <c r="AD205">
        <v>95</v>
      </c>
    </row>
    <row r="206" spans="1:30">
      <c r="A206" s="72">
        <v>157</v>
      </c>
      <c r="B206" t="s">
        <v>1479</v>
      </c>
      <c r="C206" t="s">
        <v>766</v>
      </c>
      <c r="D206">
        <v>21</v>
      </c>
      <c r="E206" t="s">
        <v>784</v>
      </c>
      <c r="F206">
        <v>23</v>
      </c>
      <c r="G206">
        <v>0</v>
      </c>
      <c r="H206">
        <v>113</v>
      </c>
      <c r="I206">
        <v>15</v>
      </c>
      <c r="J206">
        <v>26</v>
      </c>
      <c r="K206">
        <v>0.57699999999999996</v>
      </c>
      <c r="L206">
        <v>0</v>
      </c>
      <c r="M206">
        <v>0</v>
      </c>
      <c r="O206">
        <v>15</v>
      </c>
      <c r="P206">
        <v>26</v>
      </c>
      <c r="Q206">
        <v>0.57699999999999996</v>
      </c>
      <c r="R206">
        <v>0.57699999999999996</v>
      </c>
      <c r="S206">
        <v>11</v>
      </c>
      <c r="T206">
        <v>13</v>
      </c>
      <c r="U206">
        <v>0.84599999999999997</v>
      </c>
      <c r="V206">
        <v>6</v>
      </c>
      <c r="W206">
        <v>28</v>
      </c>
      <c r="X206">
        <v>34</v>
      </c>
      <c r="Y206">
        <v>7</v>
      </c>
      <c r="Z206">
        <v>2</v>
      </c>
      <c r="AA206">
        <v>5</v>
      </c>
      <c r="AB206">
        <v>8</v>
      </c>
      <c r="AC206">
        <v>11</v>
      </c>
      <c r="AD206">
        <v>41</v>
      </c>
    </row>
    <row r="207" spans="1:30">
      <c r="A207" s="72">
        <v>158</v>
      </c>
      <c r="B207" t="s">
        <v>1480</v>
      </c>
      <c r="C207" t="s">
        <v>769</v>
      </c>
      <c r="D207">
        <v>21</v>
      </c>
      <c r="E207" t="s">
        <v>822</v>
      </c>
      <c r="F207">
        <v>30</v>
      </c>
      <c r="G207">
        <v>1</v>
      </c>
      <c r="H207">
        <v>204</v>
      </c>
      <c r="I207">
        <v>18</v>
      </c>
      <c r="J207">
        <v>53</v>
      </c>
      <c r="K207">
        <v>0.34</v>
      </c>
      <c r="L207">
        <v>4</v>
      </c>
      <c r="M207">
        <v>15</v>
      </c>
      <c r="N207">
        <v>0.26700000000000002</v>
      </c>
      <c r="O207">
        <v>14</v>
      </c>
      <c r="P207">
        <v>38</v>
      </c>
      <c r="Q207">
        <v>0.36799999999999999</v>
      </c>
      <c r="R207">
        <v>0.377</v>
      </c>
      <c r="S207">
        <v>0</v>
      </c>
      <c r="T207">
        <v>1</v>
      </c>
      <c r="U207">
        <v>0</v>
      </c>
      <c r="V207">
        <v>6</v>
      </c>
      <c r="W207">
        <v>19</v>
      </c>
      <c r="X207">
        <v>25</v>
      </c>
      <c r="Y207">
        <v>23</v>
      </c>
      <c r="Z207">
        <v>5</v>
      </c>
      <c r="AA207">
        <v>3</v>
      </c>
      <c r="AB207">
        <v>11</v>
      </c>
      <c r="AC207">
        <v>28</v>
      </c>
      <c r="AD207">
        <v>40</v>
      </c>
    </row>
    <row r="208" spans="1:30">
      <c r="A208" s="72">
        <v>159</v>
      </c>
      <c r="B208" t="s">
        <v>1333</v>
      </c>
      <c r="C208" t="s">
        <v>811</v>
      </c>
      <c r="D208">
        <v>22</v>
      </c>
      <c r="E208" t="s">
        <v>772</v>
      </c>
      <c r="F208">
        <v>8</v>
      </c>
      <c r="G208">
        <v>0</v>
      </c>
      <c r="H208">
        <v>65</v>
      </c>
      <c r="I208">
        <v>3</v>
      </c>
      <c r="J208">
        <v>14</v>
      </c>
      <c r="K208">
        <v>0.214</v>
      </c>
      <c r="L208">
        <v>0</v>
      </c>
      <c r="M208">
        <v>3</v>
      </c>
      <c r="N208">
        <v>0</v>
      </c>
      <c r="O208">
        <v>3</v>
      </c>
      <c r="P208">
        <v>11</v>
      </c>
      <c r="Q208">
        <v>0.27300000000000002</v>
      </c>
      <c r="R208">
        <v>0.214</v>
      </c>
      <c r="S208">
        <v>0</v>
      </c>
      <c r="T208">
        <v>0</v>
      </c>
      <c r="V208">
        <v>1</v>
      </c>
      <c r="W208">
        <v>11</v>
      </c>
      <c r="X208">
        <v>12</v>
      </c>
      <c r="Y208">
        <v>10</v>
      </c>
      <c r="Z208">
        <v>3</v>
      </c>
      <c r="AA208">
        <v>0</v>
      </c>
      <c r="AB208">
        <v>6</v>
      </c>
      <c r="AC208">
        <v>8</v>
      </c>
      <c r="AD208">
        <v>6</v>
      </c>
    </row>
    <row r="209" spans="1:30">
      <c r="A209" s="72">
        <v>159</v>
      </c>
      <c r="B209" t="s">
        <v>1333</v>
      </c>
      <c r="C209" t="s">
        <v>811</v>
      </c>
      <c r="D209">
        <v>22</v>
      </c>
      <c r="E209" t="s">
        <v>818</v>
      </c>
      <c r="F209">
        <v>7</v>
      </c>
      <c r="G209">
        <v>0</v>
      </c>
      <c r="H209">
        <v>64</v>
      </c>
      <c r="I209">
        <v>3</v>
      </c>
      <c r="J209">
        <v>13</v>
      </c>
      <c r="K209">
        <v>0.23100000000000001</v>
      </c>
      <c r="L209">
        <v>0</v>
      </c>
      <c r="M209">
        <v>2</v>
      </c>
      <c r="N209">
        <v>0</v>
      </c>
      <c r="O209">
        <v>3</v>
      </c>
      <c r="P209">
        <v>11</v>
      </c>
      <c r="Q209">
        <v>0.27300000000000002</v>
      </c>
      <c r="R209">
        <v>0.23100000000000001</v>
      </c>
      <c r="S209">
        <v>0</v>
      </c>
      <c r="T209">
        <v>0</v>
      </c>
      <c r="V209">
        <v>1</v>
      </c>
      <c r="W209">
        <v>11</v>
      </c>
      <c r="X209">
        <v>12</v>
      </c>
      <c r="Y209">
        <v>10</v>
      </c>
      <c r="Z209">
        <v>3</v>
      </c>
      <c r="AA209">
        <v>0</v>
      </c>
      <c r="AB209">
        <v>6</v>
      </c>
      <c r="AC209">
        <v>8</v>
      </c>
      <c r="AD209">
        <v>6</v>
      </c>
    </row>
    <row r="210" spans="1:30">
      <c r="A210" s="72">
        <v>159</v>
      </c>
      <c r="B210" t="s">
        <v>1333</v>
      </c>
      <c r="C210" t="s">
        <v>811</v>
      </c>
      <c r="D210">
        <v>22</v>
      </c>
      <c r="E210" t="s">
        <v>770</v>
      </c>
      <c r="F210">
        <v>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R210">
        <v>0</v>
      </c>
      <c r="S210">
        <v>0</v>
      </c>
      <c r="T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>
      <c r="A211" s="72">
        <v>160</v>
      </c>
      <c r="B211" t="s">
        <v>929</v>
      </c>
      <c r="C211" t="s">
        <v>769</v>
      </c>
      <c r="D211">
        <v>29</v>
      </c>
      <c r="E211" t="s">
        <v>786</v>
      </c>
      <c r="F211">
        <v>69</v>
      </c>
      <c r="G211">
        <v>18</v>
      </c>
      <c r="H211">
        <v>1402</v>
      </c>
      <c r="I211">
        <v>257</v>
      </c>
      <c r="J211">
        <v>660</v>
      </c>
      <c r="K211">
        <v>0.38900000000000001</v>
      </c>
      <c r="L211">
        <v>77</v>
      </c>
      <c r="M211">
        <v>216</v>
      </c>
      <c r="N211">
        <v>0.35599999999999998</v>
      </c>
      <c r="O211">
        <v>180</v>
      </c>
      <c r="P211">
        <v>444</v>
      </c>
      <c r="Q211">
        <v>0.40500000000000003</v>
      </c>
      <c r="R211">
        <v>0.44800000000000001</v>
      </c>
      <c r="S211">
        <v>115</v>
      </c>
      <c r="T211">
        <v>160</v>
      </c>
      <c r="U211">
        <v>0.71899999999999997</v>
      </c>
      <c r="V211">
        <v>33</v>
      </c>
      <c r="W211">
        <v>168</v>
      </c>
      <c r="X211">
        <v>201</v>
      </c>
      <c r="Y211">
        <v>166</v>
      </c>
      <c r="Z211">
        <v>58</v>
      </c>
      <c r="AA211">
        <v>18</v>
      </c>
      <c r="AB211">
        <v>118</v>
      </c>
      <c r="AC211">
        <v>117</v>
      </c>
      <c r="AD211">
        <v>706</v>
      </c>
    </row>
    <row r="212" spans="1:30">
      <c r="A212" s="72">
        <v>161</v>
      </c>
      <c r="B212" t="s">
        <v>930</v>
      </c>
      <c r="C212" t="s">
        <v>811</v>
      </c>
      <c r="D212">
        <v>23</v>
      </c>
      <c r="E212" t="s">
        <v>851</v>
      </c>
      <c r="F212">
        <v>42</v>
      </c>
      <c r="G212">
        <v>1</v>
      </c>
      <c r="H212">
        <v>664</v>
      </c>
      <c r="I212">
        <v>101</v>
      </c>
      <c r="J212">
        <v>241</v>
      </c>
      <c r="K212">
        <v>0.41899999999999998</v>
      </c>
      <c r="L212">
        <v>18</v>
      </c>
      <c r="M212">
        <v>62</v>
      </c>
      <c r="N212">
        <v>0.28999999999999998</v>
      </c>
      <c r="O212">
        <v>83</v>
      </c>
      <c r="P212">
        <v>179</v>
      </c>
      <c r="Q212">
        <v>0.46400000000000002</v>
      </c>
      <c r="R212">
        <v>0.45600000000000002</v>
      </c>
      <c r="S212">
        <v>68</v>
      </c>
      <c r="T212">
        <v>86</v>
      </c>
      <c r="U212">
        <v>0.79100000000000004</v>
      </c>
      <c r="V212">
        <v>16</v>
      </c>
      <c r="W212">
        <v>52</v>
      </c>
      <c r="X212">
        <v>68</v>
      </c>
      <c r="Y212">
        <v>110</v>
      </c>
      <c r="Z212">
        <v>14</v>
      </c>
      <c r="AA212">
        <v>5</v>
      </c>
      <c r="AB212">
        <v>52</v>
      </c>
      <c r="AC212">
        <v>69</v>
      </c>
      <c r="AD212">
        <v>288</v>
      </c>
    </row>
    <row r="213" spans="1:30">
      <c r="A213" s="72">
        <v>162</v>
      </c>
      <c r="B213" t="s">
        <v>931</v>
      </c>
      <c r="C213" t="s">
        <v>776</v>
      </c>
      <c r="D213">
        <v>29</v>
      </c>
      <c r="E213" t="s">
        <v>772</v>
      </c>
      <c r="F213">
        <v>37</v>
      </c>
      <c r="G213">
        <v>13</v>
      </c>
      <c r="H213">
        <v>728</v>
      </c>
      <c r="I213">
        <v>156</v>
      </c>
      <c r="J213">
        <v>265</v>
      </c>
      <c r="K213">
        <v>0.58899999999999997</v>
      </c>
      <c r="L213">
        <v>8</v>
      </c>
      <c r="M213">
        <v>25</v>
      </c>
      <c r="N213">
        <v>0.32</v>
      </c>
      <c r="O213">
        <v>148</v>
      </c>
      <c r="P213">
        <v>240</v>
      </c>
      <c r="Q213">
        <v>0.61699999999999999</v>
      </c>
      <c r="R213">
        <v>0.60399999999999998</v>
      </c>
      <c r="S213">
        <v>64</v>
      </c>
      <c r="T213">
        <v>99</v>
      </c>
      <c r="U213">
        <v>0.64600000000000002</v>
      </c>
      <c r="V213">
        <v>97</v>
      </c>
      <c r="W213">
        <v>153</v>
      </c>
      <c r="X213">
        <v>250</v>
      </c>
      <c r="Y213">
        <v>20</v>
      </c>
      <c r="Z213">
        <v>17</v>
      </c>
      <c r="AA213">
        <v>23</v>
      </c>
      <c r="AB213">
        <v>33</v>
      </c>
      <c r="AC213">
        <v>82</v>
      </c>
      <c r="AD213">
        <v>384</v>
      </c>
    </row>
    <row r="214" spans="1:30">
      <c r="A214" s="72">
        <v>162</v>
      </c>
      <c r="B214" t="s">
        <v>931</v>
      </c>
      <c r="C214" t="s">
        <v>776</v>
      </c>
      <c r="D214">
        <v>29</v>
      </c>
      <c r="E214" t="s">
        <v>774</v>
      </c>
      <c r="F214">
        <v>12</v>
      </c>
      <c r="G214">
        <v>0</v>
      </c>
      <c r="H214">
        <v>118</v>
      </c>
      <c r="I214">
        <v>25</v>
      </c>
      <c r="J214">
        <v>42</v>
      </c>
      <c r="K214">
        <v>0.59499999999999997</v>
      </c>
      <c r="L214">
        <v>1</v>
      </c>
      <c r="M214">
        <v>5</v>
      </c>
      <c r="N214">
        <v>0.2</v>
      </c>
      <c r="O214">
        <v>24</v>
      </c>
      <c r="P214">
        <v>37</v>
      </c>
      <c r="Q214">
        <v>0.64900000000000002</v>
      </c>
      <c r="R214">
        <v>0.60699999999999998</v>
      </c>
      <c r="S214">
        <v>10</v>
      </c>
      <c r="T214">
        <v>16</v>
      </c>
      <c r="U214">
        <v>0.625</v>
      </c>
      <c r="V214">
        <v>15</v>
      </c>
      <c r="W214">
        <v>29</v>
      </c>
      <c r="X214">
        <v>44</v>
      </c>
      <c r="Y214">
        <v>2</v>
      </c>
      <c r="Z214">
        <v>2</v>
      </c>
      <c r="AA214">
        <v>4</v>
      </c>
      <c r="AB214">
        <v>6</v>
      </c>
      <c r="AC214">
        <v>8</v>
      </c>
      <c r="AD214">
        <v>61</v>
      </c>
    </row>
    <row r="215" spans="1:30">
      <c r="A215" s="72">
        <v>162</v>
      </c>
      <c r="B215" t="s">
        <v>931</v>
      </c>
      <c r="C215" t="s">
        <v>776</v>
      </c>
      <c r="D215">
        <v>29</v>
      </c>
      <c r="E215" t="s">
        <v>800</v>
      </c>
      <c r="F215">
        <v>25</v>
      </c>
      <c r="G215">
        <v>13</v>
      </c>
      <c r="H215">
        <v>610</v>
      </c>
      <c r="I215">
        <v>131</v>
      </c>
      <c r="J215">
        <v>223</v>
      </c>
      <c r="K215">
        <v>0.58699999999999997</v>
      </c>
      <c r="L215">
        <v>7</v>
      </c>
      <c r="M215">
        <v>20</v>
      </c>
      <c r="N215">
        <v>0.35</v>
      </c>
      <c r="O215">
        <v>124</v>
      </c>
      <c r="P215">
        <v>203</v>
      </c>
      <c r="Q215">
        <v>0.61099999999999999</v>
      </c>
      <c r="R215">
        <v>0.60299999999999998</v>
      </c>
      <c r="S215">
        <v>54</v>
      </c>
      <c r="T215">
        <v>83</v>
      </c>
      <c r="U215">
        <v>0.65100000000000002</v>
      </c>
      <c r="V215">
        <v>82</v>
      </c>
      <c r="W215">
        <v>124</v>
      </c>
      <c r="X215">
        <v>206</v>
      </c>
      <c r="Y215">
        <v>18</v>
      </c>
      <c r="Z215">
        <v>15</v>
      </c>
      <c r="AA215">
        <v>19</v>
      </c>
      <c r="AB215">
        <v>27</v>
      </c>
      <c r="AC215">
        <v>74</v>
      </c>
      <c r="AD215">
        <v>323</v>
      </c>
    </row>
    <row r="216" spans="1:30">
      <c r="A216" s="72">
        <v>163</v>
      </c>
      <c r="B216" t="s">
        <v>933</v>
      </c>
      <c r="C216" t="s">
        <v>776</v>
      </c>
      <c r="D216">
        <v>27</v>
      </c>
      <c r="E216" t="s">
        <v>851</v>
      </c>
      <c r="F216">
        <v>76</v>
      </c>
      <c r="G216">
        <v>70</v>
      </c>
      <c r="H216">
        <v>1766</v>
      </c>
      <c r="I216">
        <v>363</v>
      </c>
      <c r="J216">
        <v>619</v>
      </c>
      <c r="K216">
        <v>0.58599999999999997</v>
      </c>
      <c r="L216">
        <v>17</v>
      </c>
      <c r="M216">
        <v>78</v>
      </c>
      <c r="N216">
        <v>0.218</v>
      </c>
      <c r="O216">
        <v>346</v>
      </c>
      <c r="P216">
        <v>541</v>
      </c>
      <c r="Q216">
        <v>0.64</v>
      </c>
      <c r="R216">
        <v>0.6</v>
      </c>
      <c r="S216">
        <v>154</v>
      </c>
      <c r="T216">
        <v>228</v>
      </c>
      <c r="U216">
        <v>0.67500000000000004</v>
      </c>
      <c r="V216">
        <v>207</v>
      </c>
      <c r="W216">
        <v>353</v>
      </c>
      <c r="X216">
        <v>560</v>
      </c>
      <c r="Y216">
        <v>89</v>
      </c>
      <c r="Z216">
        <v>56</v>
      </c>
      <c r="AA216">
        <v>106</v>
      </c>
      <c r="AB216">
        <v>84</v>
      </c>
      <c r="AC216">
        <v>163</v>
      </c>
      <c r="AD216">
        <v>897</v>
      </c>
    </row>
    <row r="217" spans="1:30">
      <c r="A217" s="72">
        <v>164</v>
      </c>
      <c r="B217" t="s">
        <v>935</v>
      </c>
      <c r="C217" t="s">
        <v>776</v>
      </c>
      <c r="D217">
        <v>26</v>
      </c>
      <c r="E217" t="s">
        <v>867</v>
      </c>
      <c r="F217">
        <v>60</v>
      </c>
      <c r="G217">
        <v>0</v>
      </c>
      <c r="H217">
        <v>746</v>
      </c>
      <c r="I217">
        <v>95</v>
      </c>
      <c r="J217">
        <v>179</v>
      </c>
      <c r="K217">
        <v>0.53100000000000003</v>
      </c>
      <c r="L217">
        <v>0</v>
      </c>
      <c r="M217">
        <v>4</v>
      </c>
      <c r="N217">
        <v>0</v>
      </c>
      <c r="O217">
        <v>95</v>
      </c>
      <c r="P217">
        <v>175</v>
      </c>
      <c r="Q217">
        <v>0.54300000000000004</v>
      </c>
      <c r="R217">
        <v>0.53100000000000003</v>
      </c>
      <c r="S217">
        <v>50</v>
      </c>
      <c r="T217">
        <v>73</v>
      </c>
      <c r="U217">
        <v>0.68500000000000005</v>
      </c>
      <c r="V217">
        <v>79</v>
      </c>
      <c r="W217">
        <v>139</v>
      </c>
      <c r="X217">
        <v>218</v>
      </c>
      <c r="Y217">
        <v>37</v>
      </c>
      <c r="Z217">
        <v>11</v>
      </c>
      <c r="AA217">
        <v>7</v>
      </c>
      <c r="AB217">
        <v>33</v>
      </c>
      <c r="AC217">
        <v>69</v>
      </c>
      <c r="AD217">
        <v>240</v>
      </c>
    </row>
    <row r="218" spans="1:30">
      <c r="A218" s="72">
        <v>165</v>
      </c>
      <c r="B218" t="s">
        <v>936</v>
      </c>
      <c r="C218" t="s">
        <v>811</v>
      </c>
      <c r="D218">
        <v>34</v>
      </c>
      <c r="E218" t="s">
        <v>770</v>
      </c>
      <c r="F218">
        <v>33</v>
      </c>
      <c r="G218">
        <v>0</v>
      </c>
      <c r="H218">
        <v>379</v>
      </c>
      <c r="I218">
        <v>55</v>
      </c>
      <c r="J218">
        <v>135</v>
      </c>
      <c r="K218">
        <v>0.40699999999999997</v>
      </c>
      <c r="L218">
        <v>20</v>
      </c>
      <c r="M218">
        <v>61</v>
      </c>
      <c r="N218">
        <v>0.32800000000000001</v>
      </c>
      <c r="O218">
        <v>35</v>
      </c>
      <c r="P218">
        <v>74</v>
      </c>
      <c r="Q218">
        <v>0.47299999999999998</v>
      </c>
      <c r="R218">
        <v>0.48099999999999998</v>
      </c>
      <c r="S218">
        <v>12</v>
      </c>
      <c r="T218">
        <v>13</v>
      </c>
      <c r="U218">
        <v>0.92300000000000004</v>
      </c>
      <c r="V218">
        <v>4</v>
      </c>
      <c r="W218">
        <v>30</v>
      </c>
      <c r="X218">
        <v>34</v>
      </c>
      <c r="Y218">
        <v>52</v>
      </c>
      <c r="Z218">
        <v>10</v>
      </c>
      <c r="AA218">
        <v>6</v>
      </c>
      <c r="AB218">
        <v>14</v>
      </c>
      <c r="AC218">
        <v>29</v>
      </c>
      <c r="AD218">
        <v>142</v>
      </c>
    </row>
    <row r="219" spans="1:30">
      <c r="A219" s="72">
        <v>166</v>
      </c>
      <c r="B219" t="s">
        <v>1335</v>
      </c>
      <c r="C219" t="s">
        <v>769</v>
      </c>
      <c r="D219">
        <v>20</v>
      </c>
      <c r="E219" t="s">
        <v>770</v>
      </c>
      <c r="F219">
        <v>74</v>
      </c>
      <c r="G219">
        <v>74</v>
      </c>
      <c r="H219">
        <v>1931</v>
      </c>
      <c r="I219">
        <v>185</v>
      </c>
      <c r="J219">
        <v>431</v>
      </c>
      <c r="K219">
        <v>0.42899999999999999</v>
      </c>
      <c r="L219">
        <v>106</v>
      </c>
      <c r="M219">
        <v>290</v>
      </c>
      <c r="N219">
        <v>0.36599999999999999</v>
      </c>
      <c r="O219">
        <v>79</v>
      </c>
      <c r="P219">
        <v>141</v>
      </c>
      <c r="Q219">
        <v>0.56000000000000005</v>
      </c>
      <c r="R219">
        <v>0.55200000000000005</v>
      </c>
      <c r="S219">
        <v>37</v>
      </c>
      <c r="T219">
        <v>51</v>
      </c>
      <c r="U219">
        <v>0.72499999999999998</v>
      </c>
      <c r="V219">
        <v>33</v>
      </c>
      <c r="W219">
        <v>108</v>
      </c>
      <c r="X219">
        <v>141</v>
      </c>
      <c r="Y219">
        <v>72</v>
      </c>
      <c r="Z219">
        <v>40</v>
      </c>
      <c r="AA219">
        <v>16</v>
      </c>
      <c r="AB219">
        <v>47</v>
      </c>
      <c r="AC219">
        <v>231</v>
      </c>
      <c r="AD219">
        <v>513</v>
      </c>
    </row>
    <row r="220" spans="1:30">
      <c r="A220" s="72">
        <v>167</v>
      </c>
      <c r="B220" t="s">
        <v>937</v>
      </c>
      <c r="C220" t="s">
        <v>811</v>
      </c>
      <c r="D220">
        <v>25</v>
      </c>
      <c r="E220" t="s">
        <v>778</v>
      </c>
      <c r="F220">
        <v>71</v>
      </c>
      <c r="G220">
        <v>3</v>
      </c>
      <c r="H220">
        <v>1067</v>
      </c>
      <c r="I220">
        <v>153</v>
      </c>
      <c r="J220">
        <v>352</v>
      </c>
      <c r="K220">
        <v>0.435</v>
      </c>
      <c r="L220">
        <v>54</v>
      </c>
      <c r="M220">
        <v>149</v>
      </c>
      <c r="N220">
        <v>0.36199999999999999</v>
      </c>
      <c r="O220">
        <v>99</v>
      </c>
      <c r="P220">
        <v>203</v>
      </c>
      <c r="Q220">
        <v>0.48799999999999999</v>
      </c>
      <c r="R220">
        <v>0.51100000000000001</v>
      </c>
      <c r="S220">
        <v>60</v>
      </c>
      <c r="T220">
        <v>67</v>
      </c>
      <c r="U220">
        <v>0.89600000000000002</v>
      </c>
      <c r="V220">
        <v>13</v>
      </c>
      <c r="W220">
        <v>96</v>
      </c>
      <c r="X220">
        <v>109</v>
      </c>
      <c r="Y220">
        <v>137</v>
      </c>
      <c r="Z220">
        <v>36</v>
      </c>
      <c r="AA220">
        <v>4</v>
      </c>
      <c r="AB220">
        <v>40</v>
      </c>
      <c r="AC220">
        <v>64</v>
      </c>
      <c r="AD220">
        <v>420</v>
      </c>
    </row>
    <row r="221" spans="1:30">
      <c r="A221" s="72">
        <v>168</v>
      </c>
      <c r="B221" t="s">
        <v>938</v>
      </c>
      <c r="C221" t="s">
        <v>794</v>
      </c>
      <c r="D221">
        <v>25</v>
      </c>
      <c r="E221" t="s">
        <v>773</v>
      </c>
      <c r="F221">
        <v>81</v>
      </c>
      <c r="G221">
        <v>26</v>
      </c>
      <c r="H221">
        <v>1985</v>
      </c>
      <c r="I221">
        <v>228</v>
      </c>
      <c r="J221">
        <v>528</v>
      </c>
      <c r="K221">
        <v>0.432</v>
      </c>
      <c r="L221">
        <v>79</v>
      </c>
      <c r="M221">
        <v>254</v>
      </c>
      <c r="N221">
        <v>0.311</v>
      </c>
      <c r="O221">
        <v>149</v>
      </c>
      <c r="P221">
        <v>274</v>
      </c>
      <c r="Q221">
        <v>0.54400000000000004</v>
      </c>
      <c r="R221">
        <v>0.50700000000000001</v>
      </c>
      <c r="S221">
        <v>73</v>
      </c>
      <c r="T221">
        <v>103</v>
      </c>
      <c r="U221">
        <v>0.70899999999999996</v>
      </c>
      <c r="V221">
        <v>138</v>
      </c>
      <c r="W221">
        <v>251</v>
      </c>
      <c r="X221">
        <v>389</v>
      </c>
      <c r="Y221">
        <v>95</v>
      </c>
      <c r="Z221">
        <v>69</v>
      </c>
      <c r="AA221">
        <v>36</v>
      </c>
      <c r="AB221">
        <v>74</v>
      </c>
      <c r="AC221">
        <v>186</v>
      </c>
      <c r="AD221">
        <v>608</v>
      </c>
    </row>
    <row r="222" spans="1:30">
      <c r="A222" s="72">
        <v>169</v>
      </c>
      <c r="B222" t="s">
        <v>939</v>
      </c>
      <c r="C222" t="s">
        <v>769</v>
      </c>
      <c r="D222">
        <v>25</v>
      </c>
      <c r="E222" t="s">
        <v>784</v>
      </c>
      <c r="F222">
        <v>82</v>
      </c>
      <c r="G222">
        <v>81</v>
      </c>
      <c r="H222">
        <v>2293</v>
      </c>
      <c r="I222">
        <v>361</v>
      </c>
      <c r="J222">
        <v>791</v>
      </c>
      <c r="K222">
        <v>0.45600000000000002</v>
      </c>
      <c r="L222">
        <v>176</v>
      </c>
      <c r="M222">
        <v>413</v>
      </c>
      <c r="N222">
        <v>0.42599999999999999</v>
      </c>
      <c r="O222">
        <v>185</v>
      </c>
      <c r="P222">
        <v>378</v>
      </c>
      <c r="Q222">
        <v>0.48899999999999999</v>
      </c>
      <c r="R222">
        <v>0.56799999999999995</v>
      </c>
      <c r="S222">
        <v>69</v>
      </c>
      <c r="T222">
        <v>78</v>
      </c>
      <c r="U222">
        <v>0.88500000000000001</v>
      </c>
      <c r="V222">
        <v>18</v>
      </c>
      <c r="W222">
        <v>221</v>
      </c>
      <c r="X222">
        <v>239</v>
      </c>
      <c r="Y222">
        <v>175</v>
      </c>
      <c r="Z222">
        <v>45</v>
      </c>
      <c r="AA222">
        <v>4</v>
      </c>
      <c r="AB222">
        <v>80</v>
      </c>
      <c r="AC222">
        <v>159</v>
      </c>
      <c r="AD222">
        <v>967</v>
      </c>
    </row>
    <row r="223" spans="1:30">
      <c r="A223" s="72">
        <v>170</v>
      </c>
      <c r="B223" t="s">
        <v>940</v>
      </c>
      <c r="C223" t="s">
        <v>769</v>
      </c>
      <c r="D223">
        <v>26</v>
      </c>
      <c r="E223" t="s">
        <v>812</v>
      </c>
      <c r="F223">
        <v>81</v>
      </c>
      <c r="G223">
        <v>81</v>
      </c>
      <c r="H223">
        <v>2553</v>
      </c>
      <c r="I223">
        <v>468</v>
      </c>
      <c r="J223">
        <v>1069</v>
      </c>
      <c r="K223">
        <v>0.438</v>
      </c>
      <c r="L223">
        <v>153</v>
      </c>
      <c r="M223">
        <v>450</v>
      </c>
      <c r="N223">
        <v>0.34</v>
      </c>
      <c r="O223">
        <v>315</v>
      </c>
      <c r="P223">
        <v>619</v>
      </c>
      <c r="Q223">
        <v>0.50900000000000001</v>
      </c>
      <c r="R223">
        <v>0.50900000000000001</v>
      </c>
      <c r="S223">
        <v>137</v>
      </c>
      <c r="T223">
        <v>170</v>
      </c>
      <c r="U223">
        <v>0.80600000000000005</v>
      </c>
      <c r="V223">
        <v>38</v>
      </c>
      <c r="W223">
        <v>220</v>
      </c>
      <c r="X223">
        <v>258</v>
      </c>
      <c r="Y223">
        <v>295</v>
      </c>
      <c r="Z223">
        <v>71</v>
      </c>
      <c r="AA223">
        <v>12</v>
      </c>
      <c r="AB223">
        <v>154</v>
      </c>
      <c r="AC223">
        <v>225</v>
      </c>
      <c r="AD223">
        <v>1226</v>
      </c>
    </row>
    <row r="224" spans="1:30">
      <c r="A224" s="72">
        <v>171</v>
      </c>
      <c r="B224" t="s">
        <v>1336</v>
      </c>
      <c r="C224" t="s">
        <v>811</v>
      </c>
      <c r="D224">
        <v>21</v>
      </c>
      <c r="E224" t="s">
        <v>778</v>
      </c>
      <c r="F224">
        <v>81</v>
      </c>
      <c r="G224">
        <v>81</v>
      </c>
      <c r="H224">
        <v>2546</v>
      </c>
      <c r="I224">
        <v>505</v>
      </c>
      <c r="J224">
        <v>1102</v>
      </c>
      <c r="K224">
        <v>0.45800000000000002</v>
      </c>
      <c r="L224">
        <v>86</v>
      </c>
      <c r="M224">
        <v>232</v>
      </c>
      <c r="N224">
        <v>0.371</v>
      </c>
      <c r="O224">
        <v>419</v>
      </c>
      <c r="P224">
        <v>870</v>
      </c>
      <c r="Q224">
        <v>0.48199999999999998</v>
      </c>
      <c r="R224">
        <v>0.497</v>
      </c>
      <c r="S224">
        <v>303</v>
      </c>
      <c r="T224">
        <v>417</v>
      </c>
      <c r="U224">
        <v>0.72699999999999998</v>
      </c>
      <c r="V224">
        <v>43</v>
      </c>
      <c r="W224">
        <v>261</v>
      </c>
      <c r="X224">
        <v>304</v>
      </c>
      <c r="Y224">
        <v>590</v>
      </c>
      <c r="Z224">
        <v>133</v>
      </c>
      <c r="AA224">
        <v>45</v>
      </c>
      <c r="AB224">
        <v>227</v>
      </c>
      <c r="AC224">
        <v>204</v>
      </c>
      <c r="AD224">
        <v>1399</v>
      </c>
    </row>
    <row r="225" spans="1:30">
      <c r="A225" s="72">
        <v>172</v>
      </c>
      <c r="B225" t="s">
        <v>1481</v>
      </c>
      <c r="C225" t="s">
        <v>769</v>
      </c>
      <c r="D225">
        <v>22</v>
      </c>
      <c r="E225" t="s">
        <v>812</v>
      </c>
      <c r="F225">
        <v>10</v>
      </c>
      <c r="G225">
        <v>0</v>
      </c>
      <c r="H225">
        <v>44</v>
      </c>
      <c r="I225">
        <v>7</v>
      </c>
      <c r="J225">
        <v>21</v>
      </c>
      <c r="K225">
        <v>0.33300000000000002</v>
      </c>
      <c r="L225">
        <v>0</v>
      </c>
      <c r="M225">
        <v>6</v>
      </c>
      <c r="N225">
        <v>0</v>
      </c>
      <c r="O225">
        <v>7</v>
      </c>
      <c r="P225">
        <v>15</v>
      </c>
      <c r="Q225">
        <v>0.46700000000000003</v>
      </c>
      <c r="R225">
        <v>0.33300000000000002</v>
      </c>
      <c r="S225">
        <v>1</v>
      </c>
      <c r="T225">
        <v>4</v>
      </c>
      <c r="U225">
        <v>0.25</v>
      </c>
      <c r="V225">
        <v>3</v>
      </c>
      <c r="W225">
        <v>2</v>
      </c>
      <c r="X225">
        <v>5</v>
      </c>
      <c r="Y225">
        <v>1</v>
      </c>
      <c r="Z225">
        <v>1</v>
      </c>
      <c r="AA225">
        <v>0</v>
      </c>
      <c r="AB225">
        <v>1</v>
      </c>
      <c r="AC225">
        <v>6</v>
      </c>
      <c r="AD225">
        <v>15</v>
      </c>
    </row>
    <row r="226" spans="1:30">
      <c r="A226" s="72">
        <v>173</v>
      </c>
      <c r="B226" t="s">
        <v>942</v>
      </c>
      <c r="C226" t="s">
        <v>811</v>
      </c>
      <c r="D226">
        <v>28</v>
      </c>
      <c r="E226" t="s">
        <v>772</v>
      </c>
      <c r="F226">
        <v>59</v>
      </c>
      <c r="G226">
        <v>19</v>
      </c>
      <c r="H226">
        <v>1120</v>
      </c>
      <c r="I226">
        <v>116</v>
      </c>
      <c r="J226">
        <v>261</v>
      </c>
      <c r="K226">
        <v>0.44400000000000001</v>
      </c>
      <c r="L226">
        <v>37</v>
      </c>
      <c r="M226">
        <v>101</v>
      </c>
      <c r="N226">
        <v>0.36599999999999999</v>
      </c>
      <c r="O226">
        <v>79</v>
      </c>
      <c r="P226">
        <v>160</v>
      </c>
      <c r="Q226">
        <v>0.49399999999999999</v>
      </c>
      <c r="R226">
        <v>0.51500000000000001</v>
      </c>
      <c r="S226">
        <v>41</v>
      </c>
      <c r="T226">
        <v>54</v>
      </c>
      <c r="U226">
        <v>0.75900000000000001</v>
      </c>
      <c r="V226">
        <v>41</v>
      </c>
      <c r="W226">
        <v>127</v>
      </c>
      <c r="X226">
        <v>168</v>
      </c>
      <c r="Y226">
        <v>248</v>
      </c>
      <c r="Z226">
        <v>30</v>
      </c>
      <c r="AA226">
        <v>5</v>
      </c>
      <c r="AB226">
        <v>76</v>
      </c>
      <c r="AC226">
        <v>112</v>
      </c>
      <c r="AD226">
        <v>310</v>
      </c>
    </row>
    <row r="227" spans="1:30">
      <c r="A227" s="72">
        <v>173</v>
      </c>
      <c r="B227" t="s">
        <v>942</v>
      </c>
      <c r="C227" t="s">
        <v>811</v>
      </c>
      <c r="D227">
        <v>28</v>
      </c>
      <c r="E227" t="s">
        <v>780</v>
      </c>
      <c r="F227">
        <v>47</v>
      </c>
      <c r="G227">
        <v>17</v>
      </c>
      <c r="H227">
        <v>909</v>
      </c>
      <c r="I227">
        <v>88</v>
      </c>
      <c r="J227">
        <v>195</v>
      </c>
      <c r="K227">
        <v>0.45100000000000001</v>
      </c>
      <c r="L227">
        <v>27</v>
      </c>
      <c r="M227">
        <v>77</v>
      </c>
      <c r="N227">
        <v>0.35099999999999998</v>
      </c>
      <c r="O227">
        <v>61</v>
      </c>
      <c r="P227">
        <v>118</v>
      </c>
      <c r="Q227">
        <v>0.51700000000000002</v>
      </c>
      <c r="R227">
        <v>0.52100000000000002</v>
      </c>
      <c r="S227">
        <v>32</v>
      </c>
      <c r="T227">
        <v>41</v>
      </c>
      <c r="U227">
        <v>0.78</v>
      </c>
      <c r="V227">
        <v>32</v>
      </c>
      <c r="W227">
        <v>105</v>
      </c>
      <c r="X227">
        <v>137</v>
      </c>
      <c r="Y227">
        <v>206</v>
      </c>
      <c r="Z227">
        <v>25</v>
      </c>
      <c r="AA227">
        <v>4</v>
      </c>
      <c r="AB227">
        <v>60</v>
      </c>
      <c r="AC227">
        <v>93</v>
      </c>
      <c r="AD227">
        <v>235</v>
      </c>
    </row>
    <row r="228" spans="1:30">
      <c r="A228" s="72">
        <v>173</v>
      </c>
      <c r="B228" t="s">
        <v>942</v>
      </c>
      <c r="C228" t="s">
        <v>811</v>
      </c>
      <c r="D228">
        <v>28</v>
      </c>
      <c r="E228" t="s">
        <v>802</v>
      </c>
      <c r="F228">
        <v>12</v>
      </c>
      <c r="G228">
        <v>2</v>
      </c>
      <c r="H228">
        <v>211</v>
      </c>
      <c r="I228">
        <v>28</v>
      </c>
      <c r="J228">
        <v>66</v>
      </c>
      <c r="K228">
        <v>0.42399999999999999</v>
      </c>
      <c r="L228">
        <v>10</v>
      </c>
      <c r="M228">
        <v>24</v>
      </c>
      <c r="N228">
        <v>0.41699999999999998</v>
      </c>
      <c r="O228">
        <v>18</v>
      </c>
      <c r="P228">
        <v>42</v>
      </c>
      <c r="Q228">
        <v>0.42899999999999999</v>
      </c>
      <c r="R228">
        <v>0.5</v>
      </c>
      <c r="S228">
        <v>9</v>
      </c>
      <c r="T228">
        <v>13</v>
      </c>
      <c r="U228">
        <v>0.69199999999999995</v>
      </c>
      <c r="V228">
        <v>9</v>
      </c>
      <c r="W228">
        <v>22</v>
      </c>
      <c r="X228">
        <v>31</v>
      </c>
      <c r="Y228">
        <v>42</v>
      </c>
      <c r="Z228">
        <v>5</v>
      </c>
      <c r="AA228">
        <v>1</v>
      </c>
      <c r="AB228">
        <v>16</v>
      </c>
      <c r="AC228">
        <v>19</v>
      </c>
      <c r="AD228">
        <v>75</v>
      </c>
    </row>
    <row r="229" spans="1:30">
      <c r="A229" s="72">
        <v>174</v>
      </c>
      <c r="B229" t="s">
        <v>1482</v>
      </c>
      <c r="C229" t="s">
        <v>769</v>
      </c>
      <c r="D229">
        <v>29</v>
      </c>
      <c r="E229" t="s">
        <v>818</v>
      </c>
      <c r="F229">
        <v>6</v>
      </c>
      <c r="G229">
        <v>0</v>
      </c>
      <c r="H229">
        <v>65</v>
      </c>
      <c r="I229">
        <v>8</v>
      </c>
      <c r="J229">
        <v>29</v>
      </c>
      <c r="K229">
        <v>0.27600000000000002</v>
      </c>
      <c r="L229">
        <v>0</v>
      </c>
      <c r="M229">
        <v>13</v>
      </c>
      <c r="N229">
        <v>0</v>
      </c>
      <c r="O229">
        <v>8</v>
      </c>
      <c r="P229">
        <v>16</v>
      </c>
      <c r="Q229">
        <v>0.5</v>
      </c>
      <c r="R229">
        <v>0.27600000000000002</v>
      </c>
      <c r="S229">
        <v>6</v>
      </c>
      <c r="T229">
        <v>6</v>
      </c>
      <c r="U229">
        <v>1</v>
      </c>
      <c r="V229">
        <v>1</v>
      </c>
      <c r="W229">
        <v>6</v>
      </c>
      <c r="X229">
        <v>7</v>
      </c>
      <c r="Y229">
        <v>8</v>
      </c>
      <c r="Z229">
        <v>3</v>
      </c>
      <c r="AA229">
        <v>0</v>
      </c>
      <c r="AB229">
        <v>5</v>
      </c>
      <c r="AC229">
        <v>5</v>
      </c>
      <c r="AD229">
        <v>22</v>
      </c>
    </row>
    <row r="230" spans="1:30">
      <c r="A230" s="72">
        <v>175</v>
      </c>
      <c r="B230" t="s">
        <v>943</v>
      </c>
      <c r="C230" t="s">
        <v>776</v>
      </c>
      <c r="D230">
        <v>35</v>
      </c>
      <c r="E230" t="s">
        <v>792</v>
      </c>
      <c r="F230">
        <v>36</v>
      </c>
      <c r="G230">
        <v>6</v>
      </c>
      <c r="H230">
        <v>341</v>
      </c>
      <c r="I230">
        <v>43</v>
      </c>
      <c r="J230">
        <v>117</v>
      </c>
      <c r="K230">
        <v>0.36799999999999999</v>
      </c>
      <c r="L230">
        <v>32</v>
      </c>
      <c r="M230">
        <v>79</v>
      </c>
      <c r="N230">
        <v>0.40500000000000003</v>
      </c>
      <c r="O230">
        <v>11</v>
      </c>
      <c r="P230">
        <v>38</v>
      </c>
      <c r="Q230">
        <v>0.28899999999999998</v>
      </c>
      <c r="R230">
        <v>0.504</v>
      </c>
      <c r="S230">
        <v>11</v>
      </c>
      <c r="T230">
        <v>14</v>
      </c>
      <c r="U230">
        <v>0.78600000000000003</v>
      </c>
      <c r="V230">
        <v>4</v>
      </c>
      <c r="W230">
        <v>48</v>
      </c>
      <c r="X230">
        <v>52</v>
      </c>
      <c r="Y230">
        <v>20</v>
      </c>
      <c r="Z230">
        <v>6</v>
      </c>
      <c r="AA230">
        <v>5</v>
      </c>
      <c r="AB230">
        <v>13</v>
      </c>
      <c r="AC230">
        <v>44</v>
      </c>
      <c r="AD230">
        <v>129</v>
      </c>
    </row>
    <row r="231" spans="1:30">
      <c r="A231" s="72">
        <v>176</v>
      </c>
      <c r="B231" t="s">
        <v>1337</v>
      </c>
      <c r="C231" t="s">
        <v>769</v>
      </c>
      <c r="D231">
        <v>20</v>
      </c>
      <c r="E231" t="s">
        <v>797</v>
      </c>
      <c r="F231">
        <v>19</v>
      </c>
      <c r="G231">
        <v>15</v>
      </c>
      <c r="H231">
        <v>427</v>
      </c>
      <c r="I231">
        <v>65</v>
      </c>
      <c r="J231">
        <v>155</v>
      </c>
      <c r="K231">
        <v>0.41899999999999998</v>
      </c>
      <c r="L231">
        <v>4</v>
      </c>
      <c r="M231">
        <v>14</v>
      </c>
      <c r="N231">
        <v>0.28599999999999998</v>
      </c>
      <c r="O231">
        <v>61</v>
      </c>
      <c r="P231">
        <v>141</v>
      </c>
      <c r="Q231">
        <v>0.433</v>
      </c>
      <c r="R231">
        <v>0.432</v>
      </c>
      <c r="S231">
        <v>21</v>
      </c>
      <c r="T231">
        <v>37</v>
      </c>
      <c r="U231">
        <v>0.56799999999999995</v>
      </c>
      <c r="V231">
        <v>26</v>
      </c>
      <c r="W231">
        <v>44</v>
      </c>
      <c r="X231">
        <v>70</v>
      </c>
      <c r="Y231">
        <v>59</v>
      </c>
      <c r="Z231">
        <v>17</v>
      </c>
      <c r="AA231">
        <v>5</v>
      </c>
      <c r="AB231">
        <v>25</v>
      </c>
      <c r="AC231">
        <v>52</v>
      </c>
      <c r="AD231">
        <v>155</v>
      </c>
    </row>
    <row r="232" spans="1:30">
      <c r="A232" s="72">
        <v>177</v>
      </c>
      <c r="B232" t="s">
        <v>944</v>
      </c>
      <c r="C232" t="s">
        <v>794</v>
      </c>
      <c r="D232">
        <v>30</v>
      </c>
      <c r="E232" t="s">
        <v>795</v>
      </c>
      <c r="F232">
        <v>68</v>
      </c>
      <c r="G232">
        <v>68</v>
      </c>
      <c r="H232">
        <v>2059</v>
      </c>
      <c r="I232">
        <v>409</v>
      </c>
      <c r="J232">
        <v>884</v>
      </c>
      <c r="K232">
        <v>0.46300000000000002</v>
      </c>
      <c r="L232">
        <v>161</v>
      </c>
      <c r="M232">
        <v>372</v>
      </c>
      <c r="N232">
        <v>0.433</v>
      </c>
      <c r="O232">
        <v>248</v>
      </c>
      <c r="P232">
        <v>512</v>
      </c>
      <c r="Q232">
        <v>0.48399999999999999</v>
      </c>
      <c r="R232">
        <v>0.55400000000000005</v>
      </c>
      <c r="S232">
        <v>367</v>
      </c>
      <c r="T232">
        <v>406</v>
      </c>
      <c r="U232">
        <v>0.90400000000000003</v>
      </c>
      <c r="V232">
        <v>54</v>
      </c>
      <c r="W232">
        <v>363</v>
      </c>
      <c r="X232">
        <v>417</v>
      </c>
      <c r="Y232">
        <v>178</v>
      </c>
      <c r="Z232">
        <v>49</v>
      </c>
      <c r="AA232">
        <v>23</v>
      </c>
      <c r="AB232">
        <v>99</v>
      </c>
      <c r="AC232">
        <v>129</v>
      </c>
      <c r="AD232">
        <v>1346</v>
      </c>
    </row>
    <row r="233" spans="1:30">
      <c r="A233" s="72">
        <v>178</v>
      </c>
      <c r="B233" t="s">
        <v>945</v>
      </c>
      <c r="C233" t="s">
        <v>769</v>
      </c>
      <c r="D233">
        <v>27</v>
      </c>
      <c r="E233" t="s">
        <v>829</v>
      </c>
      <c r="F233">
        <v>80</v>
      </c>
      <c r="G233">
        <v>4</v>
      </c>
      <c r="H233">
        <v>1745</v>
      </c>
      <c r="I233">
        <v>228</v>
      </c>
      <c r="J233">
        <v>587</v>
      </c>
      <c r="K233">
        <v>0.38800000000000001</v>
      </c>
      <c r="L233">
        <v>135</v>
      </c>
      <c r="M233">
        <v>380</v>
      </c>
      <c r="N233">
        <v>0.35499999999999998</v>
      </c>
      <c r="O233">
        <v>93</v>
      </c>
      <c r="P233">
        <v>207</v>
      </c>
      <c r="Q233">
        <v>0.44900000000000001</v>
      </c>
      <c r="R233">
        <v>0.503</v>
      </c>
      <c r="S233">
        <v>81</v>
      </c>
      <c r="T233">
        <v>96</v>
      </c>
      <c r="U233">
        <v>0.84399999999999997</v>
      </c>
      <c r="V233">
        <v>49</v>
      </c>
      <c r="W233">
        <v>122</v>
      </c>
      <c r="X233">
        <v>171</v>
      </c>
      <c r="Y233">
        <v>85</v>
      </c>
      <c r="Z233">
        <v>37</v>
      </c>
      <c r="AA233">
        <v>8</v>
      </c>
      <c r="AB233">
        <v>24</v>
      </c>
      <c r="AC233">
        <v>135</v>
      </c>
      <c r="AD233">
        <v>672</v>
      </c>
    </row>
    <row r="234" spans="1:30">
      <c r="A234" s="72">
        <v>179</v>
      </c>
      <c r="B234" t="s">
        <v>1483</v>
      </c>
      <c r="C234" t="s">
        <v>769</v>
      </c>
      <c r="D234">
        <v>24</v>
      </c>
      <c r="E234" t="s">
        <v>804</v>
      </c>
      <c r="F234">
        <v>4</v>
      </c>
      <c r="G234">
        <v>0</v>
      </c>
      <c r="H234">
        <v>63</v>
      </c>
      <c r="I234">
        <v>11</v>
      </c>
      <c r="J234">
        <v>27</v>
      </c>
      <c r="K234">
        <v>0.40699999999999997</v>
      </c>
      <c r="L234">
        <v>0</v>
      </c>
      <c r="M234">
        <v>8</v>
      </c>
      <c r="N234">
        <v>0</v>
      </c>
      <c r="O234">
        <v>11</v>
      </c>
      <c r="P234">
        <v>19</v>
      </c>
      <c r="Q234">
        <v>0.57899999999999996</v>
      </c>
      <c r="R234">
        <v>0.40699999999999997</v>
      </c>
      <c r="S234">
        <v>4</v>
      </c>
      <c r="T234">
        <v>4</v>
      </c>
      <c r="U234">
        <v>1</v>
      </c>
      <c r="V234">
        <v>0</v>
      </c>
      <c r="W234">
        <v>3</v>
      </c>
      <c r="X234">
        <v>3</v>
      </c>
      <c r="Y234">
        <v>7</v>
      </c>
      <c r="Z234">
        <v>1</v>
      </c>
      <c r="AA234">
        <v>1</v>
      </c>
      <c r="AB234">
        <v>2</v>
      </c>
      <c r="AC234">
        <v>3</v>
      </c>
      <c r="AD234">
        <v>26</v>
      </c>
    </row>
    <row r="235" spans="1:30">
      <c r="A235" s="72">
        <v>180</v>
      </c>
      <c r="B235" t="s">
        <v>947</v>
      </c>
      <c r="C235" t="s">
        <v>776</v>
      </c>
      <c r="D235">
        <v>34</v>
      </c>
      <c r="E235" t="s">
        <v>772</v>
      </c>
      <c r="F235">
        <v>79</v>
      </c>
      <c r="G235">
        <v>72</v>
      </c>
      <c r="H235">
        <v>2436</v>
      </c>
      <c r="I235">
        <v>390</v>
      </c>
      <c r="J235">
        <v>870</v>
      </c>
      <c r="K235">
        <v>0.44800000000000001</v>
      </c>
      <c r="L235">
        <v>99</v>
      </c>
      <c r="M235">
        <v>273</v>
      </c>
      <c r="N235">
        <v>0.36299999999999999</v>
      </c>
      <c r="O235">
        <v>291</v>
      </c>
      <c r="P235">
        <v>597</v>
      </c>
      <c r="Q235">
        <v>0.48699999999999999</v>
      </c>
      <c r="R235">
        <v>0.505</v>
      </c>
      <c r="S235">
        <v>192</v>
      </c>
      <c r="T235">
        <v>253</v>
      </c>
      <c r="U235">
        <v>0.75900000000000001</v>
      </c>
      <c r="V235">
        <v>80</v>
      </c>
      <c r="W235">
        <v>547</v>
      </c>
      <c r="X235">
        <v>627</v>
      </c>
      <c r="Y235">
        <v>349</v>
      </c>
      <c r="Z235">
        <v>84</v>
      </c>
      <c r="AA235">
        <v>86</v>
      </c>
      <c r="AB235">
        <v>155</v>
      </c>
      <c r="AC235">
        <v>217</v>
      </c>
      <c r="AD235">
        <v>1071</v>
      </c>
    </row>
    <row r="236" spans="1:30">
      <c r="A236" s="72">
        <v>180</v>
      </c>
      <c r="B236" t="s">
        <v>947</v>
      </c>
      <c r="C236" t="s">
        <v>776</v>
      </c>
      <c r="D236">
        <v>34</v>
      </c>
      <c r="E236" t="s">
        <v>788</v>
      </c>
      <c r="F236">
        <v>53</v>
      </c>
      <c r="G236">
        <v>53</v>
      </c>
      <c r="H236">
        <v>1788</v>
      </c>
      <c r="I236">
        <v>303</v>
      </c>
      <c r="J236">
        <v>683</v>
      </c>
      <c r="K236">
        <v>0.44400000000000001</v>
      </c>
      <c r="L236">
        <v>76</v>
      </c>
      <c r="M236">
        <v>221</v>
      </c>
      <c r="N236">
        <v>0.34399999999999997</v>
      </c>
      <c r="O236">
        <v>227</v>
      </c>
      <c r="P236">
        <v>462</v>
      </c>
      <c r="Q236">
        <v>0.49099999999999999</v>
      </c>
      <c r="R236">
        <v>0.499</v>
      </c>
      <c r="S236">
        <v>152</v>
      </c>
      <c r="T236">
        <v>201</v>
      </c>
      <c r="U236">
        <v>0.75600000000000001</v>
      </c>
      <c r="V236">
        <v>56</v>
      </c>
      <c r="W236">
        <v>399</v>
      </c>
      <c r="X236">
        <v>455</v>
      </c>
      <c r="Y236">
        <v>248</v>
      </c>
      <c r="Z236">
        <v>60</v>
      </c>
      <c r="AA236">
        <v>63</v>
      </c>
      <c r="AB236">
        <v>119</v>
      </c>
      <c r="AC236">
        <v>147</v>
      </c>
      <c r="AD236">
        <v>834</v>
      </c>
    </row>
    <row r="237" spans="1:30">
      <c r="A237" s="72">
        <v>180</v>
      </c>
      <c r="B237" t="s">
        <v>947</v>
      </c>
      <c r="C237" t="s">
        <v>776</v>
      </c>
      <c r="D237">
        <v>34</v>
      </c>
      <c r="E237" t="s">
        <v>869</v>
      </c>
      <c r="F237">
        <v>26</v>
      </c>
      <c r="G237">
        <v>19</v>
      </c>
      <c r="H237">
        <v>648</v>
      </c>
      <c r="I237">
        <v>87</v>
      </c>
      <c r="J237">
        <v>187</v>
      </c>
      <c r="K237">
        <v>0.46500000000000002</v>
      </c>
      <c r="L237">
        <v>23</v>
      </c>
      <c r="M237">
        <v>52</v>
      </c>
      <c r="N237">
        <v>0.442</v>
      </c>
      <c r="O237">
        <v>64</v>
      </c>
      <c r="P237">
        <v>135</v>
      </c>
      <c r="Q237">
        <v>0.47399999999999998</v>
      </c>
      <c r="R237">
        <v>0.52700000000000002</v>
      </c>
      <c r="S237">
        <v>40</v>
      </c>
      <c r="T237">
        <v>52</v>
      </c>
      <c r="U237">
        <v>0.76900000000000002</v>
      </c>
      <c r="V237">
        <v>24</v>
      </c>
      <c r="W237">
        <v>148</v>
      </c>
      <c r="X237">
        <v>172</v>
      </c>
      <c r="Y237">
        <v>101</v>
      </c>
      <c r="Z237">
        <v>24</v>
      </c>
      <c r="AA237">
        <v>23</v>
      </c>
      <c r="AB237">
        <v>36</v>
      </c>
      <c r="AC237">
        <v>70</v>
      </c>
      <c r="AD237">
        <v>237</v>
      </c>
    </row>
    <row r="238" spans="1:30">
      <c r="A238" s="72">
        <v>181</v>
      </c>
      <c r="B238" t="s">
        <v>948</v>
      </c>
      <c r="C238" t="s">
        <v>776</v>
      </c>
      <c r="D238">
        <v>38</v>
      </c>
      <c r="E238" t="s">
        <v>772</v>
      </c>
      <c r="F238">
        <v>30</v>
      </c>
      <c r="G238">
        <v>6</v>
      </c>
      <c r="H238">
        <v>360</v>
      </c>
      <c r="I238">
        <v>42</v>
      </c>
      <c r="J238">
        <v>94</v>
      </c>
      <c r="K238">
        <v>0.44700000000000001</v>
      </c>
      <c r="L238">
        <v>6</v>
      </c>
      <c r="M238">
        <v>13</v>
      </c>
      <c r="N238">
        <v>0.46200000000000002</v>
      </c>
      <c r="O238">
        <v>36</v>
      </c>
      <c r="P238">
        <v>81</v>
      </c>
      <c r="Q238">
        <v>0.44400000000000001</v>
      </c>
      <c r="R238">
        <v>0.47899999999999998</v>
      </c>
      <c r="S238">
        <v>28</v>
      </c>
      <c r="T238">
        <v>40</v>
      </c>
      <c r="U238">
        <v>0.7</v>
      </c>
      <c r="V238">
        <v>22</v>
      </c>
      <c r="W238">
        <v>115</v>
      </c>
      <c r="X238">
        <v>137</v>
      </c>
      <c r="Y238">
        <v>52</v>
      </c>
      <c r="Z238">
        <v>5</v>
      </c>
      <c r="AA238">
        <v>15</v>
      </c>
      <c r="AB238">
        <v>16</v>
      </c>
      <c r="AC238">
        <v>29</v>
      </c>
      <c r="AD238">
        <v>118</v>
      </c>
    </row>
    <row r="239" spans="1:30">
      <c r="A239" s="72">
        <v>181</v>
      </c>
      <c r="B239" t="s">
        <v>948</v>
      </c>
      <c r="C239" t="s">
        <v>776</v>
      </c>
      <c r="D239">
        <v>38</v>
      </c>
      <c r="E239" t="s">
        <v>784</v>
      </c>
      <c r="F239">
        <v>27</v>
      </c>
      <c r="G239">
        <v>6</v>
      </c>
      <c r="H239">
        <v>330</v>
      </c>
      <c r="I239">
        <v>41</v>
      </c>
      <c r="J239">
        <v>88</v>
      </c>
      <c r="K239">
        <v>0.46600000000000003</v>
      </c>
      <c r="L239">
        <v>5</v>
      </c>
      <c r="M239">
        <v>10</v>
      </c>
      <c r="N239">
        <v>0.5</v>
      </c>
      <c r="O239">
        <v>36</v>
      </c>
      <c r="P239">
        <v>78</v>
      </c>
      <c r="Q239">
        <v>0.46200000000000002</v>
      </c>
      <c r="R239">
        <v>0.49399999999999999</v>
      </c>
      <c r="S239">
        <v>27</v>
      </c>
      <c r="T239">
        <v>38</v>
      </c>
      <c r="U239">
        <v>0.71099999999999997</v>
      </c>
      <c r="V239">
        <v>22</v>
      </c>
      <c r="W239">
        <v>105</v>
      </c>
      <c r="X239">
        <v>127</v>
      </c>
      <c r="Y239">
        <v>50</v>
      </c>
      <c r="Z239">
        <v>5</v>
      </c>
      <c r="AA239">
        <v>14</v>
      </c>
      <c r="AB239">
        <v>14</v>
      </c>
      <c r="AC239">
        <v>28</v>
      </c>
      <c r="AD239">
        <v>114</v>
      </c>
    </row>
    <row r="240" spans="1:30">
      <c r="A240" s="72">
        <v>181</v>
      </c>
      <c r="B240" t="s">
        <v>948</v>
      </c>
      <c r="C240" t="s">
        <v>776</v>
      </c>
      <c r="D240">
        <v>38</v>
      </c>
      <c r="E240" t="s">
        <v>802</v>
      </c>
      <c r="F240">
        <v>3</v>
      </c>
      <c r="G240">
        <v>0</v>
      </c>
      <c r="H240">
        <v>30</v>
      </c>
      <c r="I240">
        <v>1</v>
      </c>
      <c r="J240">
        <v>6</v>
      </c>
      <c r="K240">
        <v>0.16700000000000001</v>
      </c>
      <c r="L240">
        <v>1</v>
      </c>
      <c r="M240">
        <v>3</v>
      </c>
      <c r="N240">
        <v>0.33300000000000002</v>
      </c>
      <c r="O240">
        <v>0</v>
      </c>
      <c r="P240">
        <v>3</v>
      </c>
      <c r="Q240">
        <v>0</v>
      </c>
      <c r="R240">
        <v>0.25</v>
      </c>
      <c r="S240">
        <v>1</v>
      </c>
      <c r="T240">
        <v>2</v>
      </c>
      <c r="U240">
        <v>0.5</v>
      </c>
      <c r="V240">
        <v>0</v>
      </c>
      <c r="W240">
        <v>10</v>
      </c>
      <c r="X240">
        <v>10</v>
      </c>
      <c r="Y240">
        <v>2</v>
      </c>
      <c r="Z240">
        <v>0</v>
      </c>
      <c r="AA240">
        <v>1</v>
      </c>
      <c r="AB240">
        <v>2</v>
      </c>
      <c r="AC240">
        <v>1</v>
      </c>
      <c r="AD240">
        <v>4</v>
      </c>
    </row>
    <row r="241" spans="1:30">
      <c r="A241" s="72">
        <v>182</v>
      </c>
      <c r="B241" t="s">
        <v>949</v>
      </c>
      <c r="C241" t="s">
        <v>766</v>
      </c>
      <c r="D241">
        <v>32</v>
      </c>
      <c r="E241" t="s">
        <v>784</v>
      </c>
      <c r="F241">
        <v>69</v>
      </c>
      <c r="G241">
        <v>51</v>
      </c>
      <c r="H241">
        <v>1842</v>
      </c>
      <c r="I241">
        <v>376</v>
      </c>
      <c r="J241">
        <v>746</v>
      </c>
      <c r="K241">
        <v>0.504</v>
      </c>
      <c r="L241">
        <v>74</v>
      </c>
      <c r="M241">
        <v>184</v>
      </c>
      <c r="N241">
        <v>0.40200000000000002</v>
      </c>
      <c r="O241">
        <v>302</v>
      </c>
      <c r="P241">
        <v>562</v>
      </c>
      <c r="Q241">
        <v>0.53700000000000003</v>
      </c>
      <c r="R241">
        <v>0.55400000000000005</v>
      </c>
      <c r="S241">
        <v>120</v>
      </c>
      <c r="T241">
        <v>147</v>
      </c>
      <c r="U241">
        <v>0.81599999999999995</v>
      </c>
      <c r="V241">
        <v>63</v>
      </c>
      <c r="W241">
        <v>407</v>
      </c>
      <c r="X241">
        <v>470</v>
      </c>
      <c r="Y241">
        <v>182</v>
      </c>
      <c r="Z241">
        <v>54</v>
      </c>
      <c r="AA241">
        <v>34</v>
      </c>
      <c r="AB241">
        <v>114</v>
      </c>
      <c r="AC241">
        <v>159</v>
      </c>
      <c r="AD241">
        <v>946</v>
      </c>
    </row>
    <row r="242" spans="1:30">
      <c r="A242" s="72">
        <v>183</v>
      </c>
      <c r="B242" t="s">
        <v>952</v>
      </c>
      <c r="C242" t="s">
        <v>794</v>
      </c>
      <c r="D242">
        <v>28</v>
      </c>
      <c r="E242" t="s">
        <v>770</v>
      </c>
      <c r="F242">
        <v>77</v>
      </c>
      <c r="G242">
        <v>77</v>
      </c>
      <c r="H242">
        <v>2841</v>
      </c>
      <c r="I242">
        <v>707</v>
      </c>
      <c r="J242">
        <v>1614</v>
      </c>
      <c r="K242">
        <v>0.438</v>
      </c>
      <c r="L242">
        <v>292</v>
      </c>
      <c r="M242">
        <v>757</v>
      </c>
      <c r="N242">
        <v>0.38600000000000001</v>
      </c>
      <c r="O242">
        <v>415</v>
      </c>
      <c r="P242">
        <v>857</v>
      </c>
      <c r="Q242">
        <v>0.48399999999999999</v>
      </c>
      <c r="R242">
        <v>0.52900000000000003</v>
      </c>
      <c r="S242">
        <v>453</v>
      </c>
      <c r="T242">
        <v>540</v>
      </c>
      <c r="U242">
        <v>0.83899999999999997</v>
      </c>
      <c r="V242">
        <v>105</v>
      </c>
      <c r="W242">
        <v>523</v>
      </c>
      <c r="X242">
        <v>628</v>
      </c>
      <c r="Y242">
        <v>318</v>
      </c>
      <c r="Z242">
        <v>170</v>
      </c>
      <c r="AA242">
        <v>34</v>
      </c>
      <c r="AB242">
        <v>205</v>
      </c>
      <c r="AC242">
        <v>214</v>
      </c>
      <c r="AD242">
        <v>2159</v>
      </c>
    </row>
    <row r="243" spans="1:30">
      <c r="A243" s="72">
        <v>184</v>
      </c>
      <c r="B243" t="s">
        <v>955</v>
      </c>
      <c r="C243" t="s">
        <v>766</v>
      </c>
      <c r="D243">
        <v>33</v>
      </c>
      <c r="E243" t="s">
        <v>782</v>
      </c>
      <c r="F243">
        <v>70</v>
      </c>
      <c r="G243">
        <v>57</v>
      </c>
      <c r="H243">
        <v>1686</v>
      </c>
      <c r="I243">
        <v>304</v>
      </c>
      <c r="J243">
        <v>537</v>
      </c>
      <c r="K243">
        <v>0.56599999999999995</v>
      </c>
      <c r="L243">
        <v>11</v>
      </c>
      <c r="M243">
        <v>34</v>
      </c>
      <c r="N243">
        <v>0.32400000000000001</v>
      </c>
      <c r="O243">
        <v>293</v>
      </c>
      <c r="P243">
        <v>503</v>
      </c>
      <c r="Q243">
        <v>0.58299999999999996</v>
      </c>
      <c r="R243">
        <v>0.57599999999999996</v>
      </c>
      <c r="S243">
        <v>134</v>
      </c>
      <c r="T243">
        <v>177</v>
      </c>
      <c r="U243">
        <v>0.75700000000000001</v>
      </c>
      <c r="V243">
        <v>172</v>
      </c>
      <c r="W243">
        <v>286</v>
      </c>
      <c r="X243">
        <v>458</v>
      </c>
      <c r="Y243">
        <v>84</v>
      </c>
      <c r="Z243">
        <v>53</v>
      </c>
      <c r="AA243">
        <v>39</v>
      </c>
      <c r="AB243">
        <v>73</v>
      </c>
      <c r="AC243">
        <v>186</v>
      </c>
      <c r="AD243">
        <v>753</v>
      </c>
    </row>
    <row r="244" spans="1:30">
      <c r="A244" s="72">
        <v>185</v>
      </c>
      <c r="B244" t="s">
        <v>1484</v>
      </c>
      <c r="C244" t="s">
        <v>766</v>
      </c>
      <c r="D244">
        <v>20</v>
      </c>
      <c r="E244" t="s">
        <v>778</v>
      </c>
      <c r="F244">
        <v>58</v>
      </c>
      <c r="G244">
        <v>0</v>
      </c>
      <c r="H244">
        <v>820</v>
      </c>
      <c r="I244">
        <v>175</v>
      </c>
      <c r="J244">
        <v>348</v>
      </c>
      <c r="K244">
        <v>0.503</v>
      </c>
      <c r="L244">
        <v>0</v>
      </c>
      <c r="M244">
        <v>6</v>
      </c>
      <c r="N244">
        <v>0</v>
      </c>
      <c r="O244">
        <v>175</v>
      </c>
      <c r="P244">
        <v>342</v>
      </c>
      <c r="Q244">
        <v>0.51200000000000001</v>
      </c>
      <c r="R244">
        <v>0.503</v>
      </c>
      <c r="S244">
        <v>58</v>
      </c>
      <c r="T244">
        <v>91</v>
      </c>
      <c r="U244">
        <v>0.63700000000000001</v>
      </c>
      <c r="V244">
        <v>66</v>
      </c>
      <c r="W244">
        <v>156</v>
      </c>
      <c r="X244">
        <v>222</v>
      </c>
      <c r="Y244">
        <v>85</v>
      </c>
      <c r="Z244">
        <v>31</v>
      </c>
      <c r="AA244">
        <v>22</v>
      </c>
      <c r="AB244">
        <v>73</v>
      </c>
      <c r="AC244">
        <v>150</v>
      </c>
      <c r="AD244">
        <v>408</v>
      </c>
    </row>
    <row r="245" spans="1:30">
      <c r="A245" s="72">
        <v>186</v>
      </c>
      <c r="B245" t="s">
        <v>1485</v>
      </c>
      <c r="C245" t="s">
        <v>811</v>
      </c>
      <c r="D245">
        <v>20</v>
      </c>
      <c r="E245" t="s">
        <v>795</v>
      </c>
      <c r="F245">
        <v>82</v>
      </c>
      <c r="G245">
        <v>73</v>
      </c>
      <c r="H245">
        <v>2174</v>
      </c>
      <c r="I245">
        <v>341</v>
      </c>
      <c r="J245">
        <v>716</v>
      </c>
      <c r="K245">
        <v>0.47599999999999998</v>
      </c>
      <c r="L245">
        <v>51</v>
      </c>
      <c r="M245">
        <v>139</v>
      </c>
      <c r="N245">
        <v>0.36699999999999999</v>
      </c>
      <c r="O245">
        <v>290</v>
      </c>
      <c r="P245">
        <v>577</v>
      </c>
      <c r="Q245">
        <v>0.503</v>
      </c>
      <c r="R245">
        <v>0.51200000000000001</v>
      </c>
      <c r="S245">
        <v>156</v>
      </c>
      <c r="T245">
        <v>195</v>
      </c>
      <c r="U245">
        <v>0.8</v>
      </c>
      <c r="V245">
        <v>57</v>
      </c>
      <c r="W245">
        <v>175</v>
      </c>
      <c r="X245">
        <v>232</v>
      </c>
      <c r="Y245">
        <v>270</v>
      </c>
      <c r="Z245">
        <v>96</v>
      </c>
      <c r="AA245">
        <v>45</v>
      </c>
      <c r="AB245">
        <v>141</v>
      </c>
      <c r="AC245">
        <v>175</v>
      </c>
      <c r="AD245">
        <v>889</v>
      </c>
    </row>
    <row r="246" spans="1:30">
      <c r="A246" s="72">
        <v>187</v>
      </c>
      <c r="B246" t="s">
        <v>957</v>
      </c>
      <c r="C246" t="s">
        <v>776</v>
      </c>
      <c r="D246">
        <v>26</v>
      </c>
      <c r="E246" t="s">
        <v>851</v>
      </c>
      <c r="F246">
        <v>81</v>
      </c>
      <c r="G246">
        <v>80</v>
      </c>
      <c r="H246">
        <v>2577</v>
      </c>
      <c r="I246">
        <v>476</v>
      </c>
      <c r="J246">
        <v>712</v>
      </c>
      <c r="K246">
        <v>0.66900000000000004</v>
      </c>
      <c r="L246">
        <v>0</v>
      </c>
      <c r="M246">
        <v>0</v>
      </c>
      <c r="O246">
        <v>476</v>
      </c>
      <c r="P246">
        <v>712</v>
      </c>
      <c r="Q246">
        <v>0.66900000000000004</v>
      </c>
      <c r="R246">
        <v>0.66900000000000004</v>
      </c>
      <c r="S246">
        <v>332</v>
      </c>
      <c r="T246">
        <v>522</v>
      </c>
      <c r="U246">
        <v>0.63600000000000001</v>
      </c>
      <c r="V246">
        <v>309</v>
      </c>
      <c r="W246">
        <v>732</v>
      </c>
      <c r="X246">
        <v>1041</v>
      </c>
      <c r="Y246">
        <v>161</v>
      </c>
      <c r="Z246">
        <v>66</v>
      </c>
      <c r="AA246">
        <v>187</v>
      </c>
      <c r="AB246">
        <v>130</v>
      </c>
      <c r="AC246">
        <v>231</v>
      </c>
      <c r="AD246">
        <v>1284</v>
      </c>
    </row>
    <row r="247" spans="1:30">
      <c r="A247" s="72">
        <v>188</v>
      </c>
      <c r="B247" t="s">
        <v>1486</v>
      </c>
      <c r="C247" t="s">
        <v>811</v>
      </c>
      <c r="D247">
        <v>23</v>
      </c>
      <c r="E247" t="s">
        <v>808</v>
      </c>
      <c r="F247">
        <v>16</v>
      </c>
      <c r="G247">
        <v>0</v>
      </c>
      <c r="H247">
        <v>57</v>
      </c>
      <c r="I247">
        <v>6</v>
      </c>
      <c r="J247">
        <v>23</v>
      </c>
      <c r="K247">
        <v>0.26100000000000001</v>
      </c>
      <c r="L247">
        <v>2</v>
      </c>
      <c r="M247">
        <v>6</v>
      </c>
      <c r="N247">
        <v>0.33300000000000002</v>
      </c>
      <c r="O247">
        <v>4</v>
      </c>
      <c r="P247">
        <v>17</v>
      </c>
      <c r="Q247">
        <v>0.23499999999999999</v>
      </c>
      <c r="R247">
        <v>0.30399999999999999</v>
      </c>
      <c r="S247">
        <v>9</v>
      </c>
      <c r="T247">
        <v>11</v>
      </c>
      <c r="U247">
        <v>0.81799999999999995</v>
      </c>
      <c r="V247">
        <v>1</v>
      </c>
      <c r="W247">
        <v>2</v>
      </c>
      <c r="X247">
        <v>3</v>
      </c>
      <c r="Y247">
        <v>14</v>
      </c>
      <c r="Z247">
        <v>0</v>
      </c>
      <c r="AA247">
        <v>0</v>
      </c>
      <c r="AB247">
        <v>3</v>
      </c>
      <c r="AC247">
        <v>7</v>
      </c>
      <c r="AD247">
        <v>23</v>
      </c>
    </row>
    <row r="248" spans="1:30">
      <c r="A248" s="72">
        <v>189</v>
      </c>
      <c r="B248" t="s">
        <v>959</v>
      </c>
      <c r="C248" t="s">
        <v>766</v>
      </c>
      <c r="D248">
        <v>23</v>
      </c>
      <c r="E248" t="s">
        <v>812</v>
      </c>
      <c r="F248">
        <v>78</v>
      </c>
      <c r="G248">
        <v>78</v>
      </c>
      <c r="H248">
        <v>2633</v>
      </c>
      <c r="I248">
        <v>470</v>
      </c>
      <c r="J248">
        <v>1046</v>
      </c>
      <c r="K248">
        <v>0.44900000000000001</v>
      </c>
      <c r="L248">
        <v>121</v>
      </c>
      <c r="M248">
        <v>347</v>
      </c>
      <c r="N248">
        <v>0.34899999999999998</v>
      </c>
      <c r="O248">
        <v>349</v>
      </c>
      <c r="P248">
        <v>699</v>
      </c>
      <c r="Q248">
        <v>0.499</v>
      </c>
      <c r="R248">
        <v>0.50700000000000001</v>
      </c>
      <c r="S248">
        <v>185</v>
      </c>
      <c r="T248">
        <v>253</v>
      </c>
      <c r="U248">
        <v>0.73099999999999998</v>
      </c>
      <c r="V248">
        <v>129</v>
      </c>
      <c r="W248">
        <v>445</v>
      </c>
      <c r="X248">
        <v>574</v>
      </c>
      <c r="Y248">
        <v>289</v>
      </c>
      <c r="Z248">
        <v>57</v>
      </c>
      <c r="AA248">
        <v>56</v>
      </c>
      <c r="AB248">
        <v>162</v>
      </c>
      <c r="AC248">
        <v>172</v>
      </c>
      <c r="AD248">
        <v>1246</v>
      </c>
    </row>
    <row r="249" spans="1:30">
      <c r="A249" s="72">
        <v>190</v>
      </c>
      <c r="B249" t="s">
        <v>960</v>
      </c>
      <c r="C249" t="s">
        <v>769</v>
      </c>
      <c r="D249">
        <v>30</v>
      </c>
      <c r="E249" t="s">
        <v>800</v>
      </c>
      <c r="F249">
        <v>68</v>
      </c>
      <c r="G249">
        <v>53</v>
      </c>
      <c r="H249">
        <v>2158</v>
      </c>
      <c r="I249">
        <v>384</v>
      </c>
      <c r="J249">
        <v>938</v>
      </c>
      <c r="K249">
        <v>0.40899999999999997</v>
      </c>
      <c r="L249">
        <v>216</v>
      </c>
      <c r="M249">
        <v>600</v>
      </c>
      <c r="N249">
        <v>0.36</v>
      </c>
      <c r="O249">
        <v>168</v>
      </c>
      <c r="P249">
        <v>338</v>
      </c>
      <c r="Q249">
        <v>0.497</v>
      </c>
      <c r="R249">
        <v>0.52500000000000002</v>
      </c>
      <c r="S249">
        <v>119</v>
      </c>
      <c r="T249">
        <v>152</v>
      </c>
      <c r="U249">
        <v>0.78300000000000003</v>
      </c>
      <c r="V249">
        <v>17</v>
      </c>
      <c r="W249">
        <v>131</v>
      </c>
      <c r="X249">
        <v>148</v>
      </c>
      <c r="Y249">
        <v>129</v>
      </c>
      <c r="Z249">
        <v>41</v>
      </c>
      <c r="AA249">
        <v>27</v>
      </c>
      <c r="AB249">
        <v>90</v>
      </c>
      <c r="AC249">
        <v>143</v>
      </c>
      <c r="AD249">
        <v>1103</v>
      </c>
    </row>
    <row r="250" spans="1:30">
      <c r="A250" s="72">
        <v>191</v>
      </c>
      <c r="B250" t="s">
        <v>961</v>
      </c>
      <c r="C250" t="s">
        <v>776</v>
      </c>
      <c r="D250">
        <v>34</v>
      </c>
      <c r="E250" t="s">
        <v>795</v>
      </c>
      <c r="F250">
        <v>47</v>
      </c>
      <c r="G250">
        <v>43</v>
      </c>
      <c r="H250">
        <v>751</v>
      </c>
      <c r="I250">
        <v>99</v>
      </c>
      <c r="J250">
        <v>186</v>
      </c>
      <c r="K250">
        <v>0.53200000000000003</v>
      </c>
      <c r="L250">
        <v>0</v>
      </c>
      <c r="M250">
        <v>0</v>
      </c>
      <c r="O250">
        <v>99</v>
      </c>
      <c r="P250">
        <v>186</v>
      </c>
      <c r="Q250">
        <v>0.53200000000000003</v>
      </c>
      <c r="R250">
        <v>0.53200000000000003</v>
      </c>
      <c r="S250">
        <v>35</v>
      </c>
      <c r="T250">
        <v>48</v>
      </c>
      <c r="U250">
        <v>0.72899999999999998</v>
      </c>
      <c r="V250">
        <v>67</v>
      </c>
      <c r="W250">
        <v>194</v>
      </c>
      <c r="X250">
        <v>261</v>
      </c>
      <c r="Y250">
        <v>65</v>
      </c>
      <c r="Z250">
        <v>6</v>
      </c>
      <c r="AA250">
        <v>24</v>
      </c>
      <c r="AB250">
        <v>50</v>
      </c>
      <c r="AC250">
        <v>92</v>
      </c>
      <c r="AD250">
        <v>233</v>
      </c>
    </row>
    <row r="251" spans="1:30">
      <c r="A251" s="72">
        <v>192</v>
      </c>
      <c r="B251" t="s">
        <v>1487</v>
      </c>
      <c r="C251" t="s">
        <v>811</v>
      </c>
      <c r="D251">
        <v>23</v>
      </c>
      <c r="E251" t="s">
        <v>826</v>
      </c>
      <c r="F251">
        <v>46</v>
      </c>
      <c r="G251">
        <v>3</v>
      </c>
      <c r="H251">
        <v>676</v>
      </c>
      <c r="I251">
        <v>74</v>
      </c>
      <c r="J251">
        <v>216</v>
      </c>
      <c r="K251">
        <v>0.34300000000000003</v>
      </c>
      <c r="L251">
        <v>34</v>
      </c>
      <c r="M251">
        <v>121</v>
      </c>
      <c r="N251">
        <v>0.28100000000000003</v>
      </c>
      <c r="O251">
        <v>40</v>
      </c>
      <c r="P251">
        <v>95</v>
      </c>
      <c r="Q251">
        <v>0.42099999999999999</v>
      </c>
      <c r="R251">
        <v>0.42099999999999999</v>
      </c>
      <c r="S251">
        <v>35</v>
      </c>
      <c r="T251">
        <v>46</v>
      </c>
      <c r="U251">
        <v>0.76100000000000001</v>
      </c>
      <c r="V251">
        <v>10</v>
      </c>
      <c r="W251">
        <v>53</v>
      </c>
      <c r="X251">
        <v>63</v>
      </c>
      <c r="Y251">
        <v>121</v>
      </c>
      <c r="Z251">
        <v>23</v>
      </c>
      <c r="AA251">
        <v>2</v>
      </c>
      <c r="AB251">
        <v>30</v>
      </c>
      <c r="AC251">
        <v>48</v>
      </c>
      <c r="AD251">
        <v>217</v>
      </c>
    </row>
    <row r="252" spans="1:30">
      <c r="A252" s="72">
        <v>193</v>
      </c>
      <c r="B252" t="s">
        <v>962</v>
      </c>
      <c r="C252" t="s">
        <v>769</v>
      </c>
      <c r="D252">
        <v>25</v>
      </c>
      <c r="E252" t="s">
        <v>774</v>
      </c>
      <c r="F252">
        <v>35</v>
      </c>
      <c r="G252">
        <v>21</v>
      </c>
      <c r="H252">
        <v>715</v>
      </c>
      <c r="I252">
        <v>64</v>
      </c>
      <c r="J252">
        <v>191</v>
      </c>
      <c r="K252">
        <v>0.33500000000000002</v>
      </c>
      <c r="L252">
        <v>38</v>
      </c>
      <c r="M252">
        <v>128</v>
      </c>
      <c r="N252">
        <v>0.29699999999999999</v>
      </c>
      <c r="O252">
        <v>26</v>
      </c>
      <c r="P252">
        <v>63</v>
      </c>
      <c r="Q252">
        <v>0.41299999999999998</v>
      </c>
      <c r="R252">
        <v>0.435</v>
      </c>
      <c r="S252">
        <v>18</v>
      </c>
      <c r="T252">
        <v>22</v>
      </c>
      <c r="U252">
        <v>0.81799999999999995</v>
      </c>
      <c r="V252">
        <v>23</v>
      </c>
      <c r="W252">
        <v>84</v>
      </c>
      <c r="X252">
        <v>107</v>
      </c>
      <c r="Y252">
        <v>34</v>
      </c>
      <c r="Z252">
        <v>13</v>
      </c>
      <c r="AA252">
        <v>7</v>
      </c>
      <c r="AB252">
        <v>17</v>
      </c>
      <c r="AC252">
        <v>68</v>
      </c>
      <c r="AD252">
        <v>184</v>
      </c>
    </row>
    <row r="253" spans="1:30">
      <c r="A253" s="72">
        <v>194</v>
      </c>
      <c r="B253" t="s">
        <v>963</v>
      </c>
      <c r="C253" t="s">
        <v>766</v>
      </c>
      <c r="D253">
        <v>24</v>
      </c>
      <c r="E253" t="s">
        <v>770</v>
      </c>
      <c r="F253">
        <v>80</v>
      </c>
      <c r="G253">
        <v>77</v>
      </c>
      <c r="H253">
        <v>2612</v>
      </c>
      <c r="I253">
        <v>409</v>
      </c>
      <c r="J253">
        <v>823</v>
      </c>
      <c r="K253">
        <v>0.497</v>
      </c>
      <c r="L253">
        <v>115</v>
      </c>
      <c r="M253">
        <v>293</v>
      </c>
      <c r="N253">
        <v>0.39200000000000002</v>
      </c>
      <c r="O253">
        <v>294</v>
      </c>
      <c r="P253">
        <v>530</v>
      </c>
      <c r="Q253">
        <v>0.55500000000000005</v>
      </c>
      <c r="R253">
        <v>0.56699999999999995</v>
      </c>
      <c r="S253">
        <v>157</v>
      </c>
      <c r="T253">
        <v>221</v>
      </c>
      <c r="U253">
        <v>0.71</v>
      </c>
      <c r="V253">
        <v>96</v>
      </c>
      <c r="W253">
        <v>321</v>
      </c>
      <c r="X253">
        <v>417</v>
      </c>
      <c r="Y253">
        <v>79</v>
      </c>
      <c r="Z253">
        <v>61</v>
      </c>
      <c r="AA253">
        <v>100</v>
      </c>
      <c r="AB253">
        <v>67</v>
      </c>
      <c r="AC253">
        <v>214</v>
      </c>
      <c r="AD253">
        <v>1090</v>
      </c>
    </row>
    <row r="254" spans="1:30">
      <c r="A254" s="72">
        <v>195</v>
      </c>
      <c r="B254" t="s">
        <v>964</v>
      </c>
      <c r="C254" t="s">
        <v>811</v>
      </c>
      <c r="D254">
        <v>26</v>
      </c>
      <c r="E254" t="s">
        <v>812</v>
      </c>
      <c r="F254">
        <v>60</v>
      </c>
      <c r="G254">
        <v>1</v>
      </c>
      <c r="H254">
        <v>939</v>
      </c>
      <c r="I254">
        <v>92</v>
      </c>
      <c r="J254">
        <v>220</v>
      </c>
      <c r="K254">
        <v>0.41799999999999998</v>
      </c>
      <c r="L254">
        <v>40</v>
      </c>
      <c r="M254">
        <v>110</v>
      </c>
      <c r="N254">
        <v>0.36399999999999999</v>
      </c>
      <c r="O254">
        <v>52</v>
      </c>
      <c r="P254">
        <v>110</v>
      </c>
      <c r="Q254">
        <v>0.47299999999999998</v>
      </c>
      <c r="R254">
        <v>0.50900000000000001</v>
      </c>
      <c r="S254">
        <v>26</v>
      </c>
      <c r="T254">
        <v>40</v>
      </c>
      <c r="U254">
        <v>0.65</v>
      </c>
      <c r="V254">
        <v>19</v>
      </c>
      <c r="W254">
        <v>79</v>
      </c>
      <c r="X254">
        <v>98</v>
      </c>
      <c r="Y254">
        <v>156</v>
      </c>
      <c r="Z254">
        <v>44</v>
      </c>
      <c r="AA254">
        <v>6</v>
      </c>
      <c r="AB254">
        <v>51</v>
      </c>
      <c r="AC254">
        <v>78</v>
      </c>
      <c r="AD254">
        <v>250</v>
      </c>
    </row>
    <row r="255" spans="1:30">
      <c r="A255" s="72">
        <v>196</v>
      </c>
      <c r="B255" t="s">
        <v>1488</v>
      </c>
      <c r="C255" t="s">
        <v>794</v>
      </c>
      <c r="D255">
        <v>23</v>
      </c>
      <c r="E255" t="s">
        <v>770</v>
      </c>
      <c r="F255">
        <v>3</v>
      </c>
      <c r="G255">
        <v>0</v>
      </c>
      <c r="H255">
        <v>2</v>
      </c>
      <c r="I255">
        <v>0</v>
      </c>
      <c r="J255">
        <v>2</v>
      </c>
      <c r="K255">
        <v>0</v>
      </c>
      <c r="L255">
        <v>0</v>
      </c>
      <c r="M255">
        <v>2</v>
      </c>
      <c r="N255">
        <v>0</v>
      </c>
      <c r="O255">
        <v>0</v>
      </c>
      <c r="P255">
        <v>0</v>
      </c>
      <c r="R255">
        <v>0</v>
      </c>
      <c r="S255">
        <v>0</v>
      </c>
      <c r="T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>
      <c r="A256" s="72">
        <v>197</v>
      </c>
      <c r="B256" t="s">
        <v>965</v>
      </c>
      <c r="C256" t="s">
        <v>769</v>
      </c>
      <c r="D256">
        <v>31</v>
      </c>
      <c r="E256" t="s">
        <v>869</v>
      </c>
      <c r="F256">
        <v>80</v>
      </c>
      <c r="G256">
        <v>80</v>
      </c>
      <c r="H256">
        <v>2216</v>
      </c>
      <c r="I256">
        <v>293</v>
      </c>
      <c r="J256">
        <v>630</v>
      </c>
      <c r="K256">
        <v>0.46500000000000002</v>
      </c>
      <c r="L256">
        <v>198</v>
      </c>
      <c r="M256">
        <v>435</v>
      </c>
      <c r="N256">
        <v>0.45500000000000002</v>
      </c>
      <c r="O256">
        <v>95</v>
      </c>
      <c r="P256">
        <v>195</v>
      </c>
      <c r="Q256">
        <v>0.48699999999999999</v>
      </c>
      <c r="R256">
        <v>0.622</v>
      </c>
      <c r="S256">
        <v>37</v>
      </c>
      <c r="T256">
        <v>44</v>
      </c>
      <c r="U256">
        <v>0.84099999999999997</v>
      </c>
      <c r="V256">
        <v>60</v>
      </c>
      <c r="W256">
        <v>257</v>
      </c>
      <c r="X256">
        <v>317</v>
      </c>
      <c r="Y256">
        <v>126</v>
      </c>
      <c r="Z256">
        <v>73</v>
      </c>
      <c r="AA256">
        <v>53</v>
      </c>
      <c r="AB256">
        <v>75</v>
      </c>
      <c r="AC256">
        <v>171</v>
      </c>
      <c r="AD256">
        <v>821</v>
      </c>
    </row>
    <row r="257" spans="1:30">
      <c r="A257" s="72">
        <v>198</v>
      </c>
      <c r="B257" t="s">
        <v>966</v>
      </c>
      <c r="C257" t="s">
        <v>766</v>
      </c>
      <c r="D257">
        <v>28</v>
      </c>
      <c r="E257" t="s">
        <v>822</v>
      </c>
      <c r="F257">
        <v>66</v>
      </c>
      <c r="G257">
        <v>66</v>
      </c>
      <c r="H257">
        <v>2065</v>
      </c>
      <c r="I257">
        <v>188</v>
      </c>
      <c r="J257">
        <v>422</v>
      </c>
      <c r="K257">
        <v>0.44500000000000001</v>
      </c>
      <c r="L257">
        <v>47</v>
      </c>
      <c r="M257">
        <v>165</v>
      </c>
      <c r="N257">
        <v>0.28499999999999998</v>
      </c>
      <c r="O257">
        <v>141</v>
      </c>
      <c r="P257">
        <v>257</v>
      </c>
      <c r="Q257">
        <v>0.54900000000000004</v>
      </c>
      <c r="R257">
        <v>0.501</v>
      </c>
      <c r="S257">
        <v>63</v>
      </c>
      <c r="T257">
        <v>91</v>
      </c>
      <c r="U257">
        <v>0.69199999999999995</v>
      </c>
      <c r="V257">
        <v>60</v>
      </c>
      <c r="W257">
        <v>421</v>
      </c>
      <c r="X257">
        <v>481</v>
      </c>
      <c r="Y257">
        <v>454</v>
      </c>
      <c r="Z257">
        <v>95</v>
      </c>
      <c r="AA257">
        <v>70</v>
      </c>
      <c r="AB257">
        <v>169</v>
      </c>
      <c r="AC257">
        <v>197</v>
      </c>
      <c r="AD257">
        <v>486</v>
      </c>
    </row>
    <row r="258" spans="1:30">
      <c r="A258" s="72">
        <v>199</v>
      </c>
      <c r="B258" t="s">
        <v>967</v>
      </c>
      <c r="C258" t="s">
        <v>769</v>
      </c>
      <c r="D258">
        <v>33</v>
      </c>
      <c r="E258" t="s">
        <v>800</v>
      </c>
      <c r="F258">
        <v>73</v>
      </c>
      <c r="G258">
        <v>0</v>
      </c>
      <c r="H258">
        <v>1473</v>
      </c>
      <c r="I258">
        <v>231</v>
      </c>
      <c r="J258">
        <v>578</v>
      </c>
      <c r="K258">
        <v>0.4</v>
      </c>
      <c r="L258">
        <v>156</v>
      </c>
      <c r="M258">
        <v>441</v>
      </c>
      <c r="N258">
        <v>0.35399999999999998</v>
      </c>
      <c r="O258">
        <v>75</v>
      </c>
      <c r="P258">
        <v>137</v>
      </c>
      <c r="Q258">
        <v>0.54700000000000004</v>
      </c>
      <c r="R258">
        <v>0.53500000000000003</v>
      </c>
      <c r="S258">
        <v>57</v>
      </c>
      <c r="T258">
        <v>68</v>
      </c>
      <c r="U258">
        <v>0.83799999999999997</v>
      </c>
      <c r="V258">
        <v>30</v>
      </c>
      <c r="W258">
        <v>152</v>
      </c>
      <c r="X258">
        <v>182</v>
      </c>
      <c r="Y258">
        <v>40</v>
      </c>
      <c r="Z258">
        <v>33</v>
      </c>
      <c r="AA258">
        <v>27</v>
      </c>
      <c r="AB258">
        <v>55</v>
      </c>
      <c r="AC258">
        <v>126</v>
      </c>
      <c r="AD258">
        <v>675</v>
      </c>
    </row>
    <row r="259" spans="1:30">
      <c r="A259" s="72">
        <v>200</v>
      </c>
      <c r="B259" t="s">
        <v>968</v>
      </c>
      <c r="C259" t="s">
        <v>766</v>
      </c>
      <c r="D259">
        <v>28</v>
      </c>
      <c r="E259" t="s">
        <v>772</v>
      </c>
      <c r="F259">
        <v>65</v>
      </c>
      <c r="G259">
        <v>6</v>
      </c>
      <c r="H259">
        <v>1371</v>
      </c>
      <c r="I259">
        <v>230</v>
      </c>
      <c r="J259">
        <v>476</v>
      </c>
      <c r="K259">
        <v>0.48299999999999998</v>
      </c>
      <c r="L259">
        <v>71</v>
      </c>
      <c r="M259">
        <v>176</v>
      </c>
      <c r="N259">
        <v>0.40300000000000002</v>
      </c>
      <c r="O259">
        <v>159</v>
      </c>
      <c r="P259">
        <v>300</v>
      </c>
      <c r="Q259">
        <v>0.53</v>
      </c>
      <c r="R259">
        <v>0.55800000000000005</v>
      </c>
      <c r="S259">
        <v>80</v>
      </c>
      <c r="T259">
        <v>101</v>
      </c>
      <c r="U259">
        <v>0.79200000000000004</v>
      </c>
      <c r="V259">
        <v>104</v>
      </c>
      <c r="W259">
        <v>305</v>
      </c>
      <c r="X259">
        <v>409</v>
      </c>
      <c r="Y259">
        <v>50</v>
      </c>
      <c r="Z259">
        <v>45</v>
      </c>
      <c r="AA259">
        <v>34</v>
      </c>
      <c r="AB259">
        <v>87</v>
      </c>
      <c r="AC259">
        <v>193</v>
      </c>
      <c r="AD259">
        <v>611</v>
      </c>
    </row>
    <row r="260" spans="1:30">
      <c r="A260" s="72">
        <v>200</v>
      </c>
      <c r="B260" t="s">
        <v>968</v>
      </c>
      <c r="C260" t="s">
        <v>766</v>
      </c>
      <c r="D260">
        <v>28</v>
      </c>
      <c r="E260" t="s">
        <v>788</v>
      </c>
      <c r="F260">
        <v>41</v>
      </c>
      <c r="G260">
        <v>4</v>
      </c>
      <c r="H260">
        <v>900</v>
      </c>
      <c r="I260">
        <v>151</v>
      </c>
      <c r="J260">
        <v>312</v>
      </c>
      <c r="K260">
        <v>0.48399999999999999</v>
      </c>
      <c r="L260">
        <v>38</v>
      </c>
      <c r="M260">
        <v>96</v>
      </c>
      <c r="N260">
        <v>0.39600000000000002</v>
      </c>
      <c r="O260">
        <v>113</v>
      </c>
      <c r="P260">
        <v>216</v>
      </c>
      <c r="Q260">
        <v>0.52300000000000002</v>
      </c>
      <c r="R260">
        <v>0.54500000000000004</v>
      </c>
      <c r="S260">
        <v>63</v>
      </c>
      <c r="T260">
        <v>80</v>
      </c>
      <c r="U260">
        <v>0.78800000000000003</v>
      </c>
      <c r="V260">
        <v>72</v>
      </c>
      <c r="W260">
        <v>180</v>
      </c>
      <c r="X260">
        <v>252</v>
      </c>
      <c r="Y260">
        <v>36</v>
      </c>
      <c r="Z260">
        <v>33</v>
      </c>
      <c r="AA260">
        <v>26</v>
      </c>
      <c r="AB260">
        <v>64</v>
      </c>
      <c r="AC260">
        <v>123</v>
      </c>
      <c r="AD260">
        <v>403</v>
      </c>
    </row>
    <row r="261" spans="1:30">
      <c r="A261" s="72">
        <v>200</v>
      </c>
      <c r="B261" t="s">
        <v>968</v>
      </c>
      <c r="C261" t="s">
        <v>766</v>
      </c>
      <c r="D261">
        <v>28</v>
      </c>
      <c r="E261" t="s">
        <v>795</v>
      </c>
      <c r="F261">
        <v>24</v>
      </c>
      <c r="G261">
        <v>2</v>
      </c>
      <c r="H261">
        <v>471</v>
      </c>
      <c r="I261">
        <v>79</v>
      </c>
      <c r="J261">
        <v>164</v>
      </c>
      <c r="K261">
        <v>0.48199999999999998</v>
      </c>
      <c r="L261">
        <v>33</v>
      </c>
      <c r="M261">
        <v>80</v>
      </c>
      <c r="N261">
        <v>0.41299999999999998</v>
      </c>
      <c r="O261">
        <v>46</v>
      </c>
      <c r="P261">
        <v>84</v>
      </c>
      <c r="Q261">
        <v>0.54800000000000004</v>
      </c>
      <c r="R261">
        <v>0.58199999999999996</v>
      </c>
      <c r="S261">
        <v>17</v>
      </c>
      <c r="T261">
        <v>21</v>
      </c>
      <c r="U261">
        <v>0.81</v>
      </c>
      <c r="V261">
        <v>32</v>
      </c>
      <c r="W261">
        <v>125</v>
      </c>
      <c r="X261">
        <v>157</v>
      </c>
      <c r="Y261">
        <v>14</v>
      </c>
      <c r="Z261">
        <v>12</v>
      </c>
      <c r="AA261">
        <v>8</v>
      </c>
      <c r="AB261">
        <v>23</v>
      </c>
      <c r="AC261">
        <v>70</v>
      </c>
      <c r="AD261">
        <v>208</v>
      </c>
    </row>
    <row r="262" spans="1:30">
      <c r="A262" s="72">
        <v>201</v>
      </c>
      <c r="B262" t="s">
        <v>969</v>
      </c>
      <c r="C262" t="s">
        <v>766</v>
      </c>
      <c r="D262">
        <v>32</v>
      </c>
      <c r="E262" t="s">
        <v>833</v>
      </c>
      <c r="F262">
        <v>77</v>
      </c>
      <c r="G262">
        <v>44</v>
      </c>
      <c r="H262">
        <v>2097</v>
      </c>
      <c r="I262">
        <v>326</v>
      </c>
      <c r="J262">
        <v>687</v>
      </c>
      <c r="K262">
        <v>0.47499999999999998</v>
      </c>
      <c r="L262">
        <v>111</v>
      </c>
      <c r="M262">
        <v>320</v>
      </c>
      <c r="N262">
        <v>0.34699999999999998</v>
      </c>
      <c r="O262">
        <v>215</v>
      </c>
      <c r="P262">
        <v>367</v>
      </c>
      <c r="Q262">
        <v>0.58599999999999997</v>
      </c>
      <c r="R262">
        <v>0.55500000000000005</v>
      </c>
      <c r="S262">
        <v>183</v>
      </c>
      <c r="T262">
        <v>206</v>
      </c>
      <c r="U262">
        <v>0.88800000000000001</v>
      </c>
      <c r="V262">
        <v>57</v>
      </c>
      <c r="W262">
        <v>252</v>
      </c>
      <c r="X262">
        <v>309</v>
      </c>
      <c r="Y262">
        <v>137</v>
      </c>
      <c r="Z262">
        <v>43</v>
      </c>
      <c r="AA262">
        <v>39</v>
      </c>
      <c r="AB262">
        <v>101</v>
      </c>
      <c r="AC262">
        <v>160</v>
      </c>
      <c r="AD262">
        <v>946</v>
      </c>
    </row>
    <row r="263" spans="1:30">
      <c r="A263" s="72">
        <v>202</v>
      </c>
      <c r="B263" t="s">
        <v>970</v>
      </c>
      <c r="C263" t="s">
        <v>766</v>
      </c>
      <c r="D263">
        <v>29</v>
      </c>
      <c r="E263" t="s">
        <v>829</v>
      </c>
      <c r="F263">
        <v>75</v>
      </c>
      <c r="G263">
        <v>75</v>
      </c>
      <c r="H263">
        <v>2622</v>
      </c>
      <c r="I263">
        <v>619</v>
      </c>
      <c r="J263">
        <v>1341</v>
      </c>
      <c r="K263">
        <v>0.46200000000000002</v>
      </c>
      <c r="L263">
        <v>189</v>
      </c>
      <c r="M263">
        <v>522</v>
      </c>
      <c r="N263">
        <v>0.36199999999999999</v>
      </c>
      <c r="O263">
        <v>430</v>
      </c>
      <c r="P263">
        <v>819</v>
      </c>
      <c r="Q263">
        <v>0.52500000000000002</v>
      </c>
      <c r="R263">
        <v>0.53200000000000003</v>
      </c>
      <c r="S263">
        <v>414</v>
      </c>
      <c r="T263">
        <v>550</v>
      </c>
      <c r="U263">
        <v>0.753</v>
      </c>
      <c r="V263">
        <v>100</v>
      </c>
      <c r="W263">
        <v>465</v>
      </c>
      <c r="X263">
        <v>565</v>
      </c>
      <c r="Y263">
        <v>402</v>
      </c>
      <c r="Z263">
        <v>52</v>
      </c>
      <c r="AA263">
        <v>28</v>
      </c>
      <c r="AB263">
        <v>253</v>
      </c>
      <c r="AC263">
        <v>199</v>
      </c>
      <c r="AD263">
        <v>1841</v>
      </c>
    </row>
    <row r="264" spans="1:30">
      <c r="A264" s="72">
        <v>203</v>
      </c>
      <c r="B264" t="s">
        <v>1339</v>
      </c>
      <c r="C264" t="s">
        <v>769</v>
      </c>
      <c r="D264">
        <v>23</v>
      </c>
      <c r="E264" t="s">
        <v>831</v>
      </c>
      <c r="F264">
        <v>19</v>
      </c>
      <c r="G264">
        <v>3</v>
      </c>
      <c r="H264">
        <v>204</v>
      </c>
      <c r="I264">
        <v>23</v>
      </c>
      <c r="J264">
        <v>60</v>
      </c>
      <c r="K264">
        <v>0.38300000000000001</v>
      </c>
      <c r="L264">
        <v>8</v>
      </c>
      <c r="M264">
        <v>23</v>
      </c>
      <c r="N264">
        <v>0.34799999999999998</v>
      </c>
      <c r="O264">
        <v>15</v>
      </c>
      <c r="P264">
        <v>37</v>
      </c>
      <c r="Q264">
        <v>0.40500000000000003</v>
      </c>
      <c r="R264">
        <v>0.45</v>
      </c>
      <c r="S264">
        <v>3</v>
      </c>
      <c r="T264">
        <v>6</v>
      </c>
      <c r="U264">
        <v>0.5</v>
      </c>
      <c r="V264">
        <v>10</v>
      </c>
      <c r="W264">
        <v>37</v>
      </c>
      <c r="X264">
        <v>47</v>
      </c>
      <c r="Y264">
        <v>22</v>
      </c>
      <c r="Z264">
        <v>6</v>
      </c>
      <c r="AA264">
        <v>1</v>
      </c>
      <c r="AB264">
        <v>16</v>
      </c>
      <c r="AC264">
        <v>19</v>
      </c>
      <c r="AD264">
        <v>57</v>
      </c>
    </row>
    <row r="265" spans="1:30">
      <c r="A265" s="72">
        <v>204</v>
      </c>
      <c r="B265" t="s">
        <v>1489</v>
      </c>
      <c r="C265" t="s">
        <v>769</v>
      </c>
      <c r="D265">
        <v>25</v>
      </c>
      <c r="E265" t="s">
        <v>788</v>
      </c>
      <c r="F265">
        <v>2</v>
      </c>
      <c r="G265">
        <v>0</v>
      </c>
      <c r="H265">
        <v>26</v>
      </c>
      <c r="I265">
        <v>3</v>
      </c>
      <c r="J265">
        <v>12</v>
      </c>
      <c r="K265">
        <v>0.25</v>
      </c>
      <c r="L265">
        <v>0</v>
      </c>
      <c r="M265">
        <v>5</v>
      </c>
      <c r="N265">
        <v>0</v>
      </c>
      <c r="O265">
        <v>3</v>
      </c>
      <c r="P265">
        <v>7</v>
      </c>
      <c r="Q265">
        <v>0.42899999999999999</v>
      </c>
      <c r="R265">
        <v>0.25</v>
      </c>
      <c r="S265">
        <v>2</v>
      </c>
      <c r="T265">
        <v>2</v>
      </c>
      <c r="U265">
        <v>1</v>
      </c>
      <c r="V265">
        <v>0</v>
      </c>
      <c r="W265">
        <v>1</v>
      </c>
      <c r="X265">
        <v>1</v>
      </c>
      <c r="Y265">
        <v>5</v>
      </c>
      <c r="Z265">
        <v>1</v>
      </c>
      <c r="AA265">
        <v>0</v>
      </c>
      <c r="AB265">
        <v>1</v>
      </c>
      <c r="AC265">
        <v>1</v>
      </c>
      <c r="AD265">
        <v>8</v>
      </c>
    </row>
    <row r="266" spans="1:30">
      <c r="A266" s="72">
        <v>205</v>
      </c>
      <c r="B266" t="s">
        <v>973</v>
      </c>
      <c r="C266" t="s">
        <v>769</v>
      </c>
      <c r="D266">
        <v>26</v>
      </c>
      <c r="E266" t="s">
        <v>772</v>
      </c>
      <c r="F266">
        <v>65</v>
      </c>
      <c r="G266">
        <v>63</v>
      </c>
      <c r="H266">
        <v>2057</v>
      </c>
      <c r="I266">
        <v>390</v>
      </c>
      <c r="J266">
        <v>993</v>
      </c>
      <c r="K266">
        <v>0.39300000000000002</v>
      </c>
      <c r="L266">
        <v>162</v>
      </c>
      <c r="M266">
        <v>477</v>
      </c>
      <c r="N266">
        <v>0.34</v>
      </c>
      <c r="O266">
        <v>228</v>
      </c>
      <c r="P266">
        <v>516</v>
      </c>
      <c r="Q266">
        <v>0.442</v>
      </c>
      <c r="R266">
        <v>0.47399999999999998</v>
      </c>
      <c r="S266">
        <v>232</v>
      </c>
      <c r="T266">
        <v>276</v>
      </c>
      <c r="U266">
        <v>0.84099999999999997</v>
      </c>
      <c r="V266">
        <v>33</v>
      </c>
      <c r="W266">
        <v>189</v>
      </c>
      <c r="X266">
        <v>222</v>
      </c>
      <c r="Y266">
        <v>159</v>
      </c>
      <c r="Z266">
        <v>54</v>
      </c>
      <c r="AA266">
        <v>8</v>
      </c>
      <c r="AB266">
        <v>105</v>
      </c>
      <c r="AC266">
        <v>141</v>
      </c>
      <c r="AD266">
        <v>1174</v>
      </c>
    </row>
    <row r="267" spans="1:30">
      <c r="A267" s="72">
        <v>205</v>
      </c>
      <c r="B267" t="s">
        <v>973</v>
      </c>
      <c r="C267" t="s">
        <v>769</v>
      </c>
      <c r="D267">
        <v>26</v>
      </c>
      <c r="E267" t="s">
        <v>804</v>
      </c>
      <c r="F267">
        <v>46</v>
      </c>
      <c r="G267">
        <v>46</v>
      </c>
      <c r="H267">
        <v>1499</v>
      </c>
      <c r="I267">
        <v>282</v>
      </c>
      <c r="J267">
        <v>726</v>
      </c>
      <c r="K267">
        <v>0.38800000000000001</v>
      </c>
      <c r="L267">
        <v>117</v>
      </c>
      <c r="M267">
        <v>337</v>
      </c>
      <c r="N267">
        <v>0.34699999999999998</v>
      </c>
      <c r="O267">
        <v>165</v>
      </c>
      <c r="P267">
        <v>389</v>
      </c>
      <c r="Q267">
        <v>0.42399999999999999</v>
      </c>
      <c r="R267">
        <v>0.46899999999999997</v>
      </c>
      <c r="S267">
        <v>199</v>
      </c>
      <c r="T267">
        <v>233</v>
      </c>
      <c r="U267">
        <v>0.85399999999999998</v>
      </c>
      <c r="V267">
        <v>26</v>
      </c>
      <c r="W267">
        <v>135</v>
      </c>
      <c r="X267">
        <v>161</v>
      </c>
      <c r="Y267">
        <v>122</v>
      </c>
      <c r="Z267">
        <v>42</v>
      </c>
      <c r="AA267">
        <v>6</v>
      </c>
      <c r="AB267">
        <v>81</v>
      </c>
      <c r="AC267">
        <v>106</v>
      </c>
      <c r="AD267">
        <v>880</v>
      </c>
    </row>
    <row r="268" spans="1:30">
      <c r="A268" s="72">
        <v>205</v>
      </c>
      <c r="B268" t="s">
        <v>973</v>
      </c>
      <c r="C268" t="s">
        <v>769</v>
      </c>
      <c r="D268">
        <v>26</v>
      </c>
      <c r="E268" t="s">
        <v>773</v>
      </c>
      <c r="F268">
        <v>19</v>
      </c>
      <c r="G268">
        <v>17</v>
      </c>
      <c r="H268">
        <v>558</v>
      </c>
      <c r="I268">
        <v>108</v>
      </c>
      <c r="J268">
        <v>267</v>
      </c>
      <c r="K268">
        <v>0.40400000000000003</v>
      </c>
      <c r="L268">
        <v>45</v>
      </c>
      <c r="M268">
        <v>140</v>
      </c>
      <c r="N268">
        <v>0.32100000000000001</v>
      </c>
      <c r="O268">
        <v>63</v>
      </c>
      <c r="P268">
        <v>127</v>
      </c>
      <c r="Q268">
        <v>0.496</v>
      </c>
      <c r="R268">
        <v>0.48899999999999999</v>
      </c>
      <c r="S268">
        <v>33</v>
      </c>
      <c r="T268">
        <v>43</v>
      </c>
      <c r="U268">
        <v>0.76700000000000002</v>
      </c>
      <c r="V268">
        <v>7</v>
      </c>
      <c r="W268">
        <v>54</v>
      </c>
      <c r="X268">
        <v>61</v>
      </c>
      <c r="Y268">
        <v>37</v>
      </c>
      <c r="Z268">
        <v>12</v>
      </c>
      <c r="AA268">
        <v>2</v>
      </c>
      <c r="AB268">
        <v>24</v>
      </c>
      <c r="AC268">
        <v>35</v>
      </c>
      <c r="AD268">
        <v>294</v>
      </c>
    </row>
    <row r="269" spans="1:30">
      <c r="A269" s="72">
        <v>206</v>
      </c>
      <c r="B269" t="s">
        <v>974</v>
      </c>
      <c r="C269" t="s">
        <v>811</v>
      </c>
      <c r="D269">
        <v>29</v>
      </c>
      <c r="E269" t="s">
        <v>800</v>
      </c>
      <c r="F269">
        <v>78</v>
      </c>
      <c r="G269">
        <v>78</v>
      </c>
      <c r="H269">
        <v>2867</v>
      </c>
      <c r="I269">
        <v>843</v>
      </c>
      <c r="J269">
        <v>1909</v>
      </c>
      <c r="K269">
        <v>0.442</v>
      </c>
      <c r="L269">
        <v>378</v>
      </c>
      <c r="M269">
        <v>1028</v>
      </c>
      <c r="N269">
        <v>0.36799999999999999</v>
      </c>
      <c r="O269">
        <v>465</v>
      </c>
      <c r="P269">
        <v>881</v>
      </c>
      <c r="Q269">
        <v>0.52800000000000002</v>
      </c>
      <c r="R269">
        <v>0.54100000000000004</v>
      </c>
      <c r="S269">
        <v>754</v>
      </c>
      <c r="T269">
        <v>858</v>
      </c>
      <c r="U269">
        <v>0.879</v>
      </c>
      <c r="V269">
        <v>66</v>
      </c>
      <c r="W269">
        <v>452</v>
      </c>
      <c r="X269">
        <v>518</v>
      </c>
      <c r="Y269">
        <v>586</v>
      </c>
      <c r="Z269">
        <v>158</v>
      </c>
      <c r="AA269">
        <v>58</v>
      </c>
      <c r="AB269">
        <v>387</v>
      </c>
      <c r="AC269">
        <v>244</v>
      </c>
      <c r="AD269">
        <v>2818</v>
      </c>
    </row>
    <row r="270" spans="1:30">
      <c r="A270" s="72">
        <v>207</v>
      </c>
      <c r="B270" t="s">
        <v>975</v>
      </c>
      <c r="C270" t="s">
        <v>794</v>
      </c>
      <c r="D270">
        <v>25</v>
      </c>
      <c r="E270" t="s">
        <v>790</v>
      </c>
      <c r="F270">
        <v>60</v>
      </c>
      <c r="G270">
        <v>53</v>
      </c>
      <c r="H270">
        <v>1415</v>
      </c>
      <c r="I270">
        <v>189</v>
      </c>
      <c r="J270">
        <v>388</v>
      </c>
      <c r="K270">
        <v>0.48699999999999999</v>
      </c>
      <c r="L270">
        <v>33</v>
      </c>
      <c r="M270">
        <v>120</v>
      </c>
      <c r="N270">
        <v>0.27500000000000002</v>
      </c>
      <c r="O270">
        <v>156</v>
      </c>
      <c r="P270">
        <v>268</v>
      </c>
      <c r="Q270">
        <v>0.58199999999999996</v>
      </c>
      <c r="R270">
        <v>0.53</v>
      </c>
      <c r="S270">
        <v>49</v>
      </c>
      <c r="T270">
        <v>73</v>
      </c>
      <c r="U270">
        <v>0.67100000000000004</v>
      </c>
      <c r="V270">
        <v>77</v>
      </c>
      <c r="W270">
        <v>192</v>
      </c>
      <c r="X270">
        <v>269</v>
      </c>
      <c r="Y270">
        <v>74</v>
      </c>
      <c r="Z270">
        <v>67</v>
      </c>
      <c r="AA270">
        <v>53</v>
      </c>
      <c r="AB270">
        <v>45</v>
      </c>
      <c r="AC270">
        <v>163</v>
      </c>
      <c r="AD270">
        <v>460</v>
      </c>
    </row>
    <row r="271" spans="1:30">
      <c r="A271" s="72">
        <v>208</v>
      </c>
      <c r="B271" t="s">
        <v>977</v>
      </c>
      <c r="C271" t="s">
        <v>776</v>
      </c>
      <c r="D271">
        <v>25</v>
      </c>
      <c r="E271" t="s">
        <v>795</v>
      </c>
      <c r="F271">
        <v>82</v>
      </c>
      <c r="G271">
        <v>5</v>
      </c>
      <c r="H271">
        <v>2158</v>
      </c>
      <c r="I271">
        <v>546</v>
      </c>
      <c r="J271">
        <v>888</v>
      </c>
      <c r="K271">
        <v>0.61499999999999999</v>
      </c>
      <c r="L271">
        <v>3</v>
      </c>
      <c r="M271">
        <v>17</v>
      </c>
      <c r="N271">
        <v>0.17599999999999999</v>
      </c>
      <c r="O271">
        <v>543</v>
      </c>
      <c r="P271">
        <v>871</v>
      </c>
      <c r="Q271">
        <v>0.623</v>
      </c>
      <c r="R271">
        <v>0.61699999999999999</v>
      </c>
      <c r="S271">
        <v>266</v>
      </c>
      <c r="T271">
        <v>414</v>
      </c>
      <c r="U271">
        <v>0.64300000000000002</v>
      </c>
      <c r="V271">
        <v>184</v>
      </c>
      <c r="W271">
        <v>351</v>
      </c>
      <c r="X271">
        <v>535</v>
      </c>
      <c r="Y271">
        <v>162</v>
      </c>
      <c r="Z271">
        <v>71</v>
      </c>
      <c r="AA271">
        <v>110</v>
      </c>
      <c r="AB271">
        <v>132</v>
      </c>
      <c r="AC271">
        <v>255</v>
      </c>
      <c r="AD271">
        <v>1361</v>
      </c>
    </row>
    <row r="272" spans="1:30">
      <c r="A272" s="72">
        <v>209</v>
      </c>
      <c r="B272" t="s">
        <v>978</v>
      </c>
      <c r="C272" t="s">
        <v>811</v>
      </c>
      <c r="D272">
        <v>35</v>
      </c>
      <c r="E272" t="s">
        <v>773</v>
      </c>
      <c r="F272">
        <v>68</v>
      </c>
      <c r="G272">
        <v>2</v>
      </c>
      <c r="H272">
        <v>1071</v>
      </c>
      <c r="I272">
        <v>132</v>
      </c>
      <c r="J272">
        <v>347</v>
      </c>
      <c r="K272">
        <v>0.38</v>
      </c>
      <c r="L272">
        <v>62</v>
      </c>
      <c r="M272">
        <v>200</v>
      </c>
      <c r="N272">
        <v>0.31</v>
      </c>
      <c r="O272">
        <v>70</v>
      </c>
      <c r="P272">
        <v>147</v>
      </c>
      <c r="Q272">
        <v>0.47599999999999998</v>
      </c>
      <c r="R272">
        <v>0.47</v>
      </c>
      <c r="S272">
        <v>102</v>
      </c>
      <c r="T272">
        <v>134</v>
      </c>
      <c r="U272">
        <v>0.76100000000000001</v>
      </c>
      <c r="V272">
        <v>12</v>
      </c>
      <c r="W272">
        <v>100</v>
      </c>
      <c r="X272">
        <v>112</v>
      </c>
      <c r="Y272">
        <v>122</v>
      </c>
      <c r="Z272">
        <v>35</v>
      </c>
      <c r="AA272">
        <v>16</v>
      </c>
      <c r="AB272">
        <v>56</v>
      </c>
      <c r="AC272">
        <v>133</v>
      </c>
      <c r="AD272">
        <v>428</v>
      </c>
    </row>
    <row r="273" spans="1:30">
      <c r="A273" s="72">
        <v>210</v>
      </c>
      <c r="B273" t="s">
        <v>979</v>
      </c>
      <c r="C273" t="s">
        <v>769</v>
      </c>
      <c r="D273">
        <v>24</v>
      </c>
      <c r="E273" t="s">
        <v>808</v>
      </c>
      <c r="F273">
        <v>57</v>
      </c>
      <c r="G273">
        <v>48</v>
      </c>
      <c r="H273">
        <v>1639</v>
      </c>
      <c r="I273">
        <v>270</v>
      </c>
      <c r="J273">
        <v>637</v>
      </c>
      <c r="K273">
        <v>0.42399999999999999</v>
      </c>
      <c r="L273">
        <v>82</v>
      </c>
      <c r="M273">
        <v>242</v>
      </c>
      <c r="N273">
        <v>0.33900000000000002</v>
      </c>
      <c r="O273">
        <v>188</v>
      </c>
      <c r="P273">
        <v>395</v>
      </c>
      <c r="Q273">
        <v>0.47599999999999998</v>
      </c>
      <c r="R273">
        <v>0.48799999999999999</v>
      </c>
      <c r="S273">
        <v>115</v>
      </c>
      <c r="T273">
        <v>144</v>
      </c>
      <c r="U273">
        <v>0.79900000000000004</v>
      </c>
      <c r="V273">
        <v>41</v>
      </c>
      <c r="W273">
        <v>119</v>
      </c>
      <c r="X273">
        <v>160</v>
      </c>
      <c r="Y273">
        <v>127</v>
      </c>
      <c r="Z273">
        <v>55</v>
      </c>
      <c r="AA273">
        <v>19</v>
      </c>
      <c r="AB273">
        <v>68</v>
      </c>
      <c r="AC273">
        <v>113</v>
      </c>
      <c r="AD273">
        <v>737</v>
      </c>
    </row>
    <row r="274" spans="1:30">
      <c r="A274" s="72">
        <v>211</v>
      </c>
      <c r="B274" t="s">
        <v>980</v>
      </c>
      <c r="C274" t="s">
        <v>769</v>
      </c>
      <c r="D274">
        <v>27</v>
      </c>
      <c r="E274" t="s">
        <v>774</v>
      </c>
      <c r="F274">
        <v>76</v>
      </c>
      <c r="G274">
        <v>76</v>
      </c>
      <c r="H274">
        <v>2293</v>
      </c>
      <c r="I274">
        <v>374</v>
      </c>
      <c r="J274">
        <v>748</v>
      </c>
      <c r="K274">
        <v>0.5</v>
      </c>
      <c r="L274">
        <v>183</v>
      </c>
      <c r="M274">
        <v>386</v>
      </c>
      <c r="N274">
        <v>0.47399999999999998</v>
      </c>
      <c r="O274">
        <v>191</v>
      </c>
      <c r="P274">
        <v>362</v>
      </c>
      <c r="Q274">
        <v>0.52800000000000002</v>
      </c>
      <c r="R274">
        <v>0.622</v>
      </c>
      <c r="S274">
        <v>110</v>
      </c>
      <c r="T274">
        <v>133</v>
      </c>
      <c r="U274">
        <v>0.82699999999999996</v>
      </c>
      <c r="V274">
        <v>52</v>
      </c>
      <c r="W274">
        <v>239</v>
      </c>
      <c r="X274">
        <v>291</v>
      </c>
      <c r="Y274">
        <v>181</v>
      </c>
      <c r="Z274">
        <v>38</v>
      </c>
      <c r="AA274">
        <v>17</v>
      </c>
      <c r="AB274">
        <v>121</v>
      </c>
      <c r="AC274">
        <v>182</v>
      </c>
      <c r="AD274">
        <v>1041</v>
      </c>
    </row>
    <row r="275" spans="1:30">
      <c r="A275" s="72">
        <v>212</v>
      </c>
      <c r="B275" t="s">
        <v>982</v>
      </c>
      <c r="C275" t="s">
        <v>766</v>
      </c>
      <c r="D275">
        <v>26</v>
      </c>
      <c r="E275" t="s">
        <v>772</v>
      </c>
      <c r="F275">
        <v>82</v>
      </c>
      <c r="G275">
        <v>82</v>
      </c>
      <c r="H275">
        <v>2847</v>
      </c>
      <c r="I275">
        <v>611</v>
      </c>
      <c r="J275">
        <v>1254</v>
      </c>
      <c r="K275">
        <v>0.48699999999999999</v>
      </c>
      <c r="L275">
        <v>156</v>
      </c>
      <c r="M275">
        <v>393</v>
      </c>
      <c r="N275">
        <v>0.39700000000000002</v>
      </c>
      <c r="O275">
        <v>455</v>
      </c>
      <c r="P275">
        <v>861</v>
      </c>
      <c r="Q275">
        <v>0.52800000000000002</v>
      </c>
      <c r="R275">
        <v>0.54900000000000004</v>
      </c>
      <c r="S275">
        <v>266</v>
      </c>
      <c r="T275">
        <v>307</v>
      </c>
      <c r="U275">
        <v>0.86599999999999999</v>
      </c>
      <c r="V275">
        <v>69</v>
      </c>
      <c r="W275">
        <v>576</v>
      </c>
      <c r="X275">
        <v>645</v>
      </c>
      <c r="Y275">
        <v>229</v>
      </c>
      <c r="Z275">
        <v>51</v>
      </c>
      <c r="AA275">
        <v>37</v>
      </c>
      <c r="AB275">
        <v>151</v>
      </c>
      <c r="AC275">
        <v>184</v>
      </c>
      <c r="AD275">
        <v>1644</v>
      </c>
    </row>
    <row r="276" spans="1:30">
      <c r="A276" s="72">
        <v>212</v>
      </c>
      <c r="B276" t="s">
        <v>982</v>
      </c>
      <c r="C276" t="s">
        <v>766</v>
      </c>
      <c r="D276">
        <v>26</v>
      </c>
      <c r="E276" t="s">
        <v>795</v>
      </c>
      <c r="F276">
        <v>55</v>
      </c>
      <c r="G276">
        <v>55</v>
      </c>
      <c r="H276">
        <v>1903</v>
      </c>
      <c r="I276">
        <v>424</v>
      </c>
      <c r="J276">
        <v>855</v>
      </c>
      <c r="K276">
        <v>0.496</v>
      </c>
      <c r="L276">
        <v>112</v>
      </c>
      <c r="M276">
        <v>258</v>
      </c>
      <c r="N276">
        <v>0.434</v>
      </c>
      <c r="O276">
        <v>312</v>
      </c>
      <c r="P276">
        <v>597</v>
      </c>
      <c r="Q276">
        <v>0.52300000000000002</v>
      </c>
      <c r="R276">
        <v>0.56100000000000005</v>
      </c>
      <c r="S276">
        <v>192</v>
      </c>
      <c r="T276">
        <v>219</v>
      </c>
      <c r="U276">
        <v>0.877</v>
      </c>
      <c r="V276">
        <v>37</v>
      </c>
      <c r="W276">
        <v>395</v>
      </c>
      <c r="X276">
        <v>432</v>
      </c>
      <c r="Y276">
        <v>150</v>
      </c>
      <c r="Z276">
        <v>40</v>
      </c>
      <c r="AA276">
        <v>24</v>
      </c>
      <c r="AB276">
        <v>109</v>
      </c>
      <c r="AC276">
        <v>123</v>
      </c>
      <c r="AD276">
        <v>1152</v>
      </c>
    </row>
    <row r="277" spans="1:30">
      <c r="A277" s="72">
        <v>212</v>
      </c>
      <c r="B277" t="s">
        <v>982</v>
      </c>
      <c r="C277" t="s">
        <v>766</v>
      </c>
      <c r="D277">
        <v>26</v>
      </c>
      <c r="E277" t="s">
        <v>797</v>
      </c>
      <c r="F277">
        <v>27</v>
      </c>
      <c r="G277">
        <v>27</v>
      </c>
      <c r="H277">
        <v>944</v>
      </c>
      <c r="I277">
        <v>187</v>
      </c>
      <c r="J277">
        <v>399</v>
      </c>
      <c r="K277">
        <v>0.46899999999999997</v>
      </c>
      <c r="L277">
        <v>44</v>
      </c>
      <c r="M277">
        <v>135</v>
      </c>
      <c r="N277">
        <v>0.32600000000000001</v>
      </c>
      <c r="O277">
        <v>143</v>
      </c>
      <c r="P277">
        <v>264</v>
      </c>
      <c r="Q277">
        <v>0.54200000000000004</v>
      </c>
      <c r="R277">
        <v>0.52400000000000002</v>
      </c>
      <c r="S277">
        <v>74</v>
      </c>
      <c r="T277">
        <v>88</v>
      </c>
      <c r="U277">
        <v>0.84099999999999997</v>
      </c>
      <c r="V277">
        <v>32</v>
      </c>
      <c r="W277">
        <v>181</v>
      </c>
      <c r="X277">
        <v>213</v>
      </c>
      <c r="Y277">
        <v>79</v>
      </c>
      <c r="Z277">
        <v>11</v>
      </c>
      <c r="AA277">
        <v>13</v>
      </c>
      <c r="AB277">
        <v>42</v>
      </c>
      <c r="AC277">
        <v>61</v>
      </c>
      <c r="AD277">
        <v>492</v>
      </c>
    </row>
    <row r="278" spans="1:30">
      <c r="A278" s="72">
        <v>213</v>
      </c>
      <c r="B278" t="s">
        <v>984</v>
      </c>
      <c r="C278" t="s">
        <v>811</v>
      </c>
      <c r="D278">
        <v>24</v>
      </c>
      <c r="E278" t="s">
        <v>772</v>
      </c>
      <c r="F278">
        <v>17</v>
      </c>
      <c r="G278">
        <v>0</v>
      </c>
      <c r="H278">
        <v>187</v>
      </c>
      <c r="I278">
        <v>16</v>
      </c>
      <c r="J278">
        <v>53</v>
      </c>
      <c r="K278">
        <v>0.30199999999999999</v>
      </c>
      <c r="L278">
        <v>5</v>
      </c>
      <c r="M278">
        <v>25</v>
      </c>
      <c r="N278">
        <v>0.2</v>
      </c>
      <c r="O278">
        <v>11</v>
      </c>
      <c r="P278">
        <v>28</v>
      </c>
      <c r="Q278">
        <v>0.39300000000000002</v>
      </c>
      <c r="R278">
        <v>0.34899999999999998</v>
      </c>
      <c r="S278">
        <v>17</v>
      </c>
      <c r="T278">
        <v>18</v>
      </c>
      <c r="U278">
        <v>0.94399999999999995</v>
      </c>
      <c r="V278">
        <v>6</v>
      </c>
      <c r="W278">
        <v>14</v>
      </c>
      <c r="X278">
        <v>20</v>
      </c>
      <c r="Y278">
        <v>24</v>
      </c>
      <c r="Z278">
        <v>4</v>
      </c>
      <c r="AA278">
        <v>2</v>
      </c>
      <c r="AB278">
        <v>12</v>
      </c>
      <c r="AC278">
        <v>34</v>
      </c>
      <c r="AD278">
        <v>54</v>
      </c>
    </row>
    <row r="279" spans="1:30">
      <c r="A279" s="72">
        <v>213</v>
      </c>
      <c r="B279" t="s">
        <v>984</v>
      </c>
      <c r="C279" t="s">
        <v>811</v>
      </c>
      <c r="D279">
        <v>24</v>
      </c>
      <c r="E279" t="s">
        <v>788</v>
      </c>
      <c r="F279">
        <v>1</v>
      </c>
      <c r="G279">
        <v>0</v>
      </c>
      <c r="H279">
        <v>5</v>
      </c>
      <c r="I279">
        <v>1</v>
      </c>
      <c r="J279">
        <v>2</v>
      </c>
      <c r="K279">
        <v>0.5</v>
      </c>
      <c r="L279">
        <v>0</v>
      </c>
      <c r="M279">
        <v>1</v>
      </c>
      <c r="N279">
        <v>0</v>
      </c>
      <c r="O279">
        <v>1</v>
      </c>
      <c r="P279">
        <v>1</v>
      </c>
      <c r="Q279">
        <v>1</v>
      </c>
      <c r="R279">
        <v>0.5</v>
      </c>
      <c r="S279">
        <v>0</v>
      </c>
      <c r="T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2</v>
      </c>
    </row>
    <row r="280" spans="1:30">
      <c r="A280" s="72">
        <v>213</v>
      </c>
      <c r="B280" t="s">
        <v>984</v>
      </c>
      <c r="C280" t="s">
        <v>811</v>
      </c>
      <c r="D280">
        <v>24</v>
      </c>
      <c r="E280" t="s">
        <v>792</v>
      </c>
      <c r="F280">
        <v>10</v>
      </c>
      <c r="G280">
        <v>0</v>
      </c>
      <c r="H280">
        <v>144</v>
      </c>
      <c r="I280">
        <v>12</v>
      </c>
      <c r="J280">
        <v>39</v>
      </c>
      <c r="K280">
        <v>0.308</v>
      </c>
      <c r="L280">
        <v>3</v>
      </c>
      <c r="M280">
        <v>14</v>
      </c>
      <c r="N280">
        <v>0.214</v>
      </c>
      <c r="O280">
        <v>9</v>
      </c>
      <c r="P280">
        <v>25</v>
      </c>
      <c r="Q280">
        <v>0.36</v>
      </c>
      <c r="R280">
        <v>0.34599999999999997</v>
      </c>
      <c r="S280">
        <v>16</v>
      </c>
      <c r="T280">
        <v>16</v>
      </c>
      <c r="U280">
        <v>1</v>
      </c>
      <c r="V280">
        <v>4</v>
      </c>
      <c r="W280">
        <v>11</v>
      </c>
      <c r="X280">
        <v>15</v>
      </c>
      <c r="Y280">
        <v>17</v>
      </c>
      <c r="Z280">
        <v>4</v>
      </c>
      <c r="AA280">
        <v>2</v>
      </c>
      <c r="AB280">
        <v>10</v>
      </c>
      <c r="AC280">
        <v>26</v>
      </c>
      <c r="AD280">
        <v>43</v>
      </c>
    </row>
    <row r="281" spans="1:30">
      <c r="A281" s="72">
        <v>213</v>
      </c>
      <c r="B281" t="s">
        <v>984</v>
      </c>
      <c r="C281" t="s">
        <v>811</v>
      </c>
      <c r="D281">
        <v>24</v>
      </c>
      <c r="E281" t="s">
        <v>780</v>
      </c>
      <c r="F281">
        <v>6</v>
      </c>
      <c r="G281">
        <v>0</v>
      </c>
      <c r="H281">
        <v>38</v>
      </c>
      <c r="I281">
        <v>3</v>
      </c>
      <c r="J281">
        <v>12</v>
      </c>
      <c r="K281">
        <v>0.25</v>
      </c>
      <c r="L281">
        <v>2</v>
      </c>
      <c r="M281">
        <v>10</v>
      </c>
      <c r="N281">
        <v>0.2</v>
      </c>
      <c r="O281">
        <v>1</v>
      </c>
      <c r="P281">
        <v>2</v>
      </c>
      <c r="Q281">
        <v>0.5</v>
      </c>
      <c r="R281">
        <v>0.33300000000000002</v>
      </c>
      <c r="S281">
        <v>1</v>
      </c>
      <c r="T281">
        <v>2</v>
      </c>
      <c r="U281">
        <v>0.5</v>
      </c>
      <c r="V281">
        <v>2</v>
      </c>
      <c r="W281">
        <v>3</v>
      </c>
      <c r="X281">
        <v>5</v>
      </c>
      <c r="Y281">
        <v>7</v>
      </c>
      <c r="Z281">
        <v>0</v>
      </c>
      <c r="AA281">
        <v>0</v>
      </c>
      <c r="AB281">
        <v>2</v>
      </c>
      <c r="AC281">
        <v>7</v>
      </c>
      <c r="AD281">
        <v>9</v>
      </c>
    </row>
    <row r="282" spans="1:30">
      <c r="A282" s="72">
        <v>214</v>
      </c>
      <c r="B282" t="s">
        <v>1340</v>
      </c>
      <c r="C282" t="s">
        <v>769</v>
      </c>
      <c r="D282">
        <v>25</v>
      </c>
      <c r="E282" t="s">
        <v>867</v>
      </c>
      <c r="F282">
        <v>73</v>
      </c>
      <c r="G282">
        <v>11</v>
      </c>
      <c r="H282">
        <v>1430</v>
      </c>
      <c r="I282">
        <v>184</v>
      </c>
      <c r="J282">
        <v>426</v>
      </c>
      <c r="K282">
        <v>0.432</v>
      </c>
      <c r="L282">
        <v>24</v>
      </c>
      <c r="M282">
        <v>89</v>
      </c>
      <c r="N282">
        <v>0.27</v>
      </c>
      <c r="O282">
        <v>160</v>
      </c>
      <c r="P282">
        <v>337</v>
      </c>
      <c r="Q282">
        <v>0.47499999999999998</v>
      </c>
      <c r="R282">
        <v>0.46</v>
      </c>
      <c r="S282">
        <v>82</v>
      </c>
      <c r="T282">
        <v>123</v>
      </c>
      <c r="U282">
        <v>0.66700000000000004</v>
      </c>
      <c r="V282">
        <v>33</v>
      </c>
      <c r="W282">
        <v>189</v>
      </c>
      <c r="X282">
        <v>222</v>
      </c>
      <c r="Y282">
        <v>139</v>
      </c>
      <c r="Z282">
        <v>89</v>
      </c>
      <c r="AA282">
        <v>30</v>
      </c>
      <c r="AB282">
        <v>60</v>
      </c>
      <c r="AC282">
        <v>124</v>
      </c>
      <c r="AD282">
        <v>474</v>
      </c>
    </row>
    <row r="283" spans="1:30">
      <c r="A283" s="72">
        <v>215</v>
      </c>
      <c r="B283" t="s">
        <v>1341</v>
      </c>
      <c r="C283" t="s">
        <v>769</v>
      </c>
      <c r="D283">
        <v>23</v>
      </c>
      <c r="E283" t="s">
        <v>846</v>
      </c>
      <c r="F283">
        <v>67</v>
      </c>
      <c r="G283">
        <v>22</v>
      </c>
      <c r="H283">
        <v>1715</v>
      </c>
      <c r="I283">
        <v>189</v>
      </c>
      <c r="J283">
        <v>464</v>
      </c>
      <c r="K283">
        <v>0.40699999999999997</v>
      </c>
      <c r="L283">
        <v>92</v>
      </c>
      <c r="M283">
        <v>274</v>
      </c>
      <c r="N283">
        <v>0.33600000000000002</v>
      </c>
      <c r="O283">
        <v>97</v>
      </c>
      <c r="P283">
        <v>190</v>
      </c>
      <c r="Q283">
        <v>0.51100000000000001</v>
      </c>
      <c r="R283">
        <v>0.50600000000000001</v>
      </c>
      <c r="S283">
        <v>55</v>
      </c>
      <c r="T283">
        <v>80</v>
      </c>
      <c r="U283">
        <v>0.68799999999999994</v>
      </c>
      <c r="V283">
        <v>35</v>
      </c>
      <c r="W283">
        <v>213</v>
      </c>
      <c r="X283">
        <v>248</v>
      </c>
      <c r="Y283">
        <v>93</v>
      </c>
      <c r="Z283">
        <v>64</v>
      </c>
      <c r="AA283">
        <v>40</v>
      </c>
      <c r="AB283">
        <v>58</v>
      </c>
      <c r="AC283">
        <v>147</v>
      </c>
      <c r="AD283">
        <v>525</v>
      </c>
    </row>
    <row r="284" spans="1:30">
      <c r="A284" s="72">
        <v>216</v>
      </c>
      <c r="B284" t="s">
        <v>1490</v>
      </c>
      <c r="C284" t="s">
        <v>766</v>
      </c>
      <c r="D284">
        <v>20</v>
      </c>
      <c r="E284" t="s">
        <v>800</v>
      </c>
      <c r="F284">
        <v>28</v>
      </c>
      <c r="G284">
        <v>0</v>
      </c>
      <c r="H284">
        <v>221</v>
      </c>
      <c r="I284">
        <v>20</v>
      </c>
      <c r="J284">
        <v>41</v>
      </c>
      <c r="K284">
        <v>0.48799999999999999</v>
      </c>
      <c r="L284">
        <v>2</v>
      </c>
      <c r="M284">
        <v>6</v>
      </c>
      <c r="N284">
        <v>0.33300000000000002</v>
      </c>
      <c r="O284">
        <v>18</v>
      </c>
      <c r="P284">
        <v>35</v>
      </c>
      <c r="Q284">
        <v>0.51400000000000001</v>
      </c>
      <c r="R284">
        <v>0.51200000000000001</v>
      </c>
      <c r="S284">
        <v>11</v>
      </c>
      <c r="T284">
        <v>14</v>
      </c>
      <c r="U284">
        <v>0.78600000000000003</v>
      </c>
      <c r="V284">
        <v>21</v>
      </c>
      <c r="W284">
        <v>26</v>
      </c>
      <c r="X284">
        <v>47</v>
      </c>
      <c r="Y284">
        <v>15</v>
      </c>
      <c r="Z284">
        <v>7</v>
      </c>
      <c r="AA284">
        <v>12</v>
      </c>
      <c r="AB284">
        <v>13</v>
      </c>
      <c r="AC284">
        <v>56</v>
      </c>
      <c r="AD284">
        <v>53</v>
      </c>
    </row>
    <row r="285" spans="1:30">
      <c r="A285" s="72">
        <v>217</v>
      </c>
      <c r="B285" t="s">
        <v>985</v>
      </c>
      <c r="C285" t="s">
        <v>776</v>
      </c>
      <c r="D285">
        <v>38</v>
      </c>
      <c r="E285" t="s">
        <v>814</v>
      </c>
      <c r="F285">
        <v>10</v>
      </c>
      <c r="G285">
        <v>1</v>
      </c>
      <c r="H285">
        <v>74</v>
      </c>
      <c r="I285">
        <v>11</v>
      </c>
      <c r="J285">
        <v>33</v>
      </c>
      <c r="K285">
        <v>0.33300000000000002</v>
      </c>
      <c r="L285">
        <v>0</v>
      </c>
      <c r="M285">
        <v>12</v>
      </c>
      <c r="N285">
        <v>0</v>
      </c>
      <c r="O285">
        <v>11</v>
      </c>
      <c r="P285">
        <v>21</v>
      </c>
      <c r="Q285">
        <v>0.52400000000000002</v>
      </c>
      <c r="R285">
        <v>0.33300000000000002</v>
      </c>
      <c r="S285">
        <v>3</v>
      </c>
      <c r="T285">
        <v>4</v>
      </c>
      <c r="U285">
        <v>0.75</v>
      </c>
      <c r="V285">
        <v>3</v>
      </c>
      <c r="W285">
        <v>24</v>
      </c>
      <c r="X285">
        <v>27</v>
      </c>
      <c r="Y285">
        <v>2</v>
      </c>
      <c r="Z285">
        <v>0</v>
      </c>
      <c r="AA285">
        <v>0</v>
      </c>
      <c r="AB285">
        <v>3</v>
      </c>
      <c r="AC285">
        <v>9</v>
      </c>
      <c r="AD285">
        <v>25</v>
      </c>
    </row>
    <row r="286" spans="1:30">
      <c r="A286" s="72">
        <v>218</v>
      </c>
      <c r="B286" t="s">
        <v>987</v>
      </c>
      <c r="C286" t="s">
        <v>766</v>
      </c>
      <c r="D286">
        <v>28</v>
      </c>
      <c r="E286" t="s">
        <v>855</v>
      </c>
      <c r="F286">
        <v>72</v>
      </c>
      <c r="G286">
        <v>18</v>
      </c>
      <c r="H286">
        <v>1863</v>
      </c>
      <c r="I286">
        <v>296</v>
      </c>
      <c r="J286">
        <v>635</v>
      </c>
      <c r="K286">
        <v>0.46600000000000003</v>
      </c>
      <c r="L286">
        <v>77</v>
      </c>
      <c r="M286">
        <v>231</v>
      </c>
      <c r="N286">
        <v>0.33300000000000002</v>
      </c>
      <c r="O286">
        <v>219</v>
      </c>
      <c r="P286">
        <v>404</v>
      </c>
      <c r="Q286">
        <v>0.54200000000000004</v>
      </c>
      <c r="R286">
        <v>0.52700000000000002</v>
      </c>
      <c r="S286">
        <v>156</v>
      </c>
      <c r="T286">
        <v>187</v>
      </c>
      <c r="U286">
        <v>0.83399999999999996</v>
      </c>
      <c r="V286">
        <v>51</v>
      </c>
      <c r="W286">
        <v>271</v>
      </c>
      <c r="X286">
        <v>322</v>
      </c>
      <c r="Y286">
        <v>244</v>
      </c>
      <c r="Z286">
        <v>62</v>
      </c>
      <c r="AA286">
        <v>23</v>
      </c>
      <c r="AB286">
        <v>105</v>
      </c>
      <c r="AC286">
        <v>104</v>
      </c>
      <c r="AD286">
        <v>825</v>
      </c>
    </row>
    <row r="287" spans="1:30">
      <c r="A287" s="72">
        <v>219</v>
      </c>
      <c r="B287" t="s">
        <v>989</v>
      </c>
      <c r="C287" t="s">
        <v>776</v>
      </c>
      <c r="D287">
        <v>28</v>
      </c>
      <c r="E287" t="s">
        <v>802</v>
      </c>
      <c r="F287">
        <v>14</v>
      </c>
      <c r="G287">
        <v>0</v>
      </c>
      <c r="H287">
        <v>188</v>
      </c>
      <c r="I287">
        <v>31</v>
      </c>
      <c r="J287">
        <v>67</v>
      </c>
      <c r="K287">
        <v>0.46300000000000002</v>
      </c>
      <c r="L287">
        <v>11</v>
      </c>
      <c r="M287">
        <v>31</v>
      </c>
      <c r="N287">
        <v>0.35499999999999998</v>
      </c>
      <c r="O287">
        <v>20</v>
      </c>
      <c r="P287">
        <v>36</v>
      </c>
      <c r="Q287">
        <v>0.55600000000000005</v>
      </c>
      <c r="R287">
        <v>0.54500000000000004</v>
      </c>
      <c r="S287">
        <v>6</v>
      </c>
      <c r="T287">
        <v>10</v>
      </c>
      <c r="U287">
        <v>0.6</v>
      </c>
      <c r="V287">
        <v>16</v>
      </c>
      <c r="W287">
        <v>55</v>
      </c>
      <c r="X287">
        <v>71</v>
      </c>
      <c r="Y287">
        <v>14</v>
      </c>
      <c r="Z287">
        <v>7</v>
      </c>
      <c r="AA287">
        <v>11</v>
      </c>
      <c r="AB287">
        <v>12</v>
      </c>
      <c r="AC287">
        <v>16</v>
      </c>
      <c r="AD287">
        <v>79</v>
      </c>
    </row>
    <row r="288" spans="1:30">
      <c r="A288" s="72">
        <v>220</v>
      </c>
      <c r="B288" t="s">
        <v>990</v>
      </c>
      <c r="C288" t="s">
        <v>766</v>
      </c>
      <c r="D288">
        <v>23</v>
      </c>
      <c r="E288" t="s">
        <v>808</v>
      </c>
      <c r="F288">
        <v>70</v>
      </c>
      <c r="G288">
        <v>25</v>
      </c>
      <c r="H288">
        <v>1358</v>
      </c>
      <c r="I288">
        <v>138</v>
      </c>
      <c r="J288">
        <v>314</v>
      </c>
      <c r="K288">
        <v>0.439</v>
      </c>
      <c r="L288">
        <v>66</v>
      </c>
      <c r="M288">
        <v>181</v>
      </c>
      <c r="N288">
        <v>0.36499999999999999</v>
      </c>
      <c r="O288">
        <v>72</v>
      </c>
      <c r="P288">
        <v>133</v>
      </c>
      <c r="Q288">
        <v>0.54100000000000004</v>
      </c>
      <c r="R288">
        <v>0.54500000000000004</v>
      </c>
      <c r="S288">
        <v>66</v>
      </c>
      <c r="T288">
        <v>86</v>
      </c>
      <c r="U288">
        <v>0.76700000000000002</v>
      </c>
      <c r="V288">
        <v>64</v>
      </c>
      <c r="W288">
        <v>201</v>
      </c>
      <c r="X288">
        <v>265</v>
      </c>
      <c r="Y288">
        <v>55</v>
      </c>
      <c r="Z288">
        <v>27</v>
      </c>
      <c r="AA288">
        <v>24</v>
      </c>
      <c r="AB288">
        <v>37</v>
      </c>
      <c r="AC288">
        <v>94</v>
      </c>
      <c r="AD288">
        <v>408</v>
      </c>
    </row>
    <row r="289" spans="1:30">
      <c r="A289" s="72">
        <v>221</v>
      </c>
      <c r="B289" t="s">
        <v>991</v>
      </c>
      <c r="C289" t="s">
        <v>776</v>
      </c>
      <c r="D289">
        <v>24</v>
      </c>
      <c r="E289" t="s">
        <v>826</v>
      </c>
      <c r="F289">
        <v>58</v>
      </c>
      <c r="G289">
        <v>3</v>
      </c>
      <c r="H289">
        <v>812</v>
      </c>
      <c r="I289">
        <v>153</v>
      </c>
      <c r="J289">
        <v>295</v>
      </c>
      <c r="K289">
        <v>0.51900000000000002</v>
      </c>
      <c r="L289">
        <v>15</v>
      </c>
      <c r="M289">
        <v>39</v>
      </c>
      <c r="N289">
        <v>0.38500000000000001</v>
      </c>
      <c r="O289">
        <v>138</v>
      </c>
      <c r="P289">
        <v>256</v>
      </c>
      <c r="Q289">
        <v>0.53900000000000003</v>
      </c>
      <c r="R289">
        <v>0.54400000000000004</v>
      </c>
      <c r="S289">
        <v>100</v>
      </c>
      <c r="T289">
        <v>144</v>
      </c>
      <c r="U289">
        <v>0.69399999999999995</v>
      </c>
      <c r="V289">
        <v>117</v>
      </c>
      <c r="W289">
        <v>194</v>
      </c>
      <c r="X289">
        <v>311</v>
      </c>
      <c r="Y289">
        <v>60</v>
      </c>
      <c r="Z289">
        <v>16</v>
      </c>
      <c r="AA289">
        <v>20</v>
      </c>
      <c r="AB289">
        <v>58</v>
      </c>
      <c r="AC289">
        <v>98</v>
      </c>
      <c r="AD289">
        <v>421</v>
      </c>
    </row>
    <row r="290" spans="1:30">
      <c r="A290" s="72">
        <v>222</v>
      </c>
      <c r="B290" t="s">
        <v>992</v>
      </c>
      <c r="C290" t="s">
        <v>794</v>
      </c>
      <c r="D290">
        <v>23</v>
      </c>
      <c r="E290" t="s">
        <v>804</v>
      </c>
      <c r="F290">
        <v>58</v>
      </c>
      <c r="G290">
        <v>24</v>
      </c>
      <c r="H290">
        <v>1206</v>
      </c>
      <c r="I290">
        <v>191</v>
      </c>
      <c r="J290">
        <v>464</v>
      </c>
      <c r="K290">
        <v>0.41199999999999998</v>
      </c>
      <c r="L290">
        <v>42</v>
      </c>
      <c r="M290">
        <v>152</v>
      </c>
      <c r="N290">
        <v>0.27600000000000002</v>
      </c>
      <c r="O290">
        <v>149</v>
      </c>
      <c r="P290">
        <v>312</v>
      </c>
      <c r="Q290">
        <v>0.47799999999999998</v>
      </c>
      <c r="R290">
        <v>0.45700000000000002</v>
      </c>
      <c r="S290">
        <v>87</v>
      </c>
      <c r="T290">
        <v>114</v>
      </c>
      <c r="U290">
        <v>0.76300000000000001</v>
      </c>
      <c r="V290">
        <v>28</v>
      </c>
      <c r="W290">
        <v>211</v>
      </c>
      <c r="X290">
        <v>239</v>
      </c>
      <c r="Y290">
        <v>88</v>
      </c>
      <c r="Z290">
        <v>57</v>
      </c>
      <c r="AA290">
        <v>8</v>
      </c>
      <c r="AB290">
        <v>88</v>
      </c>
      <c r="AC290">
        <v>110</v>
      </c>
      <c r="AD290">
        <v>511</v>
      </c>
    </row>
    <row r="291" spans="1:30">
      <c r="A291" s="72">
        <v>223</v>
      </c>
      <c r="B291" t="s">
        <v>1345</v>
      </c>
      <c r="C291" t="s">
        <v>766</v>
      </c>
      <c r="D291">
        <v>24</v>
      </c>
      <c r="E291" t="s">
        <v>804</v>
      </c>
      <c r="F291">
        <v>3</v>
      </c>
      <c r="G291">
        <v>0</v>
      </c>
      <c r="H291">
        <v>32</v>
      </c>
      <c r="I291">
        <v>4</v>
      </c>
      <c r="J291">
        <v>8</v>
      </c>
      <c r="K291">
        <v>0.5</v>
      </c>
      <c r="L291">
        <v>0</v>
      </c>
      <c r="M291">
        <v>0</v>
      </c>
      <c r="O291">
        <v>4</v>
      </c>
      <c r="P291">
        <v>8</v>
      </c>
      <c r="Q291">
        <v>0.5</v>
      </c>
      <c r="R291">
        <v>0.5</v>
      </c>
      <c r="S291">
        <v>4</v>
      </c>
      <c r="T291">
        <v>5</v>
      </c>
      <c r="U291">
        <v>0.8</v>
      </c>
      <c r="V291">
        <v>2</v>
      </c>
      <c r="W291">
        <v>5</v>
      </c>
      <c r="X291">
        <v>7</v>
      </c>
      <c r="Y291">
        <v>2</v>
      </c>
      <c r="Z291">
        <v>1</v>
      </c>
      <c r="AA291">
        <v>3</v>
      </c>
      <c r="AB291">
        <v>1</v>
      </c>
      <c r="AC291">
        <v>5</v>
      </c>
      <c r="AD291">
        <v>12</v>
      </c>
    </row>
    <row r="292" spans="1:30">
      <c r="A292" s="72">
        <v>224</v>
      </c>
      <c r="B292" t="s">
        <v>994</v>
      </c>
      <c r="C292" t="s">
        <v>769</v>
      </c>
      <c r="D292">
        <v>26</v>
      </c>
      <c r="E292" t="s">
        <v>778</v>
      </c>
      <c r="F292">
        <v>82</v>
      </c>
      <c r="G292">
        <v>82</v>
      </c>
      <c r="H292">
        <v>2615</v>
      </c>
      <c r="I292">
        <v>623</v>
      </c>
      <c r="J292">
        <v>1360</v>
      </c>
      <c r="K292">
        <v>0.45800000000000002</v>
      </c>
      <c r="L292">
        <v>278</v>
      </c>
      <c r="M292">
        <v>651</v>
      </c>
      <c r="N292">
        <v>0.42699999999999999</v>
      </c>
      <c r="O292">
        <v>345</v>
      </c>
      <c r="P292">
        <v>709</v>
      </c>
      <c r="Q292">
        <v>0.48699999999999999</v>
      </c>
      <c r="R292">
        <v>0.56000000000000005</v>
      </c>
      <c r="S292">
        <v>171</v>
      </c>
      <c r="T292">
        <v>193</v>
      </c>
      <c r="U292">
        <v>0.88600000000000001</v>
      </c>
      <c r="V292">
        <v>106</v>
      </c>
      <c r="W292">
        <v>306</v>
      </c>
      <c r="X292">
        <v>412</v>
      </c>
      <c r="Y292">
        <v>205</v>
      </c>
      <c r="Z292">
        <v>58</v>
      </c>
      <c r="AA292">
        <v>33</v>
      </c>
      <c r="AB292">
        <v>146</v>
      </c>
      <c r="AC292">
        <v>202</v>
      </c>
      <c r="AD292">
        <v>1695</v>
      </c>
    </row>
    <row r="293" spans="1:30">
      <c r="A293" s="72">
        <v>225</v>
      </c>
      <c r="B293" t="s">
        <v>1491</v>
      </c>
      <c r="C293" t="s">
        <v>794</v>
      </c>
      <c r="D293">
        <v>22</v>
      </c>
      <c r="E293" t="s">
        <v>797</v>
      </c>
      <c r="F293">
        <v>5</v>
      </c>
      <c r="G293">
        <v>0</v>
      </c>
      <c r="H293">
        <v>40</v>
      </c>
      <c r="I293">
        <v>4</v>
      </c>
      <c r="J293">
        <v>10</v>
      </c>
      <c r="K293">
        <v>0.4</v>
      </c>
      <c r="L293">
        <v>1</v>
      </c>
      <c r="M293">
        <v>5</v>
      </c>
      <c r="N293">
        <v>0.2</v>
      </c>
      <c r="O293">
        <v>3</v>
      </c>
      <c r="P293">
        <v>5</v>
      </c>
      <c r="Q293">
        <v>0.6</v>
      </c>
      <c r="R293">
        <v>0.45</v>
      </c>
      <c r="S293">
        <v>0</v>
      </c>
      <c r="T293">
        <v>2</v>
      </c>
      <c r="U293">
        <v>0</v>
      </c>
      <c r="V293">
        <v>0</v>
      </c>
      <c r="W293">
        <v>5</v>
      </c>
      <c r="X293">
        <v>5</v>
      </c>
      <c r="Y293">
        <v>2</v>
      </c>
      <c r="Z293">
        <v>1</v>
      </c>
      <c r="AA293">
        <v>0</v>
      </c>
      <c r="AB293">
        <v>1</v>
      </c>
      <c r="AC293">
        <v>1</v>
      </c>
      <c r="AD293">
        <v>9</v>
      </c>
    </row>
    <row r="294" spans="1:30">
      <c r="A294" s="72">
        <v>226</v>
      </c>
      <c r="B294" t="s">
        <v>995</v>
      </c>
      <c r="C294" t="s">
        <v>776</v>
      </c>
      <c r="D294">
        <v>36</v>
      </c>
      <c r="E294" t="s">
        <v>800</v>
      </c>
      <c r="F294">
        <v>42</v>
      </c>
      <c r="G294">
        <v>2</v>
      </c>
      <c r="H294">
        <v>546</v>
      </c>
      <c r="I294">
        <v>60</v>
      </c>
      <c r="J294">
        <v>116</v>
      </c>
      <c r="K294">
        <v>0.51700000000000002</v>
      </c>
      <c r="L294">
        <v>0</v>
      </c>
      <c r="M294">
        <v>3</v>
      </c>
      <c r="N294">
        <v>0</v>
      </c>
      <c r="O294">
        <v>60</v>
      </c>
      <c r="P294">
        <v>113</v>
      </c>
      <c r="Q294">
        <v>0.53100000000000003</v>
      </c>
      <c r="R294">
        <v>0.51700000000000002</v>
      </c>
      <c r="S294">
        <v>31</v>
      </c>
      <c r="T294">
        <v>47</v>
      </c>
      <c r="U294">
        <v>0.66</v>
      </c>
      <c r="V294">
        <v>34</v>
      </c>
      <c r="W294">
        <v>89</v>
      </c>
      <c r="X294">
        <v>123</v>
      </c>
      <c r="Y294">
        <v>26</v>
      </c>
      <c r="Z294">
        <v>18</v>
      </c>
      <c r="AA294">
        <v>15</v>
      </c>
      <c r="AB294">
        <v>11</v>
      </c>
      <c r="AC294">
        <v>87</v>
      </c>
      <c r="AD294">
        <v>151</v>
      </c>
    </row>
    <row r="295" spans="1:30">
      <c r="A295" s="72">
        <v>227</v>
      </c>
      <c r="B295" t="s">
        <v>996</v>
      </c>
      <c r="C295" t="s">
        <v>811</v>
      </c>
      <c r="D295">
        <v>32</v>
      </c>
      <c r="E295" t="s">
        <v>772</v>
      </c>
      <c r="F295">
        <v>60</v>
      </c>
      <c r="G295">
        <v>13</v>
      </c>
      <c r="H295">
        <v>1302</v>
      </c>
      <c r="I295">
        <v>170</v>
      </c>
      <c r="J295">
        <v>376</v>
      </c>
      <c r="K295">
        <v>0.45200000000000001</v>
      </c>
      <c r="L295">
        <v>48</v>
      </c>
      <c r="M295">
        <v>153</v>
      </c>
      <c r="N295">
        <v>0.314</v>
      </c>
      <c r="O295">
        <v>122</v>
      </c>
      <c r="P295">
        <v>223</v>
      </c>
      <c r="Q295">
        <v>0.54700000000000004</v>
      </c>
      <c r="R295">
        <v>0.51600000000000001</v>
      </c>
      <c r="S295">
        <v>70</v>
      </c>
      <c r="T295">
        <v>85</v>
      </c>
      <c r="U295">
        <v>0.82399999999999995</v>
      </c>
      <c r="V295">
        <v>39</v>
      </c>
      <c r="W295">
        <v>109</v>
      </c>
      <c r="X295">
        <v>148</v>
      </c>
      <c r="Y295">
        <v>135</v>
      </c>
      <c r="Z295">
        <v>52</v>
      </c>
      <c r="AA295">
        <v>8</v>
      </c>
      <c r="AB295">
        <v>51</v>
      </c>
      <c r="AC295">
        <v>102</v>
      </c>
      <c r="AD295">
        <v>458</v>
      </c>
    </row>
    <row r="296" spans="1:30">
      <c r="A296" s="72">
        <v>227</v>
      </c>
      <c r="B296" t="s">
        <v>996</v>
      </c>
      <c r="C296" t="s">
        <v>811</v>
      </c>
      <c r="D296">
        <v>32</v>
      </c>
      <c r="E296" t="s">
        <v>792</v>
      </c>
      <c r="F296">
        <v>13</v>
      </c>
      <c r="G296">
        <v>13</v>
      </c>
      <c r="H296">
        <v>344</v>
      </c>
      <c r="I296">
        <v>55</v>
      </c>
      <c r="J296">
        <v>107</v>
      </c>
      <c r="K296">
        <v>0.51400000000000001</v>
      </c>
      <c r="L296">
        <v>13</v>
      </c>
      <c r="M296">
        <v>28</v>
      </c>
      <c r="N296">
        <v>0.46400000000000002</v>
      </c>
      <c r="O296">
        <v>42</v>
      </c>
      <c r="P296">
        <v>79</v>
      </c>
      <c r="Q296">
        <v>0.53200000000000003</v>
      </c>
      <c r="R296">
        <v>0.57499999999999996</v>
      </c>
      <c r="S296">
        <v>17</v>
      </c>
      <c r="T296">
        <v>20</v>
      </c>
      <c r="U296">
        <v>0.85</v>
      </c>
      <c r="V296">
        <v>12</v>
      </c>
      <c r="W296">
        <v>15</v>
      </c>
      <c r="X296">
        <v>27</v>
      </c>
      <c r="Y296">
        <v>36</v>
      </c>
      <c r="Z296">
        <v>12</v>
      </c>
      <c r="AA296">
        <v>1</v>
      </c>
      <c r="AB296">
        <v>20</v>
      </c>
      <c r="AC296">
        <v>35</v>
      </c>
      <c r="AD296">
        <v>140</v>
      </c>
    </row>
    <row r="297" spans="1:30">
      <c r="A297" s="72">
        <v>227</v>
      </c>
      <c r="B297" t="s">
        <v>996</v>
      </c>
      <c r="C297" t="s">
        <v>811</v>
      </c>
      <c r="D297">
        <v>32</v>
      </c>
      <c r="E297" t="s">
        <v>802</v>
      </c>
      <c r="F297">
        <v>47</v>
      </c>
      <c r="G297">
        <v>0</v>
      </c>
      <c r="H297">
        <v>958</v>
      </c>
      <c r="I297">
        <v>115</v>
      </c>
      <c r="J297">
        <v>269</v>
      </c>
      <c r="K297">
        <v>0.42799999999999999</v>
      </c>
      <c r="L297">
        <v>35</v>
      </c>
      <c r="M297">
        <v>125</v>
      </c>
      <c r="N297">
        <v>0.28000000000000003</v>
      </c>
      <c r="O297">
        <v>80</v>
      </c>
      <c r="P297">
        <v>144</v>
      </c>
      <c r="Q297">
        <v>0.55600000000000005</v>
      </c>
      <c r="R297">
        <v>0.49299999999999999</v>
      </c>
      <c r="S297">
        <v>53</v>
      </c>
      <c r="T297">
        <v>65</v>
      </c>
      <c r="U297">
        <v>0.81499999999999995</v>
      </c>
      <c r="V297">
        <v>27</v>
      </c>
      <c r="W297">
        <v>94</v>
      </c>
      <c r="X297">
        <v>121</v>
      </c>
      <c r="Y297">
        <v>99</v>
      </c>
      <c r="Z297">
        <v>40</v>
      </c>
      <c r="AA297">
        <v>7</v>
      </c>
      <c r="AB297">
        <v>31</v>
      </c>
      <c r="AC297">
        <v>67</v>
      </c>
      <c r="AD297">
        <v>318</v>
      </c>
    </row>
    <row r="298" spans="1:30">
      <c r="A298" s="72">
        <v>228</v>
      </c>
      <c r="B298" t="s">
        <v>998</v>
      </c>
      <c r="C298" t="s">
        <v>794</v>
      </c>
      <c r="D298">
        <v>27</v>
      </c>
      <c r="E298" t="s">
        <v>780</v>
      </c>
      <c r="F298">
        <v>44</v>
      </c>
      <c r="G298">
        <v>15</v>
      </c>
      <c r="H298">
        <v>878</v>
      </c>
      <c r="I298">
        <v>68</v>
      </c>
      <c r="J298">
        <v>178</v>
      </c>
      <c r="K298">
        <v>0.38200000000000001</v>
      </c>
      <c r="L298">
        <v>32</v>
      </c>
      <c r="M298">
        <v>101</v>
      </c>
      <c r="N298">
        <v>0.317</v>
      </c>
      <c r="O298">
        <v>36</v>
      </c>
      <c r="P298">
        <v>77</v>
      </c>
      <c r="Q298">
        <v>0.46800000000000003</v>
      </c>
      <c r="R298">
        <v>0.47199999999999998</v>
      </c>
      <c r="S298">
        <v>23</v>
      </c>
      <c r="T298">
        <v>32</v>
      </c>
      <c r="U298">
        <v>0.71899999999999997</v>
      </c>
      <c r="V298">
        <v>34</v>
      </c>
      <c r="W298">
        <v>99</v>
      </c>
      <c r="X298">
        <v>133</v>
      </c>
      <c r="Y298">
        <v>55</v>
      </c>
      <c r="Z298">
        <v>23</v>
      </c>
      <c r="AA298">
        <v>10</v>
      </c>
      <c r="AB298">
        <v>31</v>
      </c>
      <c r="AC298">
        <v>80</v>
      </c>
      <c r="AD298">
        <v>191</v>
      </c>
    </row>
    <row r="299" spans="1:30">
      <c r="A299" s="72">
        <v>229</v>
      </c>
      <c r="B299" t="s">
        <v>1492</v>
      </c>
      <c r="C299" t="s">
        <v>811</v>
      </c>
      <c r="D299">
        <v>22</v>
      </c>
      <c r="E299" t="s">
        <v>786</v>
      </c>
      <c r="F299">
        <v>50</v>
      </c>
      <c r="G299">
        <v>0</v>
      </c>
      <c r="H299">
        <v>646</v>
      </c>
      <c r="I299">
        <v>105</v>
      </c>
      <c r="J299">
        <v>262</v>
      </c>
      <c r="K299">
        <v>0.40100000000000002</v>
      </c>
      <c r="L299">
        <v>43</v>
      </c>
      <c r="M299">
        <v>127</v>
      </c>
      <c r="N299">
        <v>0.33900000000000002</v>
      </c>
      <c r="O299">
        <v>62</v>
      </c>
      <c r="P299">
        <v>135</v>
      </c>
      <c r="Q299">
        <v>0.45900000000000002</v>
      </c>
      <c r="R299">
        <v>0.48299999999999998</v>
      </c>
      <c r="S299">
        <v>41</v>
      </c>
      <c r="T299">
        <v>50</v>
      </c>
      <c r="U299">
        <v>0.82</v>
      </c>
      <c r="V299">
        <v>5</v>
      </c>
      <c r="W299">
        <v>62</v>
      </c>
      <c r="X299">
        <v>67</v>
      </c>
      <c r="Y299">
        <v>87</v>
      </c>
      <c r="Z299">
        <v>21</v>
      </c>
      <c r="AA299">
        <v>13</v>
      </c>
      <c r="AB299">
        <v>40</v>
      </c>
      <c r="AC299">
        <v>71</v>
      </c>
      <c r="AD299">
        <v>294</v>
      </c>
    </row>
    <row r="300" spans="1:30">
      <c r="A300" s="72">
        <v>230</v>
      </c>
      <c r="B300" t="s">
        <v>1000</v>
      </c>
      <c r="C300" t="s">
        <v>769</v>
      </c>
      <c r="D300">
        <v>28</v>
      </c>
      <c r="E300" t="s">
        <v>780</v>
      </c>
      <c r="F300">
        <v>67</v>
      </c>
      <c r="G300">
        <v>67</v>
      </c>
      <c r="H300">
        <v>2402</v>
      </c>
      <c r="I300">
        <v>547</v>
      </c>
      <c r="J300">
        <v>1159</v>
      </c>
      <c r="K300">
        <v>0.47199999999999998</v>
      </c>
      <c r="L300">
        <v>118</v>
      </c>
      <c r="M300">
        <v>363</v>
      </c>
      <c r="N300">
        <v>0.32500000000000001</v>
      </c>
      <c r="O300">
        <v>429</v>
      </c>
      <c r="P300">
        <v>796</v>
      </c>
      <c r="Q300">
        <v>0.53900000000000003</v>
      </c>
      <c r="R300">
        <v>0.52300000000000002</v>
      </c>
      <c r="S300">
        <v>208</v>
      </c>
      <c r="T300">
        <v>271</v>
      </c>
      <c r="U300">
        <v>0.76800000000000002</v>
      </c>
      <c r="V300">
        <v>75</v>
      </c>
      <c r="W300">
        <v>259</v>
      </c>
      <c r="X300">
        <v>334</v>
      </c>
      <c r="Y300">
        <v>518</v>
      </c>
      <c r="Z300">
        <v>109</v>
      </c>
      <c r="AA300">
        <v>54</v>
      </c>
      <c r="AB300">
        <v>210</v>
      </c>
      <c r="AC300">
        <v>148</v>
      </c>
      <c r="AD300">
        <v>1420</v>
      </c>
    </row>
    <row r="301" spans="1:30">
      <c r="A301" s="72">
        <v>231</v>
      </c>
      <c r="B301" t="s">
        <v>1001</v>
      </c>
      <c r="C301" t="s">
        <v>769</v>
      </c>
      <c r="D301">
        <v>29</v>
      </c>
      <c r="E301" t="s">
        <v>772</v>
      </c>
      <c r="F301">
        <v>82</v>
      </c>
      <c r="G301">
        <v>77</v>
      </c>
      <c r="H301">
        <v>2607</v>
      </c>
      <c r="I301">
        <v>300</v>
      </c>
      <c r="J301">
        <v>777</v>
      </c>
      <c r="K301">
        <v>0.38600000000000001</v>
      </c>
      <c r="L301">
        <v>162</v>
      </c>
      <c r="M301">
        <v>465</v>
      </c>
      <c r="N301">
        <v>0.34799999999999998</v>
      </c>
      <c r="O301">
        <v>138</v>
      </c>
      <c r="P301">
        <v>312</v>
      </c>
      <c r="Q301">
        <v>0.442</v>
      </c>
      <c r="R301">
        <v>0.49</v>
      </c>
      <c r="S301">
        <v>95</v>
      </c>
      <c r="T301">
        <v>106</v>
      </c>
      <c r="U301">
        <v>0.89600000000000002</v>
      </c>
      <c r="V301">
        <v>46</v>
      </c>
      <c r="W301">
        <v>277</v>
      </c>
      <c r="X301">
        <v>323</v>
      </c>
      <c r="Y301">
        <v>146</v>
      </c>
      <c r="Z301">
        <v>121</v>
      </c>
      <c r="AA301">
        <v>36</v>
      </c>
      <c r="AB301">
        <v>104</v>
      </c>
      <c r="AC301">
        <v>164</v>
      </c>
      <c r="AD301">
        <v>857</v>
      </c>
    </row>
    <row r="302" spans="1:30">
      <c r="A302" s="72">
        <v>231</v>
      </c>
      <c r="B302" t="s">
        <v>1001</v>
      </c>
      <c r="C302" t="s">
        <v>769</v>
      </c>
      <c r="D302">
        <v>29</v>
      </c>
      <c r="E302" t="s">
        <v>867</v>
      </c>
      <c r="F302">
        <v>38</v>
      </c>
      <c r="G302">
        <v>38</v>
      </c>
      <c r="H302">
        <v>1325</v>
      </c>
      <c r="I302">
        <v>151</v>
      </c>
      <c r="J302">
        <v>394</v>
      </c>
      <c r="K302">
        <v>0.38300000000000001</v>
      </c>
      <c r="L302">
        <v>97</v>
      </c>
      <c r="M302">
        <v>270</v>
      </c>
      <c r="N302">
        <v>0.35899999999999999</v>
      </c>
      <c r="O302">
        <v>54</v>
      </c>
      <c r="P302">
        <v>124</v>
      </c>
      <c r="Q302">
        <v>0.435</v>
      </c>
      <c r="R302">
        <v>0.50600000000000001</v>
      </c>
      <c r="S302">
        <v>41</v>
      </c>
      <c r="T302">
        <v>46</v>
      </c>
      <c r="U302">
        <v>0.89100000000000001</v>
      </c>
      <c r="V302">
        <v>19</v>
      </c>
      <c r="W302">
        <v>150</v>
      </c>
      <c r="X302">
        <v>169</v>
      </c>
      <c r="Y302">
        <v>85</v>
      </c>
      <c r="Z302">
        <v>67</v>
      </c>
      <c r="AA302">
        <v>21</v>
      </c>
      <c r="AB302">
        <v>47</v>
      </c>
      <c r="AC302">
        <v>79</v>
      </c>
      <c r="AD302">
        <v>440</v>
      </c>
    </row>
    <row r="303" spans="1:30">
      <c r="A303" s="72">
        <v>231</v>
      </c>
      <c r="B303" t="s">
        <v>1001</v>
      </c>
      <c r="C303" t="s">
        <v>769</v>
      </c>
      <c r="D303">
        <v>29</v>
      </c>
      <c r="E303" t="s">
        <v>788</v>
      </c>
      <c r="F303">
        <v>44</v>
      </c>
      <c r="G303">
        <v>39</v>
      </c>
      <c r="H303">
        <v>1282</v>
      </c>
      <c r="I303">
        <v>149</v>
      </c>
      <c r="J303">
        <v>383</v>
      </c>
      <c r="K303">
        <v>0.38900000000000001</v>
      </c>
      <c r="L303">
        <v>65</v>
      </c>
      <c r="M303">
        <v>195</v>
      </c>
      <c r="N303">
        <v>0.33300000000000002</v>
      </c>
      <c r="O303">
        <v>84</v>
      </c>
      <c r="P303">
        <v>188</v>
      </c>
      <c r="Q303">
        <v>0.44700000000000001</v>
      </c>
      <c r="R303">
        <v>0.47399999999999998</v>
      </c>
      <c r="S303">
        <v>54</v>
      </c>
      <c r="T303">
        <v>60</v>
      </c>
      <c r="U303">
        <v>0.9</v>
      </c>
      <c r="V303">
        <v>27</v>
      </c>
      <c r="W303">
        <v>127</v>
      </c>
      <c r="X303">
        <v>154</v>
      </c>
      <c r="Y303">
        <v>61</v>
      </c>
      <c r="Z303">
        <v>54</v>
      </c>
      <c r="AA303">
        <v>15</v>
      </c>
      <c r="AB303">
        <v>57</v>
      </c>
      <c r="AC303">
        <v>85</v>
      </c>
      <c r="AD303">
        <v>417</v>
      </c>
    </row>
    <row r="304" spans="1:30">
      <c r="A304" s="72">
        <v>232</v>
      </c>
      <c r="B304" t="s">
        <v>1346</v>
      </c>
      <c r="C304" t="s">
        <v>794</v>
      </c>
      <c r="D304">
        <v>30</v>
      </c>
      <c r="E304" t="s">
        <v>792</v>
      </c>
      <c r="F304">
        <v>1</v>
      </c>
      <c r="G304">
        <v>0</v>
      </c>
      <c r="H304">
        <v>1</v>
      </c>
      <c r="I304">
        <v>0</v>
      </c>
      <c r="J304">
        <v>0</v>
      </c>
      <c r="L304">
        <v>0</v>
      </c>
      <c r="M304">
        <v>0</v>
      </c>
      <c r="O304">
        <v>0</v>
      </c>
      <c r="P304">
        <v>0</v>
      </c>
      <c r="S304">
        <v>0</v>
      </c>
      <c r="T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1:30">
      <c r="A305" s="72">
        <v>233</v>
      </c>
      <c r="B305" t="s">
        <v>1002</v>
      </c>
      <c r="C305" t="s">
        <v>794</v>
      </c>
      <c r="D305">
        <v>24</v>
      </c>
      <c r="E305" t="s">
        <v>774</v>
      </c>
      <c r="F305">
        <v>59</v>
      </c>
      <c r="G305">
        <v>21</v>
      </c>
      <c r="H305">
        <v>1234</v>
      </c>
      <c r="I305">
        <v>200</v>
      </c>
      <c r="J305">
        <v>487</v>
      </c>
      <c r="K305">
        <v>0.41099999999999998</v>
      </c>
      <c r="L305">
        <v>9</v>
      </c>
      <c r="M305">
        <v>49</v>
      </c>
      <c r="N305">
        <v>0.184</v>
      </c>
      <c r="O305">
        <v>191</v>
      </c>
      <c r="P305">
        <v>438</v>
      </c>
      <c r="Q305">
        <v>0.436</v>
      </c>
      <c r="R305">
        <v>0.42</v>
      </c>
      <c r="S305">
        <v>118</v>
      </c>
      <c r="T305">
        <v>183</v>
      </c>
      <c r="U305">
        <v>0.64500000000000002</v>
      </c>
      <c r="V305">
        <v>83</v>
      </c>
      <c r="W305">
        <v>227</v>
      </c>
      <c r="X305">
        <v>310</v>
      </c>
      <c r="Y305">
        <v>96</v>
      </c>
      <c r="Z305">
        <v>44</v>
      </c>
      <c r="AA305">
        <v>27</v>
      </c>
      <c r="AB305">
        <v>68</v>
      </c>
      <c r="AC305">
        <v>107</v>
      </c>
      <c r="AD305">
        <v>527</v>
      </c>
    </row>
    <row r="306" spans="1:30">
      <c r="A306" s="72">
        <v>234</v>
      </c>
      <c r="B306" t="s">
        <v>1003</v>
      </c>
      <c r="C306" t="s">
        <v>776</v>
      </c>
      <c r="D306">
        <v>25</v>
      </c>
      <c r="E306" t="s">
        <v>818</v>
      </c>
      <c r="F306">
        <v>70</v>
      </c>
      <c r="G306">
        <v>4</v>
      </c>
      <c r="H306">
        <v>1184</v>
      </c>
      <c r="I306">
        <v>222</v>
      </c>
      <c r="J306">
        <v>365</v>
      </c>
      <c r="K306">
        <v>0.60799999999999998</v>
      </c>
      <c r="L306">
        <v>0</v>
      </c>
      <c r="M306">
        <v>0</v>
      </c>
      <c r="O306">
        <v>222</v>
      </c>
      <c r="P306">
        <v>365</v>
      </c>
      <c r="Q306">
        <v>0.60799999999999998</v>
      </c>
      <c r="R306">
        <v>0.60799999999999998</v>
      </c>
      <c r="S306">
        <v>128</v>
      </c>
      <c r="T306">
        <v>175</v>
      </c>
      <c r="U306">
        <v>0.73099999999999998</v>
      </c>
      <c r="V306">
        <v>115</v>
      </c>
      <c r="W306">
        <v>216</v>
      </c>
      <c r="X306">
        <v>331</v>
      </c>
      <c r="Y306">
        <v>60</v>
      </c>
      <c r="Z306">
        <v>42</v>
      </c>
      <c r="AA306">
        <v>79</v>
      </c>
      <c r="AB306">
        <v>52</v>
      </c>
      <c r="AC306">
        <v>194</v>
      </c>
      <c r="AD306">
        <v>572</v>
      </c>
    </row>
    <row r="307" spans="1:30">
      <c r="A307" s="72">
        <v>235</v>
      </c>
      <c r="B307" t="s">
        <v>1004</v>
      </c>
      <c r="C307" t="s">
        <v>769</v>
      </c>
      <c r="D307">
        <v>26</v>
      </c>
      <c r="E307" t="s">
        <v>772</v>
      </c>
      <c r="F307">
        <v>72</v>
      </c>
      <c r="G307">
        <v>49</v>
      </c>
      <c r="H307">
        <v>1893</v>
      </c>
      <c r="I307">
        <v>292</v>
      </c>
      <c r="J307">
        <v>671</v>
      </c>
      <c r="K307">
        <v>0.435</v>
      </c>
      <c r="L307">
        <v>84</v>
      </c>
      <c r="M307">
        <v>236</v>
      </c>
      <c r="N307">
        <v>0.35599999999999998</v>
      </c>
      <c r="O307">
        <v>208</v>
      </c>
      <c r="P307">
        <v>435</v>
      </c>
      <c r="Q307">
        <v>0.47799999999999998</v>
      </c>
      <c r="R307">
        <v>0.498</v>
      </c>
      <c r="S307">
        <v>137</v>
      </c>
      <c r="T307">
        <v>155</v>
      </c>
      <c r="U307">
        <v>0.88400000000000001</v>
      </c>
      <c r="V307">
        <v>25</v>
      </c>
      <c r="W307">
        <v>132</v>
      </c>
      <c r="X307">
        <v>157</v>
      </c>
      <c r="Y307">
        <v>126</v>
      </c>
      <c r="Z307">
        <v>59</v>
      </c>
      <c r="AA307">
        <v>12</v>
      </c>
      <c r="AB307">
        <v>55</v>
      </c>
      <c r="AC307">
        <v>146</v>
      </c>
      <c r="AD307">
        <v>805</v>
      </c>
    </row>
    <row r="308" spans="1:30">
      <c r="A308" s="72">
        <v>235</v>
      </c>
      <c r="B308" t="s">
        <v>1004</v>
      </c>
      <c r="C308" t="s">
        <v>769</v>
      </c>
      <c r="D308">
        <v>26</v>
      </c>
      <c r="E308" t="s">
        <v>792</v>
      </c>
      <c r="F308">
        <v>45</v>
      </c>
      <c r="G308">
        <v>45</v>
      </c>
      <c r="H308">
        <v>1234</v>
      </c>
      <c r="I308">
        <v>194</v>
      </c>
      <c r="J308">
        <v>454</v>
      </c>
      <c r="K308">
        <v>0.42699999999999999</v>
      </c>
      <c r="L308">
        <v>55</v>
      </c>
      <c r="M308">
        <v>152</v>
      </c>
      <c r="N308">
        <v>0.36199999999999999</v>
      </c>
      <c r="O308">
        <v>139</v>
      </c>
      <c r="P308">
        <v>302</v>
      </c>
      <c r="Q308">
        <v>0.46</v>
      </c>
      <c r="R308">
        <v>0.48799999999999999</v>
      </c>
      <c r="S308">
        <v>104</v>
      </c>
      <c r="T308">
        <v>114</v>
      </c>
      <c r="U308">
        <v>0.91200000000000003</v>
      </c>
      <c r="V308">
        <v>18</v>
      </c>
      <c r="W308">
        <v>94</v>
      </c>
      <c r="X308">
        <v>112</v>
      </c>
      <c r="Y308">
        <v>92</v>
      </c>
      <c r="Z308">
        <v>38</v>
      </c>
      <c r="AA308">
        <v>5</v>
      </c>
      <c r="AB308">
        <v>36</v>
      </c>
      <c r="AC308">
        <v>101</v>
      </c>
      <c r="AD308">
        <v>547</v>
      </c>
    </row>
    <row r="309" spans="1:30">
      <c r="A309" s="72">
        <v>235</v>
      </c>
      <c r="B309" t="s">
        <v>1004</v>
      </c>
      <c r="C309" t="s">
        <v>769</v>
      </c>
      <c r="D309">
        <v>26</v>
      </c>
      <c r="E309" t="s">
        <v>790</v>
      </c>
      <c r="F309">
        <v>27</v>
      </c>
      <c r="G309">
        <v>4</v>
      </c>
      <c r="H309">
        <v>659</v>
      </c>
      <c r="I309">
        <v>98</v>
      </c>
      <c r="J309">
        <v>217</v>
      </c>
      <c r="K309">
        <v>0.45200000000000001</v>
      </c>
      <c r="L309">
        <v>29</v>
      </c>
      <c r="M309">
        <v>84</v>
      </c>
      <c r="N309">
        <v>0.34499999999999997</v>
      </c>
      <c r="O309">
        <v>69</v>
      </c>
      <c r="P309">
        <v>133</v>
      </c>
      <c r="Q309">
        <v>0.51900000000000002</v>
      </c>
      <c r="R309">
        <v>0.51800000000000002</v>
      </c>
      <c r="S309">
        <v>33</v>
      </c>
      <c r="T309">
        <v>41</v>
      </c>
      <c r="U309">
        <v>0.80500000000000005</v>
      </c>
      <c r="V309">
        <v>7</v>
      </c>
      <c r="W309">
        <v>38</v>
      </c>
      <c r="X309">
        <v>45</v>
      </c>
      <c r="Y309">
        <v>34</v>
      </c>
      <c r="Z309">
        <v>21</v>
      </c>
      <c r="AA309">
        <v>7</v>
      </c>
      <c r="AB309">
        <v>19</v>
      </c>
      <c r="AC309">
        <v>45</v>
      </c>
      <c r="AD309">
        <v>258</v>
      </c>
    </row>
    <row r="310" spans="1:30">
      <c r="A310" s="72">
        <v>236</v>
      </c>
      <c r="B310" t="s">
        <v>1005</v>
      </c>
      <c r="C310" t="s">
        <v>776</v>
      </c>
      <c r="D310">
        <v>32</v>
      </c>
      <c r="E310" t="s">
        <v>855</v>
      </c>
      <c r="F310">
        <v>68</v>
      </c>
      <c r="G310">
        <v>68</v>
      </c>
      <c r="H310">
        <v>1973</v>
      </c>
      <c r="I310">
        <v>387</v>
      </c>
      <c r="J310">
        <v>723</v>
      </c>
      <c r="K310">
        <v>0.53500000000000003</v>
      </c>
      <c r="L310">
        <v>73</v>
      </c>
      <c r="M310">
        <v>203</v>
      </c>
      <c r="N310">
        <v>0.36</v>
      </c>
      <c r="O310">
        <v>314</v>
      </c>
      <c r="P310">
        <v>520</v>
      </c>
      <c r="Q310">
        <v>0.60399999999999998</v>
      </c>
      <c r="R310">
        <v>0.58599999999999997</v>
      </c>
      <c r="S310">
        <v>78</v>
      </c>
      <c r="T310">
        <v>95</v>
      </c>
      <c r="U310">
        <v>0.82099999999999995</v>
      </c>
      <c r="V310">
        <v>120</v>
      </c>
      <c r="W310">
        <v>338</v>
      </c>
      <c r="X310">
        <v>458</v>
      </c>
      <c r="Y310">
        <v>283</v>
      </c>
      <c r="Z310">
        <v>59</v>
      </c>
      <c r="AA310">
        <v>86</v>
      </c>
      <c r="AB310">
        <v>102</v>
      </c>
      <c r="AC310">
        <v>126</v>
      </c>
      <c r="AD310">
        <v>925</v>
      </c>
    </row>
    <row r="311" spans="1:30">
      <c r="A311" s="72">
        <v>237</v>
      </c>
      <c r="B311" t="s">
        <v>1006</v>
      </c>
      <c r="C311" t="s">
        <v>794</v>
      </c>
      <c r="D311">
        <v>25</v>
      </c>
      <c r="E311" t="s">
        <v>800</v>
      </c>
      <c r="F311">
        <v>39</v>
      </c>
      <c r="G311">
        <v>13</v>
      </c>
      <c r="H311">
        <v>979</v>
      </c>
      <c r="I311">
        <v>118</v>
      </c>
      <c r="J311">
        <v>252</v>
      </c>
      <c r="K311">
        <v>0.46800000000000003</v>
      </c>
      <c r="L311">
        <v>74</v>
      </c>
      <c r="M311">
        <v>178</v>
      </c>
      <c r="N311">
        <v>0.41599999999999998</v>
      </c>
      <c r="O311">
        <v>44</v>
      </c>
      <c r="P311">
        <v>74</v>
      </c>
      <c r="Q311">
        <v>0.59499999999999997</v>
      </c>
      <c r="R311">
        <v>0.61499999999999999</v>
      </c>
      <c r="S311">
        <v>56</v>
      </c>
      <c r="T311">
        <v>71</v>
      </c>
      <c r="U311">
        <v>0.78900000000000003</v>
      </c>
      <c r="V311">
        <v>25</v>
      </c>
      <c r="W311">
        <v>115</v>
      </c>
      <c r="X311">
        <v>140</v>
      </c>
      <c r="Y311">
        <v>40</v>
      </c>
      <c r="Z311">
        <v>21</v>
      </c>
      <c r="AA311">
        <v>11</v>
      </c>
      <c r="AB311">
        <v>35</v>
      </c>
      <c r="AC311">
        <v>80</v>
      </c>
      <c r="AD311">
        <v>366</v>
      </c>
    </row>
    <row r="312" spans="1:30">
      <c r="A312" s="72">
        <v>238</v>
      </c>
      <c r="B312" t="s">
        <v>1007</v>
      </c>
      <c r="C312" t="s">
        <v>776</v>
      </c>
      <c r="D312">
        <v>33</v>
      </c>
      <c r="E312" t="s">
        <v>833</v>
      </c>
      <c r="F312">
        <v>9</v>
      </c>
      <c r="G312">
        <v>9</v>
      </c>
      <c r="H312">
        <v>230</v>
      </c>
      <c r="I312">
        <v>43</v>
      </c>
      <c r="J312">
        <v>69</v>
      </c>
      <c r="K312">
        <v>0.623</v>
      </c>
      <c r="L312">
        <v>0</v>
      </c>
      <c r="M312">
        <v>0</v>
      </c>
      <c r="O312">
        <v>43</v>
      </c>
      <c r="P312">
        <v>69</v>
      </c>
      <c r="Q312">
        <v>0.623</v>
      </c>
      <c r="R312">
        <v>0.623</v>
      </c>
      <c r="S312">
        <v>29</v>
      </c>
      <c r="T312">
        <v>48</v>
      </c>
      <c r="U312">
        <v>0.60399999999999998</v>
      </c>
      <c r="V312">
        <v>24</v>
      </c>
      <c r="W312">
        <v>59</v>
      </c>
      <c r="X312">
        <v>83</v>
      </c>
      <c r="Y312">
        <v>4</v>
      </c>
      <c r="Z312">
        <v>7</v>
      </c>
      <c r="AA312">
        <v>4</v>
      </c>
      <c r="AB312">
        <v>16</v>
      </c>
      <c r="AC312">
        <v>34</v>
      </c>
      <c r="AD312">
        <v>115</v>
      </c>
    </row>
    <row r="313" spans="1:30">
      <c r="A313" s="72">
        <v>239</v>
      </c>
      <c r="B313" t="s">
        <v>1493</v>
      </c>
      <c r="C313" t="s">
        <v>769</v>
      </c>
      <c r="D313">
        <v>20</v>
      </c>
      <c r="E313" t="s">
        <v>831</v>
      </c>
      <c r="F313">
        <v>75</v>
      </c>
      <c r="G313">
        <v>59</v>
      </c>
      <c r="H313">
        <v>2048</v>
      </c>
      <c r="I313">
        <v>275</v>
      </c>
      <c r="J313">
        <v>657</v>
      </c>
      <c r="K313">
        <v>0.41899999999999998</v>
      </c>
      <c r="L313">
        <v>136</v>
      </c>
      <c r="M313">
        <v>353</v>
      </c>
      <c r="N313">
        <v>0.38500000000000001</v>
      </c>
      <c r="O313">
        <v>139</v>
      </c>
      <c r="P313">
        <v>304</v>
      </c>
      <c r="Q313">
        <v>0.45700000000000002</v>
      </c>
      <c r="R313">
        <v>0.52200000000000002</v>
      </c>
      <c r="S313">
        <v>41</v>
      </c>
      <c r="T313">
        <v>56</v>
      </c>
      <c r="U313">
        <v>0.73199999999999998</v>
      </c>
      <c r="V313">
        <v>60</v>
      </c>
      <c r="W313">
        <v>185</v>
      </c>
      <c r="X313">
        <v>245</v>
      </c>
      <c r="Y313">
        <v>214</v>
      </c>
      <c r="Z313">
        <v>65</v>
      </c>
      <c r="AA313">
        <v>25</v>
      </c>
      <c r="AB313">
        <v>109</v>
      </c>
      <c r="AC313">
        <v>155</v>
      </c>
      <c r="AD313">
        <v>727</v>
      </c>
    </row>
    <row r="314" spans="1:30">
      <c r="A314" s="72">
        <v>240</v>
      </c>
      <c r="B314" t="s">
        <v>1494</v>
      </c>
      <c r="C314" t="s">
        <v>776</v>
      </c>
      <c r="D314">
        <v>21</v>
      </c>
      <c r="E314" t="s">
        <v>831</v>
      </c>
      <c r="F314">
        <v>5</v>
      </c>
      <c r="G314">
        <v>1</v>
      </c>
      <c r="H314">
        <v>56</v>
      </c>
      <c r="I314">
        <v>6</v>
      </c>
      <c r="J314">
        <v>21</v>
      </c>
      <c r="K314">
        <v>0.28599999999999998</v>
      </c>
      <c r="L314">
        <v>3</v>
      </c>
      <c r="M314">
        <v>11</v>
      </c>
      <c r="N314">
        <v>0.27300000000000002</v>
      </c>
      <c r="O314">
        <v>3</v>
      </c>
      <c r="P314">
        <v>10</v>
      </c>
      <c r="Q314">
        <v>0.3</v>
      </c>
      <c r="R314">
        <v>0.35699999999999998</v>
      </c>
      <c r="S314">
        <v>0</v>
      </c>
      <c r="T314">
        <v>0</v>
      </c>
      <c r="V314">
        <v>4</v>
      </c>
      <c r="W314">
        <v>7</v>
      </c>
      <c r="X314">
        <v>11</v>
      </c>
      <c r="Y314">
        <v>0</v>
      </c>
      <c r="Z314">
        <v>1</v>
      </c>
      <c r="AA314">
        <v>0</v>
      </c>
      <c r="AB314">
        <v>0</v>
      </c>
      <c r="AC314">
        <v>7</v>
      </c>
      <c r="AD314">
        <v>15</v>
      </c>
    </row>
    <row r="315" spans="1:30">
      <c r="A315" s="72">
        <v>241</v>
      </c>
      <c r="B315" t="s">
        <v>1011</v>
      </c>
      <c r="C315" t="s">
        <v>769</v>
      </c>
      <c r="D315">
        <v>25</v>
      </c>
      <c r="E315" t="s">
        <v>855</v>
      </c>
      <c r="F315">
        <v>1</v>
      </c>
      <c r="G315">
        <v>0</v>
      </c>
      <c r="H315">
        <v>26</v>
      </c>
      <c r="I315">
        <v>6</v>
      </c>
      <c r="J315">
        <v>13</v>
      </c>
      <c r="K315">
        <v>0.46200000000000002</v>
      </c>
      <c r="L315">
        <v>4</v>
      </c>
      <c r="M315">
        <v>10</v>
      </c>
      <c r="N315">
        <v>0.4</v>
      </c>
      <c r="O315">
        <v>2</v>
      </c>
      <c r="P315">
        <v>3</v>
      </c>
      <c r="Q315">
        <v>0.66700000000000004</v>
      </c>
      <c r="R315">
        <v>0.61499999999999999</v>
      </c>
      <c r="S315">
        <v>1</v>
      </c>
      <c r="T315">
        <v>2</v>
      </c>
      <c r="U315">
        <v>0.5</v>
      </c>
      <c r="V315">
        <v>1</v>
      </c>
      <c r="W315">
        <v>2</v>
      </c>
      <c r="X315">
        <v>3</v>
      </c>
      <c r="Y315">
        <v>3</v>
      </c>
      <c r="Z315">
        <v>1</v>
      </c>
      <c r="AA315">
        <v>0</v>
      </c>
      <c r="AB315">
        <v>0</v>
      </c>
      <c r="AC315">
        <v>3</v>
      </c>
      <c r="AD315">
        <v>17</v>
      </c>
    </row>
    <row r="316" spans="1:30">
      <c r="A316" s="72">
        <v>242</v>
      </c>
      <c r="B316" t="s">
        <v>1495</v>
      </c>
      <c r="C316" t="s">
        <v>794</v>
      </c>
      <c r="D316">
        <v>22</v>
      </c>
      <c r="E316" t="s">
        <v>867</v>
      </c>
      <c r="F316">
        <v>44</v>
      </c>
      <c r="G316">
        <v>14</v>
      </c>
      <c r="H316">
        <v>895</v>
      </c>
      <c r="I316">
        <v>96</v>
      </c>
      <c r="J316">
        <v>209</v>
      </c>
      <c r="K316">
        <v>0.45900000000000002</v>
      </c>
      <c r="L316">
        <v>14</v>
      </c>
      <c r="M316">
        <v>50</v>
      </c>
      <c r="N316">
        <v>0.28000000000000003</v>
      </c>
      <c r="O316">
        <v>82</v>
      </c>
      <c r="P316">
        <v>159</v>
      </c>
      <c r="Q316">
        <v>0.51600000000000001</v>
      </c>
      <c r="R316">
        <v>0.49299999999999999</v>
      </c>
      <c r="S316">
        <v>23</v>
      </c>
      <c r="T316">
        <v>38</v>
      </c>
      <c r="U316">
        <v>0.60499999999999998</v>
      </c>
      <c r="V316">
        <v>31</v>
      </c>
      <c r="W316">
        <v>154</v>
      </c>
      <c r="X316">
        <v>185</v>
      </c>
      <c r="Y316">
        <v>34</v>
      </c>
      <c r="Z316">
        <v>23</v>
      </c>
      <c r="AA316">
        <v>6</v>
      </c>
      <c r="AB316">
        <v>25</v>
      </c>
      <c r="AC316">
        <v>59</v>
      </c>
      <c r="AD316">
        <v>229</v>
      </c>
    </row>
    <row r="317" spans="1:30">
      <c r="A317" s="72">
        <v>243</v>
      </c>
      <c r="B317" t="s">
        <v>1012</v>
      </c>
      <c r="C317" t="s">
        <v>776</v>
      </c>
      <c r="D317">
        <v>29</v>
      </c>
      <c r="E317" t="s">
        <v>869</v>
      </c>
      <c r="F317">
        <v>74</v>
      </c>
      <c r="G317">
        <v>51</v>
      </c>
      <c r="H317">
        <v>2010</v>
      </c>
      <c r="I317">
        <v>464</v>
      </c>
      <c r="J317">
        <v>877</v>
      </c>
      <c r="K317">
        <v>0.52900000000000003</v>
      </c>
      <c r="L317">
        <v>49</v>
      </c>
      <c r="M317">
        <v>169</v>
      </c>
      <c r="N317">
        <v>0.28999999999999998</v>
      </c>
      <c r="O317">
        <v>415</v>
      </c>
      <c r="P317">
        <v>708</v>
      </c>
      <c r="Q317">
        <v>0.58599999999999997</v>
      </c>
      <c r="R317">
        <v>0.55700000000000005</v>
      </c>
      <c r="S317">
        <v>135</v>
      </c>
      <c r="T317">
        <v>177</v>
      </c>
      <c r="U317">
        <v>0.76300000000000001</v>
      </c>
      <c r="V317">
        <v>156</v>
      </c>
      <c r="W317">
        <v>445</v>
      </c>
      <c r="X317">
        <v>601</v>
      </c>
      <c r="Y317">
        <v>99</v>
      </c>
      <c r="Z317">
        <v>29</v>
      </c>
      <c r="AA317">
        <v>103</v>
      </c>
      <c r="AB317">
        <v>114</v>
      </c>
      <c r="AC317">
        <v>211</v>
      </c>
      <c r="AD317">
        <v>1112</v>
      </c>
    </row>
    <row r="318" spans="1:30">
      <c r="A318" s="72">
        <v>244</v>
      </c>
      <c r="B318" t="s">
        <v>1013</v>
      </c>
      <c r="C318" t="s">
        <v>794</v>
      </c>
      <c r="D318">
        <v>35</v>
      </c>
      <c r="E318" t="s">
        <v>822</v>
      </c>
      <c r="F318">
        <v>68</v>
      </c>
      <c r="G318">
        <v>13</v>
      </c>
      <c r="H318">
        <v>1578</v>
      </c>
      <c r="I318">
        <v>151</v>
      </c>
      <c r="J318">
        <v>302</v>
      </c>
      <c r="K318">
        <v>0.5</v>
      </c>
      <c r="L318">
        <v>48</v>
      </c>
      <c r="M318">
        <v>144</v>
      </c>
      <c r="N318">
        <v>0.33300000000000002</v>
      </c>
      <c r="O318">
        <v>103</v>
      </c>
      <c r="P318">
        <v>158</v>
      </c>
      <c r="Q318">
        <v>0.65200000000000002</v>
      </c>
      <c r="R318">
        <v>0.57899999999999996</v>
      </c>
      <c r="S318">
        <v>39</v>
      </c>
      <c r="T318">
        <v>67</v>
      </c>
      <c r="U318">
        <v>0.58199999999999996</v>
      </c>
      <c r="V318">
        <v>48</v>
      </c>
      <c r="W318">
        <v>204</v>
      </c>
      <c r="X318">
        <v>252</v>
      </c>
      <c r="Y318">
        <v>216</v>
      </c>
      <c r="Z318">
        <v>61</v>
      </c>
      <c r="AA318">
        <v>51</v>
      </c>
      <c r="AB318">
        <v>52</v>
      </c>
      <c r="AC318">
        <v>95</v>
      </c>
      <c r="AD318">
        <v>389</v>
      </c>
    </row>
    <row r="319" spans="1:30">
      <c r="A319" s="72">
        <v>245</v>
      </c>
      <c r="B319" t="s">
        <v>1014</v>
      </c>
      <c r="C319" t="s">
        <v>766</v>
      </c>
      <c r="D319">
        <v>31</v>
      </c>
      <c r="E319" t="s">
        <v>802</v>
      </c>
      <c r="F319">
        <v>67</v>
      </c>
      <c r="G319">
        <v>7</v>
      </c>
      <c r="H319">
        <v>1231</v>
      </c>
      <c r="I319">
        <v>167</v>
      </c>
      <c r="J319">
        <v>381</v>
      </c>
      <c r="K319">
        <v>0.438</v>
      </c>
      <c r="L319">
        <v>58</v>
      </c>
      <c r="M319">
        <v>160</v>
      </c>
      <c r="N319">
        <v>0.36299999999999999</v>
      </c>
      <c r="O319">
        <v>109</v>
      </c>
      <c r="P319">
        <v>221</v>
      </c>
      <c r="Q319">
        <v>0.49299999999999999</v>
      </c>
      <c r="R319">
        <v>0.51400000000000001</v>
      </c>
      <c r="S319">
        <v>61</v>
      </c>
      <c r="T319">
        <v>74</v>
      </c>
      <c r="U319">
        <v>0.82399999999999995</v>
      </c>
      <c r="V319">
        <v>94</v>
      </c>
      <c r="W319">
        <v>208</v>
      </c>
      <c r="X319">
        <v>302</v>
      </c>
      <c r="Y319">
        <v>52</v>
      </c>
      <c r="Z319">
        <v>32</v>
      </c>
      <c r="AA319">
        <v>20</v>
      </c>
      <c r="AB319">
        <v>48</v>
      </c>
      <c r="AC319">
        <v>172</v>
      </c>
      <c r="AD319">
        <v>453</v>
      </c>
    </row>
    <row r="320" spans="1:30">
      <c r="A320" s="72">
        <v>246</v>
      </c>
      <c r="B320" t="s">
        <v>1015</v>
      </c>
      <c r="C320" t="s">
        <v>766</v>
      </c>
      <c r="D320">
        <v>31</v>
      </c>
      <c r="E320" t="s">
        <v>851</v>
      </c>
      <c r="F320">
        <v>82</v>
      </c>
      <c r="G320">
        <v>82</v>
      </c>
      <c r="H320">
        <v>2568</v>
      </c>
      <c r="I320">
        <v>359</v>
      </c>
      <c r="J320">
        <v>802</v>
      </c>
      <c r="K320">
        <v>0.44800000000000001</v>
      </c>
      <c r="L320">
        <v>189</v>
      </c>
      <c r="M320">
        <v>483</v>
      </c>
      <c r="N320">
        <v>0.39100000000000001</v>
      </c>
      <c r="O320">
        <v>170</v>
      </c>
      <c r="P320">
        <v>319</v>
      </c>
      <c r="Q320">
        <v>0.53300000000000003</v>
      </c>
      <c r="R320">
        <v>0.56499999999999995</v>
      </c>
      <c r="S320">
        <v>87</v>
      </c>
      <c r="T320">
        <v>123</v>
      </c>
      <c r="U320">
        <v>0.70699999999999996</v>
      </c>
      <c r="V320">
        <v>35</v>
      </c>
      <c r="W320">
        <v>295</v>
      </c>
      <c r="X320">
        <v>330</v>
      </c>
      <c r="Y320">
        <v>469</v>
      </c>
      <c r="Z320">
        <v>98</v>
      </c>
      <c r="AA320">
        <v>20</v>
      </c>
      <c r="AB320">
        <v>193</v>
      </c>
      <c r="AC320">
        <v>180</v>
      </c>
      <c r="AD320">
        <v>994</v>
      </c>
    </row>
    <row r="321" spans="1:30">
      <c r="A321" s="72">
        <v>247</v>
      </c>
      <c r="B321" t="s">
        <v>1349</v>
      </c>
      <c r="C321" t="s">
        <v>769</v>
      </c>
      <c r="D321">
        <v>33</v>
      </c>
      <c r="E321" t="s">
        <v>846</v>
      </c>
      <c r="F321">
        <v>4</v>
      </c>
      <c r="G321">
        <v>0</v>
      </c>
      <c r="H321">
        <v>15</v>
      </c>
      <c r="I321">
        <v>0</v>
      </c>
      <c r="J321">
        <v>6</v>
      </c>
      <c r="K321">
        <v>0</v>
      </c>
      <c r="L321">
        <v>0</v>
      </c>
      <c r="M321">
        <v>3</v>
      </c>
      <c r="N321">
        <v>0</v>
      </c>
      <c r="O321">
        <v>0</v>
      </c>
      <c r="P321">
        <v>3</v>
      </c>
      <c r="Q321">
        <v>0</v>
      </c>
      <c r="R321">
        <v>0</v>
      </c>
      <c r="S321">
        <v>0</v>
      </c>
      <c r="T321">
        <v>0</v>
      </c>
      <c r="V321">
        <v>1</v>
      </c>
      <c r="W321">
        <v>1</v>
      </c>
      <c r="X321">
        <v>2</v>
      </c>
      <c r="Y321">
        <v>0</v>
      </c>
      <c r="Z321">
        <v>1</v>
      </c>
      <c r="AA321">
        <v>0</v>
      </c>
      <c r="AB321">
        <v>1</v>
      </c>
      <c r="AC321">
        <v>0</v>
      </c>
      <c r="AD321">
        <v>0</v>
      </c>
    </row>
    <row r="322" spans="1:30">
      <c r="A322" s="72">
        <v>248</v>
      </c>
      <c r="B322" t="s">
        <v>1016</v>
      </c>
      <c r="C322" t="s">
        <v>794</v>
      </c>
      <c r="D322">
        <v>21</v>
      </c>
      <c r="E322" t="s">
        <v>846</v>
      </c>
      <c r="F322">
        <v>52</v>
      </c>
      <c r="G322">
        <v>52</v>
      </c>
      <c r="H322">
        <v>1760</v>
      </c>
      <c r="I322">
        <v>362</v>
      </c>
      <c r="J322">
        <v>729</v>
      </c>
      <c r="K322">
        <v>0.497</v>
      </c>
      <c r="L322">
        <v>31</v>
      </c>
      <c r="M322">
        <v>94</v>
      </c>
      <c r="N322">
        <v>0.33</v>
      </c>
      <c r="O322">
        <v>331</v>
      </c>
      <c r="P322">
        <v>635</v>
      </c>
      <c r="Q322">
        <v>0.52100000000000002</v>
      </c>
      <c r="R322">
        <v>0.51800000000000002</v>
      </c>
      <c r="S322">
        <v>195</v>
      </c>
      <c r="T322">
        <v>289</v>
      </c>
      <c r="U322">
        <v>0.67500000000000004</v>
      </c>
      <c r="V322">
        <v>41</v>
      </c>
      <c r="W322">
        <v>226</v>
      </c>
      <c r="X322">
        <v>267</v>
      </c>
      <c r="Y322">
        <v>154</v>
      </c>
      <c r="Z322">
        <v>28</v>
      </c>
      <c r="AA322">
        <v>31</v>
      </c>
      <c r="AB322">
        <v>129</v>
      </c>
      <c r="AC322">
        <v>149</v>
      </c>
      <c r="AD322">
        <v>950</v>
      </c>
    </row>
    <row r="323" spans="1:30">
      <c r="A323" s="72">
        <v>249</v>
      </c>
      <c r="B323" t="s">
        <v>1017</v>
      </c>
      <c r="C323" t="s">
        <v>811</v>
      </c>
      <c r="D323">
        <v>26</v>
      </c>
      <c r="E323" t="s">
        <v>855</v>
      </c>
      <c r="F323">
        <v>67</v>
      </c>
      <c r="G323">
        <v>67</v>
      </c>
      <c r="H323">
        <v>2214</v>
      </c>
      <c r="I323">
        <v>604</v>
      </c>
      <c r="J323">
        <v>1241</v>
      </c>
      <c r="K323">
        <v>0.48699999999999999</v>
      </c>
      <c r="L323">
        <v>174</v>
      </c>
      <c r="M323">
        <v>434</v>
      </c>
      <c r="N323">
        <v>0.40100000000000002</v>
      </c>
      <c r="O323">
        <v>430</v>
      </c>
      <c r="P323">
        <v>807</v>
      </c>
      <c r="Q323">
        <v>0.53300000000000003</v>
      </c>
      <c r="R323">
        <v>0.55700000000000005</v>
      </c>
      <c r="S323">
        <v>214</v>
      </c>
      <c r="T323">
        <v>245</v>
      </c>
      <c r="U323">
        <v>0.873</v>
      </c>
      <c r="V323">
        <v>71</v>
      </c>
      <c r="W323">
        <v>264</v>
      </c>
      <c r="X323">
        <v>335</v>
      </c>
      <c r="Y323">
        <v>464</v>
      </c>
      <c r="Z323">
        <v>103</v>
      </c>
      <c r="AA323">
        <v>34</v>
      </c>
      <c r="AB323">
        <v>172</v>
      </c>
      <c r="AC323">
        <v>167</v>
      </c>
      <c r="AD323">
        <v>1596</v>
      </c>
    </row>
    <row r="324" spans="1:30">
      <c r="A324" s="72">
        <v>250</v>
      </c>
      <c r="B324" t="s">
        <v>1350</v>
      </c>
      <c r="C324" t="s">
        <v>766</v>
      </c>
      <c r="D324">
        <v>21</v>
      </c>
      <c r="E324" t="s">
        <v>812</v>
      </c>
      <c r="F324">
        <v>75</v>
      </c>
      <c r="G324">
        <v>64</v>
      </c>
      <c r="H324">
        <v>1996</v>
      </c>
      <c r="I324">
        <v>262</v>
      </c>
      <c r="J324">
        <v>611</v>
      </c>
      <c r="K324">
        <v>0.42899999999999999</v>
      </c>
      <c r="L324">
        <v>86</v>
      </c>
      <c r="M324">
        <v>266</v>
      </c>
      <c r="N324">
        <v>0.32300000000000001</v>
      </c>
      <c r="O324">
        <v>176</v>
      </c>
      <c r="P324">
        <v>345</v>
      </c>
      <c r="Q324">
        <v>0.51</v>
      </c>
      <c r="R324">
        <v>0.499</v>
      </c>
      <c r="S324">
        <v>110</v>
      </c>
      <c r="T324">
        <v>135</v>
      </c>
      <c r="U324">
        <v>0.81499999999999995</v>
      </c>
      <c r="V324">
        <v>99</v>
      </c>
      <c r="W324">
        <v>312</v>
      </c>
      <c r="X324">
        <v>411</v>
      </c>
      <c r="Y324">
        <v>80</v>
      </c>
      <c r="Z324">
        <v>59</v>
      </c>
      <c r="AA324">
        <v>98</v>
      </c>
      <c r="AB324">
        <v>75</v>
      </c>
      <c r="AC324">
        <v>143</v>
      </c>
      <c r="AD324">
        <v>720</v>
      </c>
    </row>
    <row r="325" spans="1:30">
      <c r="A325" s="72">
        <v>251</v>
      </c>
      <c r="B325" t="s">
        <v>1351</v>
      </c>
      <c r="C325" t="s">
        <v>794</v>
      </c>
      <c r="D325">
        <v>24</v>
      </c>
      <c r="E325" t="s">
        <v>812</v>
      </c>
      <c r="F325">
        <v>68</v>
      </c>
      <c r="G325">
        <v>13</v>
      </c>
      <c r="H325">
        <v>1233</v>
      </c>
      <c r="I325">
        <v>113</v>
      </c>
      <c r="J325">
        <v>274</v>
      </c>
      <c r="K325">
        <v>0.41199999999999998</v>
      </c>
      <c r="L325">
        <v>29</v>
      </c>
      <c r="M325">
        <v>79</v>
      </c>
      <c r="N325">
        <v>0.36699999999999999</v>
      </c>
      <c r="O325">
        <v>84</v>
      </c>
      <c r="P325">
        <v>195</v>
      </c>
      <c r="Q325">
        <v>0.43099999999999999</v>
      </c>
      <c r="R325">
        <v>0.46500000000000002</v>
      </c>
      <c r="S325">
        <v>84</v>
      </c>
      <c r="T325">
        <v>103</v>
      </c>
      <c r="U325">
        <v>0.81599999999999995</v>
      </c>
      <c r="V325">
        <v>37</v>
      </c>
      <c r="W325">
        <v>147</v>
      </c>
      <c r="X325">
        <v>184</v>
      </c>
      <c r="Y325">
        <v>73</v>
      </c>
      <c r="Z325">
        <v>28</v>
      </c>
      <c r="AA325">
        <v>22</v>
      </c>
      <c r="AB325">
        <v>44</v>
      </c>
      <c r="AC325">
        <v>123</v>
      </c>
      <c r="AD325">
        <v>339</v>
      </c>
    </row>
    <row r="326" spans="1:30">
      <c r="A326" s="72">
        <v>252</v>
      </c>
      <c r="B326" t="s">
        <v>1019</v>
      </c>
      <c r="C326" t="s">
        <v>811</v>
      </c>
      <c r="D326">
        <v>24</v>
      </c>
      <c r="E326" t="s">
        <v>797</v>
      </c>
      <c r="F326">
        <v>6</v>
      </c>
      <c r="G326">
        <v>0</v>
      </c>
      <c r="H326">
        <v>39</v>
      </c>
      <c r="I326">
        <v>8</v>
      </c>
      <c r="J326">
        <v>15</v>
      </c>
      <c r="K326">
        <v>0.53300000000000003</v>
      </c>
      <c r="L326">
        <v>2</v>
      </c>
      <c r="M326">
        <v>6</v>
      </c>
      <c r="N326">
        <v>0.33300000000000002</v>
      </c>
      <c r="O326">
        <v>6</v>
      </c>
      <c r="P326">
        <v>9</v>
      </c>
      <c r="Q326">
        <v>0.66700000000000004</v>
      </c>
      <c r="R326">
        <v>0.6</v>
      </c>
      <c r="S326">
        <v>4</v>
      </c>
      <c r="T326">
        <v>4</v>
      </c>
      <c r="U326">
        <v>1</v>
      </c>
      <c r="V326">
        <v>2</v>
      </c>
      <c r="W326">
        <v>1</v>
      </c>
      <c r="X326">
        <v>3</v>
      </c>
      <c r="Y326">
        <v>5</v>
      </c>
      <c r="Z326">
        <v>2</v>
      </c>
      <c r="AA326">
        <v>0</v>
      </c>
      <c r="AB326">
        <v>1</v>
      </c>
      <c r="AC326">
        <v>4</v>
      </c>
      <c r="AD326">
        <v>22</v>
      </c>
    </row>
    <row r="327" spans="1:30">
      <c r="A327" s="72">
        <v>253</v>
      </c>
      <c r="B327" t="s">
        <v>1496</v>
      </c>
      <c r="C327" t="s">
        <v>811</v>
      </c>
      <c r="D327">
        <v>20</v>
      </c>
      <c r="E327" t="s">
        <v>780</v>
      </c>
      <c r="F327">
        <v>61</v>
      </c>
      <c r="G327">
        <v>16</v>
      </c>
      <c r="H327">
        <v>1169</v>
      </c>
      <c r="I327">
        <v>194</v>
      </c>
      <c r="J327">
        <v>447</v>
      </c>
      <c r="K327">
        <v>0.434</v>
      </c>
      <c r="L327">
        <v>53</v>
      </c>
      <c r="M327">
        <v>169</v>
      </c>
      <c r="N327">
        <v>0.314</v>
      </c>
      <c r="O327">
        <v>141</v>
      </c>
      <c r="P327">
        <v>278</v>
      </c>
      <c r="Q327">
        <v>0.50700000000000001</v>
      </c>
      <c r="R327">
        <v>0.49299999999999999</v>
      </c>
      <c r="S327">
        <v>54</v>
      </c>
      <c r="T327">
        <v>73</v>
      </c>
      <c r="U327">
        <v>0.74</v>
      </c>
      <c r="V327">
        <v>25</v>
      </c>
      <c r="W327">
        <v>109</v>
      </c>
      <c r="X327">
        <v>134</v>
      </c>
      <c r="Y327">
        <v>69</v>
      </c>
      <c r="Z327">
        <v>25</v>
      </c>
      <c r="AA327">
        <v>2</v>
      </c>
      <c r="AB327">
        <v>48</v>
      </c>
      <c r="AC327">
        <v>92</v>
      </c>
      <c r="AD327">
        <v>495</v>
      </c>
    </row>
    <row r="328" spans="1:30">
      <c r="A328" s="72">
        <v>254</v>
      </c>
      <c r="B328" t="s">
        <v>1497</v>
      </c>
      <c r="C328" t="s">
        <v>766</v>
      </c>
      <c r="D328">
        <v>19</v>
      </c>
      <c r="E328" t="s">
        <v>788</v>
      </c>
      <c r="F328">
        <v>58</v>
      </c>
      <c r="G328">
        <v>56</v>
      </c>
      <c r="H328">
        <v>1515</v>
      </c>
      <c r="I328">
        <v>298</v>
      </c>
      <c r="J328">
        <v>589</v>
      </c>
      <c r="K328">
        <v>0.50600000000000001</v>
      </c>
      <c r="L328">
        <v>51</v>
      </c>
      <c r="M328">
        <v>142</v>
      </c>
      <c r="N328">
        <v>0.35899999999999999</v>
      </c>
      <c r="O328">
        <v>247</v>
      </c>
      <c r="P328">
        <v>447</v>
      </c>
      <c r="Q328">
        <v>0.55300000000000005</v>
      </c>
      <c r="R328">
        <v>0.54900000000000004</v>
      </c>
      <c r="S328">
        <v>151</v>
      </c>
      <c r="T328">
        <v>197</v>
      </c>
      <c r="U328">
        <v>0.76600000000000001</v>
      </c>
      <c r="V328">
        <v>73</v>
      </c>
      <c r="W328">
        <v>199</v>
      </c>
      <c r="X328">
        <v>272</v>
      </c>
      <c r="Y328">
        <v>64</v>
      </c>
      <c r="Z328">
        <v>52</v>
      </c>
      <c r="AA328">
        <v>82</v>
      </c>
      <c r="AB328">
        <v>98</v>
      </c>
      <c r="AC328">
        <v>220</v>
      </c>
      <c r="AD328">
        <v>798</v>
      </c>
    </row>
    <row r="329" spans="1:30">
      <c r="A329" s="72">
        <v>255</v>
      </c>
      <c r="B329" t="s">
        <v>1353</v>
      </c>
      <c r="C329" t="s">
        <v>769</v>
      </c>
      <c r="D329">
        <v>21</v>
      </c>
      <c r="E329" t="s">
        <v>818</v>
      </c>
      <c r="F329">
        <v>79</v>
      </c>
      <c r="G329">
        <v>29</v>
      </c>
      <c r="H329">
        <v>1988</v>
      </c>
      <c r="I329">
        <v>347</v>
      </c>
      <c r="J329">
        <v>841</v>
      </c>
      <c r="K329">
        <v>0.41299999999999998</v>
      </c>
      <c r="L329">
        <v>73</v>
      </c>
      <c r="M329">
        <v>225</v>
      </c>
      <c r="N329">
        <v>0.32400000000000001</v>
      </c>
      <c r="O329">
        <v>274</v>
      </c>
      <c r="P329">
        <v>616</v>
      </c>
      <c r="Q329">
        <v>0.44500000000000001</v>
      </c>
      <c r="R329">
        <v>0.45600000000000002</v>
      </c>
      <c r="S329">
        <v>143</v>
      </c>
      <c r="T329">
        <v>213</v>
      </c>
      <c r="U329">
        <v>0.67100000000000004</v>
      </c>
      <c r="V329">
        <v>66</v>
      </c>
      <c r="W329">
        <v>281</v>
      </c>
      <c r="X329">
        <v>347</v>
      </c>
      <c r="Y329">
        <v>183</v>
      </c>
      <c r="Z329">
        <v>74</v>
      </c>
      <c r="AA329">
        <v>56</v>
      </c>
      <c r="AB329">
        <v>173</v>
      </c>
      <c r="AC329">
        <v>209</v>
      </c>
      <c r="AD329">
        <v>910</v>
      </c>
    </row>
    <row r="330" spans="1:30">
      <c r="A330" s="72">
        <v>256</v>
      </c>
      <c r="B330" t="s">
        <v>1354</v>
      </c>
      <c r="C330" t="s">
        <v>794</v>
      </c>
      <c r="D330">
        <v>23</v>
      </c>
      <c r="E330" t="s">
        <v>772</v>
      </c>
      <c r="F330">
        <v>81</v>
      </c>
      <c r="G330">
        <v>14</v>
      </c>
      <c r="H330">
        <v>1614</v>
      </c>
      <c r="I330">
        <v>217</v>
      </c>
      <c r="J330">
        <v>485</v>
      </c>
      <c r="K330">
        <v>0.44700000000000001</v>
      </c>
      <c r="L330">
        <v>87</v>
      </c>
      <c r="M330">
        <v>245</v>
      </c>
      <c r="N330">
        <v>0.35499999999999998</v>
      </c>
      <c r="O330">
        <v>130</v>
      </c>
      <c r="P330">
        <v>240</v>
      </c>
      <c r="Q330">
        <v>0.54200000000000004</v>
      </c>
      <c r="R330">
        <v>0.53700000000000003</v>
      </c>
      <c r="S330">
        <v>62</v>
      </c>
      <c r="T330">
        <v>79</v>
      </c>
      <c r="U330">
        <v>0.78500000000000003</v>
      </c>
      <c r="V330">
        <v>44</v>
      </c>
      <c r="W330">
        <v>168</v>
      </c>
      <c r="X330">
        <v>212</v>
      </c>
      <c r="Y330">
        <v>96</v>
      </c>
      <c r="Z330">
        <v>32</v>
      </c>
      <c r="AA330">
        <v>14</v>
      </c>
      <c r="AB330">
        <v>29</v>
      </c>
      <c r="AC330">
        <v>99</v>
      </c>
      <c r="AD330">
        <v>583</v>
      </c>
    </row>
    <row r="331" spans="1:30">
      <c r="A331" s="72">
        <v>256</v>
      </c>
      <c r="B331" t="s">
        <v>1354</v>
      </c>
      <c r="C331" t="s">
        <v>794</v>
      </c>
      <c r="D331">
        <v>23</v>
      </c>
      <c r="E331" t="s">
        <v>778</v>
      </c>
      <c r="F331">
        <v>52</v>
      </c>
      <c r="G331">
        <v>3</v>
      </c>
      <c r="H331">
        <v>1083</v>
      </c>
      <c r="I331">
        <v>125</v>
      </c>
      <c r="J331">
        <v>295</v>
      </c>
      <c r="K331">
        <v>0.42399999999999999</v>
      </c>
      <c r="L331">
        <v>55</v>
      </c>
      <c r="M331">
        <v>159</v>
      </c>
      <c r="N331">
        <v>0.34599999999999997</v>
      </c>
      <c r="O331">
        <v>70</v>
      </c>
      <c r="P331">
        <v>136</v>
      </c>
      <c r="Q331">
        <v>0.51500000000000001</v>
      </c>
      <c r="R331">
        <v>0.51700000000000002</v>
      </c>
      <c r="S331">
        <v>41</v>
      </c>
      <c r="T331">
        <v>50</v>
      </c>
      <c r="U331">
        <v>0.82</v>
      </c>
      <c r="V331">
        <v>25</v>
      </c>
      <c r="W331">
        <v>121</v>
      </c>
      <c r="X331">
        <v>146</v>
      </c>
      <c r="Y331">
        <v>68</v>
      </c>
      <c r="Z331">
        <v>23</v>
      </c>
      <c r="AA331">
        <v>13</v>
      </c>
      <c r="AB331">
        <v>22</v>
      </c>
      <c r="AC331">
        <v>67</v>
      </c>
      <c r="AD331">
        <v>346</v>
      </c>
    </row>
    <row r="332" spans="1:30">
      <c r="A332" s="72">
        <v>256</v>
      </c>
      <c r="B332" t="s">
        <v>1354</v>
      </c>
      <c r="C332" t="s">
        <v>794</v>
      </c>
      <c r="D332">
        <v>23</v>
      </c>
      <c r="E332" t="s">
        <v>773</v>
      </c>
      <c r="F332">
        <v>29</v>
      </c>
      <c r="G332">
        <v>11</v>
      </c>
      <c r="H332">
        <v>531</v>
      </c>
      <c r="I332">
        <v>92</v>
      </c>
      <c r="J332">
        <v>190</v>
      </c>
      <c r="K332">
        <v>0.48399999999999999</v>
      </c>
      <c r="L332">
        <v>32</v>
      </c>
      <c r="M332">
        <v>86</v>
      </c>
      <c r="N332">
        <v>0.372</v>
      </c>
      <c r="O332">
        <v>60</v>
      </c>
      <c r="P332">
        <v>104</v>
      </c>
      <c r="Q332">
        <v>0.57699999999999996</v>
      </c>
      <c r="R332">
        <v>0.56799999999999995</v>
      </c>
      <c r="S332">
        <v>21</v>
      </c>
      <c r="T332">
        <v>29</v>
      </c>
      <c r="U332">
        <v>0.72399999999999998</v>
      </c>
      <c r="V332">
        <v>19</v>
      </c>
      <c r="W332">
        <v>47</v>
      </c>
      <c r="X332">
        <v>66</v>
      </c>
      <c r="Y332">
        <v>28</v>
      </c>
      <c r="Z332">
        <v>9</v>
      </c>
      <c r="AA332">
        <v>1</v>
      </c>
      <c r="AB332">
        <v>7</v>
      </c>
      <c r="AC332">
        <v>32</v>
      </c>
      <c r="AD332">
        <v>237</v>
      </c>
    </row>
    <row r="333" spans="1:30">
      <c r="A333" s="72">
        <v>257</v>
      </c>
      <c r="B333" t="s">
        <v>1021</v>
      </c>
      <c r="C333" t="s">
        <v>811</v>
      </c>
      <c r="D333">
        <v>28</v>
      </c>
      <c r="E333" t="s">
        <v>829</v>
      </c>
      <c r="F333">
        <v>82</v>
      </c>
      <c r="G333">
        <v>82</v>
      </c>
      <c r="H333">
        <v>2289</v>
      </c>
      <c r="I333">
        <v>441</v>
      </c>
      <c r="J333">
        <v>1047</v>
      </c>
      <c r="K333">
        <v>0.42099999999999999</v>
      </c>
      <c r="L333">
        <v>174</v>
      </c>
      <c r="M333">
        <v>471</v>
      </c>
      <c r="N333">
        <v>0.36899999999999999</v>
      </c>
      <c r="O333">
        <v>267</v>
      </c>
      <c r="P333">
        <v>576</v>
      </c>
      <c r="Q333">
        <v>0.46400000000000002</v>
      </c>
      <c r="R333">
        <v>0.504</v>
      </c>
      <c r="S333">
        <v>204</v>
      </c>
      <c r="T333">
        <v>236</v>
      </c>
      <c r="U333">
        <v>0.86399999999999999</v>
      </c>
      <c r="V333">
        <v>45</v>
      </c>
      <c r="W333">
        <v>171</v>
      </c>
      <c r="X333">
        <v>216</v>
      </c>
      <c r="Y333">
        <v>344</v>
      </c>
      <c r="Z333">
        <v>55</v>
      </c>
      <c r="AA333">
        <v>9</v>
      </c>
      <c r="AB333">
        <v>148</v>
      </c>
      <c r="AC333">
        <v>208</v>
      </c>
      <c r="AD333">
        <v>1260</v>
      </c>
    </row>
    <row r="334" spans="1:30">
      <c r="A334" s="72">
        <v>258</v>
      </c>
      <c r="B334" t="s">
        <v>1022</v>
      </c>
      <c r="C334" t="s">
        <v>794</v>
      </c>
      <c r="D334">
        <v>34</v>
      </c>
      <c r="E334" t="s">
        <v>846</v>
      </c>
      <c r="F334">
        <v>55</v>
      </c>
      <c r="G334">
        <v>55</v>
      </c>
      <c r="H334">
        <v>1937</v>
      </c>
      <c r="I334">
        <v>558</v>
      </c>
      <c r="J334">
        <v>1095</v>
      </c>
      <c r="K334">
        <v>0.51</v>
      </c>
      <c r="L334">
        <v>111</v>
      </c>
      <c r="M334">
        <v>327</v>
      </c>
      <c r="N334">
        <v>0.33900000000000002</v>
      </c>
      <c r="O334">
        <v>447</v>
      </c>
      <c r="P334">
        <v>768</v>
      </c>
      <c r="Q334">
        <v>0.58199999999999996</v>
      </c>
      <c r="R334">
        <v>0.56000000000000005</v>
      </c>
      <c r="S334">
        <v>278</v>
      </c>
      <c r="T334">
        <v>418</v>
      </c>
      <c r="U334">
        <v>0.66500000000000004</v>
      </c>
      <c r="V334">
        <v>57</v>
      </c>
      <c r="W334">
        <v>408</v>
      </c>
      <c r="X334">
        <v>465</v>
      </c>
      <c r="Y334">
        <v>454</v>
      </c>
      <c r="Z334">
        <v>72</v>
      </c>
      <c r="AA334">
        <v>33</v>
      </c>
      <c r="AB334">
        <v>197</v>
      </c>
      <c r="AC334">
        <v>94</v>
      </c>
      <c r="AD334">
        <v>1505</v>
      </c>
    </row>
    <row r="335" spans="1:30">
      <c r="A335" s="72">
        <v>259</v>
      </c>
      <c r="B335" t="s">
        <v>1498</v>
      </c>
      <c r="C335" t="s">
        <v>766</v>
      </c>
      <c r="D335">
        <v>25</v>
      </c>
      <c r="E335" t="s">
        <v>812</v>
      </c>
      <c r="F335">
        <v>12</v>
      </c>
      <c r="G335">
        <v>0</v>
      </c>
      <c r="H335">
        <v>68</v>
      </c>
      <c r="I335">
        <v>10</v>
      </c>
      <c r="J335">
        <v>16</v>
      </c>
      <c r="K335">
        <v>0.625</v>
      </c>
      <c r="L335">
        <v>0</v>
      </c>
      <c r="M335">
        <v>0</v>
      </c>
      <c r="O335">
        <v>10</v>
      </c>
      <c r="P335">
        <v>16</v>
      </c>
      <c r="Q335">
        <v>0.625</v>
      </c>
      <c r="R335">
        <v>0.625</v>
      </c>
      <c r="S335">
        <v>7</v>
      </c>
      <c r="T335">
        <v>8</v>
      </c>
      <c r="U335">
        <v>0.875</v>
      </c>
      <c r="V335">
        <v>6</v>
      </c>
      <c r="W335">
        <v>15</v>
      </c>
      <c r="X335">
        <v>21</v>
      </c>
      <c r="Y335">
        <v>3</v>
      </c>
      <c r="Z335">
        <v>3</v>
      </c>
      <c r="AA335">
        <v>3</v>
      </c>
      <c r="AB335">
        <v>1</v>
      </c>
      <c r="AC335">
        <v>8</v>
      </c>
      <c r="AD335">
        <v>27</v>
      </c>
    </row>
    <row r="336" spans="1:30">
      <c r="A336" s="72">
        <v>260</v>
      </c>
      <c r="B336" t="s">
        <v>1025</v>
      </c>
      <c r="C336" t="s">
        <v>769</v>
      </c>
      <c r="D336">
        <v>27</v>
      </c>
      <c r="E336" t="s">
        <v>772</v>
      </c>
      <c r="F336">
        <v>26</v>
      </c>
      <c r="G336">
        <v>0</v>
      </c>
      <c r="H336">
        <v>333</v>
      </c>
      <c r="I336">
        <v>42</v>
      </c>
      <c r="J336">
        <v>105</v>
      </c>
      <c r="K336">
        <v>0.4</v>
      </c>
      <c r="L336">
        <v>22</v>
      </c>
      <c r="M336">
        <v>58</v>
      </c>
      <c r="N336">
        <v>0.379</v>
      </c>
      <c r="O336">
        <v>20</v>
      </c>
      <c r="P336">
        <v>47</v>
      </c>
      <c r="Q336">
        <v>0.42599999999999999</v>
      </c>
      <c r="R336">
        <v>0.505</v>
      </c>
      <c r="S336">
        <v>15</v>
      </c>
      <c r="T336">
        <v>18</v>
      </c>
      <c r="U336">
        <v>0.83299999999999996</v>
      </c>
      <c r="V336">
        <v>6</v>
      </c>
      <c r="W336">
        <v>31</v>
      </c>
      <c r="X336">
        <v>37</v>
      </c>
      <c r="Y336">
        <v>22</v>
      </c>
      <c r="Z336">
        <v>0</v>
      </c>
      <c r="AA336">
        <v>2</v>
      </c>
      <c r="AB336">
        <v>9</v>
      </c>
      <c r="AC336">
        <v>10</v>
      </c>
      <c r="AD336">
        <v>121</v>
      </c>
    </row>
    <row r="337" spans="1:30">
      <c r="A337" s="72">
        <v>260</v>
      </c>
      <c r="B337" t="s">
        <v>1025</v>
      </c>
      <c r="C337" t="s">
        <v>769</v>
      </c>
      <c r="D337">
        <v>27</v>
      </c>
      <c r="E337" t="s">
        <v>833</v>
      </c>
      <c r="F337">
        <v>4</v>
      </c>
      <c r="G337">
        <v>0</v>
      </c>
      <c r="H337">
        <v>14</v>
      </c>
      <c r="I337">
        <v>2</v>
      </c>
      <c r="J337">
        <v>2</v>
      </c>
      <c r="K337">
        <v>1</v>
      </c>
      <c r="L337">
        <v>2</v>
      </c>
      <c r="M337">
        <v>2</v>
      </c>
      <c r="N337">
        <v>1</v>
      </c>
      <c r="O337">
        <v>0</v>
      </c>
      <c r="P337">
        <v>0</v>
      </c>
      <c r="R337">
        <v>1.5</v>
      </c>
      <c r="S337">
        <v>0</v>
      </c>
      <c r="T337">
        <v>0</v>
      </c>
      <c r="V337">
        <v>0</v>
      </c>
      <c r="W337">
        <v>1</v>
      </c>
      <c r="X337">
        <v>1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6</v>
      </c>
    </row>
    <row r="338" spans="1:30">
      <c r="A338" s="72">
        <v>260</v>
      </c>
      <c r="B338" t="s">
        <v>1025</v>
      </c>
      <c r="C338" t="s">
        <v>769</v>
      </c>
      <c r="D338">
        <v>27</v>
      </c>
      <c r="E338" t="s">
        <v>804</v>
      </c>
      <c r="F338">
        <v>22</v>
      </c>
      <c r="G338">
        <v>0</v>
      </c>
      <c r="H338">
        <v>319</v>
      </c>
      <c r="I338">
        <v>40</v>
      </c>
      <c r="J338">
        <v>103</v>
      </c>
      <c r="K338">
        <v>0.38800000000000001</v>
      </c>
      <c r="L338">
        <v>20</v>
      </c>
      <c r="M338">
        <v>56</v>
      </c>
      <c r="N338">
        <v>0.35699999999999998</v>
      </c>
      <c r="O338">
        <v>20</v>
      </c>
      <c r="P338">
        <v>47</v>
      </c>
      <c r="Q338">
        <v>0.42599999999999999</v>
      </c>
      <c r="R338">
        <v>0.48499999999999999</v>
      </c>
      <c r="S338">
        <v>15</v>
      </c>
      <c r="T338">
        <v>18</v>
      </c>
      <c r="U338">
        <v>0.83299999999999996</v>
      </c>
      <c r="V338">
        <v>6</v>
      </c>
      <c r="W338">
        <v>30</v>
      </c>
      <c r="X338">
        <v>36</v>
      </c>
      <c r="Y338">
        <v>21</v>
      </c>
      <c r="Z338">
        <v>0</v>
      </c>
      <c r="AA338">
        <v>2</v>
      </c>
      <c r="AB338">
        <v>9</v>
      </c>
      <c r="AC338">
        <v>10</v>
      </c>
      <c r="AD338">
        <v>115</v>
      </c>
    </row>
    <row r="339" spans="1:30">
      <c r="A339" s="72">
        <v>261</v>
      </c>
      <c r="B339" t="s">
        <v>1027</v>
      </c>
      <c r="C339" t="s">
        <v>766</v>
      </c>
      <c r="D339">
        <v>31</v>
      </c>
      <c r="E339" t="s">
        <v>822</v>
      </c>
      <c r="F339">
        <v>73</v>
      </c>
      <c r="G339">
        <v>6</v>
      </c>
      <c r="H339">
        <v>1218</v>
      </c>
      <c r="I339">
        <v>163</v>
      </c>
      <c r="J339">
        <v>355</v>
      </c>
      <c r="K339">
        <v>0.45900000000000002</v>
      </c>
      <c r="L339">
        <v>69</v>
      </c>
      <c r="M339">
        <v>188</v>
      </c>
      <c r="N339">
        <v>0.36699999999999999</v>
      </c>
      <c r="O339">
        <v>94</v>
      </c>
      <c r="P339">
        <v>167</v>
      </c>
      <c r="Q339">
        <v>0.56299999999999994</v>
      </c>
      <c r="R339">
        <v>0.55600000000000005</v>
      </c>
      <c r="S339">
        <v>64</v>
      </c>
      <c r="T339">
        <v>80</v>
      </c>
      <c r="U339">
        <v>0.8</v>
      </c>
      <c r="V339">
        <v>72</v>
      </c>
      <c r="W339">
        <v>216</v>
      </c>
      <c r="X339">
        <v>288</v>
      </c>
      <c r="Y339">
        <v>96</v>
      </c>
      <c r="Z339">
        <v>27</v>
      </c>
      <c r="AA339">
        <v>18</v>
      </c>
      <c r="AB339">
        <v>43</v>
      </c>
      <c r="AC339">
        <v>137</v>
      </c>
      <c r="AD339">
        <v>459</v>
      </c>
    </row>
    <row r="340" spans="1:30">
      <c r="A340" s="72">
        <v>262</v>
      </c>
      <c r="B340" t="s">
        <v>1499</v>
      </c>
      <c r="C340" t="s">
        <v>766</v>
      </c>
      <c r="D340">
        <v>22</v>
      </c>
      <c r="E340" t="s">
        <v>786</v>
      </c>
      <c r="F340">
        <v>14</v>
      </c>
      <c r="G340">
        <v>0</v>
      </c>
      <c r="H340">
        <v>64</v>
      </c>
      <c r="I340">
        <v>4</v>
      </c>
      <c r="J340">
        <v>16</v>
      </c>
      <c r="K340">
        <v>0.25</v>
      </c>
      <c r="L340">
        <v>1</v>
      </c>
      <c r="M340">
        <v>2</v>
      </c>
      <c r="N340">
        <v>0.5</v>
      </c>
      <c r="O340">
        <v>3</v>
      </c>
      <c r="P340">
        <v>14</v>
      </c>
      <c r="Q340">
        <v>0.214</v>
      </c>
      <c r="R340">
        <v>0.28100000000000003</v>
      </c>
      <c r="S340">
        <v>4</v>
      </c>
      <c r="T340">
        <v>8</v>
      </c>
      <c r="U340">
        <v>0.5</v>
      </c>
      <c r="V340">
        <v>4</v>
      </c>
      <c r="W340">
        <v>15</v>
      </c>
      <c r="X340">
        <v>19</v>
      </c>
      <c r="Y340">
        <v>1</v>
      </c>
      <c r="Z340">
        <v>1</v>
      </c>
      <c r="AA340">
        <v>3</v>
      </c>
      <c r="AB340">
        <v>0</v>
      </c>
      <c r="AC340">
        <v>7</v>
      </c>
      <c r="AD340">
        <v>13</v>
      </c>
    </row>
    <row r="341" spans="1:30">
      <c r="A341" s="72">
        <v>263</v>
      </c>
      <c r="B341" t="s">
        <v>1028</v>
      </c>
      <c r="C341" t="s">
        <v>776</v>
      </c>
      <c r="D341">
        <v>31</v>
      </c>
      <c r="E341" t="s">
        <v>797</v>
      </c>
      <c r="F341">
        <v>51</v>
      </c>
      <c r="G341">
        <v>6</v>
      </c>
      <c r="H341">
        <v>529</v>
      </c>
      <c r="I341">
        <v>79</v>
      </c>
      <c r="J341">
        <v>157</v>
      </c>
      <c r="K341">
        <v>0.503</v>
      </c>
      <c r="L341">
        <v>12</v>
      </c>
      <c r="M341">
        <v>40</v>
      </c>
      <c r="N341">
        <v>0.3</v>
      </c>
      <c r="O341">
        <v>67</v>
      </c>
      <c r="P341">
        <v>117</v>
      </c>
      <c r="Q341">
        <v>0.57299999999999995</v>
      </c>
      <c r="R341">
        <v>0.54100000000000004</v>
      </c>
      <c r="S341">
        <v>31</v>
      </c>
      <c r="T341">
        <v>41</v>
      </c>
      <c r="U341">
        <v>0.75600000000000001</v>
      </c>
      <c r="V341">
        <v>47</v>
      </c>
      <c r="W341">
        <v>100</v>
      </c>
      <c r="X341">
        <v>147</v>
      </c>
      <c r="Y341">
        <v>60</v>
      </c>
      <c r="Z341">
        <v>16</v>
      </c>
      <c r="AA341">
        <v>13</v>
      </c>
      <c r="AB341">
        <v>45</v>
      </c>
      <c r="AC341">
        <v>99</v>
      </c>
      <c r="AD341">
        <v>201</v>
      </c>
    </row>
    <row r="342" spans="1:30">
      <c r="A342" s="72">
        <v>264</v>
      </c>
      <c r="B342" t="s">
        <v>1500</v>
      </c>
      <c r="C342" t="s">
        <v>794</v>
      </c>
      <c r="D342">
        <v>23</v>
      </c>
      <c r="E342" t="s">
        <v>772</v>
      </c>
      <c r="F342">
        <v>7</v>
      </c>
      <c r="G342">
        <v>0</v>
      </c>
      <c r="H342">
        <v>49</v>
      </c>
      <c r="I342">
        <v>9</v>
      </c>
      <c r="J342">
        <v>18</v>
      </c>
      <c r="K342">
        <v>0.5</v>
      </c>
      <c r="L342">
        <v>3</v>
      </c>
      <c r="M342">
        <v>7</v>
      </c>
      <c r="N342">
        <v>0.42899999999999999</v>
      </c>
      <c r="O342">
        <v>6</v>
      </c>
      <c r="P342">
        <v>11</v>
      </c>
      <c r="Q342">
        <v>0.54500000000000004</v>
      </c>
      <c r="R342">
        <v>0.58299999999999996</v>
      </c>
      <c r="S342">
        <v>2</v>
      </c>
      <c r="T342">
        <v>2</v>
      </c>
      <c r="U342">
        <v>1</v>
      </c>
      <c r="V342">
        <v>2</v>
      </c>
      <c r="W342">
        <v>6</v>
      </c>
      <c r="X342">
        <v>8</v>
      </c>
      <c r="Y342">
        <v>0</v>
      </c>
      <c r="Z342">
        <v>2</v>
      </c>
      <c r="AA342">
        <v>0</v>
      </c>
      <c r="AB342">
        <v>2</v>
      </c>
      <c r="AC342">
        <v>4</v>
      </c>
      <c r="AD342">
        <v>23</v>
      </c>
    </row>
    <row r="343" spans="1:30">
      <c r="A343" s="72">
        <v>264</v>
      </c>
      <c r="B343" t="s">
        <v>1500</v>
      </c>
      <c r="C343" t="s">
        <v>794</v>
      </c>
      <c r="D343">
        <v>23</v>
      </c>
      <c r="E343" t="s">
        <v>831</v>
      </c>
      <c r="F343">
        <v>6</v>
      </c>
      <c r="G343">
        <v>0</v>
      </c>
      <c r="H343">
        <v>43</v>
      </c>
      <c r="I343">
        <v>8</v>
      </c>
      <c r="J343">
        <v>16</v>
      </c>
      <c r="K343">
        <v>0.5</v>
      </c>
      <c r="L343">
        <v>3</v>
      </c>
      <c r="M343">
        <v>6</v>
      </c>
      <c r="N343">
        <v>0.5</v>
      </c>
      <c r="O343">
        <v>5</v>
      </c>
      <c r="P343">
        <v>10</v>
      </c>
      <c r="Q343">
        <v>0.5</v>
      </c>
      <c r="R343">
        <v>0.59399999999999997</v>
      </c>
      <c r="S343">
        <v>2</v>
      </c>
      <c r="T343">
        <v>2</v>
      </c>
      <c r="U343">
        <v>1</v>
      </c>
      <c r="V343">
        <v>2</v>
      </c>
      <c r="W343">
        <v>6</v>
      </c>
      <c r="X343">
        <v>8</v>
      </c>
      <c r="Y343">
        <v>0</v>
      </c>
      <c r="Z343">
        <v>2</v>
      </c>
      <c r="AA343">
        <v>0</v>
      </c>
      <c r="AB343">
        <v>2</v>
      </c>
      <c r="AC343">
        <v>3</v>
      </c>
      <c r="AD343">
        <v>21</v>
      </c>
    </row>
    <row r="344" spans="1:30">
      <c r="A344" s="72">
        <v>264</v>
      </c>
      <c r="B344" t="s">
        <v>1500</v>
      </c>
      <c r="C344" t="s">
        <v>794</v>
      </c>
      <c r="D344">
        <v>23</v>
      </c>
      <c r="E344" t="s">
        <v>778</v>
      </c>
      <c r="F344">
        <v>1</v>
      </c>
      <c r="G344">
        <v>0</v>
      </c>
      <c r="H344">
        <v>6</v>
      </c>
      <c r="I344">
        <v>1</v>
      </c>
      <c r="J344">
        <v>2</v>
      </c>
      <c r="K344">
        <v>0.5</v>
      </c>
      <c r="L344">
        <v>0</v>
      </c>
      <c r="M344">
        <v>1</v>
      </c>
      <c r="N344">
        <v>0</v>
      </c>
      <c r="O344">
        <v>1</v>
      </c>
      <c r="P344">
        <v>1</v>
      </c>
      <c r="Q344">
        <v>1</v>
      </c>
      <c r="R344">
        <v>0.5</v>
      </c>
      <c r="S344">
        <v>0</v>
      </c>
      <c r="T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2</v>
      </c>
    </row>
    <row r="345" spans="1:30">
      <c r="A345" s="72">
        <v>265</v>
      </c>
      <c r="B345" t="s">
        <v>1030</v>
      </c>
      <c r="C345" t="s">
        <v>766</v>
      </c>
      <c r="D345">
        <v>31</v>
      </c>
      <c r="E345" t="s">
        <v>814</v>
      </c>
      <c r="F345">
        <v>55</v>
      </c>
      <c r="G345">
        <v>33</v>
      </c>
      <c r="H345">
        <v>1164</v>
      </c>
      <c r="I345">
        <v>164</v>
      </c>
      <c r="J345">
        <v>379</v>
      </c>
      <c r="K345">
        <v>0.433</v>
      </c>
      <c r="L345">
        <v>50</v>
      </c>
      <c r="M345">
        <v>149</v>
      </c>
      <c r="N345">
        <v>0.33600000000000002</v>
      </c>
      <c r="O345">
        <v>114</v>
      </c>
      <c r="P345">
        <v>230</v>
      </c>
      <c r="Q345">
        <v>0.496</v>
      </c>
      <c r="R345">
        <v>0.499</v>
      </c>
      <c r="S345">
        <v>50</v>
      </c>
      <c r="T345">
        <v>70</v>
      </c>
      <c r="U345">
        <v>0.71399999999999997</v>
      </c>
      <c r="V345">
        <v>22</v>
      </c>
      <c r="W345">
        <v>154</v>
      </c>
      <c r="X345">
        <v>176</v>
      </c>
      <c r="Y345">
        <v>135</v>
      </c>
      <c r="Z345">
        <v>35</v>
      </c>
      <c r="AA345">
        <v>27</v>
      </c>
      <c r="AB345">
        <v>74</v>
      </c>
      <c r="AC345">
        <v>114</v>
      </c>
      <c r="AD345">
        <v>428</v>
      </c>
    </row>
    <row r="346" spans="1:30">
      <c r="A346" s="72">
        <v>266</v>
      </c>
      <c r="B346" t="s">
        <v>1032</v>
      </c>
      <c r="C346" t="s">
        <v>794</v>
      </c>
      <c r="D346">
        <v>22</v>
      </c>
      <c r="E346" t="s">
        <v>772</v>
      </c>
      <c r="F346">
        <v>66</v>
      </c>
      <c r="G346">
        <v>7</v>
      </c>
      <c r="H346">
        <v>1208</v>
      </c>
      <c r="I346">
        <v>171</v>
      </c>
      <c r="J346">
        <v>440</v>
      </c>
      <c r="K346">
        <v>0.38900000000000001</v>
      </c>
      <c r="L346">
        <v>62</v>
      </c>
      <c r="M346">
        <v>215</v>
      </c>
      <c r="N346">
        <v>0.28799999999999998</v>
      </c>
      <c r="O346">
        <v>109</v>
      </c>
      <c r="P346">
        <v>225</v>
      </c>
      <c r="Q346">
        <v>0.48399999999999999</v>
      </c>
      <c r="R346">
        <v>0.45900000000000002</v>
      </c>
      <c r="S346">
        <v>50</v>
      </c>
      <c r="T346">
        <v>64</v>
      </c>
      <c r="U346">
        <v>0.78100000000000003</v>
      </c>
      <c r="V346">
        <v>34</v>
      </c>
      <c r="W346">
        <v>183</v>
      </c>
      <c r="X346">
        <v>217</v>
      </c>
      <c r="Y346">
        <v>88</v>
      </c>
      <c r="Z346">
        <v>60</v>
      </c>
      <c r="AA346">
        <v>14</v>
      </c>
      <c r="AB346">
        <v>81</v>
      </c>
      <c r="AC346">
        <v>114</v>
      </c>
      <c r="AD346">
        <v>454</v>
      </c>
    </row>
    <row r="347" spans="1:30">
      <c r="A347" s="72">
        <v>266</v>
      </c>
      <c r="B347" t="s">
        <v>1032</v>
      </c>
      <c r="C347" t="s">
        <v>794</v>
      </c>
      <c r="D347">
        <v>22</v>
      </c>
      <c r="E347" t="s">
        <v>829</v>
      </c>
      <c r="F347">
        <v>48</v>
      </c>
      <c r="G347">
        <v>7</v>
      </c>
      <c r="H347">
        <v>961</v>
      </c>
      <c r="I347">
        <v>133</v>
      </c>
      <c r="J347">
        <v>349</v>
      </c>
      <c r="K347">
        <v>0.38100000000000001</v>
      </c>
      <c r="L347">
        <v>51</v>
      </c>
      <c r="M347">
        <v>181</v>
      </c>
      <c r="N347">
        <v>0.28199999999999997</v>
      </c>
      <c r="O347">
        <v>82</v>
      </c>
      <c r="P347">
        <v>168</v>
      </c>
      <c r="Q347">
        <v>0.48799999999999999</v>
      </c>
      <c r="R347">
        <v>0.45400000000000001</v>
      </c>
      <c r="S347">
        <v>41</v>
      </c>
      <c r="T347">
        <v>51</v>
      </c>
      <c r="U347">
        <v>0.80400000000000005</v>
      </c>
      <c r="V347">
        <v>25</v>
      </c>
      <c r="W347">
        <v>150</v>
      </c>
      <c r="X347">
        <v>175</v>
      </c>
      <c r="Y347">
        <v>60</v>
      </c>
      <c r="Z347">
        <v>48</v>
      </c>
      <c r="AA347">
        <v>13</v>
      </c>
      <c r="AB347">
        <v>55</v>
      </c>
      <c r="AC347">
        <v>92</v>
      </c>
      <c r="AD347">
        <v>358</v>
      </c>
    </row>
    <row r="348" spans="1:30">
      <c r="A348" s="72">
        <v>266</v>
      </c>
      <c r="B348" t="s">
        <v>1032</v>
      </c>
      <c r="C348" t="s">
        <v>794</v>
      </c>
      <c r="D348">
        <v>22</v>
      </c>
      <c r="E348" t="s">
        <v>780</v>
      </c>
      <c r="F348">
        <v>18</v>
      </c>
      <c r="G348">
        <v>0</v>
      </c>
      <c r="H348">
        <v>247</v>
      </c>
      <c r="I348">
        <v>38</v>
      </c>
      <c r="J348">
        <v>91</v>
      </c>
      <c r="K348">
        <v>0.41799999999999998</v>
      </c>
      <c r="L348">
        <v>11</v>
      </c>
      <c r="M348">
        <v>34</v>
      </c>
      <c r="N348">
        <v>0.32400000000000001</v>
      </c>
      <c r="O348">
        <v>27</v>
      </c>
      <c r="P348">
        <v>57</v>
      </c>
      <c r="Q348">
        <v>0.47399999999999998</v>
      </c>
      <c r="R348">
        <v>0.47799999999999998</v>
      </c>
      <c r="S348">
        <v>9</v>
      </c>
      <c r="T348">
        <v>13</v>
      </c>
      <c r="U348">
        <v>0.69199999999999995</v>
      </c>
      <c r="V348">
        <v>9</v>
      </c>
      <c r="W348">
        <v>33</v>
      </c>
      <c r="X348">
        <v>42</v>
      </c>
      <c r="Y348">
        <v>28</v>
      </c>
      <c r="Z348">
        <v>12</v>
      </c>
      <c r="AA348">
        <v>1</v>
      </c>
      <c r="AB348">
        <v>26</v>
      </c>
      <c r="AC348">
        <v>22</v>
      </c>
      <c r="AD348">
        <v>96</v>
      </c>
    </row>
    <row r="349" spans="1:30">
      <c r="A349" s="72">
        <v>267</v>
      </c>
      <c r="B349" t="s">
        <v>1033</v>
      </c>
      <c r="C349" t="s">
        <v>811</v>
      </c>
      <c r="D349">
        <v>26</v>
      </c>
      <c r="E349" t="s">
        <v>772</v>
      </c>
      <c r="F349">
        <v>57</v>
      </c>
      <c r="G349">
        <v>22</v>
      </c>
      <c r="H349">
        <v>1529</v>
      </c>
      <c r="I349">
        <v>217</v>
      </c>
      <c r="J349">
        <v>526</v>
      </c>
      <c r="K349">
        <v>0.41299999999999998</v>
      </c>
      <c r="L349">
        <v>90</v>
      </c>
      <c r="M349">
        <v>260</v>
      </c>
      <c r="N349">
        <v>0.34599999999999997</v>
      </c>
      <c r="O349">
        <v>127</v>
      </c>
      <c r="P349">
        <v>266</v>
      </c>
      <c r="Q349">
        <v>0.47699999999999998</v>
      </c>
      <c r="R349">
        <v>0.498</v>
      </c>
      <c r="S349">
        <v>95</v>
      </c>
      <c r="T349">
        <v>127</v>
      </c>
      <c r="U349">
        <v>0.748</v>
      </c>
      <c r="V349">
        <v>34</v>
      </c>
      <c r="W349">
        <v>139</v>
      </c>
      <c r="X349">
        <v>173</v>
      </c>
      <c r="Y349">
        <v>166</v>
      </c>
      <c r="Z349">
        <v>54</v>
      </c>
      <c r="AA349">
        <v>27</v>
      </c>
      <c r="AB349">
        <v>77</v>
      </c>
      <c r="AC349">
        <v>97</v>
      </c>
      <c r="AD349">
        <v>619</v>
      </c>
    </row>
    <row r="350" spans="1:30">
      <c r="A350" s="72">
        <v>267</v>
      </c>
      <c r="B350" t="s">
        <v>1033</v>
      </c>
      <c r="C350" t="s">
        <v>811</v>
      </c>
      <c r="D350">
        <v>26</v>
      </c>
      <c r="E350" t="s">
        <v>814</v>
      </c>
      <c r="F350">
        <v>44</v>
      </c>
      <c r="G350">
        <v>10</v>
      </c>
      <c r="H350">
        <v>1123</v>
      </c>
      <c r="I350">
        <v>171</v>
      </c>
      <c r="J350">
        <v>401</v>
      </c>
      <c r="K350">
        <v>0.42599999999999999</v>
      </c>
      <c r="L350">
        <v>72</v>
      </c>
      <c r="M350">
        <v>204</v>
      </c>
      <c r="N350">
        <v>0.35299999999999998</v>
      </c>
      <c r="O350">
        <v>99</v>
      </c>
      <c r="P350">
        <v>197</v>
      </c>
      <c r="Q350">
        <v>0.503</v>
      </c>
      <c r="R350">
        <v>0.51600000000000001</v>
      </c>
      <c r="S350">
        <v>61</v>
      </c>
      <c r="T350">
        <v>88</v>
      </c>
      <c r="U350">
        <v>0.69299999999999995</v>
      </c>
      <c r="V350">
        <v>19</v>
      </c>
      <c r="W350">
        <v>102</v>
      </c>
      <c r="X350">
        <v>121</v>
      </c>
      <c r="Y350">
        <v>112</v>
      </c>
      <c r="Z350">
        <v>40</v>
      </c>
      <c r="AA350">
        <v>21</v>
      </c>
      <c r="AB350">
        <v>63</v>
      </c>
      <c r="AC350">
        <v>72</v>
      </c>
      <c r="AD350">
        <v>475</v>
      </c>
    </row>
    <row r="351" spans="1:30">
      <c r="A351" s="72">
        <v>267</v>
      </c>
      <c r="B351" t="s">
        <v>1033</v>
      </c>
      <c r="C351" t="s">
        <v>811</v>
      </c>
      <c r="D351">
        <v>26</v>
      </c>
      <c r="E351" t="s">
        <v>818</v>
      </c>
      <c r="F351">
        <v>13</v>
      </c>
      <c r="G351">
        <v>12</v>
      </c>
      <c r="H351">
        <v>406</v>
      </c>
      <c r="I351">
        <v>46</v>
      </c>
      <c r="J351">
        <v>125</v>
      </c>
      <c r="K351">
        <v>0.36799999999999999</v>
      </c>
      <c r="L351">
        <v>18</v>
      </c>
      <c r="M351">
        <v>56</v>
      </c>
      <c r="N351">
        <v>0.32100000000000001</v>
      </c>
      <c r="O351">
        <v>28</v>
      </c>
      <c r="P351">
        <v>69</v>
      </c>
      <c r="Q351">
        <v>0.40600000000000003</v>
      </c>
      <c r="R351">
        <v>0.44</v>
      </c>
      <c r="S351">
        <v>34</v>
      </c>
      <c r="T351">
        <v>39</v>
      </c>
      <c r="U351">
        <v>0.872</v>
      </c>
      <c r="V351">
        <v>15</v>
      </c>
      <c r="W351">
        <v>37</v>
      </c>
      <c r="X351">
        <v>52</v>
      </c>
      <c r="Y351">
        <v>54</v>
      </c>
      <c r="Z351">
        <v>14</v>
      </c>
      <c r="AA351">
        <v>6</v>
      </c>
      <c r="AB351">
        <v>14</v>
      </c>
      <c r="AC351">
        <v>25</v>
      </c>
      <c r="AD351">
        <v>144</v>
      </c>
    </row>
    <row r="352" spans="1:30">
      <c r="A352" s="72">
        <v>268</v>
      </c>
      <c r="B352" t="s">
        <v>1034</v>
      </c>
      <c r="C352" t="s">
        <v>794</v>
      </c>
      <c r="D352">
        <v>31</v>
      </c>
      <c r="E352" t="s">
        <v>772</v>
      </c>
      <c r="F352">
        <v>38</v>
      </c>
      <c r="G352">
        <v>13</v>
      </c>
      <c r="H352">
        <v>534</v>
      </c>
      <c r="I352">
        <v>45</v>
      </c>
      <c r="J352">
        <v>128</v>
      </c>
      <c r="K352">
        <v>0.35199999999999998</v>
      </c>
      <c r="L352">
        <v>25</v>
      </c>
      <c r="M352">
        <v>76</v>
      </c>
      <c r="N352">
        <v>0.32900000000000001</v>
      </c>
      <c r="O352">
        <v>20</v>
      </c>
      <c r="P352">
        <v>52</v>
      </c>
      <c r="Q352">
        <v>0.38500000000000001</v>
      </c>
      <c r="R352">
        <v>0.44900000000000001</v>
      </c>
      <c r="S352">
        <v>13</v>
      </c>
      <c r="T352">
        <v>19</v>
      </c>
      <c r="U352">
        <v>0.68400000000000005</v>
      </c>
      <c r="V352">
        <v>12</v>
      </c>
      <c r="W352">
        <v>60</v>
      </c>
      <c r="X352">
        <v>72</v>
      </c>
      <c r="Y352">
        <v>23</v>
      </c>
      <c r="Z352">
        <v>14</v>
      </c>
      <c r="AA352">
        <v>12</v>
      </c>
      <c r="AB352">
        <v>18</v>
      </c>
      <c r="AC352">
        <v>63</v>
      </c>
      <c r="AD352">
        <v>128</v>
      </c>
    </row>
    <row r="353" spans="1:30">
      <c r="A353" s="72">
        <v>268</v>
      </c>
      <c r="B353" t="s">
        <v>1034</v>
      </c>
      <c r="C353" t="s">
        <v>794</v>
      </c>
      <c r="D353">
        <v>31</v>
      </c>
      <c r="E353" t="s">
        <v>780</v>
      </c>
      <c r="F353">
        <v>26</v>
      </c>
      <c r="G353">
        <v>13</v>
      </c>
      <c r="H353">
        <v>377</v>
      </c>
      <c r="I353">
        <v>35</v>
      </c>
      <c r="J353">
        <v>88</v>
      </c>
      <c r="K353">
        <v>0.39800000000000002</v>
      </c>
      <c r="L353">
        <v>19</v>
      </c>
      <c r="M353">
        <v>50</v>
      </c>
      <c r="N353">
        <v>0.38</v>
      </c>
      <c r="O353">
        <v>16</v>
      </c>
      <c r="P353">
        <v>38</v>
      </c>
      <c r="Q353">
        <v>0.42099999999999999</v>
      </c>
      <c r="R353">
        <v>0.50600000000000001</v>
      </c>
      <c r="S353">
        <v>6</v>
      </c>
      <c r="T353">
        <v>9</v>
      </c>
      <c r="U353">
        <v>0.66700000000000004</v>
      </c>
      <c r="V353">
        <v>10</v>
      </c>
      <c r="W353">
        <v>44</v>
      </c>
      <c r="X353">
        <v>54</v>
      </c>
      <c r="Y353">
        <v>16</v>
      </c>
      <c r="Z353">
        <v>12</v>
      </c>
      <c r="AA353">
        <v>7</v>
      </c>
      <c r="AB353">
        <v>12</v>
      </c>
      <c r="AC353">
        <v>45</v>
      </c>
      <c r="AD353">
        <v>95</v>
      </c>
    </row>
    <row r="354" spans="1:30">
      <c r="A354" s="72">
        <v>268</v>
      </c>
      <c r="B354" t="s">
        <v>1034</v>
      </c>
      <c r="C354" t="s">
        <v>794</v>
      </c>
      <c r="D354">
        <v>31</v>
      </c>
      <c r="E354" t="s">
        <v>833</v>
      </c>
      <c r="F354">
        <v>12</v>
      </c>
      <c r="G354">
        <v>0</v>
      </c>
      <c r="H354">
        <v>157</v>
      </c>
      <c r="I354">
        <v>10</v>
      </c>
      <c r="J354">
        <v>40</v>
      </c>
      <c r="K354">
        <v>0.25</v>
      </c>
      <c r="L354">
        <v>6</v>
      </c>
      <c r="M354">
        <v>26</v>
      </c>
      <c r="N354">
        <v>0.23100000000000001</v>
      </c>
      <c r="O354">
        <v>4</v>
      </c>
      <c r="P354">
        <v>14</v>
      </c>
      <c r="Q354">
        <v>0.28599999999999998</v>
      </c>
      <c r="R354">
        <v>0.32500000000000001</v>
      </c>
      <c r="S354">
        <v>7</v>
      </c>
      <c r="T354">
        <v>10</v>
      </c>
      <c r="U354">
        <v>0.7</v>
      </c>
      <c r="V354">
        <v>2</v>
      </c>
      <c r="W354">
        <v>16</v>
      </c>
      <c r="X354">
        <v>18</v>
      </c>
      <c r="Y354">
        <v>7</v>
      </c>
      <c r="Z354">
        <v>2</v>
      </c>
      <c r="AA354">
        <v>5</v>
      </c>
      <c r="AB354">
        <v>6</v>
      </c>
      <c r="AC354">
        <v>18</v>
      </c>
      <c r="AD354">
        <v>33</v>
      </c>
    </row>
    <row r="355" spans="1:30">
      <c r="A355" s="72">
        <v>269</v>
      </c>
      <c r="B355" t="s">
        <v>1035</v>
      </c>
      <c r="C355" t="s">
        <v>776</v>
      </c>
      <c r="D355">
        <v>23</v>
      </c>
      <c r="E355" t="s">
        <v>808</v>
      </c>
      <c r="F355">
        <v>80</v>
      </c>
      <c r="G355">
        <v>80</v>
      </c>
      <c r="H355">
        <v>2504</v>
      </c>
      <c r="I355">
        <v>616</v>
      </c>
      <c r="J355">
        <v>1206</v>
      </c>
      <c r="K355">
        <v>0.51100000000000001</v>
      </c>
      <c r="L355">
        <v>83</v>
      </c>
      <c r="M355">
        <v>270</v>
      </c>
      <c r="N355">
        <v>0.307</v>
      </c>
      <c r="O355">
        <v>533</v>
      </c>
      <c r="P355">
        <v>936</v>
      </c>
      <c r="Q355">
        <v>0.56899999999999995</v>
      </c>
      <c r="R355">
        <v>0.54500000000000004</v>
      </c>
      <c r="S355">
        <v>289</v>
      </c>
      <c r="T355">
        <v>352</v>
      </c>
      <c r="U355">
        <v>0.82099999999999995</v>
      </c>
      <c r="V355">
        <v>228</v>
      </c>
      <c r="W355">
        <v>637</v>
      </c>
      <c r="X355">
        <v>865</v>
      </c>
      <c r="Y355">
        <v>580</v>
      </c>
      <c r="Z355">
        <v>108</v>
      </c>
      <c r="AA355">
        <v>55</v>
      </c>
      <c r="AB355">
        <v>248</v>
      </c>
      <c r="AC355">
        <v>228</v>
      </c>
      <c r="AD355">
        <v>1604</v>
      </c>
    </row>
    <row r="356" spans="1:30">
      <c r="A356" s="72">
        <v>270</v>
      </c>
      <c r="B356" t="s">
        <v>1037</v>
      </c>
      <c r="C356" t="s">
        <v>776</v>
      </c>
      <c r="D356">
        <v>23</v>
      </c>
      <c r="E356" t="s">
        <v>822</v>
      </c>
      <c r="F356">
        <v>24</v>
      </c>
      <c r="G356">
        <v>22</v>
      </c>
      <c r="H356">
        <v>410</v>
      </c>
      <c r="I356">
        <v>53</v>
      </c>
      <c r="J356">
        <v>74</v>
      </c>
      <c r="K356">
        <v>0.71599999999999997</v>
      </c>
      <c r="L356">
        <v>0</v>
      </c>
      <c r="M356">
        <v>0</v>
      </c>
      <c r="O356">
        <v>53</v>
      </c>
      <c r="P356">
        <v>74</v>
      </c>
      <c r="Q356">
        <v>0.71599999999999997</v>
      </c>
      <c r="R356">
        <v>0.71599999999999997</v>
      </c>
      <c r="S356">
        <v>24</v>
      </c>
      <c r="T356">
        <v>37</v>
      </c>
      <c r="U356">
        <v>0.64900000000000002</v>
      </c>
      <c r="V356">
        <v>31</v>
      </c>
      <c r="W356">
        <v>44</v>
      </c>
      <c r="X356">
        <v>75</v>
      </c>
      <c r="Y356">
        <v>28</v>
      </c>
      <c r="Z356">
        <v>12</v>
      </c>
      <c r="AA356">
        <v>25</v>
      </c>
      <c r="AB356">
        <v>16</v>
      </c>
      <c r="AC356">
        <v>63</v>
      </c>
      <c r="AD356">
        <v>130</v>
      </c>
    </row>
    <row r="357" spans="1:30">
      <c r="A357" s="72">
        <v>271</v>
      </c>
      <c r="B357" t="s">
        <v>1038</v>
      </c>
      <c r="C357" t="s">
        <v>794</v>
      </c>
      <c r="D357">
        <v>21</v>
      </c>
      <c r="E357" t="s">
        <v>814</v>
      </c>
      <c r="F357">
        <v>60</v>
      </c>
      <c r="G357">
        <v>14</v>
      </c>
      <c r="H357">
        <v>1153</v>
      </c>
      <c r="I357">
        <v>160</v>
      </c>
      <c r="J357">
        <v>324</v>
      </c>
      <c r="K357">
        <v>0.49399999999999999</v>
      </c>
      <c r="L357">
        <v>28</v>
      </c>
      <c r="M357">
        <v>91</v>
      </c>
      <c r="N357">
        <v>0.308</v>
      </c>
      <c r="O357">
        <v>132</v>
      </c>
      <c r="P357">
        <v>233</v>
      </c>
      <c r="Q357">
        <v>0.56699999999999995</v>
      </c>
      <c r="R357">
        <v>0.53700000000000003</v>
      </c>
      <c r="S357">
        <v>74</v>
      </c>
      <c r="T357">
        <v>122</v>
      </c>
      <c r="U357">
        <v>0.60699999999999998</v>
      </c>
      <c r="V357">
        <v>96</v>
      </c>
      <c r="W357">
        <v>144</v>
      </c>
      <c r="X357">
        <v>240</v>
      </c>
      <c r="Y357">
        <v>37</v>
      </c>
      <c r="Z357">
        <v>46</v>
      </c>
      <c r="AA357">
        <v>42</v>
      </c>
      <c r="AB357">
        <v>43</v>
      </c>
      <c r="AC357">
        <v>123</v>
      </c>
      <c r="AD357">
        <v>422</v>
      </c>
    </row>
    <row r="358" spans="1:30">
      <c r="A358" s="72">
        <v>272</v>
      </c>
      <c r="B358" t="s">
        <v>1358</v>
      </c>
      <c r="C358" t="s">
        <v>794</v>
      </c>
      <c r="D358">
        <v>25</v>
      </c>
      <c r="E358" t="s">
        <v>792</v>
      </c>
      <c r="F358">
        <v>16</v>
      </c>
      <c r="G358">
        <v>0</v>
      </c>
      <c r="H358">
        <v>214</v>
      </c>
      <c r="I358">
        <v>26</v>
      </c>
      <c r="J358">
        <v>62</v>
      </c>
      <c r="K358">
        <v>0.41899999999999998</v>
      </c>
      <c r="L358">
        <v>10</v>
      </c>
      <c r="M358">
        <v>28</v>
      </c>
      <c r="N358">
        <v>0.35699999999999998</v>
      </c>
      <c r="O358">
        <v>16</v>
      </c>
      <c r="P358">
        <v>34</v>
      </c>
      <c r="Q358">
        <v>0.47099999999999997</v>
      </c>
      <c r="R358">
        <v>0.5</v>
      </c>
      <c r="S358">
        <v>19</v>
      </c>
      <c r="T358">
        <v>27</v>
      </c>
      <c r="U358">
        <v>0.70399999999999996</v>
      </c>
      <c r="V358">
        <v>11</v>
      </c>
      <c r="W358">
        <v>23</v>
      </c>
      <c r="X358">
        <v>34</v>
      </c>
      <c r="Y358">
        <v>7</v>
      </c>
      <c r="Z358">
        <v>9</v>
      </c>
      <c r="AA358">
        <v>2</v>
      </c>
      <c r="AB358">
        <v>8</v>
      </c>
      <c r="AC358">
        <v>27</v>
      </c>
      <c r="AD358">
        <v>81</v>
      </c>
    </row>
    <row r="359" spans="1:30">
      <c r="A359" s="72">
        <v>273</v>
      </c>
      <c r="B359" t="s">
        <v>1501</v>
      </c>
      <c r="C359" t="s">
        <v>794</v>
      </c>
      <c r="D359">
        <v>23</v>
      </c>
      <c r="E359" t="s">
        <v>846</v>
      </c>
      <c r="F359">
        <v>6</v>
      </c>
      <c r="G359">
        <v>2</v>
      </c>
      <c r="H359">
        <v>143</v>
      </c>
      <c r="I359">
        <v>12</v>
      </c>
      <c r="J359">
        <v>33</v>
      </c>
      <c r="K359">
        <v>0.36399999999999999</v>
      </c>
      <c r="L359">
        <v>2</v>
      </c>
      <c r="M359">
        <v>10</v>
      </c>
      <c r="N359">
        <v>0.2</v>
      </c>
      <c r="O359">
        <v>10</v>
      </c>
      <c r="P359">
        <v>23</v>
      </c>
      <c r="Q359">
        <v>0.435</v>
      </c>
      <c r="R359">
        <v>0.39400000000000002</v>
      </c>
      <c r="S359">
        <v>1</v>
      </c>
      <c r="T359">
        <v>2</v>
      </c>
      <c r="U359">
        <v>0.5</v>
      </c>
      <c r="V359">
        <v>16</v>
      </c>
      <c r="W359">
        <v>33</v>
      </c>
      <c r="X359">
        <v>49</v>
      </c>
      <c r="Y359">
        <v>13</v>
      </c>
      <c r="Z359">
        <v>7</v>
      </c>
      <c r="AA359">
        <v>5</v>
      </c>
      <c r="AB359">
        <v>5</v>
      </c>
      <c r="AC359">
        <v>10</v>
      </c>
      <c r="AD359">
        <v>27</v>
      </c>
    </row>
    <row r="360" spans="1:30">
      <c r="A360" s="72">
        <v>274</v>
      </c>
      <c r="B360" t="s">
        <v>1040</v>
      </c>
      <c r="C360" t="s">
        <v>766</v>
      </c>
      <c r="D360">
        <v>27</v>
      </c>
      <c r="E360" t="s">
        <v>800</v>
      </c>
      <c r="F360">
        <v>2</v>
      </c>
      <c r="G360">
        <v>0</v>
      </c>
      <c r="H360">
        <v>5</v>
      </c>
      <c r="I360">
        <v>1</v>
      </c>
      <c r="J360">
        <v>4</v>
      </c>
      <c r="K360">
        <v>0.25</v>
      </c>
      <c r="L360">
        <v>0</v>
      </c>
      <c r="M360">
        <v>2</v>
      </c>
      <c r="N360">
        <v>0</v>
      </c>
      <c r="O360">
        <v>1</v>
      </c>
      <c r="P360">
        <v>2</v>
      </c>
      <c r="Q360">
        <v>0.5</v>
      </c>
      <c r="R360">
        <v>0.25</v>
      </c>
      <c r="S360">
        <v>0</v>
      </c>
      <c r="T360">
        <v>1</v>
      </c>
      <c r="U360">
        <v>0</v>
      </c>
      <c r="V360">
        <v>0</v>
      </c>
      <c r="W360">
        <v>4</v>
      </c>
      <c r="X360">
        <v>4</v>
      </c>
      <c r="Y360">
        <v>0</v>
      </c>
      <c r="Z360">
        <v>0</v>
      </c>
      <c r="AA360">
        <v>0</v>
      </c>
      <c r="AB360">
        <v>1</v>
      </c>
      <c r="AC360">
        <v>1</v>
      </c>
      <c r="AD360">
        <v>2</v>
      </c>
    </row>
    <row r="361" spans="1:30">
      <c r="A361" s="72">
        <v>275</v>
      </c>
      <c r="B361" t="s">
        <v>1041</v>
      </c>
      <c r="C361" t="s">
        <v>811</v>
      </c>
      <c r="D361">
        <v>22</v>
      </c>
      <c r="E361" t="s">
        <v>782</v>
      </c>
      <c r="F361">
        <v>68</v>
      </c>
      <c r="G361">
        <v>23</v>
      </c>
      <c r="H361">
        <v>1560</v>
      </c>
      <c r="I361">
        <v>185</v>
      </c>
      <c r="J361">
        <v>446</v>
      </c>
      <c r="K361">
        <v>0.41499999999999998</v>
      </c>
      <c r="L361">
        <v>40</v>
      </c>
      <c r="M361">
        <v>126</v>
      </c>
      <c r="N361">
        <v>0.317</v>
      </c>
      <c r="O361">
        <v>145</v>
      </c>
      <c r="P361">
        <v>320</v>
      </c>
      <c r="Q361">
        <v>0.45300000000000001</v>
      </c>
      <c r="R361">
        <v>0.46</v>
      </c>
      <c r="S361">
        <v>58</v>
      </c>
      <c r="T361">
        <v>69</v>
      </c>
      <c r="U361">
        <v>0.84099999999999997</v>
      </c>
      <c r="V361">
        <v>23</v>
      </c>
      <c r="W361">
        <v>111</v>
      </c>
      <c r="X361">
        <v>134</v>
      </c>
      <c r="Y361">
        <v>327</v>
      </c>
      <c r="Z361">
        <v>81</v>
      </c>
      <c r="AA361">
        <v>5</v>
      </c>
      <c r="AB361">
        <v>47</v>
      </c>
      <c r="AC361">
        <v>78</v>
      </c>
      <c r="AD361">
        <v>468</v>
      </c>
    </row>
    <row r="362" spans="1:30">
      <c r="A362" s="72">
        <v>276</v>
      </c>
      <c r="B362" t="s">
        <v>1042</v>
      </c>
      <c r="C362" t="s">
        <v>776</v>
      </c>
      <c r="D362">
        <v>30</v>
      </c>
      <c r="E362" t="s">
        <v>772</v>
      </c>
      <c r="F362">
        <v>69</v>
      </c>
      <c r="G362">
        <v>69</v>
      </c>
      <c r="H362">
        <v>2047</v>
      </c>
      <c r="I362">
        <v>286</v>
      </c>
      <c r="J362">
        <v>446</v>
      </c>
      <c r="K362">
        <v>0.64100000000000001</v>
      </c>
      <c r="L362">
        <v>0</v>
      </c>
      <c r="M362">
        <v>0</v>
      </c>
      <c r="O362">
        <v>286</v>
      </c>
      <c r="P362">
        <v>446</v>
      </c>
      <c r="Q362">
        <v>0.64100000000000001</v>
      </c>
      <c r="R362">
        <v>0.64100000000000001</v>
      </c>
      <c r="S362">
        <v>186</v>
      </c>
      <c r="T362">
        <v>264</v>
      </c>
      <c r="U362">
        <v>0.70499999999999996</v>
      </c>
      <c r="V362">
        <v>225</v>
      </c>
      <c r="W362">
        <v>677</v>
      </c>
      <c r="X362">
        <v>902</v>
      </c>
      <c r="Y362">
        <v>156</v>
      </c>
      <c r="Z362">
        <v>42</v>
      </c>
      <c r="AA362">
        <v>73</v>
      </c>
      <c r="AB362">
        <v>153</v>
      </c>
      <c r="AC362">
        <v>167</v>
      </c>
      <c r="AD362">
        <v>758</v>
      </c>
    </row>
    <row r="363" spans="1:30">
      <c r="A363" s="72">
        <v>276</v>
      </c>
      <c r="B363" t="s">
        <v>1042</v>
      </c>
      <c r="C363" t="s">
        <v>776</v>
      </c>
      <c r="D363">
        <v>30</v>
      </c>
      <c r="E363" t="s">
        <v>773</v>
      </c>
      <c r="F363">
        <v>50</v>
      </c>
      <c r="G363">
        <v>50</v>
      </c>
      <c r="H363">
        <v>1554</v>
      </c>
      <c r="I363">
        <v>208</v>
      </c>
      <c r="J363">
        <v>323</v>
      </c>
      <c r="K363">
        <v>0.64400000000000002</v>
      </c>
      <c r="L363">
        <v>0</v>
      </c>
      <c r="M363">
        <v>0</v>
      </c>
      <c r="O363">
        <v>208</v>
      </c>
      <c r="P363">
        <v>323</v>
      </c>
      <c r="Q363">
        <v>0.64400000000000002</v>
      </c>
      <c r="R363">
        <v>0.64400000000000002</v>
      </c>
      <c r="S363">
        <v>135</v>
      </c>
      <c r="T363">
        <v>198</v>
      </c>
      <c r="U363">
        <v>0.68200000000000005</v>
      </c>
      <c r="V363">
        <v>161</v>
      </c>
      <c r="W363">
        <v>525</v>
      </c>
      <c r="X363">
        <v>686</v>
      </c>
      <c r="Y363">
        <v>99</v>
      </c>
      <c r="Z363">
        <v>33</v>
      </c>
      <c r="AA363">
        <v>53</v>
      </c>
      <c r="AB363">
        <v>111</v>
      </c>
      <c r="AC363">
        <v>125</v>
      </c>
      <c r="AD363">
        <v>551</v>
      </c>
    </row>
    <row r="364" spans="1:30">
      <c r="A364" s="72">
        <v>276</v>
      </c>
      <c r="B364" t="s">
        <v>1042</v>
      </c>
      <c r="C364" t="s">
        <v>776</v>
      </c>
      <c r="D364">
        <v>30</v>
      </c>
      <c r="E364" t="s">
        <v>804</v>
      </c>
      <c r="F364">
        <v>19</v>
      </c>
      <c r="G364">
        <v>19</v>
      </c>
      <c r="H364">
        <v>493</v>
      </c>
      <c r="I364">
        <v>78</v>
      </c>
      <c r="J364">
        <v>123</v>
      </c>
      <c r="K364">
        <v>0.63400000000000001</v>
      </c>
      <c r="L364">
        <v>0</v>
      </c>
      <c r="M364">
        <v>0</v>
      </c>
      <c r="O364">
        <v>78</v>
      </c>
      <c r="P364">
        <v>123</v>
      </c>
      <c r="Q364">
        <v>0.63400000000000001</v>
      </c>
      <c r="R364">
        <v>0.63400000000000001</v>
      </c>
      <c r="S364">
        <v>51</v>
      </c>
      <c r="T364">
        <v>66</v>
      </c>
      <c r="U364">
        <v>0.77300000000000002</v>
      </c>
      <c r="V364">
        <v>64</v>
      </c>
      <c r="W364">
        <v>152</v>
      </c>
      <c r="X364">
        <v>216</v>
      </c>
      <c r="Y364">
        <v>57</v>
      </c>
      <c r="Z364">
        <v>9</v>
      </c>
      <c r="AA364">
        <v>20</v>
      </c>
      <c r="AB364">
        <v>42</v>
      </c>
      <c r="AC364">
        <v>42</v>
      </c>
      <c r="AD364">
        <v>207</v>
      </c>
    </row>
    <row r="365" spans="1:30">
      <c r="A365" s="72">
        <v>277</v>
      </c>
      <c r="B365" t="s">
        <v>1043</v>
      </c>
      <c r="C365" t="s">
        <v>811</v>
      </c>
      <c r="D365">
        <v>27</v>
      </c>
      <c r="E365" t="s">
        <v>786</v>
      </c>
      <c r="F365">
        <v>82</v>
      </c>
      <c r="G365">
        <v>9</v>
      </c>
      <c r="H365">
        <v>2063</v>
      </c>
      <c r="I365">
        <v>226</v>
      </c>
      <c r="J365">
        <v>548</v>
      </c>
      <c r="K365">
        <v>0.41199999999999998</v>
      </c>
      <c r="L365">
        <v>55</v>
      </c>
      <c r="M365">
        <v>171</v>
      </c>
      <c r="N365">
        <v>0.32200000000000001</v>
      </c>
      <c r="O365">
        <v>171</v>
      </c>
      <c r="P365">
        <v>377</v>
      </c>
      <c r="Q365">
        <v>0.45400000000000001</v>
      </c>
      <c r="R365">
        <v>0.46300000000000002</v>
      </c>
      <c r="S365">
        <v>30</v>
      </c>
      <c r="T365">
        <v>43</v>
      </c>
      <c r="U365">
        <v>0.69799999999999995</v>
      </c>
      <c r="V365">
        <v>39</v>
      </c>
      <c r="W365">
        <v>240</v>
      </c>
      <c r="X365">
        <v>279</v>
      </c>
      <c r="Y365">
        <v>321</v>
      </c>
      <c r="Z365">
        <v>94</v>
      </c>
      <c r="AA365">
        <v>22</v>
      </c>
      <c r="AB365">
        <v>80</v>
      </c>
      <c r="AC365">
        <v>131</v>
      </c>
      <c r="AD365">
        <v>537</v>
      </c>
    </row>
    <row r="366" spans="1:30">
      <c r="A366" s="72">
        <v>278</v>
      </c>
      <c r="B366" t="s">
        <v>1044</v>
      </c>
      <c r="C366" t="s">
        <v>776</v>
      </c>
      <c r="D366">
        <v>25</v>
      </c>
      <c r="E366" t="s">
        <v>826</v>
      </c>
      <c r="F366">
        <v>47</v>
      </c>
      <c r="G366">
        <v>0</v>
      </c>
      <c r="H366">
        <v>755</v>
      </c>
      <c r="I366">
        <v>138</v>
      </c>
      <c r="J366">
        <v>298</v>
      </c>
      <c r="K366">
        <v>0.46300000000000002</v>
      </c>
      <c r="L366">
        <v>50</v>
      </c>
      <c r="M366">
        <v>139</v>
      </c>
      <c r="N366">
        <v>0.36</v>
      </c>
      <c r="O366">
        <v>88</v>
      </c>
      <c r="P366">
        <v>159</v>
      </c>
      <c r="Q366">
        <v>0.55300000000000005</v>
      </c>
      <c r="R366">
        <v>0.54700000000000004</v>
      </c>
      <c r="S366">
        <v>79</v>
      </c>
      <c r="T366">
        <v>107</v>
      </c>
      <c r="U366">
        <v>0.73799999999999999</v>
      </c>
      <c r="V366">
        <v>39</v>
      </c>
      <c r="W366">
        <v>124</v>
      </c>
      <c r="X366">
        <v>163</v>
      </c>
      <c r="Y366">
        <v>63</v>
      </c>
      <c r="Z366">
        <v>12</v>
      </c>
      <c r="AA366">
        <v>12</v>
      </c>
      <c r="AB366">
        <v>41</v>
      </c>
      <c r="AC366">
        <v>68</v>
      </c>
      <c r="AD366">
        <v>405</v>
      </c>
    </row>
    <row r="367" spans="1:30">
      <c r="A367" s="72">
        <v>279</v>
      </c>
      <c r="B367" t="s">
        <v>1045</v>
      </c>
      <c r="C367" t="s">
        <v>776</v>
      </c>
      <c r="D367">
        <v>26</v>
      </c>
      <c r="E367" t="s">
        <v>772</v>
      </c>
      <c r="F367">
        <v>67</v>
      </c>
      <c r="G367">
        <v>31</v>
      </c>
      <c r="H367">
        <v>1640</v>
      </c>
      <c r="I367">
        <v>375</v>
      </c>
      <c r="J367">
        <v>683</v>
      </c>
      <c r="K367">
        <v>0.54900000000000004</v>
      </c>
      <c r="L367">
        <v>10</v>
      </c>
      <c r="M367">
        <v>34</v>
      </c>
      <c r="N367">
        <v>0.29399999999999998</v>
      </c>
      <c r="O367">
        <v>365</v>
      </c>
      <c r="P367">
        <v>649</v>
      </c>
      <c r="Q367">
        <v>0.56200000000000006</v>
      </c>
      <c r="R367">
        <v>0.55600000000000005</v>
      </c>
      <c r="S367">
        <v>155</v>
      </c>
      <c r="T367">
        <v>197</v>
      </c>
      <c r="U367">
        <v>0.78700000000000003</v>
      </c>
      <c r="V367">
        <v>257</v>
      </c>
      <c r="W367">
        <v>402</v>
      </c>
      <c r="X367">
        <v>659</v>
      </c>
      <c r="Y367">
        <v>116</v>
      </c>
      <c r="Z367">
        <v>32</v>
      </c>
      <c r="AA367">
        <v>26</v>
      </c>
      <c r="AB367">
        <v>118</v>
      </c>
      <c r="AC367">
        <v>167</v>
      </c>
      <c r="AD367">
        <v>915</v>
      </c>
    </row>
    <row r="368" spans="1:30">
      <c r="A368" s="72">
        <v>279</v>
      </c>
      <c r="B368" t="s">
        <v>1045</v>
      </c>
      <c r="C368" t="s">
        <v>776</v>
      </c>
      <c r="D368">
        <v>26</v>
      </c>
      <c r="E368" t="s">
        <v>804</v>
      </c>
      <c r="F368">
        <v>44</v>
      </c>
      <c r="G368">
        <v>23</v>
      </c>
      <c r="H368">
        <v>1128</v>
      </c>
      <c r="I368">
        <v>251</v>
      </c>
      <c r="J368">
        <v>468</v>
      </c>
      <c r="K368">
        <v>0.53600000000000003</v>
      </c>
      <c r="L368">
        <v>7</v>
      </c>
      <c r="M368">
        <v>22</v>
      </c>
      <c r="N368">
        <v>0.318</v>
      </c>
      <c r="O368">
        <v>244</v>
      </c>
      <c r="P368">
        <v>446</v>
      </c>
      <c r="Q368">
        <v>0.54700000000000004</v>
      </c>
      <c r="R368">
        <v>0.54400000000000004</v>
      </c>
      <c r="S368">
        <v>105</v>
      </c>
      <c r="T368">
        <v>129</v>
      </c>
      <c r="U368">
        <v>0.81399999999999995</v>
      </c>
      <c r="V368">
        <v>171</v>
      </c>
      <c r="W368">
        <v>290</v>
      </c>
      <c r="X368">
        <v>461</v>
      </c>
      <c r="Y368">
        <v>84</v>
      </c>
      <c r="Z368">
        <v>18</v>
      </c>
      <c r="AA368">
        <v>17</v>
      </c>
      <c r="AB368">
        <v>79</v>
      </c>
      <c r="AC368">
        <v>106</v>
      </c>
      <c r="AD368">
        <v>614</v>
      </c>
    </row>
    <row r="369" spans="1:30">
      <c r="A369" s="72">
        <v>279</v>
      </c>
      <c r="B369" t="s">
        <v>1045</v>
      </c>
      <c r="C369" t="s">
        <v>776</v>
      </c>
      <c r="D369">
        <v>26</v>
      </c>
      <c r="E369" t="s">
        <v>790</v>
      </c>
      <c r="F369">
        <v>23</v>
      </c>
      <c r="G369">
        <v>8</v>
      </c>
      <c r="H369">
        <v>512</v>
      </c>
      <c r="I369">
        <v>124</v>
      </c>
      <c r="J369">
        <v>215</v>
      </c>
      <c r="K369">
        <v>0.57699999999999996</v>
      </c>
      <c r="L369">
        <v>3</v>
      </c>
      <c r="M369">
        <v>12</v>
      </c>
      <c r="N369">
        <v>0.25</v>
      </c>
      <c r="O369">
        <v>121</v>
      </c>
      <c r="P369">
        <v>203</v>
      </c>
      <c r="Q369">
        <v>0.59599999999999997</v>
      </c>
      <c r="R369">
        <v>0.58399999999999996</v>
      </c>
      <c r="S369">
        <v>50</v>
      </c>
      <c r="T369">
        <v>68</v>
      </c>
      <c r="U369">
        <v>0.73499999999999999</v>
      </c>
      <c r="V369">
        <v>86</v>
      </c>
      <c r="W369">
        <v>112</v>
      </c>
      <c r="X369">
        <v>198</v>
      </c>
      <c r="Y369">
        <v>32</v>
      </c>
      <c r="Z369">
        <v>14</v>
      </c>
      <c r="AA369">
        <v>9</v>
      </c>
      <c r="AB369">
        <v>39</v>
      </c>
      <c r="AC369">
        <v>61</v>
      </c>
      <c r="AD369">
        <v>301</v>
      </c>
    </row>
    <row r="370" spans="1:30">
      <c r="A370" s="72">
        <v>280</v>
      </c>
      <c r="B370" t="s">
        <v>1359</v>
      </c>
      <c r="C370" t="s">
        <v>769</v>
      </c>
      <c r="D370">
        <v>22</v>
      </c>
      <c r="E370" t="s">
        <v>829</v>
      </c>
      <c r="F370">
        <v>63</v>
      </c>
      <c r="G370">
        <v>10</v>
      </c>
      <c r="H370">
        <v>1437</v>
      </c>
      <c r="I370">
        <v>228</v>
      </c>
      <c r="J370">
        <v>520</v>
      </c>
      <c r="K370">
        <v>0.438</v>
      </c>
      <c r="L370">
        <v>106</v>
      </c>
      <c r="M370">
        <v>269</v>
      </c>
      <c r="N370">
        <v>0.39400000000000002</v>
      </c>
      <c r="O370">
        <v>122</v>
      </c>
      <c r="P370">
        <v>251</v>
      </c>
      <c r="Q370">
        <v>0.48599999999999999</v>
      </c>
      <c r="R370">
        <v>0.54</v>
      </c>
      <c r="S370">
        <v>51</v>
      </c>
      <c r="T370">
        <v>61</v>
      </c>
      <c r="U370">
        <v>0.83599999999999997</v>
      </c>
      <c r="V370">
        <v>12</v>
      </c>
      <c r="W370">
        <v>171</v>
      </c>
      <c r="X370">
        <v>183</v>
      </c>
      <c r="Y370">
        <v>114</v>
      </c>
      <c r="Z370">
        <v>26</v>
      </c>
      <c r="AA370">
        <v>10</v>
      </c>
      <c r="AB370">
        <v>57</v>
      </c>
      <c r="AC370">
        <v>92</v>
      </c>
      <c r="AD370">
        <v>613</v>
      </c>
    </row>
    <row r="371" spans="1:30">
      <c r="A371" s="72">
        <v>281</v>
      </c>
      <c r="B371" t="s">
        <v>1047</v>
      </c>
      <c r="C371" t="s">
        <v>766</v>
      </c>
      <c r="D371">
        <v>25</v>
      </c>
      <c r="E371" t="s">
        <v>826</v>
      </c>
      <c r="F371">
        <v>64</v>
      </c>
      <c r="G371">
        <v>3</v>
      </c>
      <c r="H371">
        <v>1179</v>
      </c>
      <c r="I371">
        <v>158</v>
      </c>
      <c r="J371">
        <v>332</v>
      </c>
      <c r="K371">
        <v>0.47599999999999998</v>
      </c>
      <c r="L371">
        <v>16</v>
      </c>
      <c r="M371">
        <v>47</v>
      </c>
      <c r="N371">
        <v>0.34</v>
      </c>
      <c r="O371">
        <v>142</v>
      </c>
      <c r="P371">
        <v>285</v>
      </c>
      <c r="Q371">
        <v>0.498</v>
      </c>
      <c r="R371">
        <v>0.5</v>
      </c>
      <c r="S371">
        <v>95</v>
      </c>
      <c r="T371">
        <v>123</v>
      </c>
      <c r="U371">
        <v>0.77200000000000002</v>
      </c>
      <c r="V371">
        <v>88</v>
      </c>
      <c r="W371">
        <v>158</v>
      </c>
      <c r="X371">
        <v>246</v>
      </c>
      <c r="Y371">
        <v>61</v>
      </c>
      <c r="Z371">
        <v>32</v>
      </c>
      <c r="AA371">
        <v>39</v>
      </c>
      <c r="AB371">
        <v>43</v>
      </c>
      <c r="AC371">
        <v>156</v>
      </c>
      <c r="AD371">
        <v>427</v>
      </c>
    </row>
    <row r="372" spans="1:30">
      <c r="A372" s="72">
        <v>282</v>
      </c>
      <c r="B372" t="s">
        <v>1502</v>
      </c>
      <c r="C372" t="s">
        <v>794</v>
      </c>
      <c r="D372">
        <v>25</v>
      </c>
      <c r="E372" t="s">
        <v>818</v>
      </c>
      <c r="F372">
        <v>1</v>
      </c>
      <c r="G372">
        <v>0</v>
      </c>
      <c r="H372">
        <v>6</v>
      </c>
      <c r="I372">
        <v>0</v>
      </c>
      <c r="J372">
        <v>0</v>
      </c>
      <c r="L372">
        <v>0</v>
      </c>
      <c r="M372">
        <v>0</v>
      </c>
      <c r="O372">
        <v>0</v>
      </c>
      <c r="P372">
        <v>0</v>
      </c>
      <c r="S372">
        <v>0</v>
      </c>
      <c r="T372">
        <v>0</v>
      </c>
      <c r="V372">
        <v>0</v>
      </c>
      <c r="W372">
        <v>1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1:30">
      <c r="A373" s="72">
        <v>283</v>
      </c>
      <c r="B373" t="s">
        <v>1360</v>
      </c>
      <c r="C373" t="s">
        <v>766</v>
      </c>
      <c r="D373">
        <v>27</v>
      </c>
      <c r="E373" t="s">
        <v>773</v>
      </c>
      <c r="F373">
        <v>71</v>
      </c>
      <c r="G373">
        <v>18</v>
      </c>
      <c r="H373">
        <v>1502</v>
      </c>
      <c r="I373">
        <v>175</v>
      </c>
      <c r="J373">
        <v>386</v>
      </c>
      <c r="K373">
        <v>0.45300000000000001</v>
      </c>
      <c r="L373">
        <v>77</v>
      </c>
      <c r="M373">
        <v>218</v>
      </c>
      <c r="N373">
        <v>0.35299999999999998</v>
      </c>
      <c r="O373">
        <v>98</v>
      </c>
      <c r="P373">
        <v>168</v>
      </c>
      <c r="Q373">
        <v>0.58299999999999996</v>
      </c>
      <c r="R373">
        <v>0.55300000000000005</v>
      </c>
      <c r="S373">
        <v>58</v>
      </c>
      <c r="T373">
        <v>74</v>
      </c>
      <c r="U373">
        <v>0.78400000000000003</v>
      </c>
      <c r="V373">
        <v>90</v>
      </c>
      <c r="W373">
        <v>239</v>
      </c>
      <c r="X373">
        <v>329</v>
      </c>
      <c r="Y373">
        <v>70</v>
      </c>
      <c r="Z373">
        <v>36</v>
      </c>
      <c r="AA373">
        <v>78</v>
      </c>
      <c r="AB373">
        <v>54</v>
      </c>
      <c r="AC373">
        <v>143</v>
      </c>
      <c r="AD373">
        <v>485</v>
      </c>
    </row>
    <row r="374" spans="1:30">
      <c r="A374" s="72">
        <v>284</v>
      </c>
      <c r="B374" t="s">
        <v>1049</v>
      </c>
      <c r="C374" t="s">
        <v>811</v>
      </c>
      <c r="D374">
        <v>27</v>
      </c>
      <c r="E374" t="s">
        <v>772</v>
      </c>
      <c r="F374">
        <v>39</v>
      </c>
      <c r="G374">
        <v>26</v>
      </c>
      <c r="H374">
        <v>736</v>
      </c>
      <c r="I374">
        <v>99</v>
      </c>
      <c r="J374">
        <v>260</v>
      </c>
      <c r="K374">
        <v>0.38100000000000001</v>
      </c>
      <c r="L374">
        <v>41</v>
      </c>
      <c r="M374">
        <v>129</v>
      </c>
      <c r="N374">
        <v>0.318</v>
      </c>
      <c r="O374">
        <v>58</v>
      </c>
      <c r="P374">
        <v>131</v>
      </c>
      <c r="Q374">
        <v>0.443</v>
      </c>
      <c r="R374">
        <v>0.46</v>
      </c>
      <c r="S374">
        <v>27</v>
      </c>
      <c r="T374">
        <v>34</v>
      </c>
      <c r="U374">
        <v>0.79400000000000004</v>
      </c>
      <c r="V374">
        <v>10</v>
      </c>
      <c r="W374">
        <v>49</v>
      </c>
      <c r="X374">
        <v>59</v>
      </c>
      <c r="Y374">
        <v>71</v>
      </c>
      <c r="Z374">
        <v>21</v>
      </c>
      <c r="AA374">
        <v>2</v>
      </c>
      <c r="AB374">
        <v>30</v>
      </c>
      <c r="AC374">
        <v>62</v>
      </c>
      <c r="AD374">
        <v>266</v>
      </c>
    </row>
    <row r="375" spans="1:30">
      <c r="A375" s="72">
        <v>284</v>
      </c>
      <c r="B375" t="s">
        <v>1049</v>
      </c>
      <c r="C375" t="s">
        <v>811</v>
      </c>
      <c r="D375">
        <v>27</v>
      </c>
      <c r="E375" t="s">
        <v>800</v>
      </c>
      <c r="F375">
        <v>12</v>
      </c>
      <c r="G375">
        <v>0</v>
      </c>
      <c r="H375">
        <v>118</v>
      </c>
      <c r="I375">
        <v>11</v>
      </c>
      <c r="J375">
        <v>47</v>
      </c>
      <c r="K375">
        <v>0.23400000000000001</v>
      </c>
      <c r="L375">
        <v>5</v>
      </c>
      <c r="M375">
        <v>32</v>
      </c>
      <c r="N375">
        <v>0.156</v>
      </c>
      <c r="O375">
        <v>6</v>
      </c>
      <c r="P375">
        <v>15</v>
      </c>
      <c r="Q375">
        <v>0.4</v>
      </c>
      <c r="R375">
        <v>0.28699999999999998</v>
      </c>
      <c r="S375">
        <v>9</v>
      </c>
      <c r="T375">
        <v>11</v>
      </c>
      <c r="U375">
        <v>0.81799999999999995</v>
      </c>
      <c r="V375">
        <v>1</v>
      </c>
      <c r="W375">
        <v>8</v>
      </c>
      <c r="X375">
        <v>9</v>
      </c>
      <c r="Y375">
        <v>9</v>
      </c>
      <c r="Z375">
        <v>2</v>
      </c>
      <c r="AA375">
        <v>0</v>
      </c>
      <c r="AB375">
        <v>5</v>
      </c>
      <c r="AC375">
        <v>14</v>
      </c>
      <c r="AD375">
        <v>36</v>
      </c>
    </row>
    <row r="376" spans="1:30">
      <c r="A376" s="72">
        <v>284</v>
      </c>
      <c r="B376" t="s">
        <v>1049</v>
      </c>
      <c r="C376" t="s">
        <v>811</v>
      </c>
      <c r="D376">
        <v>27</v>
      </c>
      <c r="E376" t="s">
        <v>792</v>
      </c>
      <c r="F376">
        <v>27</v>
      </c>
      <c r="G376">
        <v>26</v>
      </c>
      <c r="H376">
        <v>618</v>
      </c>
      <c r="I376">
        <v>88</v>
      </c>
      <c r="J376">
        <v>213</v>
      </c>
      <c r="K376">
        <v>0.41299999999999998</v>
      </c>
      <c r="L376">
        <v>36</v>
      </c>
      <c r="M376">
        <v>97</v>
      </c>
      <c r="N376">
        <v>0.371</v>
      </c>
      <c r="O376">
        <v>52</v>
      </c>
      <c r="P376">
        <v>116</v>
      </c>
      <c r="Q376">
        <v>0.44800000000000001</v>
      </c>
      <c r="R376">
        <v>0.498</v>
      </c>
      <c r="S376">
        <v>18</v>
      </c>
      <c r="T376">
        <v>23</v>
      </c>
      <c r="U376">
        <v>0.78300000000000003</v>
      </c>
      <c r="V376">
        <v>9</v>
      </c>
      <c r="W376">
        <v>41</v>
      </c>
      <c r="X376">
        <v>50</v>
      </c>
      <c r="Y376">
        <v>62</v>
      </c>
      <c r="Z376">
        <v>19</v>
      </c>
      <c r="AA376">
        <v>2</v>
      </c>
      <c r="AB376">
        <v>25</v>
      </c>
      <c r="AC376">
        <v>48</v>
      </c>
      <c r="AD376">
        <v>230</v>
      </c>
    </row>
    <row r="377" spans="1:30">
      <c r="A377" s="72">
        <v>285</v>
      </c>
      <c r="B377" t="s">
        <v>1503</v>
      </c>
      <c r="C377" t="s">
        <v>766</v>
      </c>
      <c r="D377">
        <v>19</v>
      </c>
      <c r="E377" t="s">
        <v>804</v>
      </c>
      <c r="F377">
        <v>75</v>
      </c>
      <c r="G377">
        <v>57</v>
      </c>
      <c r="H377">
        <v>2158</v>
      </c>
      <c r="I377">
        <v>338</v>
      </c>
      <c r="J377">
        <v>914</v>
      </c>
      <c r="K377">
        <v>0.37</v>
      </c>
      <c r="L377">
        <v>125</v>
      </c>
      <c r="M377">
        <v>364</v>
      </c>
      <c r="N377">
        <v>0.34300000000000003</v>
      </c>
      <c r="O377">
        <v>213</v>
      </c>
      <c r="P377">
        <v>550</v>
      </c>
      <c r="Q377">
        <v>0.38700000000000001</v>
      </c>
      <c r="R377">
        <v>0.438</v>
      </c>
      <c r="S377">
        <v>162</v>
      </c>
      <c r="T377">
        <v>226</v>
      </c>
      <c r="U377">
        <v>0.71699999999999997</v>
      </c>
      <c r="V377">
        <v>61</v>
      </c>
      <c r="W377">
        <v>274</v>
      </c>
      <c r="X377">
        <v>335</v>
      </c>
      <c r="Y377">
        <v>82</v>
      </c>
      <c r="Z377">
        <v>43</v>
      </c>
      <c r="AA377">
        <v>24</v>
      </c>
      <c r="AB377">
        <v>114</v>
      </c>
      <c r="AC377">
        <v>175</v>
      </c>
      <c r="AD377">
        <v>963</v>
      </c>
    </row>
    <row r="378" spans="1:30">
      <c r="A378" s="72">
        <v>286</v>
      </c>
      <c r="B378" t="s">
        <v>1361</v>
      </c>
      <c r="C378" t="s">
        <v>769</v>
      </c>
      <c r="D378">
        <v>21</v>
      </c>
      <c r="E378" t="s">
        <v>797</v>
      </c>
      <c r="F378">
        <v>48</v>
      </c>
      <c r="G378">
        <v>7</v>
      </c>
      <c r="H378">
        <v>679</v>
      </c>
      <c r="I378">
        <v>98</v>
      </c>
      <c r="J378">
        <v>245</v>
      </c>
      <c r="K378">
        <v>0.4</v>
      </c>
      <c r="L378">
        <v>47</v>
      </c>
      <c r="M378">
        <v>144</v>
      </c>
      <c r="N378">
        <v>0.32600000000000001</v>
      </c>
      <c r="O378">
        <v>51</v>
      </c>
      <c r="P378">
        <v>101</v>
      </c>
      <c r="Q378">
        <v>0.505</v>
      </c>
      <c r="R378">
        <v>0.496</v>
      </c>
      <c r="S378">
        <v>36</v>
      </c>
      <c r="T378">
        <v>44</v>
      </c>
      <c r="U378">
        <v>0.81799999999999995</v>
      </c>
      <c r="V378">
        <v>16</v>
      </c>
      <c r="W378">
        <v>91</v>
      </c>
      <c r="X378">
        <v>107</v>
      </c>
      <c r="Y378">
        <v>52</v>
      </c>
      <c r="Z378">
        <v>29</v>
      </c>
      <c r="AA378">
        <v>2</v>
      </c>
      <c r="AB378">
        <v>25</v>
      </c>
      <c r="AC378">
        <v>62</v>
      </c>
      <c r="AD378">
        <v>279</v>
      </c>
    </row>
    <row r="379" spans="1:30">
      <c r="A379" s="72">
        <v>287</v>
      </c>
      <c r="B379" t="s">
        <v>1362</v>
      </c>
      <c r="C379" t="s">
        <v>766</v>
      </c>
      <c r="D379">
        <v>23</v>
      </c>
      <c r="E379" t="s">
        <v>804</v>
      </c>
      <c r="F379">
        <v>46</v>
      </c>
      <c r="G379">
        <v>18</v>
      </c>
      <c r="H379">
        <v>784</v>
      </c>
      <c r="I379">
        <v>107</v>
      </c>
      <c r="J379">
        <v>283</v>
      </c>
      <c r="K379">
        <v>0.378</v>
      </c>
      <c r="L379">
        <v>70</v>
      </c>
      <c r="M379">
        <v>193</v>
      </c>
      <c r="N379">
        <v>0.36299999999999999</v>
      </c>
      <c r="O379">
        <v>37</v>
      </c>
      <c r="P379">
        <v>90</v>
      </c>
      <c r="Q379">
        <v>0.41099999999999998</v>
      </c>
      <c r="R379">
        <v>0.502</v>
      </c>
      <c r="S379">
        <v>38</v>
      </c>
      <c r="T379">
        <v>46</v>
      </c>
      <c r="U379">
        <v>0.82599999999999996</v>
      </c>
      <c r="V379">
        <v>28</v>
      </c>
      <c r="W379">
        <v>107</v>
      </c>
      <c r="X379">
        <v>135</v>
      </c>
      <c r="Y379">
        <v>54</v>
      </c>
      <c r="Z379">
        <v>27</v>
      </c>
      <c r="AA379">
        <v>42</v>
      </c>
      <c r="AB379">
        <v>25</v>
      </c>
      <c r="AC379">
        <v>41</v>
      </c>
      <c r="AD379">
        <v>322</v>
      </c>
    </row>
    <row r="380" spans="1:30">
      <c r="A380" s="72">
        <v>288</v>
      </c>
      <c r="B380" t="s">
        <v>1050</v>
      </c>
      <c r="C380" t="s">
        <v>1504</v>
      </c>
      <c r="D380">
        <v>37</v>
      </c>
      <c r="E380" t="s">
        <v>772</v>
      </c>
      <c r="F380">
        <v>70</v>
      </c>
      <c r="G380">
        <v>0</v>
      </c>
      <c r="H380">
        <v>1334</v>
      </c>
      <c r="I380">
        <v>201</v>
      </c>
      <c r="J380">
        <v>483</v>
      </c>
      <c r="K380">
        <v>0.41599999999999998</v>
      </c>
      <c r="L380">
        <v>138</v>
      </c>
      <c r="M380">
        <v>348</v>
      </c>
      <c r="N380">
        <v>0.39700000000000002</v>
      </c>
      <c r="O380">
        <v>63</v>
      </c>
      <c r="P380">
        <v>135</v>
      </c>
      <c r="Q380">
        <v>0.46700000000000003</v>
      </c>
      <c r="R380">
        <v>0.55900000000000005</v>
      </c>
      <c r="S380">
        <v>60</v>
      </c>
      <c r="T380">
        <v>73</v>
      </c>
      <c r="U380">
        <v>0.82199999999999995</v>
      </c>
      <c r="V380">
        <v>9</v>
      </c>
      <c r="W380">
        <v>153</v>
      </c>
      <c r="X380">
        <v>162</v>
      </c>
      <c r="Y380">
        <v>81</v>
      </c>
      <c r="Z380">
        <v>25</v>
      </c>
      <c r="AA380">
        <v>12</v>
      </c>
      <c r="AB380">
        <v>59</v>
      </c>
      <c r="AC380">
        <v>106</v>
      </c>
      <c r="AD380">
        <v>600</v>
      </c>
    </row>
    <row r="381" spans="1:30">
      <c r="A381" s="72">
        <v>288</v>
      </c>
      <c r="B381" t="s">
        <v>1050</v>
      </c>
      <c r="C381" t="s">
        <v>766</v>
      </c>
      <c r="D381">
        <v>37</v>
      </c>
      <c r="E381" t="s">
        <v>792</v>
      </c>
      <c r="F381">
        <v>16</v>
      </c>
      <c r="G381">
        <v>0</v>
      </c>
      <c r="H381">
        <v>251</v>
      </c>
      <c r="I381">
        <v>35</v>
      </c>
      <c r="J381">
        <v>76</v>
      </c>
      <c r="K381">
        <v>0.46100000000000002</v>
      </c>
      <c r="L381">
        <v>25</v>
      </c>
      <c r="M381">
        <v>54</v>
      </c>
      <c r="N381">
        <v>0.46300000000000002</v>
      </c>
      <c r="O381">
        <v>10</v>
      </c>
      <c r="P381">
        <v>22</v>
      </c>
      <c r="Q381">
        <v>0.45500000000000002</v>
      </c>
      <c r="R381">
        <v>0.625</v>
      </c>
      <c r="S381">
        <v>13</v>
      </c>
      <c r="T381">
        <v>16</v>
      </c>
      <c r="U381">
        <v>0.81299999999999994</v>
      </c>
      <c r="V381">
        <v>0</v>
      </c>
      <c r="W381">
        <v>29</v>
      </c>
      <c r="X381">
        <v>29</v>
      </c>
      <c r="Y381">
        <v>17</v>
      </c>
      <c r="Z381">
        <v>3</v>
      </c>
      <c r="AA381">
        <v>2</v>
      </c>
      <c r="AB381">
        <v>17</v>
      </c>
      <c r="AC381">
        <v>22</v>
      </c>
      <c r="AD381">
        <v>108</v>
      </c>
    </row>
    <row r="382" spans="1:30">
      <c r="A382" s="72">
        <v>288</v>
      </c>
      <c r="B382" t="s">
        <v>1050</v>
      </c>
      <c r="C382" t="s">
        <v>769</v>
      </c>
      <c r="D382">
        <v>37</v>
      </c>
      <c r="E382" t="s">
        <v>851</v>
      </c>
      <c r="F382">
        <v>54</v>
      </c>
      <c r="G382">
        <v>0</v>
      </c>
      <c r="H382">
        <v>1083</v>
      </c>
      <c r="I382">
        <v>166</v>
      </c>
      <c r="J382">
        <v>407</v>
      </c>
      <c r="K382">
        <v>0.40799999999999997</v>
      </c>
      <c r="L382">
        <v>113</v>
      </c>
      <c r="M382">
        <v>294</v>
      </c>
      <c r="N382">
        <v>0.38400000000000001</v>
      </c>
      <c r="O382">
        <v>53</v>
      </c>
      <c r="P382">
        <v>113</v>
      </c>
      <c r="Q382">
        <v>0.46899999999999997</v>
      </c>
      <c r="R382">
        <v>0.54700000000000004</v>
      </c>
      <c r="S382">
        <v>47</v>
      </c>
      <c r="T382">
        <v>57</v>
      </c>
      <c r="U382">
        <v>0.82499999999999996</v>
      </c>
      <c r="V382">
        <v>9</v>
      </c>
      <c r="W382">
        <v>124</v>
      </c>
      <c r="X382">
        <v>133</v>
      </c>
      <c r="Y382">
        <v>64</v>
      </c>
      <c r="Z382">
        <v>22</v>
      </c>
      <c r="AA382">
        <v>10</v>
      </c>
      <c r="AB382">
        <v>42</v>
      </c>
      <c r="AC382">
        <v>84</v>
      </c>
      <c r="AD382">
        <v>492</v>
      </c>
    </row>
    <row r="383" spans="1:30">
      <c r="A383" s="72">
        <v>289</v>
      </c>
      <c r="B383" t="s">
        <v>1051</v>
      </c>
      <c r="C383" t="s">
        <v>776</v>
      </c>
      <c r="D383">
        <v>29</v>
      </c>
      <c r="E383" t="s">
        <v>778</v>
      </c>
      <c r="F383">
        <v>42</v>
      </c>
      <c r="G383">
        <v>1</v>
      </c>
      <c r="H383">
        <v>502</v>
      </c>
      <c r="I383">
        <v>73</v>
      </c>
      <c r="J383">
        <v>153</v>
      </c>
      <c r="K383">
        <v>0.47699999999999998</v>
      </c>
      <c r="L383">
        <v>0</v>
      </c>
      <c r="M383">
        <v>0</v>
      </c>
      <c r="O383">
        <v>73</v>
      </c>
      <c r="P383">
        <v>153</v>
      </c>
      <c r="Q383">
        <v>0.47699999999999998</v>
      </c>
      <c r="R383">
        <v>0.47699999999999998</v>
      </c>
      <c r="S383">
        <v>10</v>
      </c>
      <c r="T383">
        <v>24</v>
      </c>
      <c r="U383">
        <v>0.41699999999999998</v>
      </c>
      <c r="V383">
        <v>52</v>
      </c>
      <c r="W383">
        <v>125</v>
      </c>
      <c r="X383">
        <v>177</v>
      </c>
      <c r="Y383">
        <v>36</v>
      </c>
      <c r="Z383">
        <v>15</v>
      </c>
      <c r="AA383">
        <v>18</v>
      </c>
      <c r="AB383">
        <v>27</v>
      </c>
      <c r="AC383">
        <v>68</v>
      </c>
      <c r="AD383">
        <v>156</v>
      </c>
    </row>
    <row r="384" spans="1:30">
      <c r="A384" s="72">
        <v>290</v>
      </c>
      <c r="B384" t="s">
        <v>1505</v>
      </c>
      <c r="C384" t="s">
        <v>794</v>
      </c>
      <c r="D384">
        <v>20</v>
      </c>
      <c r="E384" t="s">
        <v>774</v>
      </c>
      <c r="F384">
        <v>63</v>
      </c>
      <c r="G384">
        <v>46</v>
      </c>
      <c r="H384">
        <v>1294</v>
      </c>
      <c r="I384">
        <v>202</v>
      </c>
      <c r="J384">
        <v>449</v>
      </c>
      <c r="K384">
        <v>0.45</v>
      </c>
      <c r="L384">
        <v>58</v>
      </c>
      <c r="M384">
        <v>184</v>
      </c>
      <c r="N384">
        <v>0.315</v>
      </c>
      <c r="O384">
        <v>144</v>
      </c>
      <c r="P384">
        <v>265</v>
      </c>
      <c r="Q384">
        <v>0.54300000000000004</v>
      </c>
      <c r="R384">
        <v>0.51400000000000001</v>
      </c>
      <c r="S384">
        <v>72</v>
      </c>
      <c r="T384">
        <v>92</v>
      </c>
      <c r="U384">
        <v>0.78300000000000003</v>
      </c>
      <c r="V384">
        <v>56</v>
      </c>
      <c r="W384">
        <v>190</v>
      </c>
      <c r="X384">
        <v>246</v>
      </c>
      <c r="Y384">
        <v>52</v>
      </c>
      <c r="Z384">
        <v>41</v>
      </c>
      <c r="AA384">
        <v>25</v>
      </c>
      <c r="AB384">
        <v>77</v>
      </c>
      <c r="AC384">
        <v>146</v>
      </c>
      <c r="AD384">
        <v>534</v>
      </c>
    </row>
    <row r="385" spans="1:30">
      <c r="A385" s="72">
        <v>291</v>
      </c>
      <c r="B385" t="s">
        <v>1363</v>
      </c>
      <c r="C385" t="s">
        <v>766</v>
      </c>
      <c r="D385">
        <v>23</v>
      </c>
      <c r="E385" t="s">
        <v>846</v>
      </c>
      <c r="F385">
        <v>70</v>
      </c>
      <c r="G385">
        <v>68</v>
      </c>
      <c r="H385">
        <v>2314</v>
      </c>
      <c r="I385">
        <v>496</v>
      </c>
      <c r="J385">
        <v>1087</v>
      </c>
      <c r="K385">
        <v>0.45600000000000002</v>
      </c>
      <c r="L385">
        <v>128</v>
      </c>
      <c r="M385">
        <v>422</v>
      </c>
      <c r="N385">
        <v>0.30299999999999999</v>
      </c>
      <c r="O385">
        <v>368</v>
      </c>
      <c r="P385">
        <v>665</v>
      </c>
      <c r="Q385">
        <v>0.55300000000000005</v>
      </c>
      <c r="R385">
        <v>0.51500000000000001</v>
      </c>
      <c r="S385">
        <v>188</v>
      </c>
      <c r="T385">
        <v>250</v>
      </c>
      <c r="U385">
        <v>0.752</v>
      </c>
      <c r="V385">
        <v>60</v>
      </c>
      <c r="W385">
        <v>322</v>
      </c>
      <c r="X385">
        <v>382</v>
      </c>
      <c r="Y385">
        <v>178</v>
      </c>
      <c r="Z385">
        <v>41</v>
      </c>
      <c r="AA385">
        <v>26</v>
      </c>
      <c r="AB385">
        <v>133</v>
      </c>
      <c r="AC385">
        <v>170</v>
      </c>
      <c r="AD385">
        <v>1308</v>
      </c>
    </row>
    <row r="386" spans="1:30">
      <c r="A386" s="72">
        <v>292</v>
      </c>
      <c r="B386" t="s">
        <v>1053</v>
      </c>
      <c r="C386" t="s">
        <v>766</v>
      </c>
      <c r="D386">
        <v>22</v>
      </c>
      <c r="E386" t="s">
        <v>772</v>
      </c>
      <c r="F386">
        <v>22</v>
      </c>
      <c r="G386">
        <v>1</v>
      </c>
      <c r="H386">
        <v>176</v>
      </c>
      <c r="I386">
        <v>26</v>
      </c>
      <c r="J386">
        <v>49</v>
      </c>
      <c r="K386">
        <v>0.53100000000000003</v>
      </c>
      <c r="L386">
        <v>6</v>
      </c>
      <c r="M386">
        <v>13</v>
      </c>
      <c r="N386">
        <v>0.46200000000000002</v>
      </c>
      <c r="O386">
        <v>20</v>
      </c>
      <c r="P386">
        <v>36</v>
      </c>
      <c r="Q386">
        <v>0.55600000000000005</v>
      </c>
      <c r="R386">
        <v>0.59199999999999997</v>
      </c>
      <c r="S386">
        <v>9</v>
      </c>
      <c r="T386">
        <v>17</v>
      </c>
      <c r="U386">
        <v>0.52900000000000003</v>
      </c>
      <c r="V386">
        <v>9</v>
      </c>
      <c r="W386">
        <v>34</v>
      </c>
      <c r="X386">
        <v>43</v>
      </c>
      <c r="Y386">
        <v>11</v>
      </c>
      <c r="Z386">
        <v>5</v>
      </c>
      <c r="AA386">
        <v>6</v>
      </c>
      <c r="AB386">
        <v>11</v>
      </c>
      <c r="AC386">
        <v>29</v>
      </c>
      <c r="AD386">
        <v>67</v>
      </c>
    </row>
    <row r="387" spans="1:30">
      <c r="A387" s="72">
        <v>292</v>
      </c>
      <c r="B387" t="s">
        <v>1053</v>
      </c>
      <c r="C387" t="s">
        <v>766</v>
      </c>
      <c r="D387">
        <v>22</v>
      </c>
      <c r="E387" t="s">
        <v>778</v>
      </c>
      <c r="F387">
        <v>13</v>
      </c>
      <c r="G387">
        <v>0</v>
      </c>
      <c r="H387">
        <v>113</v>
      </c>
      <c r="I387">
        <v>13</v>
      </c>
      <c r="J387">
        <v>30</v>
      </c>
      <c r="K387">
        <v>0.433</v>
      </c>
      <c r="L387">
        <v>4</v>
      </c>
      <c r="M387">
        <v>11</v>
      </c>
      <c r="N387">
        <v>0.36399999999999999</v>
      </c>
      <c r="O387">
        <v>9</v>
      </c>
      <c r="P387">
        <v>19</v>
      </c>
      <c r="Q387">
        <v>0.47399999999999998</v>
      </c>
      <c r="R387">
        <v>0.5</v>
      </c>
      <c r="S387">
        <v>6</v>
      </c>
      <c r="T387">
        <v>11</v>
      </c>
      <c r="U387">
        <v>0.54500000000000004</v>
      </c>
      <c r="V387">
        <v>4</v>
      </c>
      <c r="W387">
        <v>20</v>
      </c>
      <c r="X387">
        <v>24</v>
      </c>
      <c r="Y387">
        <v>6</v>
      </c>
      <c r="Z387">
        <v>2</v>
      </c>
      <c r="AA387">
        <v>3</v>
      </c>
      <c r="AB387">
        <v>7</v>
      </c>
      <c r="AC387">
        <v>21</v>
      </c>
      <c r="AD387">
        <v>36</v>
      </c>
    </row>
    <row r="388" spans="1:30">
      <c r="A388" s="72">
        <v>292</v>
      </c>
      <c r="B388" t="s">
        <v>1053</v>
      </c>
      <c r="C388" t="s">
        <v>766</v>
      </c>
      <c r="D388">
        <v>22</v>
      </c>
      <c r="E388" t="s">
        <v>790</v>
      </c>
      <c r="F388">
        <v>9</v>
      </c>
      <c r="G388">
        <v>1</v>
      </c>
      <c r="H388">
        <v>63</v>
      </c>
      <c r="I388">
        <v>13</v>
      </c>
      <c r="J388">
        <v>19</v>
      </c>
      <c r="K388">
        <v>0.68400000000000005</v>
      </c>
      <c r="L388">
        <v>2</v>
      </c>
      <c r="M388">
        <v>2</v>
      </c>
      <c r="N388">
        <v>1</v>
      </c>
      <c r="O388">
        <v>11</v>
      </c>
      <c r="P388">
        <v>17</v>
      </c>
      <c r="Q388">
        <v>0.64700000000000002</v>
      </c>
      <c r="R388">
        <v>0.73699999999999999</v>
      </c>
      <c r="S388">
        <v>3</v>
      </c>
      <c r="T388">
        <v>6</v>
      </c>
      <c r="U388">
        <v>0.5</v>
      </c>
      <c r="V388">
        <v>5</v>
      </c>
      <c r="W388">
        <v>14</v>
      </c>
      <c r="X388">
        <v>19</v>
      </c>
      <c r="Y388">
        <v>5</v>
      </c>
      <c r="Z388">
        <v>3</v>
      </c>
      <c r="AA388">
        <v>3</v>
      </c>
      <c r="AB388">
        <v>4</v>
      </c>
      <c r="AC388">
        <v>8</v>
      </c>
      <c r="AD388">
        <v>31</v>
      </c>
    </row>
    <row r="389" spans="1:30">
      <c r="A389" s="72">
        <v>293</v>
      </c>
      <c r="B389" t="s">
        <v>1054</v>
      </c>
      <c r="C389" t="s">
        <v>769</v>
      </c>
      <c r="D389">
        <v>26</v>
      </c>
      <c r="E389" t="s">
        <v>826</v>
      </c>
      <c r="F389">
        <v>79</v>
      </c>
      <c r="G389">
        <v>55</v>
      </c>
      <c r="H389">
        <v>2250</v>
      </c>
      <c r="I389">
        <v>431</v>
      </c>
      <c r="J389">
        <v>979</v>
      </c>
      <c r="K389">
        <v>0.44</v>
      </c>
      <c r="L389">
        <v>115</v>
      </c>
      <c r="M389">
        <v>330</v>
      </c>
      <c r="N389">
        <v>0.34799999999999998</v>
      </c>
      <c r="O389">
        <v>316</v>
      </c>
      <c r="P389">
        <v>649</v>
      </c>
      <c r="Q389">
        <v>0.48699999999999999</v>
      </c>
      <c r="R389">
        <v>0.499</v>
      </c>
      <c r="S389">
        <v>231</v>
      </c>
      <c r="T389">
        <v>260</v>
      </c>
      <c r="U389">
        <v>0.88800000000000001</v>
      </c>
      <c r="V389">
        <v>65</v>
      </c>
      <c r="W389">
        <v>369</v>
      </c>
      <c r="X389">
        <v>434</v>
      </c>
      <c r="Y389">
        <v>172</v>
      </c>
      <c r="Z389">
        <v>88</v>
      </c>
      <c r="AA389">
        <v>32</v>
      </c>
      <c r="AB389">
        <v>80</v>
      </c>
      <c r="AC389">
        <v>140</v>
      </c>
      <c r="AD389">
        <v>1208</v>
      </c>
    </row>
    <row r="390" spans="1:30">
      <c r="A390" s="72">
        <v>294</v>
      </c>
      <c r="B390" t="s">
        <v>1058</v>
      </c>
      <c r="C390" t="s">
        <v>769</v>
      </c>
      <c r="D390">
        <v>23</v>
      </c>
      <c r="E390" t="s">
        <v>867</v>
      </c>
      <c r="F390">
        <v>63</v>
      </c>
      <c r="G390">
        <v>62</v>
      </c>
      <c r="H390">
        <v>2171</v>
      </c>
      <c r="I390">
        <v>530</v>
      </c>
      <c r="J390">
        <v>1135</v>
      </c>
      <c r="K390">
        <v>0.46700000000000003</v>
      </c>
      <c r="L390">
        <v>120</v>
      </c>
      <c r="M390">
        <v>321</v>
      </c>
      <c r="N390">
        <v>0.374</v>
      </c>
      <c r="O390">
        <v>410</v>
      </c>
      <c r="P390">
        <v>814</v>
      </c>
      <c r="Q390">
        <v>0.504</v>
      </c>
      <c r="R390">
        <v>0.52</v>
      </c>
      <c r="S390">
        <v>312</v>
      </c>
      <c r="T390">
        <v>375</v>
      </c>
      <c r="U390">
        <v>0.83199999999999996</v>
      </c>
      <c r="V390">
        <v>40</v>
      </c>
      <c r="W390">
        <v>254</v>
      </c>
      <c r="X390">
        <v>294</v>
      </c>
      <c r="Y390">
        <v>283</v>
      </c>
      <c r="Z390">
        <v>60</v>
      </c>
      <c r="AA390">
        <v>26</v>
      </c>
      <c r="AB390">
        <v>215</v>
      </c>
      <c r="AC390">
        <v>140</v>
      </c>
      <c r="AD390">
        <v>1492</v>
      </c>
    </row>
    <row r="391" spans="1:30">
      <c r="A391" s="72">
        <v>295</v>
      </c>
      <c r="B391" t="s">
        <v>1060</v>
      </c>
      <c r="C391" t="s">
        <v>794</v>
      </c>
      <c r="D391">
        <v>24</v>
      </c>
      <c r="E391" t="s">
        <v>790</v>
      </c>
      <c r="F391">
        <v>71</v>
      </c>
      <c r="G391">
        <v>33</v>
      </c>
      <c r="H391">
        <v>1327</v>
      </c>
      <c r="I391">
        <v>216</v>
      </c>
      <c r="J391">
        <v>424</v>
      </c>
      <c r="K391">
        <v>0.50900000000000001</v>
      </c>
      <c r="L391">
        <v>59</v>
      </c>
      <c r="M391">
        <v>181</v>
      </c>
      <c r="N391">
        <v>0.32600000000000001</v>
      </c>
      <c r="O391">
        <v>157</v>
      </c>
      <c r="P391">
        <v>243</v>
      </c>
      <c r="Q391">
        <v>0.64600000000000002</v>
      </c>
      <c r="R391">
        <v>0.57899999999999996</v>
      </c>
      <c r="S391">
        <v>50</v>
      </c>
      <c r="T391">
        <v>71</v>
      </c>
      <c r="U391">
        <v>0.70399999999999996</v>
      </c>
      <c r="V391">
        <v>56</v>
      </c>
      <c r="W391">
        <v>161</v>
      </c>
      <c r="X391">
        <v>217</v>
      </c>
      <c r="Y391">
        <v>53</v>
      </c>
      <c r="Z391">
        <v>31</v>
      </c>
      <c r="AA391">
        <v>30</v>
      </c>
      <c r="AB391">
        <v>46</v>
      </c>
      <c r="AC391">
        <v>116</v>
      </c>
      <c r="AD391">
        <v>541</v>
      </c>
    </row>
    <row r="392" spans="1:30">
      <c r="A392" s="72">
        <v>296</v>
      </c>
      <c r="B392" t="s">
        <v>1365</v>
      </c>
      <c r="C392" t="s">
        <v>766</v>
      </c>
      <c r="D392">
        <v>21</v>
      </c>
      <c r="E392" t="s">
        <v>786</v>
      </c>
      <c r="F392">
        <v>58</v>
      </c>
      <c r="G392">
        <v>1</v>
      </c>
      <c r="H392">
        <v>522</v>
      </c>
      <c r="I392">
        <v>99</v>
      </c>
      <c r="J392">
        <v>183</v>
      </c>
      <c r="K392">
        <v>0.54100000000000004</v>
      </c>
      <c r="L392">
        <v>8</v>
      </c>
      <c r="M392">
        <v>31</v>
      </c>
      <c r="N392">
        <v>0.25800000000000001</v>
      </c>
      <c r="O392">
        <v>91</v>
      </c>
      <c r="P392">
        <v>152</v>
      </c>
      <c r="Q392">
        <v>0.59899999999999998</v>
      </c>
      <c r="R392">
        <v>0.56299999999999994</v>
      </c>
      <c r="S392">
        <v>19</v>
      </c>
      <c r="T392">
        <v>31</v>
      </c>
      <c r="U392">
        <v>0.61299999999999999</v>
      </c>
      <c r="V392">
        <v>43</v>
      </c>
      <c r="W392">
        <v>82</v>
      </c>
      <c r="X392">
        <v>125</v>
      </c>
      <c r="Y392">
        <v>24</v>
      </c>
      <c r="Z392">
        <v>9</v>
      </c>
      <c r="AA392">
        <v>19</v>
      </c>
      <c r="AB392">
        <v>12</v>
      </c>
      <c r="AC392">
        <v>35</v>
      </c>
      <c r="AD392">
        <v>225</v>
      </c>
    </row>
    <row r="393" spans="1:30">
      <c r="A393" s="72">
        <v>297</v>
      </c>
      <c r="B393" t="s">
        <v>1061</v>
      </c>
      <c r="C393" t="s">
        <v>769</v>
      </c>
      <c r="D393">
        <v>33</v>
      </c>
      <c r="E393" t="s">
        <v>772</v>
      </c>
      <c r="F393">
        <v>34</v>
      </c>
      <c r="G393">
        <v>6</v>
      </c>
      <c r="H393">
        <v>428</v>
      </c>
      <c r="I393">
        <v>53</v>
      </c>
      <c r="J393">
        <v>129</v>
      </c>
      <c r="K393">
        <v>0.41099999999999998</v>
      </c>
      <c r="L393">
        <v>16</v>
      </c>
      <c r="M393">
        <v>55</v>
      </c>
      <c r="N393">
        <v>0.29099999999999998</v>
      </c>
      <c r="O393">
        <v>37</v>
      </c>
      <c r="P393">
        <v>74</v>
      </c>
      <c r="Q393">
        <v>0.5</v>
      </c>
      <c r="R393">
        <v>0.47299999999999998</v>
      </c>
      <c r="S393">
        <v>14</v>
      </c>
      <c r="T393">
        <v>21</v>
      </c>
      <c r="U393">
        <v>0.66700000000000004</v>
      </c>
      <c r="V393">
        <v>9</v>
      </c>
      <c r="W393">
        <v>45</v>
      </c>
      <c r="X393">
        <v>54</v>
      </c>
      <c r="Y393">
        <v>37</v>
      </c>
      <c r="Z393">
        <v>21</v>
      </c>
      <c r="AA393">
        <v>3</v>
      </c>
      <c r="AB393">
        <v>14</v>
      </c>
      <c r="AC393">
        <v>32</v>
      </c>
      <c r="AD393">
        <v>136</v>
      </c>
    </row>
    <row r="394" spans="1:30">
      <c r="A394" s="72">
        <v>297</v>
      </c>
      <c r="B394" t="s">
        <v>1061</v>
      </c>
      <c r="C394" t="s">
        <v>769</v>
      </c>
      <c r="D394">
        <v>33</v>
      </c>
      <c r="E394" t="s">
        <v>804</v>
      </c>
      <c r="F394">
        <v>12</v>
      </c>
      <c r="G394">
        <v>2</v>
      </c>
      <c r="H394">
        <v>160</v>
      </c>
      <c r="I394">
        <v>21</v>
      </c>
      <c r="J394">
        <v>47</v>
      </c>
      <c r="K394">
        <v>0.44700000000000001</v>
      </c>
      <c r="L394">
        <v>5</v>
      </c>
      <c r="M394">
        <v>16</v>
      </c>
      <c r="N394">
        <v>0.313</v>
      </c>
      <c r="O394">
        <v>16</v>
      </c>
      <c r="P394">
        <v>31</v>
      </c>
      <c r="Q394">
        <v>0.51600000000000001</v>
      </c>
      <c r="R394">
        <v>0.5</v>
      </c>
      <c r="S394">
        <v>9</v>
      </c>
      <c r="T394">
        <v>14</v>
      </c>
      <c r="U394">
        <v>0.64300000000000002</v>
      </c>
      <c r="V394">
        <v>6</v>
      </c>
      <c r="W394">
        <v>21</v>
      </c>
      <c r="X394">
        <v>27</v>
      </c>
      <c r="Y394">
        <v>16</v>
      </c>
      <c r="Z394">
        <v>8</v>
      </c>
      <c r="AA394">
        <v>2</v>
      </c>
      <c r="AB394">
        <v>5</v>
      </c>
      <c r="AC394">
        <v>13</v>
      </c>
      <c r="AD394">
        <v>56</v>
      </c>
    </row>
    <row r="395" spans="1:30">
      <c r="A395" s="72">
        <v>297</v>
      </c>
      <c r="B395" t="s">
        <v>1061</v>
      </c>
      <c r="C395" t="s">
        <v>769</v>
      </c>
      <c r="D395">
        <v>33</v>
      </c>
      <c r="E395" t="s">
        <v>773</v>
      </c>
      <c r="F395">
        <v>22</v>
      </c>
      <c r="G395">
        <v>4</v>
      </c>
      <c r="H395">
        <v>268</v>
      </c>
      <c r="I395">
        <v>32</v>
      </c>
      <c r="J395">
        <v>82</v>
      </c>
      <c r="K395">
        <v>0.39</v>
      </c>
      <c r="L395">
        <v>11</v>
      </c>
      <c r="M395">
        <v>39</v>
      </c>
      <c r="N395">
        <v>0.28199999999999997</v>
      </c>
      <c r="O395">
        <v>21</v>
      </c>
      <c r="P395">
        <v>43</v>
      </c>
      <c r="Q395">
        <v>0.48799999999999999</v>
      </c>
      <c r="R395">
        <v>0.45700000000000002</v>
      </c>
      <c r="S395">
        <v>5</v>
      </c>
      <c r="T395">
        <v>7</v>
      </c>
      <c r="U395">
        <v>0.71399999999999997</v>
      </c>
      <c r="V395">
        <v>3</v>
      </c>
      <c r="W395">
        <v>24</v>
      </c>
      <c r="X395">
        <v>27</v>
      </c>
      <c r="Y395">
        <v>21</v>
      </c>
      <c r="Z395">
        <v>13</v>
      </c>
      <c r="AA395">
        <v>1</v>
      </c>
      <c r="AB395">
        <v>9</v>
      </c>
      <c r="AC395">
        <v>19</v>
      </c>
      <c r="AD395">
        <v>80</v>
      </c>
    </row>
    <row r="396" spans="1:30">
      <c r="A396" s="72">
        <v>298</v>
      </c>
      <c r="B396" t="s">
        <v>1366</v>
      </c>
      <c r="C396" t="s">
        <v>769</v>
      </c>
      <c r="D396">
        <v>26</v>
      </c>
      <c r="E396" t="s">
        <v>822</v>
      </c>
      <c r="F396">
        <v>32</v>
      </c>
      <c r="G396">
        <v>0</v>
      </c>
      <c r="H396">
        <v>375</v>
      </c>
      <c r="I396">
        <v>56</v>
      </c>
      <c r="J396">
        <v>127</v>
      </c>
      <c r="K396">
        <v>0.441</v>
      </c>
      <c r="L396">
        <v>27</v>
      </c>
      <c r="M396">
        <v>68</v>
      </c>
      <c r="N396">
        <v>0.39700000000000002</v>
      </c>
      <c r="O396">
        <v>29</v>
      </c>
      <c r="P396">
        <v>59</v>
      </c>
      <c r="Q396">
        <v>0.49199999999999999</v>
      </c>
      <c r="R396">
        <v>0.54700000000000004</v>
      </c>
      <c r="S396">
        <v>19</v>
      </c>
      <c r="T396">
        <v>22</v>
      </c>
      <c r="U396">
        <v>0.86399999999999999</v>
      </c>
      <c r="V396">
        <v>8</v>
      </c>
      <c r="W396">
        <v>56</v>
      </c>
      <c r="X396">
        <v>64</v>
      </c>
      <c r="Y396">
        <v>13</v>
      </c>
      <c r="Z396">
        <v>13</v>
      </c>
      <c r="AA396">
        <v>0</v>
      </c>
      <c r="AB396">
        <v>11</v>
      </c>
      <c r="AC396">
        <v>28</v>
      </c>
      <c r="AD396">
        <v>158</v>
      </c>
    </row>
    <row r="397" spans="1:30">
      <c r="A397" s="72">
        <v>299</v>
      </c>
      <c r="B397" t="s">
        <v>1367</v>
      </c>
      <c r="C397" t="s">
        <v>811</v>
      </c>
      <c r="D397">
        <v>26</v>
      </c>
      <c r="E397" t="s">
        <v>867</v>
      </c>
      <c r="F397">
        <v>6</v>
      </c>
      <c r="G397">
        <v>3</v>
      </c>
      <c r="H397">
        <v>167</v>
      </c>
      <c r="I397">
        <v>38</v>
      </c>
      <c r="J397">
        <v>87</v>
      </c>
      <c r="K397">
        <v>0.437</v>
      </c>
      <c r="L397">
        <v>2</v>
      </c>
      <c r="M397">
        <v>5</v>
      </c>
      <c r="N397">
        <v>0.4</v>
      </c>
      <c r="O397">
        <v>36</v>
      </c>
      <c r="P397">
        <v>82</v>
      </c>
      <c r="Q397">
        <v>0.439</v>
      </c>
      <c r="R397">
        <v>0.44800000000000001</v>
      </c>
      <c r="S397">
        <v>8</v>
      </c>
      <c r="T397">
        <v>11</v>
      </c>
      <c r="U397">
        <v>0.72699999999999998</v>
      </c>
      <c r="V397">
        <v>4</v>
      </c>
      <c r="W397">
        <v>23</v>
      </c>
      <c r="X397">
        <v>27</v>
      </c>
      <c r="Y397">
        <v>30</v>
      </c>
      <c r="Z397">
        <v>11</v>
      </c>
      <c r="AA397">
        <v>1</v>
      </c>
      <c r="AB397">
        <v>10</v>
      </c>
      <c r="AC397">
        <v>14</v>
      </c>
      <c r="AD397">
        <v>86</v>
      </c>
    </row>
    <row r="398" spans="1:30">
      <c r="A398" s="72">
        <v>300</v>
      </c>
      <c r="B398" t="s">
        <v>1063</v>
      </c>
      <c r="C398" t="s">
        <v>776</v>
      </c>
      <c r="D398">
        <v>25</v>
      </c>
      <c r="E398" t="s">
        <v>831</v>
      </c>
      <c r="F398">
        <v>77</v>
      </c>
      <c r="G398">
        <v>31</v>
      </c>
      <c r="H398">
        <v>1544</v>
      </c>
      <c r="I398">
        <v>320</v>
      </c>
      <c r="J398">
        <v>648</v>
      </c>
      <c r="K398">
        <v>0.49399999999999999</v>
      </c>
      <c r="L398">
        <v>74</v>
      </c>
      <c r="M398">
        <v>204</v>
      </c>
      <c r="N398">
        <v>0.36299999999999999</v>
      </c>
      <c r="O398">
        <v>246</v>
      </c>
      <c r="P398">
        <v>444</v>
      </c>
      <c r="Q398">
        <v>0.55400000000000005</v>
      </c>
      <c r="R398">
        <v>0.55100000000000005</v>
      </c>
      <c r="S398">
        <v>140</v>
      </c>
      <c r="T398">
        <v>216</v>
      </c>
      <c r="U398">
        <v>0.64800000000000002</v>
      </c>
      <c r="V398">
        <v>158</v>
      </c>
      <c r="W398">
        <v>266</v>
      </c>
      <c r="X398">
        <v>424</v>
      </c>
      <c r="Y398">
        <v>86</v>
      </c>
      <c r="Z398">
        <v>27</v>
      </c>
      <c r="AA398">
        <v>69</v>
      </c>
      <c r="AB398">
        <v>97</v>
      </c>
      <c r="AC398">
        <v>200</v>
      </c>
      <c r="AD398">
        <v>854</v>
      </c>
    </row>
    <row r="399" spans="1:30">
      <c r="A399" s="72">
        <v>301</v>
      </c>
      <c r="B399" t="s">
        <v>1064</v>
      </c>
      <c r="C399" t="s">
        <v>794</v>
      </c>
      <c r="D399">
        <v>27</v>
      </c>
      <c r="E399" t="s">
        <v>869</v>
      </c>
      <c r="F399">
        <v>60</v>
      </c>
      <c r="G399">
        <v>60</v>
      </c>
      <c r="H399">
        <v>2040</v>
      </c>
      <c r="I399">
        <v>560</v>
      </c>
      <c r="J399">
        <v>1129</v>
      </c>
      <c r="K399">
        <v>0.496</v>
      </c>
      <c r="L399">
        <v>112</v>
      </c>
      <c r="M399">
        <v>302</v>
      </c>
      <c r="N399">
        <v>0.371</v>
      </c>
      <c r="O399">
        <v>448</v>
      </c>
      <c r="P399">
        <v>827</v>
      </c>
      <c r="Q399">
        <v>0.54200000000000004</v>
      </c>
      <c r="R399">
        <v>0.54600000000000004</v>
      </c>
      <c r="S399">
        <v>364</v>
      </c>
      <c r="T399">
        <v>426</v>
      </c>
      <c r="U399">
        <v>0.85399999999999998</v>
      </c>
      <c r="V399">
        <v>78</v>
      </c>
      <c r="W399">
        <v>361</v>
      </c>
      <c r="X399">
        <v>439</v>
      </c>
      <c r="Y399">
        <v>199</v>
      </c>
      <c r="Z399">
        <v>106</v>
      </c>
      <c r="AA399">
        <v>24</v>
      </c>
      <c r="AB399">
        <v>121</v>
      </c>
      <c r="AC399">
        <v>87</v>
      </c>
      <c r="AD399">
        <v>1596</v>
      </c>
    </row>
    <row r="400" spans="1:30">
      <c r="A400" s="72">
        <v>302</v>
      </c>
      <c r="B400" t="s">
        <v>1065</v>
      </c>
      <c r="C400" t="s">
        <v>776</v>
      </c>
      <c r="D400">
        <v>26</v>
      </c>
      <c r="E400" t="s">
        <v>790</v>
      </c>
      <c r="F400">
        <v>61</v>
      </c>
      <c r="G400">
        <v>2</v>
      </c>
      <c r="H400">
        <v>878</v>
      </c>
      <c r="I400">
        <v>132</v>
      </c>
      <c r="J400">
        <v>242</v>
      </c>
      <c r="K400">
        <v>0.54500000000000004</v>
      </c>
      <c r="L400">
        <v>50</v>
      </c>
      <c r="M400">
        <v>111</v>
      </c>
      <c r="N400">
        <v>0.45</v>
      </c>
      <c r="O400">
        <v>82</v>
      </c>
      <c r="P400">
        <v>131</v>
      </c>
      <c r="Q400">
        <v>0.626</v>
      </c>
      <c r="R400">
        <v>0.64900000000000002</v>
      </c>
      <c r="S400">
        <v>43</v>
      </c>
      <c r="T400">
        <v>51</v>
      </c>
      <c r="U400">
        <v>0.84299999999999997</v>
      </c>
      <c r="V400">
        <v>49</v>
      </c>
      <c r="W400">
        <v>184</v>
      </c>
      <c r="X400">
        <v>233</v>
      </c>
      <c r="Y400">
        <v>75</v>
      </c>
      <c r="Z400">
        <v>13</v>
      </c>
      <c r="AA400">
        <v>9</v>
      </c>
      <c r="AB400">
        <v>43</v>
      </c>
      <c r="AC400">
        <v>105</v>
      </c>
      <c r="AD400">
        <v>357</v>
      </c>
    </row>
    <row r="401" spans="1:30">
      <c r="A401" s="72">
        <v>303</v>
      </c>
      <c r="B401" t="s">
        <v>1066</v>
      </c>
      <c r="C401" t="s">
        <v>766</v>
      </c>
      <c r="D401">
        <v>29</v>
      </c>
      <c r="E401" t="s">
        <v>829</v>
      </c>
      <c r="F401">
        <v>41</v>
      </c>
      <c r="G401">
        <v>1</v>
      </c>
      <c r="H401">
        <v>402</v>
      </c>
      <c r="I401">
        <v>66</v>
      </c>
      <c r="J401">
        <v>113</v>
      </c>
      <c r="K401">
        <v>0.58399999999999996</v>
      </c>
      <c r="L401">
        <v>1</v>
      </c>
      <c r="M401">
        <v>11</v>
      </c>
      <c r="N401">
        <v>9.0999999999999998E-2</v>
      </c>
      <c r="O401">
        <v>65</v>
      </c>
      <c r="P401">
        <v>102</v>
      </c>
      <c r="Q401">
        <v>0.63700000000000001</v>
      </c>
      <c r="R401">
        <v>0.58799999999999997</v>
      </c>
      <c r="S401">
        <v>23</v>
      </c>
      <c r="T401">
        <v>31</v>
      </c>
      <c r="U401">
        <v>0.74199999999999999</v>
      </c>
      <c r="V401">
        <v>27</v>
      </c>
      <c r="W401">
        <v>70</v>
      </c>
      <c r="X401">
        <v>97</v>
      </c>
      <c r="Y401">
        <v>14</v>
      </c>
      <c r="Z401">
        <v>12</v>
      </c>
      <c r="AA401">
        <v>4</v>
      </c>
      <c r="AB401">
        <v>23</v>
      </c>
      <c r="AC401">
        <v>60</v>
      </c>
      <c r="AD401">
        <v>156</v>
      </c>
    </row>
    <row r="402" spans="1:30">
      <c r="A402" s="72">
        <v>304</v>
      </c>
      <c r="B402" t="s">
        <v>1067</v>
      </c>
      <c r="C402" t="s">
        <v>794</v>
      </c>
      <c r="D402">
        <v>24</v>
      </c>
      <c r="E402" t="s">
        <v>774</v>
      </c>
      <c r="F402">
        <v>40</v>
      </c>
      <c r="G402">
        <v>25</v>
      </c>
      <c r="H402">
        <v>1063</v>
      </c>
      <c r="I402">
        <v>207</v>
      </c>
      <c r="J402">
        <v>483</v>
      </c>
      <c r="K402">
        <v>0.42899999999999999</v>
      </c>
      <c r="L402">
        <v>48</v>
      </c>
      <c r="M402">
        <v>154</v>
      </c>
      <c r="N402">
        <v>0.312</v>
      </c>
      <c r="O402">
        <v>159</v>
      </c>
      <c r="P402">
        <v>329</v>
      </c>
      <c r="Q402">
        <v>0.48299999999999998</v>
      </c>
      <c r="R402">
        <v>0.47799999999999998</v>
      </c>
      <c r="S402">
        <v>85</v>
      </c>
      <c r="T402">
        <v>123</v>
      </c>
      <c r="U402">
        <v>0.69099999999999995</v>
      </c>
      <c r="V402">
        <v>35</v>
      </c>
      <c r="W402">
        <v>116</v>
      </c>
      <c r="X402">
        <v>151</v>
      </c>
      <c r="Y402">
        <v>156</v>
      </c>
      <c r="Z402">
        <v>42</v>
      </c>
      <c r="AA402">
        <v>14</v>
      </c>
      <c r="AB402">
        <v>69</v>
      </c>
      <c r="AC402">
        <v>77</v>
      </c>
      <c r="AD402">
        <v>547</v>
      </c>
    </row>
    <row r="403" spans="1:30">
      <c r="A403" s="72">
        <v>305</v>
      </c>
      <c r="B403" t="s">
        <v>1069</v>
      </c>
      <c r="C403" t="s">
        <v>811</v>
      </c>
      <c r="D403">
        <v>28</v>
      </c>
      <c r="E403" t="s">
        <v>790</v>
      </c>
      <c r="F403">
        <v>80</v>
      </c>
      <c r="G403">
        <v>80</v>
      </c>
      <c r="H403">
        <v>2838</v>
      </c>
      <c r="I403">
        <v>681</v>
      </c>
      <c r="J403">
        <v>1533</v>
      </c>
      <c r="K403">
        <v>0.44400000000000001</v>
      </c>
      <c r="L403">
        <v>237</v>
      </c>
      <c r="M403">
        <v>643</v>
      </c>
      <c r="N403">
        <v>0.36899999999999999</v>
      </c>
      <c r="O403">
        <v>444</v>
      </c>
      <c r="P403">
        <v>890</v>
      </c>
      <c r="Q403">
        <v>0.499</v>
      </c>
      <c r="R403">
        <v>0.52200000000000002</v>
      </c>
      <c r="S403">
        <v>468</v>
      </c>
      <c r="T403">
        <v>513</v>
      </c>
      <c r="U403">
        <v>0.91200000000000003</v>
      </c>
      <c r="V403">
        <v>68</v>
      </c>
      <c r="W403">
        <v>303</v>
      </c>
      <c r="X403">
        <v>371</v>
      </c>
      <c r="Y403">
        <v>551</v>
      </c>
      <c r="Z403">
        <v>88</v>
      </c>
      <c r="AA403">
        <v>34</v>
      </c>
      <c r="AB403">
        <v>212</v>
      </c>
      <c r="AC403">
        <v>148</v>
      </c>
      <c r="AD403">
        <v>2067</v>
      </c>
    </row>
    <row r="404" spans="1:30">
      <c r="A404" s="72">
        <v>306</v>
      </c>
      <c r="B404" t="s">
        <v>1070</v>
      </c>
      <c r="C404" t="s">
        <v>811</v>
      </c>
      <c r="D404">
        <v>30</v>
      </c>
      <c r="E404" t="s">
        <v>772</v>
      </c>
      <c r="F404">
        <v>74</v>
      </c>
      <c r="G404">
        <v>4</v>
      </c>
      <c r="H404">
        <v>1436</v>
      </c>
      <c r="I404">
        <v>238</v>
      </c>
      <c r="J404">
        <v>541</v>
      </c>
      <c r="K404">
        <v>0.44</v>
      </c>
      <c r="L404">
        <v>55</v>
      </c>
      <c r="M404">
        <v>187</v>
      </c>
      <c r="N404">
        <v>0.29399999999999998</v>
      </c>
      <c r="O404">
        <v>183</v>
      </c>
      <c r="P404">
        <v>354</v>
      </c>
      <c r="Q404">
        <v>0.51700000000000002</v>
      </c>
      <c r="R404">
        <v>0.49099999999999999</v>
      </c>
      <c r="S404">
        <v>176</v>
      </c>
      <c r="T404">
        <v>210</v>
      </c>
      <c r="U404">
        <v>0.83799999999999997</v>
      </c>
      <c r="V404">
        <v>22</v>
      </c>
      <c r="W404">
        <v>157</v>
      </c>
      <c r="X404">
        <v>179</v>
      </c>
      <c r="Y404">
        <v>231</v>
      </c>
      <c r="Z404">
        <v>47</v>
      </c>
      <c r="AA404">
        <v>13</v>
      </c>
      <c r="AB404">
        <v>124</v>
      </c>
      <c r="AC404">
        <v>144</v>
      </c>
      <c r="AD404">
        <v>707</v>
      </c>
    </row>
    <row r="405" spans="1:30">
      <c r="A405" s="72">
        <v>306</v>
      </c>
      <c r="B405" t="s">
        <v>1070</v>
      </c>
      <c r="C405" t="s">
        <v>811</v>
      </c>
      <c r="D405">
        <v>30</v>
      </c>
      <c r="E405" t="s">
        <v>831</v>
      </c>
      <c r="F405">
        <v>51</v>
      </c>
      <c r="G405">
        <v>1</v>
      </c>
      <c r="H405">
        <v>1003</v>
      </c>
      <c r="I405">
        <v>180</v>
      </c>
      <c r="J405">
        <v>386</v>
      </c>
      <c r="K405">
        <v>0.46600000000000003</v>
      </c>
      <c r="L405">
        <v>44</v>
      </c>
      <c r="M405">
        <v>132</v>
      </c>
      <c r="N405">
        <v>0.33300000000000002</v>
      </c>
      <c r="O405">
        <v>136</v>
      </c>
      <c r="P405">
        <v>254</v>
      </c>
      <c r="Q405">
        <v>0.53500000000000003</v>
      </c>
      <c r="R405">
        <v>0.52300000000000002</v>
      </c>
      <c r="S405">
        <v>142</v>
      </c>
      <c r="T405">
        <v>168</v>
      </c>
      <c r="U405">
        <v>0.84499999999999997</v>
      </c>
      <c r="V405">
        <v>16</v>
      </c>
      <c r="W405">
        <v>103</v>
      </c>
      <c r="X405">
        <v>119</v>
      </c>
      <c r="Y405">
        <v>181</v>
      </c>
      <c r="Z405">
        <v>38</v>
      </c>
      <c r="AA405">
        <v>7</v>
      </c>
      <c r="AB405">
        <v>98</v>
      </c>
      <c r="AC405">
        <v>96</v>
      </c>
      <c r="AD405">
        <v>546</v>
      </c>
    </row>
    <row r="406" spans="1:30">
      <c r="A406" s="72">
        <v>306</v>
      </c>
      <c r="B406" t="s">
        <v>1070</v>
      </c>
      <c r="C406" t="s">
        <v>811</v>
      </c>
      <c r="D406">
        <v>30</v>
      </c>
      <c r="E406" t="s">
        <v>869</v>
      </c>
      <c r="F406">
        <v>23</v>
      </c>
      <c r="G406">
        <v>3</v>
      </c>
      <c r="H406">
        <v>433</v>
      </c>
      <c r="I406">
        <v>58</v>
      </c>
      <c r="J406">
        <v>155</v>
      </c>
      <c r="K406">
        <v>0.374</v>
      </c>
      <c r="L406">
        <v>11</v>
      </c>
      <c r="M406">
        <v>55</v>
      </c>
      <c r="N406">
        <v>0.2</v>
      </c>
      <c r="O406">
        <v>47</v>
      </c>
      <c r="P406">
        <v>100</v>
      </c>
      <c r="Q406">
        <v>0.47</v>
      </c>
      <c r="R406">
        <v>0.41</v>
      </c>
      <c r="S406">
        <v>34</v>
      </c>
      <c r="T406">
        <v>42</v>
      </c>
      <c r="U406">
        <v>0.81</v>
      </c>
      <c r="V406">
        <v>6</v>
      </c>
      <c r="W406">
        <v>54</v>
      </c>
      <c r="X406">
        <v>60</v>
      </c>
      <c r="Y406">
        <v>50</v>
      </c>
      <c r="Z406">
        <v>9</v>
      </c>
      <c r="AA406">
        <v>6</v>
      </c>
      <c r="AB406">
        <v>26</v>
      </c>
      <c r="AC406">
        <v>48</v>
      </c>
      <c r="AD406">
        <v>161</v>
      </c>
    </row>
    <row r="407" spans="1:30">
      <c r="A407" s="72">
        <v>307</v>
      </c>
      <c r="B407" t="s">
        <v>1071</v>
      </c>
      <c r="C407" t="s">
        <v>811</v>
      </c>
      <c r="D407">
        <v>33</v>
      </c>
      <c r="E407" t="s">
        <v>822</v>
      </c>
      <c r="F407">
        <v>64</v>
      </c>
      <c r="G407">
        <v>0</v>
      </c>
      <c r="H407">
        <v>967</v>
      </c>
      <c r="I407">
        <v>109</v>
      </c>
      <c r="J407">
        <v>210</v>
      </c>
      <c r="K407">
        <v>0.51900000000000002</v>
      </c>
      <c r="L407">
        <v>0</v>
      </c>
      <c r="M407">
        <v>2</v>
      </c>
      <c r="N407">
        <v>0</v>
      </c>
      <c r="O407">
        <v>109</v>
      </c>
      <c r="P407">
        <v>208</v>
      </c>
      <c r="Q407">
        <v>0.52400000000000002</v>
      </c>
      <c r="R407">
        <v>0.51900000000000002</v>
      </c>
      <c r="S407">
        <v>40</v>
      </c>
      <c r="T407">
        <v>51</v>
      </c>
      <c r="U407">
        <v>0.78400000000000003</v>
      </c>
      <c r="V407">
        <v>42</v>
      </c>
      <c r="W407">
        <v>75</v>
      </c>
      <c r="X407">
        <v>117</v>
      </c>
      <c r="Y407">
        <v>114</v>
      </c>
      <c r="Z407">
        <v>31</v>
      </c>
      <c r="AA407">
        <v>27</v>
      </c>
      <c r="AB407">
        <v>38</v>
      </c>
      <c r="AC407">
        <v>74</v>
      </c>
      <c r="AD407">
        <v>258</v>
      </c>
    </row>
    <row r="408" spans="1:30">
      <c r="A408" s="72">
        <v>308</v>
      </c>
      <c r="B408" t="s">
        <v>1506</v>
      </c>
      <c r="C408" t="s">
        <v>769</v>
      </c>
      <c r="D408">
        <v>26</v>
      </c>
      <c r="E408" t="s">
        <v>829</v>
      </c>
      <c r="F408">
        <v>1</v>
      </c>
      <c r="G408">
        <v>0</v>
      </c>
      <c r="H408">
        <v>4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R408">
        <v>0</v>
      </c>
      <c r="S408">
        <v>0</v>
      </c>
      <c r="T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1</v>
      </c>
      <c r="AC408">
        <v>0</v>
      </c>
      <c r="AD408">
        <v>0</v>
      </c>
    </row>
    <row r="409" spans="1:30">
      <c r="A409" s="72">
        <v>309</v>
      </c>
      <c r="B409" t="s">
        <v>1073</v>
      </c>
      <c r="C409" t="s">
        <v>776</v>
      </c>
      <c r="D409">
        <v>22</v>
      </c>
      <c r="E409" t="s">
        <v>822</v>
      </c>
      <c r="F409">
        <v>80</v>
      </c>
      <c r="G409">
        <v>24</v>
      </c>
      <c r="H409">
        <v>1481</v>
      </c>
      <c r="I409">
        <v>217</v>
      </c>
      <c r="J409">
        <v>347</v>
      </c>
      <c r="K409">
        <v>0.625</v>
      </c>
      <c r="L409">
        <v>1</v>
      </c>
      <c r="M409">
        <v>10</v>
      </c>
      <c r="N409">
        <v>0.1</v>
      </c>
      <c r="O409">
        <v>216</v>
      </c>
      <c r="P409">
        <v>337</v>
      </c>
      <c r="Q409">
        <v>0.64100000000000001</v>
      </c>
      <c r="R409">
        <v>0.627</v>
      </c>
      <c r="S409">
        <v>65</v>
      </c>
      <c r="T409">
        <v>105</v>
      </c>
      <c r="U409">
        <v>0.61899999999999999</v>
      </c>
      <c r="V409">
        <v>194</v>
      </c>
      <c r="W409">
        <v>223</v>
      </c>
      <c r="X409">
        <v>417</v>
      </c>
      <c r="Y409">
        <v>123</v>
      </c>
      <c r="Z409">
        <v>46</v>
      </c>
      <c r="AA409">
        <v>53</v>
      </c>
      <c r="AB409">
        <v>51</v>
      </c>
      <c r="AC409">
        <v>211</v>
      </c>
      <c r="AD409">
        <v>500</v>
      </c>
    </row>
    <row r="410" spans="1:30">
      <c r="A410" s="72">
        <v>310</v>
      </c>
      <c r="B410" t="s">
        <v>1074</v>
      </c>
      <c r="C410" t="s">
        <v>776</v>
      </c>
      <c r="D410">
        <v>30</v>
      </c>
      <c r="E410" t="s">
        <v>802</v>
      </c>
      <c r="F410">
        <v>81</v>
      </c>
      <c r="G410">
        <v>81</v>
      </c>
      <c r="H410">
        <v>2322</v>
      </c>
      <c r="I410">
        <v>355</v>
      </c>
      <c r="J410">
        <v>786</v>
      </c>
      <c r="K410">
        <v>0.45200000000000001</v>
      </c>
      <c r="L410">
        <v>187</v>
      </c>
      <c r="M410">
        <v>512</v>
      </c>
      <c r="N410">
        <v>0.36499999999999999</v>
      </c>
      <c r="O410">
        <v>168</v>
      </c>
      <c r="P410">
        <v>274</v>
      </c>
      <c r="Q410">
        <v>0.61299999999999999</v>
      </c>
      <c r="R410">
        <v>0.57099999999999995</v>
      </c>
      <c r="S410">
        <v>112</v>
      </c>
      <c r="T410">
        <v>133</v>
      </c>
      <c r="U410">
        <v>0.84199999999999997</v>
      </c>
      <c r="V410">
        <v>33</v>
      </c>
      <c r="W410">
        <v>363</v>
      </c>
      <c r="X410">
        <v>396</v>
      </c>
      <c r="Y410">
        <v>98</v>
      </c>
      <c r="Z410">
        <v>51</v>
      </c>
      <c r="AA410">
        <v>179</v>
      </c>
      <c r="AB410">
        <v>82</v>
      </c>
      <c r="AC410">
        <v>189</v>
      </c>
      <c r="AD410">
        <v>1009</v>
      </c>
    </row>
    <row r="411" spans="1:30">
      <c r="A411" s="72">
        <v>311</v>
      </c>
      <c r="B411" t="s">
        <v>1075</v>
      </c>
      <c r="C411" t="s">
        <v>776</v>
      </c>
      <c r="D411">
        <v>30</v>
      </c>
      <c r="E411" t="s">
        <v>867</v>
      </c>
      <c r="F411">
        <v>74</v>
      </c>
      <c r="G411">
        <v>36</v>
      </c>
      <c r="H411">
        <v>1606</v>
      </c>
      <c r="I411">
        <v>304</v>
      </c>
      <c r="J411">
        <v>535</v>
      </c>
      <c r="K411">
        <v>0.56799999999999995</v>
      </c>
      <c r="L411">
        <v>7</v>
      </c>
      <c r="M411">
        <v>31</v>
      </c>
      <c r="N411">
        <v>0.22600000000000001</v>
      </c>
      <c r="O411">
        <v>297</v>
      </c>
      <c r="P411">
        <v>504</v>
      </c>
      <c r="Q411">
        <v>0.58899999999999997</v>
      </c>
      <c r="R411">
        <v>0.57499999999999996</v>
      </c>
      <c r="S411">
        <v>89</v>
      </c>
      <c r="T411">
        <v>123</v>
      </c>
      <c r="U411">
        <v>0.72399999999999998</v>
      </c>
      <c r="V411">
        <v>140</v>
      </c>
      <c r="W411">
        <v>146</v>
      </c>
      <c r="X411">
        <v>286</v>
      </c>
      <c r="Y411">
        <v>89</v>
      </c>
      <c r="Z411">
        <v>11</v>
      </c>
      <c r="AA411">
        <v>78</v>
      </c>
      <c r="AB411">
        <v>96</v>
      </c>
      <c r="AC411">
        <v>124</v>
      </c>
      <c r="AD411">
        <v>704</v>
      </c>
    </row>
    <row r="412" spans="1:30">
      <c r="A412" s="72">
        <v>312</v>
      </c>
      <c r="B412" t="s">
        <v>1076</v>
      </c>
      <c r="C412" t="s">
        <v>766</v>
      </c>
      <c r="D412">
        <v>30</v>
      </c>
      <c r="E412" t="s">
        <v>792</v>
      </c>
      <c r="F412">
        <v>22</v>
      </c>
      <c r="G412">
        <v>21</v>
      </c>
      <c r="H412">
        <v>598</v>
      </c>
      <c r="I412">
        <v>109</v>
      </c>
      <c r="J412">
        <v>283</v>
      </c>
      <c r="K412">
        <v>0.38500000000000001</v>
      </c>
      <c r="L412">
        <v>53</v>
      </c>
      <c r="M412">
        <v>147</v>
      </c>
      <c r="N412">
        <v>0.36099999999999999</v>
      </c>
      <c r="O412">
        <v>56</v>
      </c>
      <c r="P412">
        <v>136</v>
      </c>
      <c r="Q412">
        <v>0.41199999999999998</v>
      </c>
      <c r="R412">
        <v>0.47899999999999998</v>
      </c>
      <c r="S412">
        <v>103</v>
      </c>
      <c r="T412">
        <v>114</v>
      </c>
      <c r="U412">
        <v>0.90400000000000003</v>
      </c>
      <c r="V412">
        <v>33</v>
      </c>
      <c r="W412">
        <v>206</v>
      </c>
      <c r="X412">
        <v>239</v>
      </c>
      <c r="Y412">
        <v>48</v>
      </c>
      <c r="Z412">
        <v>6</v>
      </c>
      <c r="AA412">
        <v>5</v>
      </c>
      <c r="AB412">
        <v>42</v>
      </c>
      <c r="AC412">
        <v>54</v>
      </c>
      <c r="AD412">
        <v>374</v>
      </c>
    </row>
    <row r="413" spans="1:30">
      <c r="A413" s="72">
        <v>313</v>
      </c>
      <c r="B413" t="s">
        <v>1077</v>
      </c>
      <c r="C413" t="s">
        <v>811</v>
      </c>
      <c r="D413">
        <v>32</v>
      </c>
      <c r="E413" t="s">
        <v>869</v>
      </c>
      <c r="F413">
        <v>65</v>
      </c>
      <c r="G413">
        <v>65</v>
      </c>
      <c r="H413">
        <v>2213</v>
      </c>
      <c r="I413">
        <v>304</v>
      </c>
      <c r="J413">
        <v>739</v>
      </c>
      <c r="K413">
        <v>0.41099999999999998</v>
      </c>
      <c r="L413">
        <v>157</v>
      </c>
      <c r="M413">
        <v>453</v>
      </c>
      <c r="N413">
        <v>0.34699999999999998</v>
      </c>
      <c r="O413">
        <v>147</v>
      </c>
      <c r="P413">
        <v>286</v>
      </c>
      <c r="Q413">
        <v>0.51400000000000001</v>
      </c>
      <c r="R413">
        <v>0.51800000000000002</v>
      </c>
      <c r="S413">
        <v>161</v>
      </c>
      <c r="T413">
        <v>194</v>
      </c>
      <c r="U413">
        <v>0.83</v>
      </c>
      <c r="V413">
        <v>41</v>
      </c>
      <c r="W413">
        <v>271</v>
      </c>
      <c r="X413">
        <v>312</v>
      </c>
      <c r="Y413">
        <v>564</v>
      </c>
      <c r="Z413">
        <v>91</v>
      </c>
      <c r="AA413">
        <v>31</v>
      </c>
      <c r="AB413">
        <v>182</v>
      </c>
      <c r="AC413">
        <v>166</v>
      </c>
      <c r="AD413">
        <v>926</v>
      </c>
    </row>
    <row r="414" spans="1:30">
      <c r="A414" s="72">
        <v>314</v>
      </c>
      <c r="B414" t="s">
        <v>1507</v>
      </c>
      <c r="C414" t="s">
        <v>811</v>
      </c>
      <c r="D414">
        <v>25</v>
      </c>
      <c r="E414" t="s">
        <v>869</v>
      </c>
      <c r="F414">
        <v>12</v>
      </c>
      <c r="G414">
        <v>0</v>
      </c>
      <c r="H414">
        <v>55</v>
      </c>
      <c r="I414">
        <v>8</v>
      </c>
      <c r="J414">
        <v>18</v>
      </c>
      <c r="K414">
        <v>0.44400000000000001</v>
      </c>
      <c r="L414">
        <v>4</v>
      </c>
      <c r="M414">
        <v>8</v>
      </c>
      <c r="N414">
        <v>0.5</v>
      </c>
      <c r="O414">
        <v>4</v>
      </c>
      <c r="P414">
        <v>10</v>
      </c>
      <c r="Q414">
        <v>0.4</v>
      </c>
      <c r="R414">
        <v>0.55600000000000005</v>
      </c>
      <c r="S414">
        <v>9</v>
      </c>
      <c r="T414">
        <v>11</v>
      </c>
      <c r="U414">
        <v>0.81799999999999995</v>
      </c>
      <c r="V414">
        <v>1</v>
      </c>
      <c r="W414">
        <v>8</v>
      </c>
      <c r="X414">
        <v>9</v>
      </c>
      <c r="Y414">
        <v>6</v>
      </c>
      <c r="Z414">
        <v>0</v>
      </c>
      <c r="AA414">
        <v>0</v>
      </c>
      <c r="AB414">
        <v>2</v>
      </c>
      <c r="AC414">
        <v>5</v>
      </c>
      <c r="AD414">
        <v>29</v>
      </c>
    </row>
    <row r="415" spans="1:30">
      <c r="A415" s="72">
        <v>315</v>
      </c>
      <c r="B415" t="s">
        <v>1508</v>
      </c>
      <c r="C415" t="s">
        <v>811</v>
      </c>
      <c r="D415">
        <v>29</v>
      </c>
      <c r="E415" t="s">
        <v>829</v>
      </c>
      <c r="F415">
        <v>1</v>
      </c>
      <c r="G415">
        <v>0</v>
      </c>
      <c r="H415">
        <v>6</v>
      </c>
      <c r="I415">
        <v>0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R415">
        <v>0</v>
      </c>
      <c r="S415">
        <v>2</v>
      </c>
      <c r="T415">
        <v>2</v>
      </c>
      <c r="U415">
        <v>1</v>
      </c>
      <c r="V415">
        <v>0</v>
      </c>
      <c r="W415">
        <v>3</v>
      </c>
      <c r="X415">
        <v>3</v>
      </c>
      <c r="Y415">
        <v>1</v>
      </c>
      <c r="Z415">
        <v>0</v>
      </c>
      <c r="AA415">
        <v>0</v>
      </c>
      <c r="AB415">
        <v>0</v>
      </c>
      <c r="AC415">
        <v>1</v>
      </c>
      <c r="AD415">
        <v>2</v>
      </c>
    </row>
    <row r="416" spans="1:30">
      <c r="A416" s="72">
        <v>316</v>
      </c>
      <c r="B416" t="s">
        <v>1079</v>
      </c>
      <c r="C416" t="s">
        <v>794</v>
      </c>
      <c r="D416">
        <v>23</v>
      </c>
      <c r="E416" t="s">
        <v>772</v>
      </c>
      <c r="F416">
        <v>50</v>
      </c>
      <c r="G416">
        <v>7</v>
      </c>
      <c r="H416">
        <v>669</v>
      </c>
      <c r="I416">
        <v>82</v>
      </c>
      <c r="J416">
        <v>218</v>
      </c>
      <c r="K416">
        <v>0.376</v>
      </c>
      <c r="L416">
        <v>36</v>
      </c>
      <c r="M416">
        <v>116</v>
      </c>
      <c r="N416">
        <v>0.31</v>
      </c>
      <c r="O416">
        <v>46</v>
      </c>
      <c r="P416">
        <v>102</v>
      </c>
      <c r="Q416">
        <v>0.45100000000000001</v>
      </c>
      <c r="R416">
        <v>0.45900000000000002</v>
      </c>
      <c r="S416">
        <v>31</v>
      </c>
      <c r="T416">
        <v>41</v>
      </c>
      <c r="U416">
        <v>0.75600000000000001</v>
      </c>
      <c r="V416">
        <v>11</v>
      </c>
      <c r="W416">
        <v>86</v>
      </c>
      <c r="X416">
        <v>97</v>
      </c>
      <c r="Y416">
        <v>26</v>
      </c>
      <c r="Z416">
        <v>19</v>
      </c>
      <c r="AA416">
        <v>8</v>
      </c>
      <c r="AB416">
        <v>21</v>
      </c>
      <c r="AC416">
        <v>73</v>
      </c>
      <c r="AD416">
        <v>231</v>
      </c>
    </row>
    <row r="417" spans="1:30">
      <c r="A417" s="72">
        <v>316</v>
      </c>
      <c r="B417" t="s">
        <v>1079</v>
      </c>
      <c r="C417" t="s">
        <v>794</v>
      </c>
      <c r="D417">
        <v>23</v>
      </c>
      <c r="E417" t="s">
        <v>770</v>
      </c>
      <c r="F417">
        <v>21</v>
      </c>
      <c r="G417">
        <v>1</v>
      </c>
      <c r="H417">
        <v>123</v>
      </c>
      <c r="I417">
        <v>13</v>
      </c>
      <c r="J417">
        <v>43</v>
      </c>
      <c r="K417">
        <v>0.30199999999999999</v>
      </c>
      <c r="L417">
        <v>5</v>
      </c>
      <c r="M417">
        <v>22</v>
      </c>
      <c r="N417">
        <v>0.22700000000000001</v>
      </c>
      <c r="O417">
        <v>8</v>
      </c>
      <c r="P417">
        <v>21</v>
      </c>
      <c r="Q417">
        <v>0.38100000000000001</v>
      </c>
      <c r="R417">
        <v>0.36</v>
      </c>
      <c r="S417">
        <v>4</v>
      </c>
      <c r="T417">
        <v>6</v>
      </c>
      <c r="U417">
        <v>0.66700000000000004</v>
      </c>
      <c r="V417">
        <v>4</v>
      </c>
      <c r="W417">
        <v>14</v>
      </c>
      <c r="X417">
        <v>18</v>
      </c>
      <c r="Y417">
        <v>4</v>
      </c>
      <c r="Z417">
        <v>4</v>
      </c>
      <c r="AA417">
        <v>1</v>
      </c>
      <c r="AB417">
        <v>5</v>
      </c>
      <c r="AC417">
        <v>14</v>
      </c>
      <c r="AD417">
        <v>35</v>
      </c>
    </row>
    <row r="418" spans="1:30">
      <c r="A418" s="72">
        <v>316</v>
      </c>
      <c r="B418" t="s">
        <v>1079</v>
      </c>
      <c r="C418" t="s">
        <v>794</v>
      </c>
      <c r="D418">
        <v>23</v>
      </c>
      <c r="E418" t="s">
        <v>867</v>
      </c>
      <c r="F418">
        <v>29</v>
      </c>
      <c r="G418">
        <v>6</v>
      </c>
      <c r="H418">
        <v>546</v>
      </c>
      <c r="I418">
        <v>69</v>
      </c>
      <c r="J418">
        <v>175</v>
      </c>
      <c r="K418">
        <v>0.39400000000000002</v>
      </c>
      <c r="L418">
        <v>31</v>
      </c>
      <c r="M418">
        <v>94</v>
      </c>
      <c r="N418">
        <v>0.33</v>
      </c>
      <c r="O418">
        <v>38</v>
      </c>
      <c r="P418">
        <v>81</v>
      </c>
      <c r="Q418">
        <v>0.46899999999999997</v>
      </c>
      <c r="R418">
        <v>0.48299999999999998</v>
      </c>
      <c r="S418">
        <v>27</v>
      </c>
      <c r="T418">
        <v>35</v>
      </c>
      <c r="U418">
        <v>0.77100000000000002</v>
      </c>
      <c r="V418">
        <v>7</v>
      </c>
      <c r="W418">
        <v>72</v>
      </c>
      <c r="X418">
        <v>79</v>
      </c>
      <c r="Y418">
        <v>22</v>
      </c>
      <c r="Z418">
        <v>15</v>
      </c>
      <c r="AA418">
        <v>7</v>
      </c>
      <c r="AB418">
        <v>16</v>
      </c>
      <c r="AC418">
        <v>59</v>
      </c>
      <c r="AD418">
        <v>196</v>
      </c>
    </row>
    <row r="419" spans="1:30">
      <c r="A419" s="72">
        <v>317</v>
      </c>
      <c r="B419" t="s">
        <v>1368</v>
      </c>
      <c r="C419" t="s">
        <v>766</v>
      </c>
      <c r="D419">
        <v>22</v>
      </c>
      <c r="E419" t="s">
        <v>808</v>
      </c>
      <c r="F419">
        <v>25</v>
      </c>
      <c r="G419">
        <v>0</v>
      </c>
      <c r="H419">
        <v>94</v>
      </c>
      <c r="I419">
        <v>9</v>
      </c>
      <c r="J419">
        <v>18</v>
      </c>
      <c r="K419">
        <v>0.5</v>
      </c>
      <c r="L419">
        <v>4</v>
      </c>
      <c r="M419">
        <v>10</v>
      </c>
      <c r="N419">
        <v>0.4</v>
      </c>
      <c r="O419">
        <v>5</v>
      </c>
      <c r="P419">
        <v>8</v>
      </c>
      <c r="Q419">
        <v>0.625</v>
      </c>
      <c r="R419">
        <v>0.61099999999999999</v>
      </c>
      <c r="S419">
        <v>1</v>
      </c>
      <c r="T419">
        <v>3</v>
      </c>
      <c r="U419">
        <v>0.33300000000000002</v>
      </c>
      <c r="V419">
        <v>7</v>
      </c>
      <c r="W419">
        <v>11</v>
      </c>
      <c r="X419">
        <v>18</v>
      </c>
      <c r="Y419">
        <v>6</v>
      </c>
      <c r="Z419">
        <v>2</v>
      </c>
      <c r="AA419">
        <v>0</v>
      </c>
      <c r="AB419">
        <v>4</v>
      </c>
      <c r="AC419">
        <v>10</v>
      </c>
      <c r="AD419">
        <v>23</v>
      </c>
    </row>
    <row r="420" spans="1:30">
      <c r="A420" s="72">
        <v>318</v>
      </c>
      <c r="B420" t="s">
        <v>1080</v>
      </c>
      <c r="C420" t="s">
        <v>766</v>
      </c>
      <c r="D420">
        <v>23</v>
      </c>
      <c r="E420" t="s">
        <v>808</v>
      </c>
      <c r="F420">
        <v>64</v>
      </c>
      <c r="G420">
        <v>2</v>
      </c>
      <c r="H420">
        <v>1120</v>
      </c>
      <c r="I420">
        <v>207</v>
      </c>
      <c r="J420">
        <v>495</v>
      </c>
      <c r="K420">
        <v>0.41799999999999998</v>
      </c>
      <c r="L420">
        <v>51</v>
      </c>
      <c r="M420">
        <v>200</v>
      </c>
      <c r="N420">
        <v>0.255</v>
      </c>
      <c r="O420">
        <v>156</v>
      </c>
      <c r="P420">
        <v>295</v>
      </c>
      <c r="Q420">
        <v>0.52900000000000003</v>
      </c>
      <c r="R420">
        <v>0.47</v>
      </c>
      <c r="S420">
        <v>81</v>
      </c>
      <c r="T420">
        <v>116</v>
      </c>
      <c r="U420">
        <v>0.69799999999999995</v>
      </c>
      <c r="V420">
        <v>44</v>
      </c>
      <c r="W420">
        <v>202</v>
      </c>
      <c r="X420">
        <v>246</v>
      </c>
      <c r="Y420">
        <v>87</v>
      </c>
      <c r="Z420">
        <v>30</v>
      </c>
      <c r="AA420">
        <v>23</v>
      </c>
      <c r="AB420">
        <v>68</v>
      </c>
      <c r="AC420">
        <v>93</v>
      </c>
      <c r="AD420">
        <v>546</v>
      </c>
    </row>
    <row r="421" spans="1:30">
      <c r="A421" s="72">
        <v>319</v>
      </c>
      <c r="B421" t="s">
        <v>1509</v>
      </c>
      <c r="C421" t="s">
        <v>811</v>
      </c>
      <c r="D421">
        <v>28</v>
      </c>
      <c r="E421" t="s">
        <v>846</v>
      </c>
      <c r="F421">
        <v>4</v>
      </c>
      <c r="G421">
        <v>0</v>
      </c>
      <c r="H421">
        <v>19</v>
      </c>
      <c r="I421">
        <v>4</v>
      </c>
      <c r="J421">
        <v>6</v>
      </c>
      <c r="K421">
        <v>0.66700000000000004</v>
      </c>
      <c r="L421">
        <v>1</v>
      </c>
      <c r="M421">
        <v>1</v>
      </c>
      <c r="N421">
        <v>1</v>
      </c>
      <c r="O421">
        <v>3</v>
      </c>
      <c r="P421">
        <v>5</v>
      </c>
      <c r="Q421">
        <v>0.6</v>
      </c>
      <c r="R421">
        <v>0.75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3</v>
      </c>
      <c r="Z421">
        <v>1</v>
      </c>
      <c r="AA421">
        <v>0</v>
      </c>
      <c r="AB421">
        <v>0</v>
      </c>
      <c r="AC421">
        <v>2</v>
      </c>
      <c r="AD421">
        <v>10</v>
      </c>
    </row>
    <row r="422" spans="1:30">
      <c r="A422" s="72">
        <v>320</v>
      </c>
      <c r="B422" t="s">
        <v>1082</v>
      </c>
      <c r="C422" t="s">
        <v>811</v>
      </c>
      <c r="D422">
        <v>28</v>
      </c>
      <c r="E422" t="s">
        <v>772</v>
      </c>
      <c r="F422">
        <v>57</v>
      </c>
      <c r="G422">
        <v>3</v>
      </c>
      <c r="H422">
        <v>1246</v>
      </c>
      <c r="I422">
        <v>163</v>
      </c>
      <c r="J422">
        <v>403</v>
      </c>
      <c r="K422">
        <v>0.40400000000000003</v>
      </c>
      <c r="L422">
        <v>46</v>
      </c>
      <c r="M422">
        <v>130</v>
      </c>
      <c r="N422">
        <v>0.35399999999999998</v>
      </c>
      <c r="O422">
        <v>117</v>
      </c>
      <c r="P422">
        <v>273</v>
      </c>
      <c r="Q422">
        <v>0.42899999999999999</v>
      </c>
      <c r="R422">
        <v>0.46200000000000002</v>
      </c>
      <c r="S422">
        <v>58</v>
      </c>
      <c r="T422">
        <v>84</v>
      </c>
      <c r="U422">
        <v>0.69</v>
      </c>
      <c r="V422">
        <v>18</v>
      </c>
      <c r="W422">
        <v>86</v>
      </c>
      <c r="X422">
        <v>104</v>
      </c>
      <c r="Y422">
        <v>183</v>
      </c>
      <c r="Z422">
        <v>47</v>
      </c>
      <c r="AA422">
        <v>4</v>
      </c>
      <c r="AB422">
        <v>66</v>
      </c>
      <c r="AC422">
        <v>84</v>
      </c>
      <c r="AD422">
        <v>430</v>
      </c>
    </row>
    <row r="423" spans="1:30">
      <c r="A423" s="72">
        <v>320</v>
      </c>
      <c r="B423" t="s">
        <v>1082</v>
      </c>
      <c r="C423" t="s">
        <v>811</v>
      </c>
      <c r="D423">
        <v>28</v>
      </c>
      <c r="E423" t="s">
        <v>788</v>
      </c>
      <c r="F423">
        <v>53</v>
      </c>
      <c r="G423">
        <v>3</v>
      </c>
      <c r="H423">
        <v>1204</v>
      </c>
      <c r="I423">
        <v>161</v>
      </c>
      <c r="J423">
        <v>389</v>
      </c>
      <c r="K423">
        <v>0.41399999999999998</v>
      </c>
      <c r="L423">
        <v>46</v>
      </c>
      <c r="M423">
        <v>128</v>
      </c>
      <c r="N423">
        <v>0.35899999999999999</v>
      </c>
      <c r="O423">
        <v>115</v>
      </c>
      <c r="P423">
        <v>261</v>
      </c>
      <c r="Q423">
        <v>0.441</v>
      </c>
      <c r="R423">
        <v>0.47299999999999998</v>
      </c>
      <c r="S423">
        <v>53</v>
      </c>
      <c r="T423">
        <v>75</v>
      </c>
      <c r="U423">
        <v>0.70699999999999996</v>
      </c>
      <c r="V423">
        <v>18</v>
      </c>
      <c r="W423">
        <v>84</v>
      </c>
      <c r="X423">
        <v>102</v>
      </c>
      <c r="Y423">
        <v>182</v>
      </c>
      <c r="Z423">
        <v>45</v>
      </c>
      <c r="AA423">
        <v>4</v>
      </c>
      <c r="AB423">
        <v>62</v>
      </c>
      <c r="AC423">
        <v>81</v>
      </c>
      <c r="AD423">
        <v>421</v>
      </c>
    </row>
    <row r="424" spans="1:30">
      <c r="A424" s="72">
        <v>320</v>
      </c>
      <c r="B424" t="s">
        <v>1082</v>
      </c>
      <c r="C424" t="s">
        <v>811</v>
      </c>
      <c r="D424">
        <v>28</v>
      </c>
      <c r="E424" t="s">
        <v>826</v>
      </c>
      <c r="F424">
        <v>4</v>
      </c>
      <c r="G424">
        <v>0</v>
      </c>
      <c r="H424">
        <v>42</v>
      </c>
      <c r="I424">
        <v>2</v>
      </c>
      <c r="J424">
        <v>14</v>
      </c>
      <c r="K424">
        <v>0.14299999999999999</v>
      </c>
      <c r="L424">
        <v>0</v>
      </c>
      <c r="M424">
        <v>2</v>
      </c>
      <c r="N424">
        <v>0</v>
      </c>
      <c r="O424">
        <v>2</v>
      </c>
      <c r="P424">
        <v>12</v>
      </c>
      <c r="Q424">
        <v>0.16700000000000001</v>
      </c>
      <c r="R424">
        <v>0.14299999999999999</v>
      </c>
      <c r="S424">
        <v>5</v>
      </c>
      <c r="T424">
        <v>9</v>
      </c>
      <c r="U424">
        <v>0.55600000000000005</v>
      </c>
      <c r="V424">
        <v>0</v>
      </c>
      <c r="W424">
        <v>2</v>
      </c>
      <c r="X424">
        <v>2</v>
      </c>
      <c r="Y424">
        <v>1</v>
      </c>
      <c r="Z424">
        <v>2</v>
      </c>
      <c r="AA424">
        <v>0</v>
      </c>
      <c r="AB424">
        <v>4</v>
      </c>
      <c r="AC424">
        <v>3</v>
      </c>
      <c r="AD424">
        <v>9</v>
      </c>
    </row>
    <row r="425" spans="1:30">
      <c r="A425" s="72">
        <v>321</v>
      </c>
      <c r="B425" t="s">
        <v>1510</v>
      </c>
      <c r="C425" t="s">
        <v>769</v>
      </c>
      <c r="D425">
        <v>23</v>
      </c>
      <c r="E425" t="s">
        <v>773</v>
      </c>
      <c r="F425">
        <v>8</v>
      </c>
      <c r="G425">
        <v>0</v>
      </c>
      <c r="H425">
        <v>90</v>
      </c>
      <c r="I425">
        <v>10</v>
      </c>
      <c r="J425">
        <v>27</v>
      </c>
      <c r="K425">
        <v>0.37</v>
      </c>
      <c r="L425">
        <v>5</v>
      </c>
      <c r="M425">
        <v>11</v>
      </c>
      <c r="N425">
        <v>0.45500000000000002</v>
      </c>
      <c r="O425">
        <v>5</v>
      </c>
      <c r="P425">
        <v>16</v>
      </c>
      <c r="Q425">
        <v>0.313</v>
      </c>
      <c r="R425">
        <v>0.46300000000000002</v>
      </c>
      <c r="S425">
        <v>4</v>
      </c>
      <c r="T425">
        <v>7</v>
      </c>
      <c r="U425">
        <v>0.57099999999999995</v>
      </c>
      <c r="V425">
        <v>2</v>
      </c>
      <c r="W425">
        <v>10</v>
      </c>
      <c r="X425">
        <v>12</v>
      </c>
      <c r="Y425">
        <v>7</v>
      </c>
      <c r="Z425">
        <v>1</v>
      </c>
      <c r="AA425">
        <v>0</v>
      </c>
      <c r="AB425">
        <v>6</v>
      </c>
      <c r="AC425">
        <v>8</v>
      </c>
      <c r="AD425">
        <v>29</v>
      </c>
    </row>
    <row r="426" spans="1:30">
      <c r="A426" s="72">
        <v>322</v>
      </c>
      <c r="B426" t="s">
        <v>1511</v>
      </c>
      <c r="C426" t="s">
        <v>769</v>
      </c>
      <c r="D426">
        <v>23</v>
      </c>
      <c r="E426" t="s">
        <v>826</v>
      </c>
      <c r="F426">
        <v>2</v>
      </c>
      <c r="G426">
        <v>0</v>
      </c>
      <c r="H426">
        <v>17</v>
      </c>
      <c r="I426">
        <v>3</v>
      </c>
      <c r="J426">
        <v>9</v>
      </c>
      <c r="K426">
        <v>0.33300000000000002</v>
      </c>
      <c r="L426">
        <v>0</v>
      </c>
      <c r="M426">
        <v>4</v>
      </c>
      <c r="N426">
        <v>0</v>
      </c>
      <c r="O426">
        <v>3</v>
      </c>
      <c r="P426">
        <v>5</v>
      </c>
      <c r="Q426">
        <v>0.6</v>
      </c>
      <c r="R426">
        <v>0.33300000000000002</v>
      </c>
      <c r="S426">
        <v>0</v>
      </c>
      <c r="T426">
        <v>0</v>
      </c>
      <c r="V426">
        <v>0</v>
      </c>
      <c r="W426">
        <v>3</v>
      </c>
      <c r="X426">
        <v>3</v>
      </c>
      <c r="Y426">
        <v>2</v>
      </c>
      <c r="Z426">
        <v>0</v>
      </c>
      <c r="AA426">
        <v>0</v>
      </c>
      <c r="AB426">
        <v>0</v>
      </c>
      <c r="AC426">
        <v>0</v>
      </c>
      <c r="AD426">
        <v>6</v>
      </c>
    </row>
    <row r="427" spans="1:30">
      <c r="A427" s="72">
        <v>323</v>
      </c>
      <c r="B427" t="s">
        <v>1083</v>
      </c>
      <c r="C427" t="s">
        <v>776</v>
      </c>
      <c r="D427">
        <v>32</v>
      </c>
      <c r="E427" t="s">
        <v>833</v>
      </c>
      <c r="F427">
        <v>34</v>
      </c>
      <c r="G427">
        <v>6</v>
      </c>
      <c r="H427">
        <v>498</v>
      </c>
      <c r="I427">
        <v>47</v>
      </c>
      <c r="J427">
        <v>104</v>
      </c>
      <c r="K427">
        <v>0.45200000000000001</v>
      </c>
      <c r="L427">
        <v>3</v>
      </c>
      <c r="M427">
        <v>16</v>
      </c>
      <c r="N427">
        <v>0.188</v>
      </c>
      <c r="O427">
        <v>44</v>
      </c>
      <c r="P427">
        <v>88</v>
      </c>
      <c r="Q427">
        <v>0.5</v>
      </c>
      <c r="R427">
        <v>0.46600000000000003</v>
      </c>
      <c r="S427">
        <v>42</v>
      </c>
      <c r="T427">
        <v>61</v>
      </c>
      <c r="U427">
        <v>0.68899999999999995</v>
      </c>
      <c r="V427">
        <v>48</v>
      </c>
      <c r="W427">
        <v>80</v>
      </c>
      <c r="X427">
        <v>128</v>
      </c>
      <c r="Y427">
        <v>25</v>
      </c>
      <c r="Z427">
        <v>25</v>
      </c>
      <c r="AA427">
        <v>16</v>
      </c>
      <c r="AB427">
        <v>21</v>
      </c>
      <c r="AC427">
        <v>84</v>
      </c>
      <c r="AD427">
        <v>139</v>
      </c>
    </row>
    <row r="428" spans="1:30">
      <c r="A428" s="72">
        <v>324</v>
      </c>
      <c r="B428" t="s">
        <v>1084</v>
      </c>
      <c r="C428" t="s">
        <v>1512</v>
      </c>
      <c r="D428">
        <v>21</v>
      </c>
      <c r="E428" t="s">
        <v>772</v>
      </c>
      <c r="F428">
        <v>64</v>
      </c>
      <c r="G428">
        <v>5</v>
      </c>
      <c r="H428">
        <v>972</v>
      </c>
      <c r="I428">
        <v>109</v>
      </c>
      <c r="J428">
        <v>268</v>
      </c>
      <c r="K428">
        <v>0.40699999999999997</v>
      </c>
      <c r="L428">
        <v>49</v>
      </c>
      <c r="M428">
        <v>153</v>
      </c>
      <c r="N428">
        <v>0.32</v>
      </c>
      <c r="O428">
        <v>60</v>
      </c>
      <c r="P428">
        <v>115</v>
      </c>
      <c r="Q428">
        <v>0.52200000000000002</v>
      </c>
      <c r="R428">
        <v>0.498</v>
      </c>
      <c r="S428">
        <v>56</v>
      </c>
      <c r="T428">
        <v>84</v>
      </c>
      <c r="U428">
        <v>0.66700000000000004</v>
      </c>
      <c r="V428">
        <v>41</v>
      </c>
      <c r="W428">
        <v>161</v>
      </c>
      <c r="X428">
        <v>202</v>
      </c>
      <c r="Y428">
        <v>45</v>
      </c>
      <c r="Z428">
        <v>21</v>
      </c>
      <c r="AA428">
        <v>51</v>
      </c>
      <c r="AB428">
        <v>33</v>
      </c>
      <c r="AC428">
        <v>105</v>
      </c>
      <c r="AD428">
        <v>323</v>
      </c>
    </row>
    <row r="429" spans="1:30">
      <c r="A429" s="72">
        <v>324</v>
      </c>
      <c r="B429" t="s">
        <v>1084</v>
      </c>
      <c r="C429" t="s">
        <v>776</v>
      </c>
      <c r="D429">
        <v>21</v>
      </c>
      <c r="E429" t="s">
        <v>802</v>
      </c>
      <c r="F429">
        <v>35</v>
      </c>
      <c r="G429">
        <v>0</v>
      </c>
      <c r="H429">
        <v>409</v>
      </c>
      <c r="I429">
        <v>59</v>
      </c>
      <c r="J429">
        <v>134</v>
      </c>
      <c r="K429">
        <v>0.44</v>
      </c>
      <c r="L429">
        <v>26</v>
      </c>
      <c r="M429">
        <v>78</v>
      </c>
      <c r="N429">
        <v>0.33300000000000002</v>
      </c>
      <c r="O429">
        <v>33</v>
      </c>
      <c r="P429">
        <v>56</v>
      </c>
      <c r="Q429">
        <v>0.58899999999999997</v>
      </c>
      <c r="R429">
        <v>0.53700000000000003</v>
      </c>
      <c r="S429">
        <v>20</v>
      </c>
      <c r="T429">
        <v>37</v>
      </c>
      <c r="U429">
        <v>0.54100000000000004</v>
      </c>
      <c r="V429">
        <v>17</v>
      </c>
      <c r="W429">
        <v>79</v>
      </c>
      <c r="X429">
        <v>96</v>
      </c>
      <c r="Y429">
        <v>18</v>
      </c>
      <c r="Z429">
        <v>10</v>
      </c>
      <c r="AA429">
        <v>18</v>
      </c>
      <c r="AB429">
        <v>9</v>
      </c>
      <c r="AC429">
        <v>55</v>
      </c>
      <c r="AD429">
        <v>164</v>
      </c>
    </row>
    <row r="430" spans="1:30">
      <c r="A430" s="72">
        <v>324</v>
      </c>
      <c r="B430" t="s">
        <v>1084</v>
      </c>
      <c r="C430" t="s">
        <v>766</v>
      </c>
      <c r="D430">
        <v>21</v>
      </c>
      <c r="E430" t="s">
        <v>829</v>
      </c>
      <c r="F430">
        <v>29</v>
      </c>
      <c r="G430">
        <v>5</v>
      </c>
      <c r="H430">
        <v>563</v>
      </c>
      <c r="I430">
        <v>50</v>
      </c>
      <c r="J430">
        <v>134</v>
      </c>
      <c r="K430">
        <v>0.373</v>
      </c>
      <c r="L430">
        <v>23</v>
      </c>
      <c r="M430">
        <v>75</v>
      </c>
      <c r="N430">
        <v>0.307</v>
      </c>
      <c r="O430">
        <v>27</v>
      </c>
      <c r="P430">
        <v>59</v>
      </c>
      <c r="Q430">
        <v>0.45800000000000002</v>
      </c>
      <c r="R430">
        <v>0.45900000000000002</v>
      </c>
      <c r="S430">
        <v>36</v>
      </c>
      <c r="T430">
        <v>47</v>
      </c>
      <c r="U430">
        <v>0.76600000000000001</v>
      </c>
      <c r="V430">
        <v>24</v>
      </c>
      <c r="W430">
        <v>82</v>
      </c>
      <c r="X430">
        <v>106</v>
      </c>
      <c r="Y430">
        <v>27</v>
      </c>
      <c r="Z430">
        <v>11</v>
      </c>
      <c r="AA430">
        <v>33</v>
      </c>
      <c r="AB430">
        <v>24</v>
      </c>
      <c r="AC430">
        <v>50</v>
      </c>
      <c r="AD430">
        <v>159</v>
      </c>
    </row>
    <row r="431" spans="1:30">
      <c r="A431" s="72">
        <v>325</v>
      </c>
      <c r="B431" t="s">
        <v>1085</v>
      </c>
      <c r="C431" t="s">
        <v>776</v>
      </c>
      <c r="D431">
        <v>30</v>
      </c>
      <c r="E431" t="s">
        <v>772</v>
      </c>
      <c r="F431">
        <v>58</v>
      </c>
      <c r="G431">
        <v>12</v>
      </c>
      <c r="H431">
        <v>681</v>
      </c>
      <c r="I431">
        <v>160</v>
      </c>
      <c r="J431">
        <v>260</v>
      </c>
      <c r="K431">
        <v>0.61499999999999999</v>
      </c>
      <c r="L431">
        <v>4</v>
      </c>
      <c r="M431">
        <v>10</v>
      </c>
      <c r="N431">
        <v>0.4</v>
      </c>
      <c r="O431">
        <v>156</v>
      </c>
      <c r="P431">
        <v>250</v>
      </c>
      <c r="Q431">
        <v>0.624</v>
      </c>
      <c r="R431">
        <v>0.623</v>
      </c>
      <c r="S431">
        <v>98</v>
      </c>
      <c r="T431">
        <v>131</v>
      </c>
      <c r="U431">
        <v>0.748</v>
      </c>
      <c r="V431">
        <v>87</v>
      </c>
      <c r="W431">
        <v>178</v>
      </c>
      <c r="X431">
        <v>265</v>
      </c>
      <c r="Y431">
        <v>54</v>
      </c>
      <c r="Z431">
        <v>16</v>
      </c>
      <c r="AA431">
        <v>27</v>
      </c>
      <c r="AB431">
        <v>59</v>
      </c>
      <c r="AC431">
        <v>90</v>
      </c>
      <c r="AD431">
        <v>422</v>
      </c>
    </row>
    <row r="432" spans="1:30">
      <c r="A432" s="72">
        <v>325</v>
      </c>
      <c r="B432" t="s">
        <v>1085</v>
      </c>
      <c r="C432" t="s">
        <v>776</v>
      </c>
      <c r="D432">
        <v>30</v>
      </c>
      <c r="E432" t="s">
        <v>795</v>
      </c>
      <c r="F432">
        <v>36</v>
      </c>
      <c r="G432">
        <v>9</v>
      </c>
      <c r="H432">
        <v>376</v>
      </c>
      <c r="I432">
        <v>85</v>
      </c>
      <c r="J432">
        <v>140</v>
      </c>
      <c r="K432">
        <v>0.60699999999999998</v>
      </c>
      <c r="L432">
        <v>0</v>
      </c>
      <c r="M432">
        <v>2</v>
      </c>
      <c r="N432">
        <v>0</v>
      </c>
      <c r="O432">
        <v>85</v>
      </c>
      <c r="P432">
        <v>138</v>
      </c>
      <c r="Q432">
        <v>0.61599999999999999</v>
      </c>
      <c r="R432">
        <v>0.60699999999999998</v>
      </c>
      <c r="S432">
        <v>72</v>
      </c>
      <c r="T432">
        <v>95</v>
      </c>
      <c r="U432">
        <v>0.75800000000000001</v>
      </c>
      <c r="V432">
        <v>55</v>
      </c>
      <c r="W432">
        <v>97</v>
      </c>
      <c r="X432">
        <v>152</v>
      </c>
      <c r="Y432">
        <v>22</v>
      </c>
      <c r="Z432">
        <v>11</v>
      </c>
      <c r="AA432">
        <v>17</v>
      </c>
      <c r="AB432">
        <v>37</v>
      </c>
      <c r="AC432">
        <v>57</v>
      </c>
      <c r="AD432">
        <v>242</v>
      </c>
    </row>
    <row r="433" spans="1:30">
      <c r="A433" s="72">
        <v>325</v>
      </c>
      <c r="B433" t="s">
        <v>1085</v>
      </c>
      <c r="C433" t="s">
        <v>776</v>
      </c>
      <c r="D433">
        <v>30</v>
      </c>
      <c r="E433" t="s">
        <v>797</v>
      </c>
      <c r="F433">
        <v>22</v>
      </c>
      <c r="G433">
        <v>3</v>
      </c>
      <c r="H433">
        <v>305</v>
      </c>
      <c r="I433">
        <v>75</v>
      </c>
      <c r="J433">
        <v>120</v>
      </c>
      <c r="K433">
        <v>0.625</v>
      </c>
      <c r="L433">
        <v>4</v>
      </c>
      <c r="M433">
        <v>8</v>
      </c>
      <c r="N433">
        <v>0.5</v>
      </c>
      <c r="O433">
        <v>71</v>
      </c>
      <c r="P433">
        <v>112</v>
      </c>
      <c r="Q433">
        <v>0.63400000000000001</v>
      </c>
      <c r="R433">
        <v>0.64200000000000002</v>
      </c>
      <c r="S433">
        <v>26</v>
      </c>
      <c r="T433">
        <v>36</v>
      </c>
      <c r="U433">
        <v>0.72199999999999998</v>
      </c>
      <c r="V433">
        <v>32</v>
      </c>
      <c r="W433">
        <v>81</v>
      </c>
      <c r="X433">
        <v>113</v>
      </c>
      <c r="Y433">
        <v>32</v>
      </c>
      <c r="Z433">
        <v>5</v>
      </c>
      <c r="AA433">
        <v>10</v>
      </c>
      <c r="AB433">
        <v>22</v>
      </c>
      <c r="AC433">
        <v>33</v>
      </c>
      <c r="AD433">
        <v>180</v>
      </c>
    </row>
    <row r="434" spans="1:30">
      <c r="A434" s="72">
        <v>326</v>
      </c>
      <c r="B434" t="s">
        <v>1370</v>
      </c>
      <c r="C434" t="s">
        <v>766</v>
      </c>
      <c r="D434">
        <v>21</v>
      </c>
      <c r="E434" t="s">
        <v>867</v>
      </c>
      <c r="F434">
        <v>52</v>
      </c>
      <c r="G434">
        <v>51</v>
      </c>
      <c r="H434">
        <v>1682</v>
      </c>
      <c r="I434">
        <v>342</v>
      </c>
      <c r="J434">
        <v>795</v>
      </c>
      <c r="K434">
        <v>0.43</v>
      </c>
      <c r="L434">
        <v>120</v>
      </c>
      <c r="M434">
        <v>332</v>
      </c>
      <c r="N434">
        <v>0.36099999999999999</v>
      </c>
      <c r="O434">
        <v>222</v>
      </c>
      <c r="P434">
        <v>463</v>
      </c>
      <c r="Q434">
        <v>0.47899999999999998</v>
      </c>
      <c r="R434">
        <v>0.50600000000000001</v>
      </c>
      <c r="S434">
        <v>170</v>
      </c>
      <c r="T434">
        <v>195</v>
      </c>
      <c r="U434">
        <v>0.872</v>
      </c>
      <c r="V434">
        <v>74</v>
      </c>
      <c r="W434">
        <v>396</v>
      </c>
      <c r="X434">
        <v>470</v>
      </c>
      <c r="Y434">
        <v>75</v>
      </c>
      <c r="Z434">
        <v>37</v>
      </c>
      <c r="AA434">
        <v>33</v>
      </c>
      <c r="AB434">
        <v>85</v>
      </c>
      <c r="AC434">
        <v>122</v>
      </c>
      <c r="AD434">
        <v>974</v>
      </c>
    </row>
    <row r="435" spans="1:30">
      <c r="A435" s="72">
        <v>327</v>
      </c>
      <c r="B435" t="s">
        <v>1086</v>
      </c>
      <c r="C435" t="s">
        <v>766</v>
      </c>
      <c r="D435">
        <v>24</v>
      </c>
      <c r="E435" t="s">
        <v>812</v>
      </c>
      <c r="F435">
        <v>42</v>
      </c>
      <c r="G435">
        <v>1</v>
      </c>
      <c r="H435">
        <v>328</v>
      </c>
      <c r="I435">
        <v>43</v>
      </c>
      <c r="J435">
        <v>104</v>
      </c>
      <c r="K435">
        <v>0.41299999999999998</v>
      </c>
      <c r="L435">
        <v>20</v>
      </c>
      <c r="M435">
        <v>57</v>
      </c>
      <c r="N435">
        <v>0.35099999999999998</v>
      </c>
      <c r="O435">
        <v>23</v>
      </c>
      <c r="P435">
        <v>47</v>
      </c>
      <c r="Q435">
        <v>0.48899999999999999</v>
      </c>
      <c r="R435">
        <v>0.51</v>
      </c>
      <c r="S435">
        <v>9</v>
      </c>
      <c r="T435">
        <v>11</v>
      </c>
      <c r="U435">
        <v>0.81799999999999995</v>
      </c>
      <c r="V435">
        <v>11</v>
      </c>
      <c r="W435">
        <v>62</v>
      </c>
      <c r="X435">
        <v>73</v>
      </c>
      <c r="Y435">
        <v>18</v>
      </c>
      <c r="Z435">
        <v>3</v>
      </c>
      <c r="AA435">
        <v>8</v>
      </c>
      <c r="AB435">
        <v>11</v>
      </c>
      <c r="AC435">
        <v>51</v>
      </c>
      <c r="AD435">
        <v>115</v>
      </c>
    </row>
    <row r="436" spans="1:30">
      <c r="A436" s="72">
        <v>328</v>
      </c>
      <c r="B436" t="s">
        <v>1371</v>
      </c>
      <c r="C436" t="s">
        <v>811</v>
      </c>
      <c r="D436">
        <v>24</v>
      </c>
      <c r="E436" t="s">
        <v>778</v>
      </c>
      <c r="F436">
        <v>38</v>
      </c>
      <c r="G436">
        <v>0</v>
      </c>
      <c r="H436">
        <v>435</v>
      </c>
      <c r="I436">
        <v>71</v>
      </c>
      <c r="J436">
        <v>169</v>
      </c>
      <c r="K436">
        <v>0.42</v>
      </c>
      <c r="L436">
        <v>14</v>
      </c>
      <c r="M436">
        <v>64</v>
      </c>
      <c r="N436">
        <v>0.219</v>
      </c>
      <c r="O436">
        <v>57</v>
      </c>
      <c r="P436">
        <v>105</v>
      </c>
      <c r="Q436">
        <v>0.54300000000000004</v>
      </c>
      <c r="R436">
        <v>0.46200000000000002</v>
      </c>
      <c r="S436">
        <v>39</v>
      </c>
      <c r="T436">
        <v>57</v>
      </c>
      <c r="U436">
        <v>0.68400000000000005</v>
      </c>
      <c r="V436">
        <v>6</v>
      </c>
      <c r="W436">
        <v>37</v>
      </c>
      <c r="X436">
        <v>43</v>
      </c>
      <c r="Y436">
        <v>84</v>
      </c>
      <c r="Z436">
        <v>16</v>
      </c>
      <c r="AA436">
        <v>4</v>
      </c>
      <c r="AB436">
        <v>36</v>
      </c>
      <c r="AC436">
        <v>34</v>
      </c>
      <c r="AD436">
        <v>195</v>
      </c>
    </row>
    <row r="437" spans="1:30">
      <c r="A437" s="72">
        <v>329</v>
      </c>
      <c r="B437" t="s">
        <v>1513</v>
      </c>
      <c r="C437" t="s">
        <v>766</v>
      </c>
      <c r="D437">
        <v>22</v>
      </c>
      <c r="E437" t="s">
        <v>814</v>
      </c>
      <c r="F437">
        <v>2</v>
      </c>
      <c r="G437">
        <v>0</v>
      </c>
      <c r="H437">
        <v>13</v>
      </c>
      <c r="I437">
        <v>1</v>
      </c>
      <c r="J437">
        <v>4</v>
      </c>
      <c r="K437">
        <v>0.25</v>
      </c>
      <c r="L437">
        <v>0</v>
      </c>
      <c r="M437">
        <v>1</v>
      </c>
      <c r="N437">
        <v>0</v>
      </c>
      <c r="O437">
        <v>1</v>
      </c>
      <c r="P437">
        <v>3</v>
      </c>
      <c r="Q437">
        <v>0.33300000000000002</v>
      </c>
      <c r="R437">
        <v>0.25</v>
      </c>
      <c r="S437">
        <v>0</v>
      </c>
      <c r="T437">
        <v>0</v>
      </c>
      <c r="V437">
        <v>1</v>
      </c>
      <c r="W437">
        <v>2</v>
      </c>
      <c r="X437">
        <v>3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2</v>
      </c>
    </row>
    <row r="438" spans="1:30">
      <c r="A438" s="72">
        <v>330</v>
      </c>
      <c r="B438" t="s">
        <v>1087</v>
      </c>
      <c r="C438" t="s">
        <v>1307</v>
      </c>
      <c r="D438">
        <v>32</v>
      </c>
      <c r="E438" t="s">
        <v>772</v>
      </c>
      <c r="F438">
        <v>69</v>
      </c>
      <c r="G438">
        <v>68</v>
      </c>
      <c r="H438">
        <v>2091</v>
      </c>
      <c r="I438">
        <v>279</v>
      </c>
      <c r="J438">
        <v>698</v>
      </c>
      <c r="K438">
        <v>0.4</v>
      </c>
      <c r="L438">
        <v>150</v>
      </c>
      <c r="M438">
        <v>403</v>
      </c>
      <c r="N438">
        <v>0.372</v>
      </c>
      <c r="O438">
        <v>129</v>
      </c>
      <c r="P438">
        <v>295</v>
      </c>
      <c r="Q438">
        <v>0.437</v>
      </c>
      <c r="R438">
        <v>0.50700000000000001</v>
      </c>
      <c r="S438">
        <v>132</v>
      </c>
      <c r="T438">
        <v>163</v>
      </c>
      <c r="U438">
        <v>0.81</v>
      </c>
      <c r="V438">
        <v>32</v>
      </c>
      <c r="W438">
        <v>138</v>
      </c>
      <c r="X438">
        <v>170</v>
      </c>
      <c r="Y438">
        <v>160</v>
      </c>
      <c r="Z438">
        <v>54</v>
      </c>
      <c r="AA438">
        <v>17</v>
      </c>
      <c r="AB438">
        <v>91</v>
      </c>
      <c r="AC438">
        <v>160</v>
      </c>
      <c r="AD438">
        <v>840</v>
      </c>
    </row>
    <row r="439" spans="1:30">
      <c r="A439" s="72">
        <v>330</v>
      </c>
      <c r="B439" t="s">
        <v>1087</v>
      </c>
      <c r="C439" t="s">
        <v>794</v>
      </c>
      <c r="D439">
        <v>32</v>
      </c>
      <c r="E439" t="s">
        <v>773</v>
      </c>
      <c r="F439">
        <v>44</v>
      </c>
      <c r="G439">
        <v>44</v>
      </c>
      <c r="H439">
        <v>1312</v>
      </c>
      <c r="I439">
        <v>194</v>
      </c>
      <c r="J439">
        <v>469</v>
      </c>
      <c r="K439">
        <v>0.41399999999999998</v>
      </c>
      <c r="L439">
        <v>100</v>
      </c>
      <c r="M439">
        <v>263</v>
      </c>
      <c r="N439">
        <v>0.38</v>
      </c>
      <c r="O439">
        <v>94</v>
      </c>
      <c r="P439">
        <v>206</v>
      </c>
      <c r="Q439">
        <v>0.45600000000000002</v>
      </c>
      <c r="R439">
        <v>0.52</v>
      </c>
      <c r="S439">
        <v>87</v>
      </c>
      <c r="T439">
        <v>110</v>
      </c>
      <c r="U439">
        <v>0.79100000000000004</v>
      </c>
      <c r="V439">
        <v>20</v>
      </c>
      <c r="W439">
        <v>82</v>
      </c>
      <c r="X439">
        <v>102</v>
      </c>
      <c r="Y439">
        <v>100</v>
      </c>
      <c r="Z439">
        <v>33</v>
      </c>
      <c r="AA439">
        <v>12</v>
      </c>
      <c r="AB439">
        <v>58</v>
      </c>
      <c r="AC439">
        <v>102</v>
      </c>
      <c r="AD439">
        <v>575</v>
      </c>
    </row>
    <row r="440" spans="1:30">
      <c r="A440" s="72">
        <v>330</v>
      </c>
      <c r="B440" t="s">
        <v>1087</v>
      </c>
      <c r="C440" t="s">
        <v>769</v>
      </c>
      <c r="D440">
        <v>32</v>
      </c>
      <c r="E440" t="s">
        <v>804</v>
      </c>
      <c r="F440">
        <v>2</v>
      </c>
      <c r="G440">
        <v>1</v>
      </c>
      <c r="H440">
        <v>54</v>
      </c>
      <c r="I440">
        <v>4</v>
      </c>
      <c r="J440">
        <v>19</v>
      </c>
      <c r="K440">
        <v>0.21099999999999999</v>
      </c>
      <c r="L440">
        <v>2</v>
      </c>
      <c r="M440">
        <v>10</v>
      </c>
      <c r="N440">
        <v>0.2</v>
      </c>
      <c r="O440">
        <v>2</v>
      </c>
      <c r="P440">
        <v>9</v>
      </c>
      <c r="Q440">
        <v>0.222</v>
      </c>
      <c r="R440">
        <v>0.26300000000000001</v>
      </c>
      <c r="S440">
        <v>4</v>
      </c>
      <c r="T440">
        <v>5</v>
      </c>
      <c r="U440">
        <v>0.8</v>
      </c>
      <c r="V440">
        <v>1</v>
      </c>
      <c r="W440">
        <v>2</v>
      </c>
      <c r="X440">
        <v>3</v>
      </c>
      <c r="Y440">
        <v>5</v>
      </c>
      <c r="Z440">
        <v>1</v>
      </c>
      <c r="AA440">
        <v>1</v>
      </c>
      <c r="AB440">
        <v>2</v>
      </c>
      <c r="AC440">
        <v>2</v>
      </c>
      <c r="AD440">
        <v>14</v>
      </c>
    </row>
    <row r="441" spans="1:30">
      <c r="A441" s="72">
        <v>330</v>
      </c>
      <c r="B441" t="s">
        <v>1087</v>
      </c>
      <c r="C441" t="s">
        <v>769</v>
      </c>
      <c r="D441">
        <v>32</v>
      </c>
      <c r="E441" t="s">
        <v>786</v>
      </c>
      <c r="F441">
        <v>23</v>
      </c>
      <c r="G441">
        <v>23</v>
      </c>
      <c r="H441">
        <v>725</v>
      </c>
      <c r="I441">
        <v>81</v>
      </c>
      <c r="J441">
        <v>210</v>
      </c>
      <c r="K441">
        <v>0.38600000000000001</v>
      </c>
      <c r="L441">
        <v>48</v>
      </c>
      <c r="M441">
        <v>130</v>
      </c>
      <c r="N441">
        <v>0.36899999999999999</v>
      </c>
      <c r="O441">
        <v>33</v>
      </c>
      <c r="P441">
        <v>80</v>
      </c>
      <c r="Q441">
        <v>0.41299999999999998</v>
      </c>
      <c r="R441">
        <v>0.5</v>
      </c>
      <c r="S441">
        <v>41</v>
      </c>
      <c r="T441">
        <v>48</v>
      </c>
      <c r="U441">
        <v>0.85399999999999998</v>
      </c>
      <c r="V441">
        <v>11</v>
      </c>
      <c r="W441">
        <v>54</v>
      </c>
      <c r="X441">
        <v>65</v>
      </c>
      <c r="Y441">
        <v>55</v>
      </c>
      <c r="Z441">
        <v>20</v>
      </c>
      <c r="AA441">
        <v>4</v>
      </c>
      <c r="AB441">
        <v>31</v>
      </c>
      <c r="AC441">
        <v>56</v>
      </c>
      <c r="AD441">
        <v>251</v>
      </c>
    </row>
    <row r="442" spans="1:30">
      <c r="A442" s="72">
        <v>331</v>
      </c>
      <c r="B442" t="s">
        <v>1088</v>
      </c>
      <c r="C442" t="s">
        <v>766</v>
      </c>
      <c r="D442">
        <v>32</v>
      </c>
      <c r="E442" t="s">
        <v>795</v>
      </c>
      <c r="F442">
        <v>4</v>
      </c>
      <c r="G442">
        <v>0</v>
      </c>
      <c r="H442">
        <v>61</v>
      </c>
      <c r="I442">
        <v>8</v>
      </c>
      <c r="J442">
        <v>18</v>
      </c>
      <c r="K442">
        <v>0.44400000000000001</v>
      </c>
      <c r="L442">
        <v>2</v>
      </c>
      <c r="M442">
        <v>6</v>
      </c>
      <c r="N442">
        <v>0.33300000000000002</v>
      </c>
      <c r="O442">
        <v>6</v>
      </c>
      <c r="P442">
        <v>12</v>
      </c>
      <c r="Q442">
        <v>0.5</v>
      </c>
      <c r="R442">
        <v>0.5</v>
      </c>
      <c r="S442">
        <v>2</v>
      </c>
      <c r="T442">
        <v>5</v>
      </c>
      <c r="U442">
        <v>0.4</v>
      </c>
      <c r="V442">
        <v>2</v>
      </c>
      <c r="W442">
        <v>5</v>
      </c>
      <c r="X442">
        <v>7</v>
      </c>
      <c r="Y442">
        <v>2</v>
      </c>
      <c r="Z442">
        <v>1</v>
      </c>
      <c r="AA442">
        <v>1</v>
      </c>
      <c r="AB442">
        <v>2</v>
      </c>
      <c r="AC442">
        <v>8</v>
      </c>
      <c r="AD442">
        <v>20</v>
      </c>
    </row>
    <row r="443" spans="1:30">
      <c r="A443" s="72">
        <v>332</v>
      </c>
      <c r="B443" t="s">
        <v>1514</v>
      </c>
      <c r="C443" t="s">
        <v>769</v>
      </c>
      <c r="D443">
        <v>24</v>
      </c>
      <c r="E443" t="s">
        <v>774</v>
      </c>
      <c r="F443">
        <v>1</v>
      </c>
      <c r="G443">
        <v>0</v>
      </c>
      <c r="H443">
        <v>8</v>
      </c>
      <c r="I443">
        <v>2</v>
      </c>
      <c r="J443">
        <v>3</v>
      </c>
      <c r="K443">
        <v>0.66700000000000004</v>
      </c>
      <c r="L443">
        <v>0</v>
      </c>
      <c r="M443">
        <v>1</v>
      </c>
      <c r="N443">
        <v>0</v>
      </c>
      <c r="O443">
        <v>2</v>
      </c>
      <c r="P443">
        <v>2</v>
      </c>
      <c r="Q443">
        <v>1</v>
      </c>
      <c r="R443">
        <v>0.66700000000000004</v>
      </c>
      <c r="S443">
        <v>0</v>
      </c>
      <c r="T443">
        <v>1</v>
      </c>
      <c r="U443">
        <v>0</v>
      </c>
      <c r="V443">
        <v>0</v>
      </c>
      <c r="W443">
        <v>1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2</v>
      </c>
      <c r="AD443">
        <v>4</v>
      </c>
    </row>
    <row r="444" spans="1:30">
      <c r="A444" s="72">
        <v>333</v>
      </c>
      <c r="B444" t="s">
        <v>1090</v>
      </c>
      <c r="C444" t="s">
        <v>769</v>
      </c>
      <c r="D444">
        <v>23</v>
      </c>
      <c r="E444" t="s">
        <v>772</v>
      </c>
      <c r="F444">
        <v>29</v>
      </c>
      <c r="G444">
        <v>1</v>
      </c>
      <c r="H444">
        <v>397</v>
      </c>
      <c r="I444">
        <v>26</v>
      </c>
      <c r="J444">
        <v>63</v>
      </c>
      <c r="K444">
        <v>0.41299999999999998</v>
      </c>
      <c r="L444">
        <v>9</v>
      </c>
      <c r="M444">
        <v>28</v>
      </c>
      <c r="N444">
        <v>0.32100000000000001</v>
      </c>
      <c r="O444">
        <v>17</v>
      </c>
      <c r="P444">
        <v>35</v>
      </c>
      <c r="Q444">
        <v>0.48599999999999999</v>
      </c>
      <c r="R444">
        <v>0.48399999999999999</v>
      </c>
      <c r="S444">
        <v>13</v>
      </c>
      <c r="T444">
        <v>15</v>
      </c>
      <c r="U444">
        <v>0.86699999999999999</v>
      </c>
      <c r="V444">
        <v>7</v>
      </c>
      <c r="W444">
        <v>41</v>
      </c>
      <c r="X444">
        <v>48</v>
      </c>
      <c r="Y444">
        <v>29</v>
      </c>
      <c r="Z444">
        <v>23</v>
      </c>
      <c r="AA444">
        <v>2</v>
      </c>
      <c r="AB444">
        <v>17</v>
      </c>
      <c r="AC444">
        <v>38</v>
      </c>
      <c r="AD444">
        <v>74</v>
      </c>
    </row>
    <row r="445" spans="1:30">
      <c r="A445" s="72">
        <v>333</v>
      </c>
      <c r="B445" t="s">
        <v>1090</v>
      </c>
      <c r="C445" t="s">
        <v>769</v>
      </c>
      <c r="D445">
        <v>23</v>
      </c>
      <c r="E445" t="s">
        <v>792</v>
      </c>
      <c r="F445">
        <v>3</v>
      </c>
      <c r="G445">
        <v>0</v>
      </c>
      <c r="H445">
        <v>53</v>
      </c>
      <c r="I445">
        <v>2</v>
      </c>
      <c r="J445">
        <v>9</v>
      </c>
      <c r="K445">
        <v>0.222</v>
      </c>
      <c r="L445">
        <v>1</v>
      </c>
      <c r="M445">
        <v>4</v>
      </c>
      <c r="N445">
        <v>0.25</v>
      </c>
      <c r="O445">
        <v>1</v>
      </c>
      <c r="P445">
        <v>5</v>
      </c>
      <c r="Q445">
        <v>0.2</v>
      </c>
      <c r="R445">
        <v>0.27800000000000002</v>
      </c>
      <c r="S445">
        <v>0</v>
      </c>
      <c r="T445">
        <v>0</v>
      </c>
      <c r="V445">
        <v>0</v>
      </c>
      <c r="W445">
        <v>3</v>
      </c>
      <c r="X445">
        <v>3</v>
      </c>
      <c r="Y445">
        <v>2</v>
      </c>
      <c r="Z445">
        <v>2</v>
      </c>
      <c r="AA445">
        <v>0</v>
      </c>
      <c r="AB445">
        <v>3</v>
      </c>
      <c r="AC445">
        <v>1</v>
      </c>
      <c r="AD445">
        <v>5</v>
      </c>
    </row>
    <row r="446" spans="1:30">
      <c r="A446" s="72">
        <v>333</v>
      </c>
      <c r="B446" t="s">
        <v>1090</v>
      </c>
      <c r="C446" t="s">
        <v>769</v>
      </c>
      <c r="D446">
        <v>23</v>
      </c>
      <c r="E446" t="s">
        <v>869</v>
      </c>
      <c r="F446">
        <v>26</v>
      </c>
      <c r="G446">
        <v>1</v>
      </c>
      <c r="H446">
        <v>344</v>
      </c>
      <c r="I446">
        <v>24</v>
      </c>
      <c r="J446">
        <v>54</v>
      </c>
      <c r="K446">
        <v>0.44400000000000001</v>
      </c>
      <c r="L446">
        <v>8</v>
      </c>
      <c r="M446">
        <v>24</v>
      </c>
      <c r="N446">
        <v>0.33300000000000002</v>
      </c>
      <c r="O446">
        <v>16</v>
      </c>
      <c r="P446">
        <v>30</v>
      </c>
      <c r="Q446">
        <v>0.53300000000000003</v>
      </c>
      <c r="R446">
        <v>0.51900000000000002</v>
      </c>
      <c r="S446">
        <v>13</v>
      </c>
      <c r="T446">
        <v>15</v>
      </c>
      <c r="U446">
        <v>0.86699999999999999</v>
      </c>
      <c r="V446">
        <v>7</v>
      </c>
      <c r="W446">
        <v>38</v>
      </c>
      <c r="X446">
        <v>45</v>
      </c>
      <c r="Y446">
        <v>27</v>
      </c>
      <c r="Z446">
        <v>21</v>
      </c>
      <c r="AA446">
        <v>2</v>
      </c>
      <c r="AB446">
        <v>14</v>
      </c>
      <c r="AC446">
        <v>37</v>
      </c>
      <c r="AD446">
        <v>69</v>
      </c>
    </row>
    <row r="447" spans="1:30">
      <c r="A447" s="72">
        <v>334</v>
      </c>
      <c r="B447" t="s">
        <v>1091</v>
      </c>
      <c r="C447" t="s">
        <v>769</v>
      </c>
      <c r="D447">
        <v>27</v>
      </c>
      <c r="E447" t="s">
        <v>790</v>
      </c>
      <c r="F447">
        <v>70</v>
      </c>
      <c r="G447">
        <v>70</v>
      </c>
      <c r="H447">
        <v>2375</v>
      </c>
      <c r="I447">
        <v>571</v>
      </c>
      <c r="J447">
        <v>1243</v>
      </c>
      <c r="K447">
        <v>0.45900000000000002</v>
      </c>
      <c r="L447">
        <v>167</v>
      </c>
      <c r="M447">
        <v>445</v>
      </c>
      <c r="N447">
        <v>0.375</v>
      </c>
      <c r="O447">
        <v>404</v>
      </c>
      <c r="P447">
        <v>798</v>
      </c>
      <c r="Q447">
        <v>0.50600000000000001</v>
      </c>
      <c r="R447">
        <v>0.52700000000000002</v>
      </c>
      <c r="S447">
        <v>159</v>
      </c>
      <c r="T447">
        <v>192</v>
      </c>
      <c r="U447">
        <v>0.82799999999999996</v>
      </c>
      <c r="V447">
        <v>62</v>
      </c>
      <c r="W447">
        <v>220</v>
      </c>
      <c r="X447">
        <v>282</v>
      </c>
      <c r="Y447">
        <v>207</v>
      </c>
      <c r="Z447">
        <v>55</v>
      </c>
      <c r="AA447">
        <v>28</v>
      </c>
      <c r="AB447">
        <v>106</v>
      </c>
      <c r="AC447">
        <v>172</v>
      </c>
      <c r="AD447">
        <v>1468</v>
      </c>
    </row>
    <row r="448" spans="1:30">
      <c r="A448" s="72">
        <v>335</v>
      </c>
      <c r="B448" t="s">
        <v>1092</v>
      </c>
      <c r="C448" t="s">
        <v>811</v>
      </c>
      <c r="D448">
        <v>26</v>
      </c>
      <c r="E448" t="s">
        <v>797</v>
      </c>
      <c r="F448">
        <v>76</v>
      </c>
      <c r="G448">
        <v>3</v>
      </c>
      <c r="H448">
        <v>1470</v>
      </c>
      <c r="I448">
        <v>220</v>
      </c>
      <c r="J448">
        <v>419</v>
      </c>
      <c r="K448">
        <v>0.52500000000000002</v>
      </c>
      <c r="L448">
        <v>14</v>
      </c>
      <c r="M448">
        <v>42</v>
      </c>
      <c r="N448">
        <v>0.33300000000000002</v>
      </c>
      <c r="O448">
        <v>206</v>
      </c>
      <c r="P448">
        <v>377</v>
      </c>
      <c r="Q448">
        <v>0.54600000000000004</v>
      </c>
      <c r="R448">
        <v>0.54200000000000004</v>
      </c>
      <c r="S448">
        <v>29</v>
      </c>
      <c r="T448">
        <v>37</v>
      </c>
      <c r="U448">
        <v>0.78400000000000003</v>
      </c>
      <c r="V448">
        <v>28</v>
      </c>
      <c r="W448">
        <v>146</v>
      </c>
      <c r="X448">
        <v>174</v>
      </c>
      <c r="Y448">
        <v>258</v>
      </c>
      <c r="Z448">
        <v>79</v>
      </c>
      <c r="AA448">
        <v>17</v>
      </c>
      <c r="AB448">
        <v>91</v>
      </c>
      <c r="AC448">
        <v>105</v>
      </c>
      <c r="AD448">
        <v>483</v>
      </c>
    </row>
    <row r="449" spans="1:30">
      <c r="A449" s="72">
        <v>336</v>
      </c>
      <c r="B449" t="s">
        <v>1095</v>
      </c>
      <c r="C449" t="s">
        <v>794</v>
      </c>
      <c r="D449">
        <v>27</v>
      </c>
      <c r="E449" t="s">
        <v>786</v>
      </c>
      <c r="F449">
        <v>77</v>
      </c>
      <c r="G449">
        <v>1</v>
      </c>
      <c r="H449">
        <v>1340</v>
      </c>
      <c r="I449">
        <v>207</v>
      </c>
      <c r="J449">
        <v>422</v>
      </c>
      <c r="K449">
        <v>0.49099999999999999</v>
      </c>
      <c r="L449">
        <v>84</v>
      </c>
      <c r="M449">
        <v>206</v>
      </c>
      <c r="N449">
        <v>0.40799999999999997</v>
      </c>
      <c r="O449">
        <v>123</v>
      </c>
      <c r="P449">
        <v>216</v>
      </c>
      <c r="Q449">
        <v>0.56899999999999995</v>
      </c>
      <c r="R449">
        <v>0.59</v>
      </c>
      <c r="S449">
        <v>66</v>
      </c>
      <c r="T449">
        <v>79</v>
      </c>
      <c r="U449">
        <v>0.83499999999999996</v>
      </c>
      <c r="V449">
        <v>17</v>
      </c>
      <c r="W449">
        <v>92</v>
      </c>
      <c r="X449">
        <v>109</v>
      </c>
      <c r="Y449">
        <v>67</v>
      </c>
      <c r="Z449">
        <v>18</v>
      </c>
      <c r="AA449">
        <v>8</v>
      </c>
      <c r="AB449">
        <v>42</v>
      </c>
      <c r="AC449">
        <v>104</v>
      </c>
      <c r="AD449">
        <v>564</v>
      </c>
    </row>
    <row r="450" spans="1:30">
      <c r="A450" s="72">
        <v>337</v>
      </c>
      <c r="B450" t="s">
        <v>1096</v>
      </c>
      <c r="C450" t="s">
        <v>776</v>
      </c>
      <c r="D450">
        <v>31</v>
      </c>
      <c r="E450" t="s">
        <v>846</v>
      </c>
      <c r="F450">
        <v>75</v>
      </c>
      <c r="G450">
        <v>62</v>
      </c>
      <c r="H450">
        <v>1671</v>
      </c>
      <c r="I450">
        <v>400</v>
      </c>
      <c r="J450">
        <v>641</v>
      </c>
      <c r="K450">
        <v>0.624</v>
      </c>
      <c r="L450">
        <v>1</v>
      </c>
      <c r="M450">
        <v>12</v>
      </c>
      <c r="N450">
        <v>8.3000000000000004E-2</v>
      </c>
      <c r="O450">
        <v>399</v>
      </c>
      <c r="P450">
        <v>629</v>
      </c>
      <c r="Q450">
        <v>0.63400000000000001</v>
      </c>
      <c r="R450">
        <v>0.625</v>
      </c>
      <c r="S450">
        <v>96</v>
      </c>
      <c r="T450">
        <v>152</v>
      </c>
      <c r="U450">
        <v>0.63200000000000001</v>
      </c>
      <c r="V450">
        <v>195</v>
      </c>
      <c r="W450">
        <v>371</v>
      </c>
      <c r="X450">
        <v>566</v>
      </c>
      <c r="Y450">
        <v>52</v>
      </c>
      <c r="Z450">
        <v>47</v>
      </c>
      <c r="AA450">
        <v>148</v>
      </c>
      <c r="AB450">
        <v>108</v>
      </c>
      <c r="AC450">
        <v>208</v>
      </c>
      <c r="AD450">
        <v>897</v>
      </c>
    </row>
    <row r="451" spans="1:30">
      <c r="A451" s="72">
        <v>338</v>
      </c>
      <c r="B451" t="s">
        <v>1097</v>
      </c>
      <c r="C451" t="s">
        <v>769</v>
      </c>
      <c r="D451">
        <v>27</v>
      </c>
      <c r="E451" t="s">
        <v>814</v>
      </c>
      <c r="F451">
        <v>66</v>
      </c>
      <c r="G451">
        <v>45</v>
      </c>
      <c r="H451">
        <v>1550</v>
      </c>
      <c r="I451">
        <v>186</v>
      </c>
      <c r="J451">
        <v>461</v>
      </c>
      <c r="K451">
        <v>0.40300000000000002</v>
      </c>
      <c r="L451">
        <v>79</v>
      </c>
      <c r="M451">
        <v>225</v>
      </c>
      <c r="N451">
        <v>0.35099999999999998</v>
      </c>
      <c r="O451">
        <v>107</v>
      </c>
      <c r="P451">
        <v>236</v>
      </c>
      <c r="Q451">
        <v>0.45300000000000001</v>
      </c>
      <c r="R451">
        <v>0.48899999999999999</v>
      </c>
      <c r="S451">
        <v>52</v>
      </c>
      <c r="T451">
        <v>72</v>
      </c>
      <c r="U451">
        <v>0.72199999999999998</v>
      </c>
      <c r="V451">
        <v>60</v>
      </c>
      <c r="W451">
        <v>178</v>
      </c>
      <c r="X451">
        <v>238</v>
      </c>
      <c r="Y451">
        <v>112</v>
      </c>
      <c r="Z451">
        <v>36</v>
      </c>
      <c r="AA451">
        <v>12</v>
      </c>
      <c r="AB451">
        <v>64</v>
      </c>
      <c r="AC451">
        <v>115</v>
      </c>
      <c r="AD451">
        <v>503</v>
      </c>
    </row>
    <row r="452" spans="1:30">
      <c r="A452" s="72">
        <v>339</v>
      </c>
      <c r="B452" t="s">
        <v>1375</v>
      </c>
      <c r="C452" t="s">
        <v>794</v>
      </c>
      <c r="D452">
        <v>26</v>
      </c>
      <c r="E452" t="s">
        <v>822</v>
      </c>
      <c r="F452">
        <v>72</v>
      </c>
      <c r="G452">
        <v>5</v>
      </c>
      <c r="H452">
        <v>1003</v>
      </c>
      <c r="I452">
        <v>134</v>
      </c>
      <c r="J452">
        <v>275</v>
      </c>
      <c r="K452">
        <v>0.48699999999999999</v>
      </c>
      <c r="L452">
        <v>42</v>
      </c>
      <c r="M452">
        <v>118</v>
      </c>
      <c r="N452">
        <v>0.35599999999999998</v>
      </c>
      <c r="O452">
        <v>92</v>
      </c>
      <c r="P452">
        <v>157</v>
      </c>
      <c r="Q452">
        <v>0.58599999999999997</v>
      </c>
      <c r="R452">
        <v>0.56399999999999995</v>
      </c>
      <c r="S452">
        <v>27</v>
      </c>
      <c r="T452">
        <v>48</v>
      </c>
      <c r="U452">
        <v>0.56299999999999994</v>
      </c>
      <c r="V452">
        <v>81</v>
      </c>
      <c r="W452">
        <v>166</v>
      </c>
      <c r="X452">
        <v>247</v>
      </c>
      <c r="Y452">
        <v>31</v>
      </c>
      <c r="Z452">
        <v>18</v>
      </c>
      <c r="AA452">
        <v>15</v>
      </c>
      <c r="AB452">
        <v>30</v>
      </c>
      <c r="AC452">
        <v>134</v>
      </c>
      <c r="AD452">
        <v>337</v>
      </c>
    </row>
    <row r="453" spans="1:30">
      <c r="A453" s="72">
        <v>340</v>
      </c>
      <c r="B453" t="s">
        <v>1098</v>
      </c>
      <c r="C453" t="s">
        <v>769</v>
      </c>
      <c r="D453">
        <v>25</v>
      </c>
      <c r="E453" t="s">
        <v>778</v>
      </c>
      <c r="F453">
        <v>19</v>
      </c>
      <c r="G453">
        <v>0</v>
      </c>
      <c r="H453">
        <v>158</v>
      </c>
      <c r="I453">
        <v>25</v>
      </c>
      <c r="J453">
        <v>64</v>
      </c>
      <c r="K453">
        <v>0.39100000000000001</v>
      </c>
      <c r="L453">
        <v>17</v>
      </c>
      <c r="M453">
        <v>41</v>
      </c>
      <c r="N453">
        <v>0.41499999999999998</v>
      </c>
      <c r="O453">
        <v>8</v>
      </c>
      <c r="P453">
        <v>23</v>
      </c>
      <c r="Q453">
        <v>0.34799999999999998</v>
      </c>
      <c r="R453">
        <v>0.52300000000000002</v>
      </c>
      <c r="S453">
        <v>8</v>
      </c>
      <c r="T453">
        <v>12</v>
      </c>
      <c r="U453">
        <v>0.66700000000000004</v>
      </c>
      <c r="V453">
        <v>3</v>
      </c>
      <c r="W453">
        <v>14</v>
      </c>
      <c r="X453">
        <v>17</v>
      </c>
      <c r="Y453">
        <v>4</v>
      </c>
      <c r="Z453">
        <v>6</v>
      </c>
      <c r="AA453">
        <v>3</v>
      </c>
      <c r="AB453">
        <v>5</v>
      </c>
      <c r="AC453">
        <v>22</v>
      </c>
      <c r="AD453">
        <v>75</v>
      </c>
    </row>
    <row r="454" spans="1:30">
      <c r="A454" s="72">
        <v>341</v>
      </c>
      <c r="B454" t="s">
        <v>1099</v>
      </c>
      <c r="C454" t="s">
        <v>769</v>
      </c>
      <c r="D454">
        <v>27</v>
      </c>
      <c r="E454" t="s">
        <v>833</v>
      </c>
      <c r="F454">
        <v>27</v>
      </c>
      <c r="G454">
        <v>0</v>
      </c>
      <c r="H454">
        <v>333</v>
      </c>
      <c r="I454">
        <v>61</v>
      </c>
      <c r="J454">
        <v>130</v>
      </c>
      <c r="K454">
        <v>0.46899999999999997</v>
      </c>
      <c r="L454">
        <v>10</v>
      </c>
      <c r="M454">
        <v>35</v>
      </c>
      <c r="N454">
        <v>0.28599999999999998</v>
      </c>
      <c r="O454">
        <v>51</v>
      </c>
      <c r="P454">
        <v>95</v>
      </c>
      <c r="Q454">
        <v>0.53700000000000003</v>
      </c>
      <c r="R454">
        <v>0.50800000000000001</v>
      </c>
      <c r="S454">
        <v>28</v>
      </c>
      <c r="T454">
        <v>35</v>
      </c>
      <c r="U454">
        <v>0.8</v>
      </c>
      <c r="V454">
        <v>6</v>
      </c>
      <c r="W454">
        <v>34</v>
      </c>
      <c r="X454">
        <v>40</v>
      </c>
      <c r="Y454">
        <v>30</v>
      </c>
      <c r="Z454">
        <v>13</v>
      </c>
      <c r="AA454">
        <v>7</v>
      </c>
      <c r="AB454">
        <v>15</v>
      </c>
      <c r="AC454">
        <v>26</v>
      </c>
      <c r="AD454">
        <v>160</v>
      </c>
    </row>
    <row r="455" spans="1:30">
      <c r="A455" s="72">
        <v>342</v>
      </c>
      <c r="B455" t="s">
        <v>1101</v>
      </c>
      <c r="C455" t="s">
        <v>769</v>
      </c>
      <c r="D455">
        <v>31</v>
      </c>
      <c r="E455" t="s">
        <v>869</v>
      </c>
      <c r="F455">
        <v>8</v>
      </c>
      <c r="G455">
        <v>0</v>
      </c>
      <c r="H455">
        <v>104</v>
      </c>
      <c r="I455">
        <v>21</v>
      </c>
      <c r="J455">
        <v>39</v>
      </c>
      <c r="K455">
        <v>0.53800000000000003</v>
      </c>
      <c r="L455">
        <v>8</v>
      </c>
      <c r="M455">
        <v>18</v>
      </c>
      <c r="N455">
        <v>0.44400000000000001</v>
      </c>
      <c r="O455">
        <v>13</v>
      </c>
      <c r="P455">
        <v>21</v>
      </c>
      <c r="Q455">
        <v>0.61899999999999999</v>
      </c>
      <c r="R455">
        <v>0.64100000000000001</v>
      </c>
      <c r="S455">
        <v>1</v>
      </c>
      <c r="T455">
        <v>1</v>
      </c>
      <c r="U455">
        <v>1</v>
      </c>
      <c r="V455">
        <v>1</v>
      </c>
      <c r="W455">
        <v>11</v>
      </c>
      <c r="X455">
        <v>12</v>
      </c>
      <c r="Y455">
        <v>8</v>
      </c>
      <c r="Z455">
        <v>1</v>
      </c>
      <c r="AA455">
        <v>1</v>
      </c>
      <c r="AB455">
        <v>2</v>
      </c>
      <c r="AC455">
        <v>5</v>
      </c>
      <c r="AD455">
        <v>51</v>
      </c>
    </row>
    <row r="456" spans="1:30">
      <c r="A456" s="72">
        <v>343</v>
      </c>
      <c r="B456" t="s">
        <v>1102</v>
      </c>
      <c r="C456" t="s">
        <v>776</v>
      </c>
      <c r="D456">
        <v>32</v>
      </c>
      <c r="E456" t="s">
        <v>773</v>
      </c>
      <c r="F456">
        <v>36</v>
      </c>
      <c r="G456">
        <v>4</v>
      </c>
      <c r="H456">
        <v>399</v>
      </c>
      <c r="I456">
        <v>55</v>
      </c>
      <c r="J456">
        <v>112</v>
      </c>
      <c r="K456">
        <v>0.49099999999999999</v>
      </c>
      <c r="L456">
        <v>11</v>
      </c>
      <c r="M456">
        <v>34</v>
      </c>
      <c r="N456">
        <v>0.32400000000000001</v>
      </c>
      <c r="O456">
        <v>44</v>
      </c>
      <c r="P456">
        <v>78</v>
      </c>
      <c r="Q456">
        <v>0.56399999999999995</v>
      </c>
      <c r="R456">
        <v>0.54</v>
      </c>
      <c r="S456">
        <v>20</v>
      </c>
      <c r="T456">
        <v>32</v>
      </c>
      <c r="U456">
        <v>0.625</v>
      </c>
      <c r="V456">
        <v>36</v>
      </c>
      <c r="W456">
        <v>95</v>
      </c>
      <c r="X456">
        <v>131</v>
      </c>
      <c r="Y456">
        <v>35</v>
      </c>
      <c r="Z456">
        <v>10</v>
      </c>
      <c r="AA456">
        <v>26</v>
      </c>
      <c r="AB456">
        <v>21</v>
      </c>
      <c r="AC456">
        <v>55</v>
      </c>
      <c r="AD456">
        <v>141</v>
      </c>
    </row>
    <row r="457" spans="1:30">
      <c r="A457" s="72">
        <v>344</v>
      </c>
      <c r="B457" t="s">
        <v>1515</v>
      </c>
      <c r="C457" t="s">
        <v>811</v>
      </c>
      <c r="D457">
        <v>20</v>
      </c>
      <c r="E457" t="s">
        <v>818</v>
      </c>
      <c r="F457">
        <v>50</v>
      </c>
      <c r="G457">
        <v>31</v>
      </c>
      <c r="H457">
        <v>984</v>
      </c>
      <c r="I457">
        <v>100</v>
      </c>
      <c r="J457">
        <v>256</v>
      </c>
      <c r="K457">
        <v>0.39100000000000001</v>
      </c>
      <c r="L457">
        <v>29</v>
      </c>
      <c r="M457">
        <v>95</v>
      </c>
      <c r="N457">
        <v>0.30499999999999999</v>
      </c>
      <c r="O457">
        <v>71</v>
      </c>
      <c r="P457">
        <v>161</v>
      </c>
      <c r="Q457">
        <v>0.441</v>
      </c>
      <c r="R457">
        <v>0.44700000000000001</v>
      </c>
      <c r="S457">
        <v>21</v>
      </c>
      <c r="T457">
        <v>28</v>
      </c>
      <c r="U457">
        <v>0.75</v>
      </c>
      <c r="V457">
        <v>25</v>
      </c>
      <c r="W457">
        <v>109</v>
      </c>
      <c r="X457">
        <v>134</v>
      </c>
      <c r="Y457">
        <v>159</v>
      </c>
      <c r="Z457">
        <v>68</v>
      </c>
      <c r="AA457">
        <v>23</v>
      </c>
      <c r="AB457">
        <v>75</v>
      </c>
      <c r="AC457">
        <v>113</v>
      </c>
      <c r="AD457">
        <v>250</v>
      </c>
    </row>
    <row r="458" spans="1:30">
      <c r="A458" s="72">
        <v>345</v>
      </c>
      <c r="B458" t="s">
        <v>1516</v>
      </c>
      <c r="C458" t="s">
        <v>766</v>
      </c>
      <c r="D458">
        <v>21</v>
      </c>
      <c r="E458" t="s">
        <v>784</v>
      </c>
      <c r="F458">
        <v>29</v>
      </c>
      <c r="G458">
        <v>0</v>
      </c>
      <c r="H458">
        <v>145</v>
      </c>
      <c r="I458">
        <v>19</v>
      </c>
      <c r="J458">
        <v>58</v>
      </c>
      <c r="K458">
        <v>0.32800000000000001</v>
      </c>
      <c r="L458">
        <v>0</v>
      </c>
      <c r="M458">
        <v>2</v>
      </c>
      <c r="N458">
        <v>0</v>
      </c>
      <c r="O458">
        <v>19</v>
      </c>
      <c r="P458">
        <v>56</v>
      </c>
      <c r="Q458">
        <v>0.33900000000000002</v>
      </c>
      <c r="R458">
        <v>0.32800000000000001</v>
      </c>
      <c r="S458">
        <v>13</v>
      </c>
      <c r="T458">
        <v>17</v>
      </c>
      <c r="U458">
        <v>0.76500000000000001</v>
      </c>
      <c r="V458">
        <v>9</v>
      </c>
      <c r="W458">
        <v>27</v>
      </c>
      <c r="X458">
        <v>36</v>
      </c>
      <c r="Y458">
        <v>13</v>
      </c>
      <c r="Z458">
        <v>6</v>
      </c>
      <c r="AA458">
        <v>2</v>
      </c>
      <c r="AB458">
        <v>15</v>
      </c>
      <c r="AC458">
        <v>14</v>
      </c>
      <c r="AD458">
        <v>51</v>
      </c>
    </row>
    <row r="459" spans="1:30">
      <c r="A459" s="72">
        <v>346</v>
      </c>
      <c r="B459" t="s">
        <v>1104</v>
      </c>
      <c r="C459" t="s">
        <v>794</v>
      </c>
      <c r="D459">
        <v>27</v>
      </c>
      <c r="E459" t="s">
        <v>802</v>
      </c>
      <c r="F459">
        <v>77</v>
      </c>
      <c r="G459">
        <v>77</v>
      </c>
      <c r="H459">
        <v>2393</v>
      </c>
      <c r="I459">
        <v>506</v>
      </c>
      <c r="J459">
        <v>1148</v>
      </c>
      <c r="K459">
        <v>0.441</v>
      </c>
      <c r="L459">
        <v>179</v>
      </c>
      <c r="M459">
        <v>474</v>
      </c>
      <c r="N459">
        <v>0.378</v>
      </c>
      <c r="O459">
        <v>327</v>
      </c>
      <c r="P459">
        <v>674</v>
      </c>
      <c r="Q459">
        <v>0.48499999999999999</v>
      </c>
      <c r="R459">
        <v>0.51900000000000002</v>
      </c>
      <c r="S459">
        <v>216</v>
      </c>
      <c r="T459">
        <v>258</v>
      </c>
      <c r="U459">
        <v>0.83699999999999997</v>
      </c>
      <c r="V459">
        <v>50</v>
      </c>
      <c r="W459">
        <v>411</v>
      </c>
      <c r="X459">
        <v>461</v>
      </c>
      <c r="Y459">
        <v>331</v>
      </c>
      <c r="Z459">
        <v>80</v>
      </c>
      <c r="AA459">
        <v>7</v>
      </c>
      <c r="AB459">
        <v>174</v>
      </c>
      <c r="AC459">
        <v>172</v>
      </c>
      <c r="AD459">
        <v>1407</v>
      </c>
    </row>
    <row r="460" spans="1:30">
      <c r="A460" s="72">
        <v>347</v>
      </c>
      <c r="B460" t="s">
        <v>1105</v>
      </c>
      <c r="C460" t="s">
        <v>794</v>
      </c>
      <c r="D460">
        <v>31</v>
      </c>
      <c r="E460" t="s">
        <v>772</v>
      </c>
      <c r="F460">
        <v>53</v>
      </c>
      <c r="G460">
        <v>1</v>
      </c>
      <c r="H460">
        <v>856</v>
      </c>
      <c r="I460">
        <v>112</v>
      </c>
      <c r="J460">
        <v>311</v>
      </c>
      <c r="K460">
        <v>0.36</v>
      </c>
      <c r="L460">
        <v>67</v>
      </c>
      <c r="M460">
        <v>203</v>
      </c>
      <c r="N460">
        <v>0.33</v>
      </c>
      <c r="O460">
        <v>45</v>
      </c>
      <c r="P460">
        <v>108</v>
      </c>
      <c r="Q460">
        <v>0.41699999999999998</v>
      </c>
      <c r="R460">
        <v>0.46800000000000003</v>
      </c>
      <c r="S460">
        <v>48</v>
      </c>
      <c r="T460">
        <v>58</v>
      </c>
      <c r="U460">
        <v>0.82799999999999996</v>
      </c>
      <c r="V460">
        <v>13</v>
      </c>
      <c r="W460">
        <v>82</v>
      </c>
      <c r="X460">
        <v>95</v>
      </c>
      <c r="Y460">
        <v>36</v>
      </c>
      <c r="Z460">
        <v>26</v>
      </c>
      <c r="AA460">
        <v>15</v>
      </c>
      <c r="AB460">
        <v>30</v>
      </c>
      <c r="AC460">
        <v>79</v>
      </c>
      <c r="AD460">
        <v>339</v>
      </c>
    </row>
    <row r="461" spans="1:30">
      <c r="A461" s="72">
        <v>347</v>
      </c>
      <c r="B461" t="s">
        <v>1105</v>
      </c>
      <c r="C461" t="s">
        <v>794</v>
      </c>
      <c r="D461">
        <v>31</v>
      </c>
      <c r="E461" t="s">
        <v>869</v>
      </c>
      <c r="F461">
        <v>40</v>
      </c>
      <c r="G461">
        <v>1</v>
      </c>
      <c r="H461">
        <v>562</v>
      </c>
      <c r="I461">
        <v>70</v>
      </c>
      <c r="J461">
        <v>206</v>
      </c>
      <c r="K461">
        <v>0.34</v>
      </c>
      <c r="L461">
        <v>43</v>
      </c>
      <c r="M461">
        <v>137</v>
      </c>
      <c r="N461">
        <v>0.314</v>
      </c>
      <c r="O461">
        <v>27</v>
      </c>
      <c r="P461">
        <v>69</v>
      </c>
      <c r="Q461">
        <v>0.39100000000000001</v>
      </c>
      <c r="R461">
        <v>0.44400000000000001</v>
      </c>
      <c r="S461">
        <v>35</v>
      </c>
      <c r="T461">
        <v>44</v>
      </c>
      <c r="U461">
        <v>0.79500000000000004</v>
      </c>
      <c r="V461">
        <v>12</v>
      </c>
      <c r="W461">
        <v>56</v>
      </c>
      <c r="X461">
        <v>68</v>
      </c>
      <c r="Y461">
        <v>22</v>
      </c>
      <c r="Z461">
        <v>18</v>
      </c>
      <c r="AA461">
        <v>10</v>
      </c>
      <c r="AB461">
        <v>21</v>
      </c>
      <c r="AC461">
        <v>62</v>
      </c>
      <c r="AD461">
        <v>218</v>
      </c>
    </row>
    <row r="462" spans="1:30">
      <c r="A462" s="72">
        <v>347</v>
      </c>
      <c r="B462" t="s">
        <v>1105</v>
      </c>
      <c r="C462" t="s">
        <v>794</v>
      </c>
      <c r="D462">
        <v>31</v>
      </c>
      <c r="E462" t="s">
        <v>788</v>
      </c>
      <c r="F462">
        <v>13</v>
      </c>
      <c r="G462">
        <v>0</v>
      </c>
      <c r="H462">
        <v>294</v>
      </c>
      <c r="I462">
        <v>42</v>
      </c>
      <c r="J462">
        <v>105</v>
      </c>
      <c r="K462">
        <v>0.4</v>
      </c>
      <c r="L462">
        <v>24</v>
      </c>
      <c r="M462">
        <v>66</v>
      </c>
      <c r="N462">
        <v>0.36399999999999999</v>
      </c>
      <c r="O462">
        <v>18</v>
      </c>
      <c r="P462">
        <v>39</v>
      </c>
      <c r="Q462">
        <v>0.46200000000000002</v>
      </c>
      <c r="R462">
        <v>0.51400000000000001</v>
      </c>
      <c r="S462">
        <v>13</v>
      </c>
      <c r="T462">
        <v>14</v>
      </c>
      <c r="U462">
        <v>0.92900000000000005</v>
      </c>
      <c r="V462">
        <v>1</v>
      </c>
      <c r="W462">
        <v>26</v>
      </c>
      <c r="X462">
        <v>27</v>
      </c>
      <c r="Y462">
        <v>14</v>
      </c>
      <c r="Z462">
        <v>8</v>
      </c>
      <c r="AA462">
        <v>5</v>
      </c>
      <c r="AB462">
        <v>9</v>
      </c>
      <c r="AC462">
        <v>17</v>
      </c>
      <c r="AD462">
        <v>121</v>
      </c>
    </row>
    <row r="463" spans="1:30">
      <c r="A463" s="72">
        <v>348</v>
      </c>
      <c r="B463" t="s">
        <v>1376</v>
      </c>
      <c r="C463" t="s">
        <v>794</v>
      </c>
      <c r="D463">
        <v>28</v>
      </c>
      <c r="E463" t="s">
        <v>780</v>
      </c>
      <c r="F463">
        <v>69</v>
      </c>
      <c r="G463">
        <v>15</v>
      </c>
      <c r="H463">
        <v>1757</v>
      </c>
      <c r="I463">
        <v>189</v>
      </c>
      <c r="J463">
        <v>484</v>
      </c>
      <c r="K463">
        <v>0.39</v>
      </c>
      <c r="L463">
        <v>133</v>
      </c>
      <c r="M463">
        <v>364</v>
      </c>
      <c r="N463">
        <v>0.36499999999999999</v>
      </c>
      <c r="O463">
        <v>56</v>
      </c>
      <c r="P463">
        <v>120</v>
      </c>
      <c r="Q463">
        <v>0.46700000000000003</v>
      </c>
      <c r="R463">
        <v>0.52800000000000002</v>
      </c>
      <c r="S463">
        <v>56</v>
      </c>
      <c r="T463">
        <v>71</v>
      </c>
      <c r="U463">
        <v>0.78900000000000003</v>
      </c>
      <c r="V463">
        <v>14</v>
      </c>
      <c r="W463">
        <v>114</v>
      </c>
      <c r="X463">
        <v>128</v>
      </c>
      <c r="Y463">
        <v>146</v>
      </c>
      <c r="Z463">
        <v>40</v>
      </c>
      <c r="AA463">
        <v>23</v>
      </c>
      <c r="AB463">
        <v>59</v>
      </c>
      <c r="AC463">
        <v>165</v>
      </c>
      <c r="AD463">
        <v>567</v>
      </c>
    </row>
    <row r="464" spans="1:30">
      <c r="A464" s="72">
        <v>349</v>
      </c>
      <c r="B464" t="s">
        <v>1377</v>
      </c>
      <c r="C464" t="s">
        <v>794</v>
      </c>
      <c r="D464">
        <v>25</v>
      </c>
      <c r="E464" t="s">
        <v>869</v>
      </c>
      <c r="F464">
        <v>10</v>
      </c>
      <c r="G464">
        <v>0</v>
      </c>
      <c r="H464">
        <v>67</v>
      </c>
      <c r="I464">
        <v>11</v>
      </c>
      <c r="J464">
        <v>26</v>
      </c>
      <c r="K464">
        <v>0.42299999999999999</v>
      </c>
      <c r="L464">
        <v>10</v>
      </c>
      <c r="M464">
        <v>21</v>
      </c>
      <c r="N464">
        <v>0.47599999999999998</v>
      </c>
      <c r="O464">
        <v>1</v>
      </c>
      <c r="P464">
        <v>5</v>
      </c>
      <c r="Q464">
        <v>0.2</v>
      </c>
      <c r="R464">
        <v>0.61499999999999999</v>
      </c>
      <c r="S464">
        <v>3</v>
      </c>
      <c r="T464">
        <v>4</v>
      </c>
      <c r="U464">
        <v>0.75</v>
      </c>
      <c r="V464">
        <v>1</v>
      </c>
      <c r="W464">
        <v>4</v>
      </c>
      <c r="X464">
        <v>5</v>
      </c>
      <c r="Y464">
        <v>1</v>
      </c>
      <c r="Z464">
        <v>1</v>
      </c>
      <c r="AA464">
        <v>1</v>
      </c>
      <c r="AB464">
        <v>1</v>
      </c>
      <c r="AC464">
        <v>5</v>
      </c>
      <c r="AD464">
        <v>35</v>
      </c>
    </row>
    <row r="465" spans="1:30">
      <c r="A465" s="72">
        <v>350</v>
      </c>
      <c r="B465" t="s">
        <v>1107</v>
      </c>
      <c r="C465" t="s">
        <v>811</v>
      </c>
      <c r="D465">
        <v>30</v>
      </c>
      <c r="E465" t="s">
        <v>784</v>
      </c>
      <c r="F465">
        <v>82</v>
      </c>
      <c r="G465">
        <v>1</v>
      </c>
      <c r="H465">
        <v>1908</v>
      </c>
      <c r="I465">
        <v>282</v>
      </c>
      <c r="J465">
        <v>663</v>
      </c>
      <c r="K465">
        <v>0.42499999999999999</v>
      </c>
      <c r="L465">
        <v>159</v>
      </c>
      <c r="M465">
        <v>404</v>
      </c>
      <c r="N465">
        <v>0.39400000000000002</v>
      </c>
      <c r="O465">
        <v>123</v>
      </c>
      <c r="P465">
        <v>259</v>
      </c>
      <c r="Q465">
        <v>0.47499999999999998</v>
      </c>
      <c r="R465">
        <v>0.54500000000000004</v>
      </c>
      <c r="S465">
        <v>88</v>
      </c>
      <c r="T465">
        <v>103</v>
      </c>
      <c r="U465">
        <v>0.85399999999999998</v>
      </c>
      <c r="V465">
        <v>24</v>
      </c>
      <c r="W465">
        <v>158</v>
      </c>
      <c r="X465">
        <v>182</v>
      </c>
      <c r="Y465">
        <v>245</v>
      </c>
      <c r="Z465">
        <v>49</v>
      </c>
      <c r="AA465">
        <v>10</v>
      </c>
      <c r="AB465">
        <v>93</v>
      </c>
      <c r="AC465">
        <v>129</v>
      </c>
      <c r="AD465">
        <v>811</v>
      </c>
    </row>
    <row r="466" spans="1:30">
      <c r="A466" s="72">
        <v>351</v>
      </c>
      <c r="B466" t="s">
        <v>1109</v>
      </c>
      <c r="C466" t="s">
        <v>766</v>
      </c>
      <c r="D466">
        <v>33</v>
      </c>
      <c r="E466" t="s">
        <v>808</v>
      </c>
      <c r="F466">
        <v>70</v>
      </c>
      <c r="G466">
        <v>65</v>
      </c>
      <c r="H466">
        <v>1895</v>
      </c>
      <c r="I466">
        <v>322</v>
      </c>
      <c r="J466">
        <v>665</v>
      </c>
      <c r="K466">
        <v>0.48399999999999999</v>
      </c>
      <c r="L466">
        <v>58</v>
      </c>
      <c r="M466">
        <v>159</v>
      </c>
      <c r="N466">
        <v>0.36499999999999999</v>
      </c>
      <c r="O466">
        <v>264</v>
      </c>
      <c r="P466">
        <v>506</v>
      </c>
      <c r="Q466">
        <v>0.52200000000000002</v>
      </c>
      <c r="R466">
        <v>0.52800000000000002</v>
      </c>
      <c r="S466">
        <v>181</v>
      </c>
      <c r="T466">
        <v>249</v>
      </c>
      <c r="U466">
        <v>0.72699999999999998</v>
      </c>
      <c r="V466">
        <v>153</v>
      </c>
      <c r="W466">
        <v>352</v>
      </c>
      <c r="X466">
        <v>505</v>
      </c>
      <c r="Y466">
        <v>141</v>
      </c>
      <c r="Z466">
        <v>83</v>
      </c>
      <c r="AA466">
        <v>54</v>
      </c>
      <c r="AB466">
        <v>95</v>
      </c>
      <c r="AC466">
        <v>183</v>
      </c>
      <c r="AD466">
        <v>883</v>
      </c>
    </row>
    <row r="467" spans="1:30">
      <c r="A467" s="72">
        <v>352</v>
      </c>
      <c r="B467" t="s">
        <v>1517</v>
      </c>
      <c r="C467" t="s">
        <v>769</v>
      </c>
      <c r="D467">
        <v>22</v>
      </c>
      <c r="E467" t="s">
        <v>797</v>
      </c>
      <c r="F467">
        <v>20</v>
      </c>
      <c r="G467">
        <v>0</v>
      </c>
      <c r="H467">
        <v>268</v>
      </c>
      <c r="I467">
        <v>34</v>
      </c>
      <c r="J467">
        <v>87</v>
      </c>
      <c r="K467">
        <v>0.39100000000000001</v>
      </c>
      <c r="L467">
        <v>14</v>
      </c>
      <c r="M467">
        <v>44</v>
      </c>
      <c r="N467">
        <v>0.318</v>
      </c>
      <c r="O467">
        <v>20</v>
      </c>
      <c r="P467">
        <v>43</v>
      </c>
      <c r="Q467">
        <v>0.46500000000000002</v>
      </c>
      <c r="R467">
        <v>0.47099999999999997</v>
      </c>
      <c r="S467">
        <v>5</v>
      </c>
      <c r="T467">
        <v>7</v>
      </c>
      <c r="U467">
        <v>0.71399999999999997</v>
      </c>
      <c r="V467">
        <v>9</v>
      </c>
      <c r="W467">
        <v>26</v>
      </c>
      <c r="X467">
        <v>35</v>
      </c>
      <c r="Y467">
        <v>18</v>
      </c>
      <c r="Z467">
        <v>8</v>
      </c>
      <c r="AA467">
        <v>8</v>
      </c>
      <c r="AB467">
        <v>6</v>
      </c>
      <c r="AC467">
        <v>29</v>
      </c>
      <c r="AD467">
        <v>87</v>
      </c>
    </row>
    <row r="468" spans="1:30">
      <c r="A468" s="72">
        <v>353</v>
      </c>
      <c r="B468" t="s">
        <v>1110</v>
      </c>
      <c r="C468" t="s">
        <v>766</v>
      </c>
      <c r="D468">
        <v>27</v>
      </c>
      <c r="E468" t="s">
        <v>772</v>
      </c>
      <c r="F468">
        <v>46</v>
      </c>
      <c r="G468">
        <v>25</v>
      </c>
      <c r="H468">
        <v>1245</v>
      </c>
      <c r="I468">
        <v>238</v>
      </c>
      <c r="J468">
        <v>542</v>
      </c>
      <c r="K468">
        <v>0.439</v>
      </c>
      <c r="L468">
        <v>116</v>
      </c>
      <c r="M468">
        <v>318</v>
      </c>
      <c r="N468">
        <v>0.36499999999999999</v>
      </c>
      <c r="O468">
        <v>122</v>
      </c>
      <c r="P468">
        <v>224</v>
      </c>
      <c r="Q468">
        <v>0.54500000000000004</v>
      </c>
      <c r="R468">
        <v>0.54600000000000004</v>
      </c>
      <c r="S468">
        <v>105</v>
      </c>
      <c r="T468">
        <v>124</v>
      </c>
      <c r="U468">
        <v>0.84699999999999998</v>
      </c>
      <c r="V468">
        <v>60</v>
      </c>
      <c r="W468">
        <v>279</v>
      </c>
      <c r="X468">
        <v>339</v>
      </c>
      <c r="Y468">
        <v>55</v>
      </c>
      <c r="Z468">
        <v>31</v>
      </c>
      <c r="AA468">
        <v>34</v>
      </c>
      <c r="AB468">
        <v>48</v>
      </c>
      <c r="AC468">
        <v>107</v>
      </c>
      <c r="AD468">
        <v>697</v>
      </c>
    </row>
    <row r="469" spans="1:30">
      <c r="A469" s="72">
        <v>353</v>
      </c>
      <c r="B469" t="s">
        <v>1110</v>
      </c>
      <c r="C469" t="s">
        <v>766</v>
      </c>
      <c r="D469">
        <v>27</v>
      </c>
      <c r="E469" t="s">
        <v>780</v>
      </c>
      <c r="F469">
        <v>32</v>
      </c>
      <c r="G469">
        <v>22</v>
      </c>
      <c r="H469">
        <v>925</v>
      </c>
      <c r="I469">
        <v>182</v>
      </c>
      <c r="J469">
        <v>407</v>
      </c>
      <c r="K469">
        <v>0.44700000000000001</v>
      </c>
      <c r="L469">
        <v>85</v>
      </c>
      <c r="M469">
        <v>231</v>
      </c>
      <c r="N469">
        <v>0.36799999999999999</v>
      </c>
      <c r="O469">
        <v>97</v>
      </c>
      <c r="P469">
        <v>176</v>
      </c>
      <c r="Q469">
        <v>0.55100000000000005</v>
      </c>
      <c r="R469">
        <v>0.55200000000000005</v>
      </c>
      <c r="S469">
        <v>85</v>
      </c>
      <c r="T469">
        <v>101</v>
      </c>
      <c r="U469">
        <v>0.84199999999999997</v>
      </c>
      <c r="V469">
        <v>46</v>
      </c>
      <c r="W469">
        <v>218</v>
      </c>
      <c r="X469">
        <v>264</v>
      </c>
      <c r="Y469">
        <v>35</v>
      </c>
      <c r="Z469">
        <v>21</v>
      </c>
      <c r="AA469">
        <v>25</v>
      </c>
      <c r="AB469">
        <v>37</v>
      </c>
      <c r="AC469">
        <v>86</v>
      </c>
      <c r="AD469">
        <v>534</v>
      </c>
    </row>
    <row r="470" spans="1:30">
      <c r="A470" s="72">
        <v>353</v>
      </c>
      <c r="B470" t="s">
        <v>1110</v>
      </c>
      <c r="C470" t="s">
        <v>766</v>
      </c>
      <c r="D470">
        <v>27</v>
      </c>
      <c r="E470" t="s">
        <v>802</v>
      </c>
      <c r="F470">
        <v>14</v>
      </c>
      <c r="G470">
        <v>3</v>
      </c>
      <c r="H470">
        <v>320</v>
      </c>
      <c r="I470">
        <v>56</v>
      </c>
      <c r="J470">
        <v>135</v>
      </c>
      <c r="K470">
        <v>0.41499999999999998</v>
      </c>
      <c r="L470">
        <v>31</v>
      </c>
      <c r="M470">
        <v>87</v>
      </c>
      <c r="N470">
        <v>0.35599999999999998</v>
      </c>
      <c r="O470">
        <v>25</v>
      </c>
      <c r="P470">
        <v>48</v>
      </c>
      <c r="Q470">
        <v>0.52100000000000002</v>
      </c>
      <c r="R470">
        <v>0.53</v>
      </c>
      <c r="S470">
        <v>20</v>
      </c>
      <c r="T470">
        <v>23</v>
      </c>
      <c r="U470">
        <v>0.87</v>
      </c>
      <c r="V470">
        <v>14</v>
      </c>
      <c r="W470">
        <v>61</v>
      </c>
      <c r="X470">
        <v>75</v>
      </c>
      <c r="Y470">
        <v>20</v>
      </c>
      <c r="Z470">
        <v>10</v>
      </c>
      <c r="AA470">
        <v>9</v>
      </c>
      <c r="AB470">
        <v>11</v>
      </c>
      <c r="AC470">
        <v>21</v>
      </c>
      <c r="AD470">
        <v>163</v>
      </c>
    </row>
    <row r="471" spans="1:30">
      <c r="A471" s="72">
        <v>354</v>
      </c>
      <c r="B471" t="s">
        <v>1378</v>
      </c>
      <c r="C471" t="s">
        <v>769</v>
      </c>
      <c r="D471">
        <v>22</v>
      </c>
      <c r="E471" t="s">
        <v>851</v>
      </c>
      <c r="F471">
        <v>77</v>
      </c>
      <c r="G471">
        <v>77</v>
      </c>
      <c r="H471">
        <v>2598</v>
      </c>
      <c r="I471">
        <v>661</v>
      </c>
      <c r="J471">
        <v>1530</v>
      </c>
      <c r="K471">
        <v>0.432</v>
      </c>
      <c r="L471">
        <v>188</v>
      </c>
      <c r="M471">
        <v>519</v>
      </c>
      <c r="N471">
        <v>0.36199999999999999</v>
      </c>
      <c r="O471">
        <v>473</v>
      </c>
      <c r="P471">
        <v>1011</v>
      </c>
      <c r="Q471">
        <v>0.46800000000000003</v>
      </c>
      <c r="R471">
        <v>0.49299999999999999</v>
      </c>
      <c r="S471">
        <v>319</v>
      </c>
      <c r="T471">
        <v>396</v>
      </c>
      <c r="U471">
        <v>0.80600000000000005</v>
      </c>
      <c r="V471">
        <v>59</v>
      </c>
      <c r="W471">
        <v>257</v>
      </c>
      <c r="X471">
        <v>316</v>
      </c>
      <c r="Y471">
        <v>322</v>
      </c>
      <c r="Z471">
        <v>106</v>
      </c>
      <c r="AA471">
        <v>31</v>
      </c>
      <c r="AB471">
        <v>218</v>
      </c>
      <c r="AC471">
        <v>208</v>
      </c>
      <c r="AD471">
        <v>1829</v>
      </c>
    </row>
    <row r="472" spans="1:30">
      <c r="A472" s="72">
        <v>355</v>
      </c>
      <c r="B472" t="s">
        <v>1379</v>
      </c>
      <c r="C472" t="s">
        <v>769</v>
      </c>
      <c r="D472">
        <v>25</v>
      </c>
      <c r="E472" t="s">
        <v>851</v>
      </c>
      <c r="F472">
        <v>14</v>
      </c>
      <c r="G472">
        <v>0</v>
      </c>
      <c r="H472">
        <v>84</v>
      </c>
      <c r="I472">
        <v>6</v>
      </c>
      <c r="J472">
        <v>20</v>
      </c>
      <c r="K472">
        <v>0.3</v>
      </c>
      <c r="L472">
        <v>2</v>
      </c>
      <c r="M472">
        <v>11</v>
      </c>
      <c r="N472">
        <v>0.182</v>
      </c>
      <c r="O472">
        <v>4</v>
      </c>
      <c r="P472">
        <v>9</v>
      </c>
      <c r="Q472">
        <v>0.44400000000000001</v>
      </c>
      <c r="R472">
        <v>0.35</v>
      </c>
      <c r="S472">
        <v>2</v>
      </c>
      <c r="T472">
        <v>2</v>
      </c>
      <c r="U472">
        <v>1</v>
      </c>
      <c r="V472">
        <v>1</v>
      </c>
      <c r="W472">
        <v>5</v>
      </c>
      <c r="X472">
        <v>6</v>
      </c>
      <c r="Y472">
        <v>15</v>
      </c>
      <c r="Z472">
        <v>1</v>
      </c>
      <c r="AA472">
        <v>1</v>
      </c>
      <c r="AB472">
        <v>8</v>
      </c>
      <c r="AC472">
        <v>10</v>
      </c>
      <c r="AD472">
        <v>16</v>
      </c>
    </row>
    <row r="473" spans="1:30">
      <c r="A473" s="72">
        <v>356</v>
      </c>
      <c r="B473" t="s">
        <v>1380</v>
      </c>
      <c r="C473" t="s">
        <v>769</v>
      </c>
      <c r="D473">
        <v>20</v>
      </c>
      <c r="E473" t="s">
        <v>826</v>
      </c>
      <c r="F473">
        <v>73</v>
      </c>
      <c r="G473">
        <v>0</v>
      </c>
      <c r="H473">
        <v>1258</v>
      </c>
      <c r="I473">
        <v>227</v>
      </c>
      <c r="J473">
        <v>586</v>
      </c>
      <c r="K473">
        <v>0.38700000000000001</v>
      </c>
      <c r="L473">
        <v>109</v>
      </c>
      <c r="M473">
        <v>330</v>
      </c>
      <c r="N473">
        <v>0.33</v>
      </c>
      <c r="O473">
        <v>118</v>
      </c>
      <c r="P473">
        <v>256</v>
      </c>
      <c r="Q473">
        <v>0.46100000000000002</v>
      </c>
      <c r="R473">
        <v>0.48</v>
      </c>
      <c r="S473">
        <v>90</v>
      </c>
      <c r="T473">
        <v>102</v>
      </c>
      <c r="U473">
        <v>0.88200000000000001</v>
      </c>
      <c r="V473">
        <v>16</v>
      </c>
      <c r="W473">
        <v>121</v>
      </c>
      <c r="X473">
        <v>137</v>
      </c>
      <c r="Y473">
        <v>117</v>
      </c>
      <c r="Z473">
        <v>37</v>
      </c>
      <c r="AA473">
        <v>19</v>
      </c>
      <c r="AB473">
        <v>86</v>
      </c>
      <c r="AC473">
        <v>106</v>
      </c>
      <c r="AD473">
        <v>653</v>
      </c>
    </row>
    <row r="474" spans="1:30">
      <c r="A474" s="72">
        <v>357</v>
      </c>
      <c r="B474" t="s">
        <v>1111</v>
      </c>
      <c r="C474" t="s">
        <v>776</v>
      </c>
      <c r="D474">
        <v>28</v>
      </c>
      <c r="E474" t="s">
        <v>772</v>
      </c>
      <c r="F474">
        <v>43</v>
      </c>
      <c r="G474">
        <v>2</v>
      </c>
      <c r="H474">
        <v>480</v>
      </c>
      <c r="I474">
        <v>92</v>
      </c>
      <c r="J474">
        <v>189</v>
      </c>
      <c r="K474">
        <v>0.48699999999999999</v>
      </c>
      <c r="L474">
        <v>1</v>
      </c>
      <c r="M474">
        <v>5</v>
      </c>
      <c r="N474">
        <v>0.2</v>
      </c>
      <c r="O474">
        <v>91</v>
      </c>
      <c r="P474">
        <v>184</v>
      </c>
      <c r="Q474">
        <v>0.495</v>
      </c>
      <c r="R474">
        <v>0.48899999999999999</v>
      </c>
      <c r="S474">
        <v>45</v>
      </c>
      <c r="T474">
        <v>72</v>
      </c>
      <c r="U474">
        <v>0.625</v>
      </c>
      <c r="V474">
        <v>67</v>
      </c>
      <c r="W474">
        <v>105</v>
      </c>
      <c r="X474">
        <v>172</v>
      </c>
      <c r="Y474">
        <v>24</v>
      </c>
      <c r="Z474">
        <v>14</v>
      </c>
      <c r="AA474">
        <v>8</v>
      </c>
      <c r="AB474">
        <v>32</v>
      </c>
      <c r="AC474">
        <v>66</v>
      </c>
      <c r="AD474">
        <v>230</v>
      </c>
    </row>
    <row r="475" spans="1:30">
      <c r="A475" s="72">
        <v>357</v>
      </c>
      <c r="B475" t="s">
        <v>1111</v>
      </c>
      <c r="C475" t="s">
        <v>776</v>
      </c>
      <c r="D475">
        <v>28</v>
      </c>
      <c r="E475" t="s">
        <v>869</v>
      </c>
      <c r="F475">
        <v>38</v>
      </c>
      <c r="G475">
        <v>2</v>
      </c>
      <c r="H475">
        <v>423</v>
      </c>
      <c r="I475">
        <v>74</v>
      </c>
      <c r="J475">
        <v>161</v>
      </c>
      <c r="K475">
        <v>0.46</v>
      </c>
      <c r="L475">
        <v>0</v>
      </c>
      <c r="M475">
        <v>4</v>
      </c>
      <c r="N475">
        <v>0</v>
      </c>
      <c r="O475">
        <v>74</v>
      </c>
      <c r="P475">
        <v>157</v>
      </c>
      <c r="Q475">
        <v>0.47099999999999997</v>
      </c>
      <c r="R475">
        <v>0.46</v>
      </c>
      <c r="S475">
        <v>35</v>
      </c>
      <c r="T475">
        <v>61</v>
      </c>
      <c r="U475">
        <v>0.57399999999999995</v>
      </c>
      <c r="V475">
        <v>60</v>
      </c>
      <c r="W475">
        <v>96</v>
      </c>
      <c r="X475">
        <v>156</v>
      </c>
      <c r="Y475">
        <v>16</v>
      </c>
      <c r="Z475">
        <v>13</v>
      </c>
      <c r="AA475">
        <v>8</v>
      </c>
      <c r="AB475">
        <v>31</v>
      </c>
      <c r="AC475">
        <v>61</v>
      </c>
      <c r="AD475">
        <v>183</v>
      </c>
    </row>
    <row r="476" spans="1:30">
      <c r="A476" s="72">
        <v>357</v>
      </c>
      <c r="B476" t="s">
        <v>1111</v>
      </c>
      <c r="C476" t="s">
        <v>776</v>
      </c>
      <c r="D476">
        <v>28</v>
      </c>
      <c r="E476" t="s">
        <v>855</v>
      </c>
      <c r="F476">
        <v>2</v>
      </c>
      <c r="G476">
        <v>0</v>
      </c>
      <c r="H476">
        <v>5</v>
      </c>
      <c r="I476">
        <v>3</v>
      </c>
      <c r="J476">
        <v>5</v>
      </c>
      <c r="K476">
        <v>0.6</v>
      </c>
      <c r="L476">
        <v>0</v>
      </c>
      <c r="M476">
        <v>0</v>
      </c>
      <c r="O476">
        <v>3</v>
      </c>
      <c r="P476">
        <v>5</v>
      </c>
      <c r="Q476">
        <v>0.6</v>
      </c>
      <c r="R476">
        <v>0.6</v>
      </c>
      <c r="S476">
        <v>0</v>
      </c>
      <c r="T476">
        <v>0</v>
      </c>
      <c r="V476">
        <v>3</v>
      </c>
      <c r="W476">
        <v>0</v>
      </c>
      <c r="X476">
        <v>3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6</v>
      </c>
    </row>
    <row r="477" spans="1:30">
      <c r="A477" s="72">
        <v>357</v>
      </c>
      <c r="B477" t="s">
        <v>1111</v>
      </c>
      <c r="C477" t="s">
        <v>776</v>
      </c>
      <c r="D477">
        <v>28</v>
      </c>
      <c r="E477" t="s">
        <v>797</v>
      </c>
      <c r="F477">
        <v>3</v>
      </c>
      <c r="G477">
        <v>0</v>
      </c>
      <c r="H477">
        <v>52</v>
      </c>
      <c r="I477">
        <v>15</v>
      </c>
      <c r="J477">
        <v>23</v>
      </c>
      <c r="K477">
        <v>0.65200000000000002</v>
      </c>
      <c r="L477">
        <v>1</v>
      </c>
      <c r="M477">
        <v>1</v>
      </c>
      <c r="N477">
        <v>1</v>
      </c>
      <c r="O477">
        <v>14</v>
      </c>
      <c r="P477">
        <v>22</v>
      </c>
      <c r="Q477">
        <v>0.63600000000000001</v>
      </c>
      <c r="R477">
        <v>0.67400000000000004</v>
      </c>
      <c r="S477">
        <v>10</v>
      </c>
      <c r="T477">
        <v>11</v>
      </c>
      <c r="U477">
        <v>0.90900000000000003</v>
      </c>
      <c r="V477">
        <v>4</v>
      </c>
      <c r="W477">
        <v>9</v>
      </c>
      <c r="X477">
        <v>13</v>
      </c>
      <c r="Y477">
        <v>7</v>
      </c>
      <c r="Z477">
        <v>1</v>
      </c>
      <c r="AA477">
        <v>0</v>
      </c>
      <c r="AB477">
        <v>1</v>
      </c>
      <c r="AC477">
        <v>5</v>
      </c>
      <c r="AD477">
        <v>41</v>
      </c>
    </row>
    <row r="478" spans="1:30">
      <c r="A478" s="72">
        <v>358</v>
      </c>
      <c r="B478" t="s">
        <v>1112</v>
      </c>
      <c r="C478" t="s">
        <v>769</v>
      </c>
      <c r="D478">
        <v>29</v>
      </c>
      <c r="E478" t="s">
        <v>780</v>
      </c>
      <c r="F478">
        <v>53</v>
      </c>
      <c r="G478">
        <v>36</v>
      </c>
      <c r="H478">
        <v>1463</v>
      </c>
      <c r="I478">
        <v>256</v>
      </c>
      <c r="J478">
        <v>532</v>
      </c>
      <c r="K478">
        <v>0.48099999999999998</v>
      </c>
      <c r="L478">
        <v>76</v>
      </c>
      <c r="M478">
        <v>176</v>
      </c>
      <c r="N478">
        <v>0.432</v>
      </c>
      <c r="O478">
        <v>180</v>
      </c>
      <c r="P478">
        <v>356</v>
      </c>
      <c r="Q478">
        <v>0.50600000000000001</v>
      </c>
      <c r="R478">
        <v>0.55300000000000005</v>
      </c>
      <c r="S478">
        <v>45</v>
      </c>
      <c r="T478">
        <v>59</v>
      </c>
      <c r="U478">
        <v>0.76300000000000001</v>
      </c>
      <c r="V478">
        <v>35</v>
      </c>
      <c r="W478">
        <v>92</v>
      </c>
      <c r="X478">
        <v>127</v>
      </c>
      <c r="Y478">
        <v>102</v>
      </c>
      <c r="Z478">
        <v>40</v>
      </c>
      <c r="AA478">
        <v>8</v>
      </c>
      <c r="AB478">
        <v>59</v>
      </c>
      <c r="AC478">
        <v>112</v>
      </c>
      <c r="AD478">
        <v>633</v>
      </c>
    </row>
    <row r="479" spans="1:30">
      <c r="A479" s="72">
        <v>359</v>
      </c>
      <c r="B479" t="s">
        <v>1383</v>
      </c>
      <c r="C479" t="s">
        <v>766</v>
      </c>
      <c r="D479">
        <v>27</v>
      </c>
      <c r="E479" t="s">
        <v>772</v>
      </c>
      <c r="F479">
        <v>5</v>
      </c>
      <c r="G479">
        <v>0</v>
      </c>
      <c r="H479">
        <v>43</v>
      </c>
      <c r="I479">
        <v>3</v>
      </c>
      <c r="J479">
        <v>7</v>
      </c>
      <c r="K479">
        <v>0.42899999999999999</v>
      </c>
      <c r="L479">
        <v>1</v>
      </c>
      <c r="M479">
        <v>1</v>
      </c>
      <c r="N479">
        <v>1</v>
      </c>
      <c r="O479">
        <v>2</v>
      </c>
      <c r="P479">
        <v>6</v>
      </c>
      <c r="Q479">
        <v>0.33300000000000002</v>
      </c>
      <c r="R479">
        <v>0.5</v>
      </c>
      <c r="S479">
        <v>0</v>
      </c>
      <c r="T479">
        <v>0</v>
      </c>
      <c r="V479">
        <v>4</v>
      </c>
      <c r="W479">
        <v>16</v>
      </c>
      <c r="X479">
        <v>20</v>
      </c>
      <c r="Y479">
        <v>4</v>
      </c>
      <c r="Z479">
        <v>1</v>
      </c>
      <c r="AA479">
        <v>1</v>
      </c>
      <c r="AB479">
        <v>5</v>
      </c>
      <c r="AC479">
        <v>9</v>
      </c>
      <c r="AD479">
        <v>7</v>
      </c>
    </row>
    <row r="480" spans="1:30">
      <c r="A480" s="72">
        <v>359</v>
      </c>
      <c r="B480" t="s">
        <v>1383</v>
      </c>
      <c r="C480" t="s">
        <v>766</v>
      </c>
      <c r="D480">
        <v>27</v>
      </c>
      <c r="E480" t="s">
        <v>818</v>
      </c>
      <c r="F480">
        <v>1</v>
      </c>
      <c r="G480">
        <v>0</v>
      </c>
      <c r="H480">
        <v>5</v>
      </c>
      <c r="I480">
        <v>0</v>
      </c>
      <c r="J480">
        <v>0</v>
      </c>
      <c r="L480">
        <v>0</v>
      </c>
      <c r="M480">
        <v>0</v>
      </c>
      <c r="O480">
        <v>0</v>
      </c>
      <c r="P480">
        <v>0</v>
      </c>
      <c r="S480">
        <v>0</v>
      </c>
      <c r="T480">
        <v>0</v>
      </c>
      <c r="V480">
        <v>0</v>
      </c>
      <c r="W480">
        <v>3</v>
      </c>
      <c r="X480">
        <v>3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</row>
    <row r="481" spans="1:30">
      <c r="A481" s="72">
        <v>359</v>
      </c>
      <c r="B481" t="s">
        <v>1383</v>
      </c>
      <c r="C481" t="s">
        <v>766</v>
      </c>
      <c r="D481">
        <v>27</v>
      </c>
      <c r="E481" t="s">
        <v>869</v>
      </c>
      <c r="F481">
        <v>4</v>
      </c>
      <c r="G481">
        <v>0</v>
      </c>
      <c r="H481">
        <v>38</v>
      </c>
      <c r="I481">
        <v>3</v>
      </c>
      <c r="J481">
        <v>7</v>
      </c>
      <c r="K481">
        <v>0.42899999999999999</v>
      </c>
      <c r="L481">
        <v>1</v>
      </c>
      <c r="M481">
        <v>1</v>
      </c>
      <c r="N481">
        <v>1</v>
      </c>
      <c r="O481">
        <v>2</v>
      </c>
      <c r="P481">
        <v>6</v>
      </c>
      <c r="Q481">
        <v>0.33300000000000002</v>
      </c>
      <c r="R481">
        <v>0.5</v>
      </c>
      <c r="S481">
        <v>0</v>
      </c>
      <c r="T481">
        <v>0</v>
      </c>
      <c r="V481">
        <v>4</v>
      </c>
      <c r="W481">
        <v>13</v>
      </c>
      <c r="X481">
        <v>17</v>
      </c>
      <c r="Y481">
        <v>4</v>
      </c>
      <c r="Z481">
        <v>1</v>
      </c>
      <c r="AA481">
        <v>1</v>
      </c>
      <c r="AB481">
        <v>5</v>
      </c>
      <c r="AC481">
        <v>8</v>
      </c>
      <c r="AD481">
        <v>7</v>
      </c>
    </row>
    <row r="482" spans="1:30">
      <c r="A482" s="72">
        <v>360</v>
      </c>
      <c r="B482" t="s">
        <v>1384</v>
      </c>
      <c r="C482" t="s">
        <v>769</v>
      </c>
      <c r="D482">
        <v>23</v>
      </c>
      <c r="E482" t="s">
        <v>802</v>
      </c>
      <c r="F482">
        <v>4</v>
      </c>
      <c r="G482">
        <v>0</v>
      </c>
      <c r="H482">
        <v>29</v>
      </c>
      <c r="I482">
        <v>4</v>
      </c>
      <c r="J482">
        <v>10</v>
      </c>
      <c r="K482">
        <v>0.4</v>
      </c>
      <c r="L482">
        <v>1</v>
      </c>
      <c r="M482">
        <v>3</v>
      </c>
      <c r="N482">
        <v>0.33300000000000002</v>
      </c>
      <c r="O482">
        <v>3</v>
      </c>
      <c r="P482">
        <v>7</v>
      </c>
      <c r="Q482">
        <v>0.42899999999999999</v>
      </c>
      <c r="R482">
        <v>0.45</v>
      </c>
      <c r="S482">
        <v>1</v>
      </c>
      <c r="T482">
        <v>2</v>
      </c>
      <c r="U482">
        <v>0.5</v>
      </c>
      <c r="V482">
        <v>0</v>
      </c>
      <c r="W482">
        <v>5</v>
      </c>
      <c r="X482">
        <v>5</v>
      </c>
      <c r="Y482">
        <v>4</v>
      </c>
      <c r="Z482">
        <v>2</v>
      </c>
      <c r="AA482">
        <v>0</v>
      </c>
      <c r="AB482">
        <v>1</v>
      </c>
      <c r="AC482">
        <v>1</v>
      </c>
      <c r="AD482">
        <v>10</v>
      </c>
    </row>
    <row r="483" spans="1:30">
      <c r="A483" s="72">
        <v>361</v>
      </c>
      <c r="B483" t="s">
        <v>1113</v>
      </c>
      <c r="C483" t="s">
        <v>766</v>
      </c>
      <c r="D483">
        <v>29</v>
      </c>
      <c r="E483" t="s">
        <v>855</v>
      </c>
      <c r="F483">
        <v>75</v>
      </c>
      <c r="G483">
        <v>53</v>
      </c>
      <c r="H483">
        <v>2091</v>
      </c>
      <c r="I483">
        <v>377</v>
      </c>
      <c r="J483">
        <v>844</v>
      </c>
      <c r="K483">
        <v>0.44700000000000001</v>
      </c>
      <c r="L483">
        <v>146</v>
      </c>
      <c r="M483">
        <v>389</v>
      </c>
      <c r="N483">
        <v>0.375</v>
      </c>
      <c r="O483">
        <v>231</v>
      </c>
      <c r="P483">
        <v>455</v>
      </c>
      <c r="Q483">
        <v>0.50800000000000001</v>
      </c>
      <c r="R483">
        <v>0.53300000000000003</v>
      </c>
      <c r="S483">
        <v>146</v>
      </c>
      <c r="T483">
        <v>173</v>
      </c>
      <c r="U483">
        <v>0.84399999999999997</v>
      </c>
      <c r="V483">
        <v>76</v>
      </c>
      <c r="W483">
        <v>382</v>
      </c>
      <c r="X483">
        <v>458</v>
      </c>
      <c r="Y483">
        <v>109</v>
      </c>
      <c r="Z483">
        <v>43</v>
      </c>
      <c r="AA483">
        <v>25</v>
      </c>
      <c r="AB483">
        <v>92</v>
      </c>
      <c r="AC483">
        <v>181</v>
      </c>
      <c r="AD483">
        <v>1046</v>
      </c>
    </row>
    <row r="484" spans="1:30">
      <c r="A484" s="72">
        <v>362</v>
      </c>
      <c r="B484" t="s">
        <v>1114</v>
      </c>
      <c r="C484" t="s">
        <v>766</v>
      </c>
      <c r="D484">
        <v>29</v>
      </c>
      <c r="E484" t="s">
        <v>772</v>
      </c>
      <c r="F484">
        <v>58</v>
      </c>
      <c r="G484">
        <v>16</v>
      </c>
      <c r="H484">
        <v>1270</v>
      </c>
      <c r="I484">
        <v>204</v>
      </c>
      <c r="J484">
        <v>484</v>
      </c>
      <c r="K484">
        <v>0.42099999999999999</v>
      </c>
      <c r="L484">
        <v>68</v>
      </c>
      <c r="M484">
        <v>203</v>
      </c>
      <c r="N484">
        <v>0.33500000000000002</v>
      </c>
      <c r="O484">
        <v>136</v>
      </c>
      <c r="P484">
        <v>281</v>
      </c>
      <c r="Q484">
        <v>0.48399999999999999</v>
      </c>
      <c r="R484">
        <v>0.49199999999999999</v>
      </c>
      <c r="S484">
        <v>71</v>
      </c>
      <c r="T484">
        <v>92</v>
      </c>
      <c r="U484">
        <v>0.77200000000000002</v>
      </c>
      <c r="V484">
        <v>61</v>
      </c>
      <c r="W484">
        <v>204</v>
      </c>
      <c r="X484">
        <v>265</v>
      </c>
      <c r="Y484">
        <v>79</v>
      </c>
      <c r="Z484">
        <v>36</v>
      </c>
      <c r="AA484">
        <v>22</v>
      </c>
      <c r="AB484">
        <v>54</v>
      </c>
      <c r="AC484">
        <v>175</v>
      </c>
      <c r="AD484">
        <v>547</v>
      </c>
    </row>
    <row r="485" spans="1:30">
      <c r="A485" s="72">
        <v>362</v>
      </c>
      <c r="B485" t="s">
        <v>1114</v>
      </c>
      <c r="C485" t="s">
        <v>766</v>
      </c>
      <c r="D485">
        <v>29</v>
      </c>
      <c r="E485" t="s">
        <v>833</v>
      </c>
      <c r="F485">
        <v>34</v>
      </c>
      <c r="G485">
        <v>15</v>
      </c>
      <c r="H485">
        <v>883</v>
      </c>
      <c r="I485">
        <v>143</v>
      </c>
      <c r="J485">
        <v>328</v>
      </c>
      <c r="K485">
        <v>0.436</v>
      </c>
      <c r="L485">
        <v>48</v>
      </c>
      <c r="M485">
        <v>144</v>
      </c>
      <c r="N485">
        <v>0.33300000000000002</v>
      </c>
      <c r="O485">
        <v>95</v>
      </c>
      <c r="P485">
        <v>184</v>
      </c>
      <c r="Q485">
        <v>0.51600000000000001</v>
      </c>
      <c r="R485">
        <v>0.50900000000000001</v>
      </c>
      <c r="S485">
        <v>57</v>
      </c>
      <c r="T485">
        <v>73</v>
      </c>
      <c r="U485">
        <v>0.78100000000000003</v>
      </c>
      <c r="V485">
        <v>41</v>
      </c>
      <c r="W485">
        <v>133</v>
      </c>
      <c r="X485">
        <v>174</v>
      </c>
      <c r="Y485">
        <v>60</v>
      </c>
      <c r="Z485">
        <v>25</v>
      </c>
      <c r="AA485">
        <v>20</v>
      </c>
      <c r="AB485">
        <v>47</v>
      </c>
      <c r="AC485">
        <v>117</v>
      </c>
      <c r="AD485">
        <v>391</v>
      </c>
    </row>
    <row r="486" spans="1:30">
      <c r="A486" s="72">
        <v>362</v>
      </c>
      <c r="B486" t="s">
        <v>1114</v>
      </c>
      <c r="C486" t="s">
        <v>766</v>
      </c>
      <c r="D486">
        <v>29</v>
      </c>
      <c r="E486" t="s">
        <v>770</v>
      </c>
      <c r="F486">
        <v>24</v>
      </c>
      <c r="G486">
        <v>1</v>
      </c>
      <c r="H486">
        <v>387</v>
      </c>
      <c r="I486">
        <v>61</v>
      </c>
      <c r="J486">
        <v>156</v>
      </c>
      <c r="K486">
        <v>0.39100000000000001</v>
      </c>
      <c r="L486">
        <v>20</v>
      </c>
      <c r="M486">
        <v>59</v>
      </c>
      <c r="N486">
        <v>0.33900000000000002</v>
      </c>
      <c r="O486">
        <v>41</v>
      </c>
      <c r="P486">
        <v>97</v>
      </c>
      <c r="Q486">
        <v>0.42299999999999999</v>
      </c>
      <c r="R486">
        <v>0.45500000000000002</v>
      </c>
      <c r="S486">
        <v>14</v>
      </c>
      <c r="T486">
        <v>19</v>
      </c>
      <c r="U486">
        <v>0.73699999999999999</v>
      </c>
      <c r="V486">
        <v>20</v>
      </c>
      <c r="W486">
        <v>71</v>
      </c>
      <c r="X486">
        <v>91</v>
      </c>
      <c r="Y486">
        <v>19</v>
      </c>
      <c r="Z486">
        <v>11</v>
      </c>
      <c r="AA486">
        <v>2</v>
      </c>
      <c r="AB486">
        <v>7</v>
      </c>
      <c r="AC486">
        <v>58</v>
      </c>
      <c r="AD486">
        <v>156</v>
      </c>
    </row>
    <row r="487" spans="1:30">
      <c r="A487" s="72">
        <v>363</v>
      </c>
      <c r="B487" t="s">
        <v>1385</v>
      </c>
      <c r="C487" t="s">
        <v>811</v>
      </c>
      <c r="D487">
        <v>23</v>
      </c>
      <c r="E487" t="s">
        <v>808</v>
      </c>
      <c r="F487">
        <v>82</v>
      </c>
      <c r="G487">
        <v>6</v>
      </c>
      <c r="H487">
        <v>1970</v>
      </c>
      <c r="I487">
        <v>346</v>
      </c>
      <c r="J487">
        <v>702</v>
      </c>
      <c r="K487">
        <v>0.49299999999999999</v>
      </c>
      <c r="L487">
        <v>94</v>
      </c>
      <c r="M487">
        <v>227</v>
      </c>
      <c r="N487">
        <v>0.41399999999999998</v>
      </c>
      <c r="O487">
        <v>252</v>
      </c>
      <c r="P487">
        <v>475</v>
      </c>
      <c r="Q487">
        <v>0.53100000000000003</v>
      </c>
      <c r="R487">
        <v>0.56000000000000005</v>
      </c>
      <c r="S487">
        <v>65</v>
      </c>
      <c r="T487">
        <v>81</v>
      </c>
      <c r="U487">
        <v>0.80200000000000005</v>
      </c>
      <c r="V487">
        <v>35</v>
      </c>
      <c r="W487">
        <v>159</v>
      </c>
      <c r="X487">
        <v>194</v>
      </c>
      <c r="Y487">
        <v>297</v>
      </c>
      <c r="Z487">
        <v>73</v>
      </c>
      <c r="AA487">
        <v>4</v>
      </c>
      <c r="AB487">
        <v>52</v>
      </c>
      <c r="AC487">
        <v>102</v>
      </c>
      <c r="AD487">
        <v>851</v>
      </c>
    </row>
    <row r="488" spans="1:30">
      <c r="A488" s="72">
        <v>364</v>
      </c>
      <c r="B488" t="s">
        <v>1116</v>
      </c>
      <c r="C488" t="s">
        <v>766</v>
      </c>
      <c r="D488">
        <v>28</v>
      </c>
      <c r="E488" t="s">
        <v>784</v>
      </c>
      <c r="F488">
        <v>3</v>
      </c>
      <c r="G488">
        <v>0</v>
      </c>
      <c r="H488">
        <v>13</v>
      </c>
      <c r="I488">
        <v>3</v>
      </c>
      <c r="J488">
        <v>6</v>
      </c>
      <c r="K488">
        <v>0.5</v>
      </c>
      <c r="L488">
        <v>0</v>
      </c>
      <c r="M488">
        <v>0</v>
      </c>
      <c r="O488">
        <v>3</v>
      </c>
      <c r="P488">
        <v>6</v>
      </c>
      <c r="Q488">
        <v>0.5</v>
      </c>
      <c r="R488">
        <v>0.5</v>
      </c>
      <c r="S488">
        <v>0</v>
      </c>
      <c r="T488">
        <v>2</v>
      </c>
      <c r="U488">
        <v>0</v>
      </c>
      <c r="V488">
        <v>2</v>
      </c>
      <c r="W488">
        <v>1</v>
      </c>
      <c r="X488">
        <v>3</v>
      </c>
      <c r="Y488">
        <v>1</v>
      </c>
      <c r="Z488">
        <v>0</v>
      </c>
      <c r="AA488">
        <v>1</v>
      </c>
      <c r="AB488">
        <v>3</v>
      </c>
      <c r="AC488">
        <v>6</v>
      </c>
      <c r="AD488">
        <v>6</v>
      </c>
    </row>
    <row r="489" spans="1:30">
      <c r="A489" s="72">
        <v>365</v>
      </c>
      <c r="B489" t="s">
        <v>1386</v>
      </c>
      <c r="C489" t="s">
        <v>766</v>
      </c>
      <c r="D489">
        <v>23</v>
      </c>
      <c r="E489" t="s">
        <v>795</v>
      </c>
      <c r="F489">
        <v>22</v>
      </c>
      <c r="G489">
        <v>0</v>
      </c>
      <c r="H489">
        <v>156</v>
      </c>
      <c r="I489">
        <v>39</v>
      </c>
      <c r="J489">
        <v>73</v>
      </c>
      <c r="K489">
        <v>0.53400000000000003</v>
      </c>
      <c r="L489">
        <v>0</v>
      </c>
      <c r="M489">
        <v>3</v>
      </c>
      <c r="N489">
        <v>0</v>
      </c>
      <c r="O489">
        <v>39</v>
      </c>
      <c r="P489">
        <v>70</v>
      </c>
      <c r="Q489">
        <v>0.55700000000000005</v>
      </c>
      <c r="R489">
        <v>0.53400000000000003</v>
      </c>
      <c r="S489">
        <v>24</v>
      </c>
      <c r="T489">
        <v>40</v>
      </c>
      <c r="U489">
        <v>0.6</v>
      </c>
      <c r="V489">
        <v>18</v>
      </c>
      <c r="W489">
        <v>33</v>
      </c>
      <c r="X489">
        <v>51</v>
      </c>
      <c r="Y489">
        <v>11</v>
      </c>
      <c r="Z489">
        <v>5</v>
      </c>
      <c r="AA489">
        <v>3</v>
      </c>
      <c r="AB489">
        <v>16</v>
      </c>
      <c r="AC489">
        <v>27</v>
      </c>
      <c r="AD489">
        <v>102</v>
      </c>
    </row>
    <row r="490" spans="1:30">
      <c r="A490" s="72">
        <v>366</v>
      </c>
      <c r="B490" t="s">
        <v>1118</v>
      </c>
      <c r="C490" t="s">
        <v>811</v>
      </c>
      <c r="D490">
        <v>22</v>
      </c>
      <c r="E490" t="s">
        <v>804</v>
      </c>
      <c r="F490">
        <v>59</v>
      </c>
      <c r="G490">
        <v>42</v>
      </c>
      <c r="H490">
        <v>1607</v>
      </c>
      <c r="I490">
        <v>330</v>
      </c>
      <c r="J490">
        <v>740</v>
      </c>
      <c r="K490">
        <v>0.44600000000000001</v>
      </c>
      <c r="L490">
        <v>69</v>
      </c>
      <c r="M490">
        <v>210</v>
      </c>
      <c r="N490">
        <v>0.32900000000000001</v>
      </c>
      <c r="O490">
        <v>261</v>
      </c>
      <c r="P490">
        <v>530</v>
      </c>
      <c r="Q490">
        <v>0.49199999999999999</v>
      </c>
      <c r="R490">
        <v>0.49299999999999999</v>
      </c>
      <c r="S490">
        <v>144</v>
      </c>
      <c r="T490">
        <v>186</v>
      </c>
      <c r="U490">
        <v>0.77400000000000002</v>
      </c>
      <c r="V490">
        <v>33</v>
      </c>
      <c r="W490">
        <v>163</v>
      </c>
      <c r="X490">
        <v>196</v>
      </c>
      <c r="Y490">
        <v>228</v>
      </c>
      <c r="Z490">
        <v>43</v>
      </c>
      <c r="AA490">
        <v>19</v>
      </c>
      <c r="AB490">
        <v>140</v>
      </c>
      <c r="AC490">
        <v>103</v>
      </c>
      <c r="AD490">
        <v>873</v>
      </c>
    </row>
    <row r="491" spans="1:30">
      <c r="A491" s="72">
        <v>367</v>
      </c>
      <c r="B491" t="s">
        <v>1121</v>
      </c>
      <c r="C491" t="s">
        <v>811</v>
      </c>
      <c r="D491">
        <v>21</v>
      </c>
      <c r="E491" t="s">
        <v>808</v>
      </c>
      <c r="F491">
        <v>75</v>
      </c>
      <c r="G491">
        <v>74</v>
      </c>
      <c r="H491">
        <v>2447</v>
      </c>
      <c r="I491">
        <v>513</v>
      </c>
      <c r="J491">
        <v>1173</v>
      </c>
      <c r="K491">
        <v>0.437</v>
      </c>
      <c r="L491">
        <v>152</v>
      </c>
      <c r="M491">
        <v>414</v>
      </c>
      <c r="N491">
        <v>0.36699999999999999</v>
      </c>
      <c r="O491">
        <v>361</v>
      </c>
      <c r="P491">
        <v>759</v>
      </c>
      <c r="Q491">
        <v>0.47599999999999998</v>
      </c>
      <c r="R491">
        <v>0.502</v>
      </c>
      <c r="S491">
        <v>189</v>
      </c>
      <c r="T491">
        <v>223</v>
      </c>
      <c r="U491">
        <v>0.84799999999999998</v>
      </c>
      <c r="V491">
        <v>65</v>
      </c>
      <c r="W491">
        <v>252</v>
      </c>
      <c r="X491">
        <v>317</v>
      </c>
      <c r="Y491">
        <v>363</v>
      </c>
      <c r="Z491">
        <v>67</v>
      </c>
      <c r="AA491">
        <v>27</v>
      </c>
      <c r="AB491">
        <v>158</v>
      </c>
      <c r="AC491">
        <v>153</v>
      </c>
      <c r="AD491">
        <v>1367</v>
      </c>
    </row>
    <row r="492" spans="1:30">
      <c r="A492" s="72">
        <v>368</v>
      </c>
      <c r="B492" t="s">
        <v>1518</v>
      </c>
      <c r="C492" t="s">
        <v>769</v>
      </c>
      <c r="D492">
        <v>19</v>
      </c>
      <c r="E492" t="s">
        <v>774</v>
      </c>
      <c r="F492">
        <v>9</v>
      </c>
      <c r="G492">
        <v>0</v>
      </c>
      <c r="H492">
        <v>39</v>
      </c>
      <c r="I492">
        <v>9</v>
      </c>
      <c r="J492">
        <v>22</v>
      </c>
      <c r="K492">
        <v>0.40899999999999997</v>
      </c>
      <c r="L492">
        <v>1</v>
      </c>
      <c r="M492">
        <v>10</v>
      </c>
      <c r="N492">
        <v>0.1</v>
      </c>
      <c r="O492">
        <v>8</v>
      </c>
      <c r="P492">
        <v>12</v>
      </c>
      <c r="Q492">
        <v>0.66700000000000004</v>
      </c>
      <c r="R492">
        <v>0.432</v>
      </c>
      <c r="S492">
        <v>0</v>
      </c>
      <c r="T492">
        <v>2</v>
      </c>
      <c r="U492">
        <v>0</v>
      </c>
      <c r="V492">
        <v>1</v>
      </c>
      <c r="W492">
        <v>4</v>
      </c>
      <c r="X492">
        <v>5</v>
      </c>
      <c r="Y492">
        <v>2</v>
      </c>
      <c r="Z492">
        <v>2</v>
      </c>
      <c r="AA492">
        <v>0</v>
      </c>
      <c r="AB492">
        <v>4</v>
      </c>
      <c r="AC492">
        <v>1</v>
      </c>
      <c r="AD492">
        <v>19</v>
      </c>
    </row>
    <row r="493" spans="1:30">
      <c r="A493" s="72">
        <v>369</v>
      </c>
      <c r="B493" t="s">
        <v>1122</v>
      </c>
      <c r="C493" t="s">
        <v>766</v>
      </c>
      <c r="D493">
        <v>27</v>
      </c>
      <c r="E493" t="s">
        <v>772</v>
      </c>
      <c r="F493">
        <v>64</v>
      </c>
      <c r="G493">
        <v>10</v>
      </c>
      <c r="H493">
        <v>1306</v>
      </c>
      <c r="I493">
        <v>145</v>
      </c>
      <c r="J493">
        <v>361</v>
      </c>
      <c r="K493">
        <v>0.40200000000000002</v>
      </c>
      <c r="L493">
        <v>89</v>
      </c>
      <c r="M493">
        <v>256</v>
      </c>
      <c r="N493">
        <v>0.34799999999999998</v>
      </c>
      <c r="O493">
        <v>56</v>
      </c>
      <c r="P493">
        <v>105</v>
      </c>
      <c r="Q493">
        <v>0.53300000000000003</v>
      </c>
      <c r="R493">
        <v>0.52500000000000002</v>
      </c>
      <c r="S493">
        <v>70</v>
      </c>
      <c r="T493">
        <v>85</v>
      </c>
      <c r="U493">
        <v>0.82399999999999995</v>
      </c>
      <c r="V493">
        <v>57</v>
      </c>
      <c r="W493">
        <v>187</v>
      </c>
      <c r="X493">
        <v>244</v>
      </c>
      <c r="Y493">
        <v>76</v>
      </c>
      <c r="Z493">
        <v>22</v>
      </c>
      <c r="AA493">
        <v>38</v>
      </c>
      <c r="AB493">
        <v>48</v>
      </c>
      <c r="AC493">
        <v>130</v>
      </c>
      <c r="AD493">
        <v>449</v>
      </c>
    </row>
    <row r="494" spans="1:30">
      <c r="A494" s="72">
        <v>369</v>
      </c>
      <c r="B494" t="s">
        <v>1122</v>
      </c>
      <c r="C494" t="s">
        <v>766</v>
      </c>
      <c r="D494">
        <v>27</v>
      </c>
      <c r="E494" t="s">
        <v>797</v>
      </c>
      <c r="F494">
        <v>47</v>
      </c>
      <c r="G494">
        <v>6</v>
      </c>
      <c r="H494">
        <v>1041</v>
      </c>
      <c r="I494">
        <v>109</v>
      </c>
      <c r="J494">
        <v>278</v>
      </c>
      <c r="K494">
        <v>0.39200000000000002</v>
      </c>
      <c r="L494">
        <v>68</v>
      </c>
      <c r="M494">
        <v>199</v>
      </c>
      <c r="N494">
        <v>0.34200000000000003</v>
      </c>
      <c r="O494">
        <v>41</v>
      </c>
      <c r="P494">
        <v>79</v>
      </c>
      <c r="Q494">
        <v>0.51900000000000002</v>
      </c>
      <c r="R494">
        <v>0.51400000000000001</v>
      </c>
      <c r="S494">
        <v>63</v>
      </c>
      <c r="T494">
        <v>77</v>
      </c>
      <c r="U494">
        <v>0.81799999999999995</v>
      </c>
      <c r="V494">
        <v>51</v>
      </c>
      <c r="W494">
        <v>149</v>
      </c>
      <c r="X494">
        <v>200</v>
      </c>
      <c r="Y494">
        <v>62</v>
      </c>
      <c r="Z494">
        <v>18</v>
      </c>
      <c r="AA494">
        <v>27</v>
      </c>
      <c r="AB494">
        <v>43</v>
      </c>
      <c r="AC494">
        <v>112</v>
      </c>
      <c r="AD494">
        <v>349</v>
      </c>
    </row>
    <row r="495" spans="1:30">
      <c r="A495" s="72">
        <v>369</v>
      </c>
      <c r="B495" t="s">
        <v>1122</v>
      </c>
      <c r="C495" t="s">
        <v>766</v>
      </c>
      <c r="D495">
        <v>27</v>
      </c>
      <c r="E495" t="s">
        <v>846</v>
      </c>
      <c r="F495">
        <v>17</v>
      </c>
      <c r="G495">
        <v>4</v>
      </c>
      <c r="H495">
        <v>265</v>
      </c>
      <c r="I495">
        <v>36</v>
      </c>
      <c r="J495">
        <v>83</v>
      </c>
      <c r="K495">
        <v>0.434</v>
      </c>
      <c r="L495">
        <v>21</v>
      </c>
      <c r="M495">
        <v>57</v>
      </c>
      <c r="N495">
        <v>0.36799999999999999</v>
      </c>
      <c r="O495">
        <v>15</v>
      </c>
      <c r="P495">
        <v>26</v>
      </c>
      <c r="Q495">
        <v>0.57699999999999996</v>
      </c>
      <c r="R495">
        <v>0.56000000000000005</v>
      </c>
      <c r="S495">
        <v>7</v>
      </c>
      <c r="T495">
        <v>8</v>
      </c>
      <c r="U495">
        <v>0.875</v>
      </c>
      <c r="V495">
        <v>6</v>
      </c>
      <c r="W495">
        <v>38</v>
      </c>
      <c r="X495">
        <v>44</v>
      </c>
      <c r="Y495">
        <v>14</v>
      </c>
      <c r="Z495">
        <v>4</v>
      </c>
      <c r="AA495">
        <v>11</v>
      </c>
      <c r="AB495">
        <v>5</v>
      </c>
      <c r="AC495">
        <v>18</v>
      </c>
      <c r="AD495">
        <v>100</v>
      </c>
    </row>
    <row r="496" spans="1:30">
      <c r="A496" s="72">
        <v>370</v>
      </c>
      <c r="B496" t="s">
        <v>1519</v>
      </c>
      <c r="C496" t="s">
        <v>794</v>
      </c>
      <c r="D496">
        <v>21</v>
      </c>
      <c r="E496" t="s">
        <v>772</v>
      </c>
      <c r="F496">
        <v>42</v>
      </c>
      <c r="G496">
        <v>0</v>
      </c>
      <c r="H496">
        <v>440</v>
      </c>
      <c r="I496">
        <v>46</v>
      </c>
      <c r="J496">
        <v>140</v>
      </c>
      <c r="K496">
        <v>0.32900000000000001</v>
      </c>
      <c r="L496">
        <v>29</v>
      </c>
      <c r="M496">
        <v>89</v>
      </c>
      <c r="N496">
        <v>0.32600000000000001</v>
      </c>
      <c r="O496">
        <v>17</v>
      </c>
      <c r="P496">
        <v>51</v>
      </c>
      <c r="Q496">
        <v>0.33300000000000002</v>
      </c>
      <c r="R496">
        <v>0.432</v>
      </c>
      <c r="S496">
        <v>12</v>
      </c>
      <c r="T496">
        <v>20</v>
      </c>
      <c r="U496">
        <v>0.6</v>
      </c>
      <c r="V496">
        <v>9</v>
      </c>
      <c r="W496">
        <v>27</v>
      </c>
      <c r="X496">
        <v>36</v>
      </c>
      <c r="Y496">
        <v>37</v>
      </c>
      <c r="Z496">
        <v>14</v>
      </c>
      <c r="AA496">
        <v>1</v>
      </c>
      <c r="AB496">
        <v>21</v>
      </c>
      <c r="AC496">
        <v>25</v>
      </c>
      <c r="AD496">
        <v>133</v>
      </c>
    </row>
    <row r="497" spans="1:30">
      <c r="A497" s="72">
        <v>370</v>
      </c>
      <c r="B497" t="s">
        <v>1519</v>
      </c>
      <c r="C497" t="s">
        <v>794</v>
      </c>
      <c r="D497">
        <v>21</v>
      </c>
      <c r="E497" t="s">
        <v>846</v>
      </c>
      <c r="F497">
        <v>39</v>
      </c>
      <c r="G497">
        <v>0</v>
      </c>
      <c r="H497">
        <v>420</v>
      </c>
      <c r="I497">
        <v>44</v>
      </c>
      <c r="J497">
        <v>132</v>
      </c>
      <c r="K497">
        <v>0.33300000000000002</v>
      </c>
      <c r="L497">
        <v>27</v>
      </c>
      <c r="M497">
        <v>85</v>
      </c>
      <c r="N497">
        <v>0.318</v>
      </c>
      <c r="O497">
        <v>17</v>
      </c>
      <c r="P497">
        <v>47</v>
      </c>
      <c r="Q497">
        <v>0.36199999999999999</v>
      </c>
      <c r="R497">
        <v>0.436</v>
      </c>
      <c r="S497">
        <v>12</v>
      </c>
      <c r="T497">
        <v>20</v>
      </c>
      <c r="U497">
        <v>0.6</v>
      </c>
      <c r="V497">
        <v>8</v>
      </c>
      <c r="W497">
        <v>26</v>
      </c>
      <c r="X497">
        <v>34</v>
      </c>
      <c r="Y497">
        <v>33</v>
      </c>
      <c r="Z497">
        <v>13</v>
      </c>
      <c r="AA497">
        <v>1</v>
      </c>
      <c r="AB497">
        <v>20</v>
      </c>
      <c r="AC497">
        <v>25</v>
      </c>
      <c r="AD497">
        <v>127</v>
      </c>
    </row>
    <row r="498" spans="1:30">
      <c r="A498" s="72">
        <v>370</v>
      </c>
      <c r="B498" t="s">
        <v>1519</v>
      </c>
      <c r="C498" t="s">
        <v>794</v>
      </c>
      <c r="D498">
        <v>21</v>
      </c>
      <c r="E498" t="s">
        <v>829</v>
      </c>
      <c r="F498">
        <v>3</v>
      </c>
      <c r="G498">
        <v>0</v>
      </c>
      <c r="H498">
        <v>20</v>
      </c>
      <c r="I498">
        <v>2</v>
      </c>
      <c r="J498">
        <v>8</v>
      </c>
      <c r="K498">
        <v>0.25</v>
      </c>
      <c r="L498">
        <v>2</v>
      </c>
      <c r="M498">
        <v>4</v>
      </c>
      <c r="N498">
        <v>0.5</v>
      </c>
      <c r="O498">
        <v>0</v>
      </c>
      <c r="P498">
        <v>4</v>
      </c>
      <c r="Q498">
        <v>0</v>
      </c>
      <c r="R498">
        <v>0.375</v>
      </c>
      <c r="S498">
        <v>0</v>
      </c>
      <c r="T498">
        <v>0</v>
      </c>
      <c r="V498">
        <v>1</v>
      </c>
      <c r="W498">
        <v>1</v>
      </c>
      <c r="X498">
        <v>2</v>
      </c>
      <c r="Y498">
        <v>4</v>
      </c>
      <c r="Z498">
        <v>1</v>
      </c>
      <c r="AA498">
        <v>0</v>
      </c>
      <c r="AB498">
        <v>1</v>
      </c>
      <c r="AC498">
        <v>0</v>
      </c>
      <c r="AD498">
        <v>6</v>
      </c>
    </row>
    <row r="499" spans="1:30">
      <c r="A499" s="72">
        <v>371</v>
      </c>
      <c r="B499" t="s">
        <v>1388</v>
      </c>
      <c r="C499" t="s">
        <v>794</v>
      </c>
      <c r="D499">
        <v>25</v>
      </c>
      <c r="E499" t="s">
        <v>770</v>
      </c>
      <c r="F499">
        <v>61</v>
      </c>
      <c r="G499">
        <v>1</v>
      </c>
      <c r="H499">
        <v>694</v>
      </c>
      <c r="I499">
        <v>91</v>
      </c>
      <c r="J499">
        <v>215</v>
      </c>
      <c r="K499">
        <v>0.42299999999999999</v>
      </c>
      <c r="L499">
        <v>32</v>
      </c>
      <c r="M499">
        <v>100</v>
      </c>
      <c r="N499">
        <v>0.32</v>
      </c>
      <c r="O499">
        <v>59</v>
      </c>
      <c r="P499">
        <v>115</v>
      </c>
      <c r="Q499">
        <v>0.51300000000000001</v>
      </c>
      <c r="R499">
        <v>0.498</v>
      </c>
      <c r="S499">
        <v>27</v>
      </c>
      <c r="T499">
        <v>36</v>
      </c>
      <c r="U499">
        <v>0.75</v>
      </c>
      <c r="V499">
        <v>14</v>
      </c>
      <c r="W499">
        <v>102</v>
      </c>
      <c r="X499">
        <v>116</v>
      </c>
      <c r="Y499">
        <v>20</v>
      </c>
      <c r="Z499">
        <v>20</v>
      </c>
      <c r="AA499">
        <v>12</v>
      </c>
      <c r="AB499">
        <v>26</v>
      </c>
      <c r="AC499">
        <v>68</v>
      </c>
      <c r="AD499">
        <v>241</v>
      </c>
    </row>
    <row r="500" spans="1:30">
      <c r="A500" s="72">
        <v>372</v>
      </c>
      <c r="B500" t="s">
        <v>1123</v>
      </c>
      <c r="C500" t="s">
        <v>776</v>
      </c>
      <c r="D500">
        <v>26</v>
      </c>
      <c r="E500" t="s">
        <v>792</v>
      </c>
      <c r="F500">
        <v>67</v>
      </c>
      <c r="G500">
        <v>30</v>
      </c>
      <c r="H500">
        <v>1795</v>
      </c>
      <c r="I500">
        <v>249</v>
      </c>
      <c r="J500">
        <v>479</v>
      </c>
      <c r="K500">
        <v>0.52</v>
      </c>
      <c r="L500">
        <v>33</v>
      </c>
      <c r="M500">
        <v>98</v>
      </c>
      <c r="N500">
        <v>0.33700000000000002</v>
      </c>
      <c r="O500">
        <v>216</v>
      </c>
      <c r="P500">
        <v>381</v>
      </c>
      <c r="Q500">
        <v>0.56699999999999995</v>
      </c>
      <c r="R500">
        <v>0.55400000000000005</v>
      </c>
      <c r="S500">
        <v>96</v>
      </c>
      <c r="T500">
        <v>134</v>
      </c>
      <c r="U500">
        <v>0.71599999999999997</v>
      </c>
      <c r="V500">
        <v>168</v>
      </c>
      <c r="W500">
        <v>384</v>
      </c>
      <c r="X500">
        <v>552</v>
      </c>
      <c r="Y500">
        <v>214</v>
      </c>
      <c r="Z500">
        <v>100</v>
      </c>
      <c r="AA500">
        <v>40</v>
      </c>
      <c r="AB500">
        <v>97</v>
      </c>
      <c r="AC500">
        <v>192</v>
      </c>
      <c r="AD500">
        <v>627</v>
      </c>
    </row>
    <row r="501" spans="1:30">
      <c r="A501" s="72">
        <v>373</v>
      </c>
      <c r="B501" t="s">
        <v>1124</v>
      </c>
      <c r="C501" t="s">
        <v>811</v>
      </c>
      <c r="D501">
        <v>27</v>
      </c>
      <c r="E501" t="s">
        <v>774</v>
      </c>
      <c r="F501">
        <v>56</v>
      </c>
      <c r="G501">
        <v>2</v>
      </c>
      <c r="H501">
        <v>983</v>
      </c>
      <c r="I501">
        <v>169</v>
      </c>
      <c r="J501">
        <v>435</v>
      </c>
      <c r="K501">
        <v>0.38900000000000001</v>
      </c>
      <c r="L501">
        <v>76</v>
      </c>
      <c r="M501">
        <v>228</v>
      </c>
      <c r="N501">
        <v>0.33300000000000002</v>
      </c>
      <c r="O501">
        <v>93</v>
      </c>
      <c r="P501">
        <v>207</v>
      </c>
      <c r="Q501">
        <v>0.44900000000000001</v>
      </c>
      <c r="R501">
        <v>0.47599999999999998</v>
      </c>
      <c r="S501">
        <v>115</v>
      </c>
      <c r="T501">
        <v>138</v>
      </c>
      <c r="U501">
        <v>0.83299999999999996</v>
      </c>
      <c r="V501">
        <v>18</v>
      </c>
      <c r="W501">
        <v>82</v>
      </c>
      <c r="X501">
        <v>100</v>
      </c>
      <c r="Y501">
        <v>143</v>
      </c>
      <c r="Z501">
        <v>41</v>
      </c>
      <c r="AA501">
        <v>16</v>
      </c>
      <c r="AB501">
        <v>66</v>
      </c>
      <c r="AC501">
        <v>67</v>
      </c>
      <c r="AD501">
        <v>529</v>
      </c>
    </row>
    <row r="502" spans="1:30">
      <c r="A502" s="72">
        <v>374</v>
      </c>
      <c r="B502" t="s">
        <v>1128</v>
      </c>
      <c r="C502" t="s">
        <v>811</v>
      </c>
      <c r="D502">
        <v>26</v>
      </c>
      <c r="E502" t="s">
        <v>851</v>
      </c>
      <c r="F502">
        <v>37</v>
      </c>
      <c r="G502">
        <v>1</v>
      </c>
      <c r="H502">
        <v>474</v>
      </c>
      <c r="I502">
        <v>74</v>
      </c>
      <c r="J502">
        <v>161</v>
      </c>
      <c r="K502">
        <v>0.46</v>
      </c>
      <c r="L502">
        <v>20</v>
      </c>
      <c r="M502">
        <v>60</v>
      </c>
      <c r="N502">
        <v>0.33300000000000002</v>
      </c>
      <c r="O502">
        <v>54</v>
      </c>
      <c r="P502">
        <v>101</v>
      </c>
      <c r="Q502">
        <v>0.53500000000000003</v>
      </c>
      <c r="R502">
        <v>0.52200000000000002</v>
      </c>
      <c r="S502">
        <v>28</v>
      </c>
      <c r="T502">
        <v>33</v>
      </c>
      <c r="U502">
        <v>0.84799999999999998</v>
      </c>
      <c r="V502">
        <v>6</v>
      </c>
      <c r="W502">
        <v>56</v>
      </c>
      <c r="X502">
        <v>62</v>
      </c>
      <c r="Y502">
        <v>93</v>
      </c>
      <c r="Z502">
        <v>14</v>
      </c>
      <c r="AA502">
        <v>4</v>
      </c>
      <c r="AB502">
        <v>35</v>
      </c>
      <c r="AC502">
        <v>49</v>
      </c>
      <c r="AD502">
        <v>196</v>
      </c>
    </row>
    <row r="503" spans="1:30">
      <c r="A503" s="72">
        <v>375</v>
      </c>
      <c r="B503" t="s">
        <v>1129</v>
      </c>
      <c r="C503" t="s">
        <v>766</v>
      </c>
      <c r="D503">
        <v>25</v>
      </c>
      <c r="E503" t="s">
        <v>851</v>
      </c>
      <c r="F503">
        <v>59</v>
      </c>
      <c r="G503">
        <v>0</v>
      </c>
      <c r="H503">
        <v>516</v>
      </c>
      <c r="I503">
        <v>86</v>
      </c>
      <c r="J503">
        <v>181</v>
      </c>
      <c r="K503">
        <v>0.47499999999999998</v>
      </c>
      <c r="L503">
        <v>43</v>
      </c>
      <c r="M503">
        <v>105</v>
      </c>
      <c r="N503">
        <v>0.41</v>
      </c>
      <c r="O503">
        <v>43</v>
      </c>
      <c r="P503">
        <v>76</v>
      </c>
      <c r="Q503">
        <v>0.56599999999999995</v>
      </c>
      <c r="R503">
        <v>0.59399999999999997</v>
      </c>
      <c r="S503">
        <v>20</v>
      </c>
      <c r="T503">
        <v>24</v>
      </c>
      <c r="U503">
        <v>0.83299999999999996</v>
      </c>
      <c r="V503">
        <v>11</v>
      </c>
      <c r="W503">
        <v>76</v>
      </c>
      <c r="X503">
        <v>87</v>
      </c>
      <c r="Y503">
        <v>35</v>
      </c>
      <c r="Z503">
        <v>10</v>
      </c>
      <c r="AA503">
        <v>6</v>
      </c>
      <c r="AB503">
        <v>23</v>
      </c>
      <c r="AC503">
        <v>57</v>
      </c>
      <c r="AD503">
        <v>235</v>
      </c>
    </row>
    <row r="504" spans="1:30">
      <c r="A504" s="72">
        <v>376</v>
      </c>
      <c r="B504" t="s">
        <v>1131</v>
      </c>
      <c r="C504" t="s">
        <v>776</v>
      </c>
      <c r="D504">
        <v>33</v>
      </c>
      <c r="E504" t="s">
        <v>788</v>
      </c>
      <c r="F504">
        <v>42</v>
      </c>
      <c r="G504">
        <v>1</v>
      </c>
      <c r="H504">
        <v>693</v>
      </c>
      <c r="I504">
        <v>110</v>
      </c>
      <c r="J504">
        <v>213</v>
      </c>
      <c r="K504">
        <v>0.51600000000000001</v>
      </c>
      <c r="L504">
        <v>0</v>
      </c>
      <c r="M504">
        <v>1</v>
      </c>
      <c r="N504">
        <v>0</v>
      </c>
      <c r="O504">
        <v>110</v>
      </c>
      <c r="P504">
        <v>212</v>
      </c>
      <c r="Q504">
        <v>0.51900000000000002</v>
      </c>
      <c r="R504">
        <v>0.51600000000000001</v>
      </c>
      <c r="S504">
        <v>78</v>
      </c>
      <c r="T504">
        <v>109</v>
      </c>
      <c r="U504">
        <v>0.71599999999999997</v>
      </c>
      <c r="V504">
        <v>58</v>
      </c>
      <c r="W504">
        <v>180</v>
      </c>
      <c r="X504">
        <v>238</v>
      </c>
      <c r="Y504">
        <v>89</v>
      </c>
      <c r="Z504">
        <v>20</v>
      </c>
      <c r="AA504">
        <v>31</v>
      </c>
      <c r="AB504">
        <v>50</v>
      </c>
      <c r="AC504">
        <v>96</v>
      </c>
      <c r="AD504">
        <v>298</v>
      </c>
    </row>
    <row r="505" spans="1:30">
      <c r="A505" s="72">
        <v>377</v>
      </c>
      <c r="B505" t="s">
        <v>1132</v>
      </c>
      <c r="C505" t="s">
        <v>776</v>
      </c>
      <c r="D505">
        <v>24</v>
      </c>
      <c r="E505" t="s">
        <v>770</v>
      </c>
      <c r="F505">
        <v>77</v>
      </c>
      <c r="G505">
        <v>2</v>
      </c>
      <c r="H505">
        <v>1055</v>
      </c>
      <c r="I505">
        <v>162</v>
      </c>
      <c r="J505">
        <v>276</v>
      </c>
      <c r="K505">
        <v>0.58699999999999997</v>
      </c>
      <c r="L505">
        <v>0</v>
      </c>
      <c r="M505">
        <v>0</v>
      </c>
      <c r="O505">
        <v>162</v>
      </c>
      <c r="P505">
        <v>276</v>
      </c>
      <c r="Q505">
        <v>0.58699999999999997</v>
      </c>
      <c r="R505">
        <v>0.58699999999999997</v>
      </c>
      <c r="S505">
        <v>54</v>
      </c>
      <c r="T505">
        <v>79</v>
      </c>
      <c r="U505">
        <v>0.68400000000000005</v>
      </c>
      <c r="V505">
        <v>127</v>
      </c>
      <c r="W505">
        <v>198</v>
      </c>
      <c r="X505">
        <v>325</v>
      </c>
      <c r="Y505">
        <v>45</v>
      </c>
      <c r="Z505">
        <v>66</v>
      </c>
      <c r="AA505">
        <v>96</v>
      </c>
      <c r="AB505">
        <v>48</v>
      </c>
      <c r="AC505">
        <v>166</v>
      </c>
      <c r="AD505">
        <v>378</v>
      </c>
    </row>
    <row r="506" spans="1:30">
      <c r="A506" s="72">
        <v>378</v>
      </c>
      <c r="B506" t="s">
        <v>1135</v>
      </c>
      <c r="C506" t="s">
        <v>766</v>
      </c>
      <c r="D506">
        <v>40</v>
      </c>
      <c r="E506" t="s">
        <v>773</v>
      </c>
      <c r="F506">
        <v>51</v>
      </c>
      <c r="G506">
        <v>20</v>
      </c>
      <c r="H506">
        <v>795</v>
      </c>
      <c r="I506">
        <v>135</v>
      </c>
      <c r="J506">
        <v>376</v>
      </c>
      <c r="K506">
        <v>0.35899999999999999</v>
      </c>
      <c r="L506">
        <v>64</v>
      </c>
      <c r="M506">
        <v>205</v>
      </c>
      <c r="N506">
        <v>0.312</v>
      </c>
      <c r="O506">
        <v>71</v>
      </c>
      <c r="P506">
        <v>171</v>
      </c>
      <c r="Q506">
        <v>0.41499999999999998</v>
      </c>
      <c r="R506">
        <v>0.44400000000000001</v>
      </c>
      <c r="S506">
        <v>39</v>
      </c>
      <c r="T506">
        <v>50</v>
      </c>
      <c r="U506">
        <v>0.78</v>
      </c>
      <c r="V506">
        <v>5</v>
      </c>
      <c r="W506">
        <v>153</v>
      </c>
      <c r="X506">
        <v>158</v>
      </c>
      <c r="Y506">
        <v>35</v>
      </c>
      <c r="Z506">
        <v>9</v>
      </c>
      <c r="AA506">
        <v>18</v>
      </c>
      <c r="AB506">
        <v>18</v>
      </c>
      <c r="AC506">
        <v>76</v>
      </c>
      <c r="AD506">
        <v>373</v>
      </c>
    </row>
    <row r="507" spans="1:30">
      <c r="A507" s="72">
        <v>379</v>
      </c>
      <c r="B507" t="s">
        <v>1389</v>
      </c>
      <c r="C507" t="s">
        <v>811</v>
      </c>
      <c r="D507">
        <v>20</v>
      </c>
      <c r="E507" t="s">
        <v>804</v>
      </c>
      <c r="F507">
        <v>43</v>
      </c>
      <c r="G507">
        <v>16</v>
      </c>
      <c r="H507">
        <v>904</v>
      </c>
      <c r="I507">
        <v>95</v>
      </c>
      <c r="J507">
        <v>282</v>
      </c>
      <c r="K507">
        <v>0.33700000000000002</v>
      </c>
      <c r="L507">
        <v>33</v>
      </c>
      <c r="M507">
        <v>115</v>
      </c>
      <c r="N507">
        <v>0.28699999999999998</v>
      </c>
      <c r="O507">
        <v>62</v>
      </c>
      <c r="P507">
        <v>167</v>
      </c>
      <c r="Q507">
        <v>0.371</v>
      </c>
      <c r="R507">
        <v>0.39500000000000002</v>
      </c>
      <c r="S507">
        <v>23</v>
      </c>
      <c r="T507">
        <v>30</v>
      </c>
      <c r="U507">
        <v>0.76700000000000002</v>
      </c>
      <c r="V507">
        <v>12</v>
      </c>
      <c r="W507">
        <v>75</v>
      </c>
      <c r="X507">
        <v>87</v>
      </c>
      <c r="Y507">
        <v>121</v>
      </c>
      <c r="Z507">
        <v>30</v>
      </c>
      <c r="AA507">
        <v>14</v>
      </c>
      <c r="AB507">
        <v>56</v>
      </c>
      <c r="AC507">
        <v>104</v>
      </c>
      <c r="AD507">
        <v>246</v>
      </c>
    </row>
    <row r="508" spans="1:30">
      <c r="A508" s="72">
        <v>380</v>
      </c>
      <c r="B508" t="s">
        <v>1520</v>
      </c>
      <c r="C508" t="s">
        <v>794</v>
      </c>
      <c r="D508">
        <v>28</v>
      </c>
      <c r="E508" t="s">
        <v>772</v>
      </c>
      <c r="F508">
        <v>15</v>
      </c>
      <c r="G508">
        <v>0</v>
      </c>
      <c r="H508">
        <v>102</v>
      </c>
      <c r="I508">
        <v>12</v>
      </c>
      <c r="J508">
        <v>34</v>
      </c>
      <c r="K508">
        <v>0.35299999999999998</v>
      </c>
      <c r="L508">
        <v>8</v>
      </c>
      <c r="M508">
        <v>25</v>
      </c>
      <c r="N508">
        <v>0.32</v>
      </c>
      <c r="O508">
        <v>4</v>
      </c>
      <c r="P508">
        <v>9</v>
      </c>
      <c r="Q508">
        <v>0.44400000000000001</v>
      </c>
      <c r="R508">
        <v>0.47099999999999997</v>
      </c>
      <c r="S508">
        <v>4</v>
      </c>
      <c r="T508">
        <v>4</v>
      </c>
      <c r="U508">
        <v>1</v>
      </c>
      <c r="V508">
        <v>0</v>
      </c>
      <c r="W508">
        <v>5</v>
      </c>
      <c r="X508">
        <v>5</v>
      </c>
      <c r="Y508">
        <v>7</v>
      </c>
      <c r="Z508">
        <v>1</v>
      </c>
      <c r="AA508">
        <v>0</v>
      </c>
      <c r="AB508">
        <v>1</v>
      </c>
      <c r="AC508">
        <v>10</v>
      </c>
      <c r="AD508">
        <v>36</v>
      </c>
    </row>
    <row r="509" spans="1:30">
      <c r="A509" s="72">
        <v>380</v>
      </c>
      <c r="B509" t="s">
        <v>1520</v>
      </c>
      <c r="C509" t="s">
        <v>794</v>
      </c>
      <c r="D509">
        <v>28</v>
      </c>
      <c r="E509" t="s">
        <v>782</v>
      </c>
      <c r="F509">
        <v>13</v>
      </c>
      <c r="G509">
        <v>0</v>
      </c>
      <c r="H509">
        <v>64</v>
      </c>
      <c r="I509">
        <v>9</v>
      </c>
      <c r="J509">
        <v>21</v>
      </c>
      <c r="K509">
        <v>0.42899999999999999</v>
      </c>
      <c r="L509">
        <v>5</v>
      </c>
      <c r="M509">
        <v>13</v>
      </c>
      <c r="N509">
        <v>0.38500000000000001</v>
      </c>
      <c r="O509">
        <v>4</v>
      </c>
      <c r="P509">
        <v>8</v>
      </c>
      <c r="Q509">
        <v>0.5</v>
      </c>
      <c r="R509">
        <v>0.54800000000000004</v>
      </c>
      <c r="S509">
        <v>4</v>
      </c>
      <c r="T509">
        <v>4</v>
      </c>
      <c r="U509">
        <v>1</v>
      </c>
      <c r="V509">
        <v>0</v>
      </c>
      <c r="W509">
        <v>4</v>
      </c>
      <c r="X509">
        <v>4</v>
      </c>
      <c r="Y509">
        <v>5</v>
      </c>
      <c r="Z509">
        <v>1</v>
      </c>
      <c r="AA509">
        <v>0</v>
      </c>
      <c r="AB509">
        <v>1</v>
      </c>
      <c r="AC509">
        <v>4</v>
      </c>
      <c r="AD509">
        <v>27</v>
      </c>
    </row>
    <row r="510" spans="1:30">
      <c r="A510" s="72">
        <v>380</v>
      </c>
      <c r="B510" t="s">
        <v>1520</v>
      </c>
      <c r="C510" t="s">
        <v>794</v>
      </c>
      <c r="D510">
        <v>28</v>
      </c>
      <c r="E510" t="s">
        <v>800</v>
      </c>
      <c r="F510">
        <v>2</v>
      </c>
      <c r="G510">
        <v>0</v>
      </c>
      <c r="H510">
        <v>38</v>
      </c>
      <c r="I510">
        <v>3</v>
      </c>
      <c r="J510">
        <v>13</v>
      </c>
      <c r="K510">
        <v>0.23100000000000001</v>
      </c>
      <c r="L510">
        <v>3</v>
      </c>
      <c r="M510">
        <v>12</v>
      </c>
      <c r="N510">
        <v>0.25</v>
      </c>
      <c r="O510">
        <v>0</v>
      </c>
      <c r="P510">
        <v>1</v>
      </c>
      <c r="Q510">
        <v>0</v>
      </c>
      <c r="R510">
        <v>0.34599999999999997</v>
      </c>
      <c r="S510">
        <v>0</v>
      </c>
      <c r="T510">
        <v>0</v>
      </c>
      <c r="V510">
        <v>0</v>
      </c>
      <c r="W510">
        <v>1</v>
      </c>
      <c r="X510">
        <v>1</v>
      </c>
      <c r="Y510">
        <v>2</v>
      </c>
      <c r="Z510">
        <v>0</v>
      </c>
      <c r="AA510">
        <v>0</v>
      </c>
      <c r="AB510">
        <v>0</v>
      </c>
      <c r="AC510">
        <v>6</v>
      </c>
      <c r="AD510">
        <v>9</v>
      </c>
    </row>
    <row r="511" spans="1:30">
      <c r="A511" s="72">
        <v>381</v>
      </c>
      <c r="B511" t="s">
        <v>1136</v>
      </c>
      <c r="C511" t="s">
        <v>776</v>
      </c>
      <c r="D511">
        <v>24</v>
      </c>
      <c r="E511" t="s">
        <v>790</v>
      </c>
      <c r="F511">
        <v>72</v>
      </c>
      <c r="G511">
        <v>72</v>
      </c>
      <c r="H511">
        <v>1974</v>
      </c>
      <c r="I511">
        <v>420</v>
      </c>
      <c r="J511">
        <v>826</v>
      </c>
      <c r="K511">
        <v>0.50800000000000001</v>
      </c>
      <c r="L511">
        <v>3</v>
      </c>
      <c r="M511">
        <v>29</v>
      </c>
      <c r="N511">
        <v>0.10299999999999999</v>
      </c>
      <c r="O511">
        <v>417</v>
      </c>
      <c r="P511">
        <v>797</v>
      </c>
      <c r="Q511">
        <v>0.52300000000000002</v>
      </c>
      <c r="R511">
        <v>0.51</v>
      </c>
      <c r="S511">
        <v>282</v>
      </c>
      <c r="T511">
        <v>365</v>
      </c>
      <c r="U511">
        <v>0.77300000000000002</v>
      </c>
      <c r="V511">
        <v>243</v>
      </c>
      <c r="W511">
        <v>505</v>
      </c>
      <c r="X511">
        <v>748</v>
      </c>
      <c r="Y511">
        <v>233</v>
      </c>
      <c r="Z511">
        <v>71</v>
      </c>
      <c r="AA511">
        <v>103</v>
      </c>
      <c r="AB511">
        <v>168</v>
      </c>
      <c r="AC511">
        <v>250</v>
      </c>
      <c r="AD511">
        <v>1125</v>
      </c>
    </row>
    <row r="512" spans="1:30">
      <c r="A512" s="72">
        <v>382</v>
      </c>
      <c r="B512" t="s">
        <v>1137</v>
      </c>
      <c r="C512" t="s">
        <v>794</v>
      </c>
      <c r="D512">
        <v>26</v>
      </c>
      <c r="E512" t="s">
        <v>792</v>
      </c>
      <c r="F512">
        <v>51</v>
      </c>
      <c r="G512">
        <v>14</v>
      </c>
      <c r="H512">
        <v>984</v>
      </c>
      <c r="I512">
        <v>126</v>
      </c>
      <c r="J512">
        <v>262</v>
      </c>
      <c r="K512">
        <v>0.48099999999999998</v>
      </c>
      <c r="L512">
        <v>24</v>
      </c>
      <c r="M512">
        <v>75</v>
      </c>
      <c r="N512">
        <v>0.32</v>
      </c>
      <c r="O512">
        <v>102</v>
      </c>
      <c r="P512">
        <v>187</v>
      </c>
      <c r="Q512">
        <v>0.54500000000000004</v>
      </c>
      <c r="R512">
        <v>0.52700000000000002</v>
      </c>
      <c r="S512">
        <v>58</v>
      </c>
      <c r="T512">
        <v>85</v>
      </c>
      <c r="U512">
        <v>0.68200000000000005</v>
      </c>
      <c r="V512">
        <v>41</v>
      </c>
      <c r="W512">
        <v>122</v>
      </c>
      <c r="X512">
        <v>163</v>
      </c>
      <c r="Y512">
        <v>54</v>
      </c>
      <c r="Z512">
        <v>36</v>
      </c>
      <c r="AA512">
        <v>17</v>
      </c>
      <c r="AB512">
        <v>29</v>
      </c>
      <c r="AC512">
        <v>106</v>
      </c>
      <c r="AD512">
        <v>334</v>
      </c>
    </row>
    <row r="513" spans="1:30">
      <c r="A513" s="72">
        <v>383</v>
      </c>
      <c r="B513" t="s">
        <v>1390</v>
      </c>
      <c r="C513" t="s">
        <v>794</v>
      </c>
      <c r="D513">
        <v>25</v>
      </c>
      <c r="E513" t="s">
        <v>851</v>
      </c>
      <c r="F513">
        <v>82</v>
      </c>
      <c r="G513">
        <v>16</v>
      </c>
      <c r="H513">
        <v>1671</v>
      </c>
      <c r="I513">
        <v>163</v>
      </c>
      <c r="J513">
        <v>343</v>
      </c>
      <c r="K513">
        <v>0.47499999999999998</v>
      </c>
      <c r="L513">
        <v>68</v>
      </c>
      <c r="M513">
        <v>176</v>
      </c>
      <c r="N513">
        <v>0.38600000000000001</v>
      </c>
      <c r="O513">
        <v>95</v>
      </c>
      <c r="P513">
        <v>167</v>
      </c>
      <c r="Q513">
        <v>0.56899999999999995</v>
      </c>
      <c r="R513">
        <v>0.57399999999999995</v>
      </c>
      <c r="S513">
        <v>32</v>
      </c>
      <c r="T513">
        <v>42</v>
      </c>
      <c r="U513">
        <v>0.76200000000000001</v>
      </c>
      <c r="V513">
        <v>22</v>
      </c>
      <c r="W513">
        <v>263</v>
      </c>
      <c r="X513">
        <v>285</v>
      </c>
      <c r="Y513">
        <v>124</v>
      </c>
      <c r="Z513">
        <v>54</v>
      </c>
      <c r="AA513">
        <v>24</v>
      </c>
      <c r="AB513">
        <v>70</v>
      </c>
      <c r="AC513">
        <v>172</v>
      </c>
      <c r="AD513">
        <v>426</v>
      </c>
    </row>
    <row r="514" spans="1:30">
      <c r="A514" s="72">
        <v>384</v>
      </c>
      <c r="B514" t="s">
        <v>1139</v>
      </c>
      <c r="C514" t="s">
        <v>776</v>
      </c>
      <c r="D514">
        <v>28</v>
      </c>
      <c r="E514" t="s">
        <v>786</v>
      </c>
      <c r="F514">
        <v>45</v>
      </c>
      <c r="G514">
        <v>3</v>
      </c>
      <c r="H514">
        <v>371</v>
      </c>
      <c r="I514">
        <v>69</v>
      </c>
      <c r="J514">
        <v>136</v>
      </c>
      <c r="K514">
        <v>0.50700000000000001</v>
      </c>
      <c r="L514">
        <v>1</v>
      </c>
      <c r="M514">
        <v>12</v>
      </c>
      <c r="N514">
        <v>8.3000000000000004E-2</v>
      </c>
      <c r="O514">
        <v>68</v>
      </c>
      <c r="P514">
        <v>124</v>
      </c>
      <c r="Q514">
        <v>0.54800000000000004</v>
      </c>
      <c r="R514">
        <v>0.51100000000000001</v>
      </c>
      <c r="S514">
        <v>17</v>
      </c>
      <c r="T514">
        <v>21</v>
      </c>
      <c r="U514">
        <v>0.81</v>
      </c>
      <c r="V514">
        <v>29</v>
      </c>
      <c r="W514">
        <v>90</v>
      </c>
      <c r="X514">
        <v>119</v>
      </c>
      <c r="Y514">
        <v>56</v>
      </c>
      <c r="Z514">
        <v>9</v>
      </c>
      <c r="AA514">
        <v>25</v>
      </c>
      <c r="AB514">
        <v>31</v>
      </c>
      <c r="AC514">
        <v>68</v>
      </c>
      <c r="AD514">
        <v>156</v>
      </c>
    </row>
    <row r="515" spans="1:30">
      <c r="A515" s="72">
        <v>385</v>
      </c>
      <c r="B515" t="s">
        <v>1391</v>
      </c>
      <c r="C515" t="s">
        <v>766</v>
      </c>
      <c r="D515">
        <v>24</v>
      </c>
      <c r="E515" t="s">
        <v>855</v>
      </c>
      <c r="F515">
        <v>56</v>
      </c>
      <c r="G515">
        <v>3</v>
      </c>
      <c r="H515">
        <v>594</v>
      </c>
      <c r="I515">
        <v>67</v>
      </c>
      <c r="J515">
        <v>158</v>
      </c>
      <c r="K515">
        <v>0.42399999999999999</v>
      </c>
      <c r="L515">
        <v>28</v>
      </c>
      <c r="M515">
        <v>89</v>
      </c>
      <c r="N515">
        <v>0.315</v>
      </c>
      <c r="O515">
        <v>39</v>
      </c>
      <c r="P515">
        <v>69</v>
      </c>
      <c r="Q515">
        <v>0.56499999999999995</v>
      </c>
      <c r="R515">
        <v>0.51300000000000001</v>
      </c>
      <c r="S515">
        <v>24</v>
      </c>
      <c r="T515">
        <v>39</v>
      </c>
      <c r="U515">
        <v>0.61499999999999999</v>
      </c>
      <c r="V515">
        <v>24</v>
      </c>
      <c r="W515">
        <v>62</v>
      </c>
      <c r="X515">
        <v>86</v>
      </c>
      <c r="Y515">
        <v>23</v>
      </c>
      <c r="Z515">
        <v>10</v>
      </c>
      <c r="AA515">
        <v>4</v>
      </c>
      <c r="AB515">
        <v>19</v>
      </c>
      <c r="AC515">
        <v>43</v>
      </c>
      <c r="AD515">
        <v>186</v>
      </c>
    </row>
    <row r="516" spans="1:30">
      <c r="A516" s="72">
        <v>386</v>
      </c>
      <c r="B516" t="s">
        <v>1141</v>
      </c>
      <c r="C516" t="s">
        <v>776</v>
      </c>
      <c r="D516">
        <v>23</v>
      </c>
      <c r="E516" t="s">
        <v>780</v>
      </c>
      <c r="F516">
        <v>59</v>
      </c>
      <c r="G516">
        <v>24</v>
      </c>
      <c r="H516">
        <v>935</v>
      </c>
      <c r="I516">
        <v>212</v>
      </c>
      <c r="J516">
        <v>362</v>
      </c>
      <c r="K516">
        <v>0.58599999999999997</v>
      </c>
      <c r="L516">
        <v>1</v>
      </c>
      <c r="M516">
        <v>5</v>
      </c>
      <c r="N516">
        <v>0.2</v>
      </c>
      <c r="O516">
        <v>211</v>
      </c>
      <c r="P516">
        <v>357</v>
      </c>
      <c r="Q516">
        <v>0.59099999999999997</v>
      </c>
      <c r="R516">
        <v>0.58699999999999997</v>
      </c>
      <c r="S516">
        <v>59</v>
      </c>
      <c r="T516">
        <v>89</v>
      </c>
      <c r="U516">
        <v>0.66300000000000003</v>
      </c>
      <c r="V516">
        <v>82</v>
      </c>
      <c r="W516">
        <v>196</v>
      </c>
      <c r="X516">
        <v>278</v>
      </c>
      <c r="Y516">
        <v>40</v>
      </c>
      <c r="Z516">
        <v>15</v>
      </c>
      <c r="AA516">
        <v>40</v>
      </c>
      <c r="AB516">
        <v>52</v>
      </c>
      <c r="AC516">
        <v>96</v>
      </c>
      <c r="AD516">
        <v>484</v>
      </c>
    </row>
    <row r="517" spans="1:30">
      <c r="A517" s="72">
        <v>387</v>
      </c>
      <c r="B517" t="s">
        <v>1521</v>
      </c>
      <c r="C517" t="s">
        <v>811</v>
      </c>
      <c r="D517">
        <v>21</v>
      </c>
      <c r="E517" t="s">
        <v>818</v>
      </c>
      <c r="F517">
        <v>53</v>
      </c>
      <c r="G517">
        <v>16</v>
      </c>
      <c r="H517">
        <v>958</v>
      </c>
      <c r="I517">
        <v>114</v>
      </c>
      <c r="J517">
        <v>290</v>
      </c>
      <c r="K517">
        <v>0.39300000000000002</v>
      </c>
      <c r="L517">
        <v>39</v>
      </c>
      <c r="M517">
        <v>132</v>
      </c>
      <c r="N517">
        <v>0.29499999999999998</v>
      </c>
      <c r="O517">
        <v>75</v>
      </c>
      <c r="P517">
        <v>158</v>
      </c>
      <c r="Q517">
        <v>0.47499999999999998</v>
      </c>
      <c r="R517">
        <v>0.46</v>
      </c>
      <c r="S517">
        <v>37</v>
      </c>
      <c r="T517">
        <v>47</v>
      </c>
      <c r="U517">
        <v>0.78700000000000003</v>
      </c>
      <c r="V517">
        <v>12</v>
      </c>
      <c r="W517">
        <v>86</v>
      </c>
      <c r="X517">
        <v>98</v>
      </c>
      <c r="Y517">
        <v>127</v>
      </c>
      <c r="Z517">
        <v>32</v>
      </c>
      <c r="AA517">
        <v>7</v>
      </c>
      <c r="AB517">
        <v>69</v>
      </c>
      <c r="AC517">
        <v>109</v>
      </c>
      <c r="AD517">
        <v>304</v>
      </c>
    </row>
    <row r="518" spans="1:30">
      <c r="A518" s="72">
        <v>388</v>
      </c>
      <c r="B518" t="s">
        <v>1522</v>
      </c>
      <c r="C518" t="s">
        <v>769</v>
      </c>
      <c r="D518">
        <v>20</v>
      </c>
      <c r="E518" t="s">
        <v>782</v>
      </c>
      <c r="F518">
        <v>74</v>
      </c>
      <c r="G518">
        <v>52</v>
      </c>
      <c r="H518">
        <v>1757</v>
      </c>
      <c r="I518">
        <v>196</v>
      </c>
      <c r="J518">
        <v>508</v>
      </c>
      <c r="K518">
        <v>0.38600000000000001</v>
      </c>
      <c r="L518">
        <v>60</v>
      </c>
      <c r="M518">
        <v>215</v>
      </c>
      <c r="N518">
        <v>0.27900000000000003</v>
      </c>
      <c r="O518">
        <v>136</v>
      </c>
      <c r="P518">
        <v>293</v>
      </c>
      <c r="Q518">
        <v>0.46400000000000002</v>
      </c>
      <c r="R518">
        <v>0.44500000000000001</v>
      </c>
      <c r="S518">
        <v>118</v>
      </c>
      <c r="T518">
        <v>162</v>
      </c>
      <c r="U518">
        <v>0.72799999999999998</v>
      </c>
      <c r="V518">
        <v>41</v>
      </c>
      <c r="W518">
        <v>177</v>
      </c>
      <c r="X518">
        <v>218</v>
      </c>
      <c r="Y518">
        <v>91</v>
      </c>
      <c r="Z518">
        <v>88</v>
      </c>
      <c r="AA518">
        <v>33</v>
      </c>
      <c r="AB518">
        <v>63</v>
      </c>
      <c r="AC518">
        <v>166</v>
      </c>
      <c r="AD518">
        <v>570</v>
      </c>
    </row>
    <row r="519" spans="1:30">
      <c r="A519" s="72">
        <v>389</v>
      </c>
      <c r="B519" t="s">
        <v>1142</v>
      </c>
      <c r="C519" t="s">
        <v>769</v>
      </c>
      <c r="D519">
        <v>26</v>
      </c>
      <c r="E519" t="s">
        <v>786</v>
      </c>
      <c r="F519">
        <v>36</v>
      </c>
      <c r="G519">
        <v>36</v>
      </c>
      <c r="H519">
        <v>1147</v>
      </c>
      <c r="I519">
        <v>249</v>
      </c>
      <c r="J519">
        <v>588</v>
      </c>
      <c r="K519">
        <v>0.42299999999999999</v>
      </c>
      <c r="L519">
        <v>74</v>
      </c>
      <c r="M519">
        <v>216</v>
      </c>
      <c r="N519">
        <v>0.34300000000000003</v>
      </c>
      <c r="O519">
        <v>175</v>
      </c>
      <c r="P519">
        <v>372</v>
      </c>
      <c r="Q519">
        <v>0.47</v>
      </c>
      <c r="R519">
        <v>0.48599999999999999</v>
      </c>
      <c r="S519">
        <v>103</v>
      </c>
      <c r="T519">
        <v>141</v>
      </c>
      <c r="U519">
        <v>0.73</v>
      </c>
      <c r="V519">
        <v>21</v>
      </c>
      <c r="W519">
        <v>181</v>
      </c>
      <c r="X519">
        <v>202</v>
      </c>
      <c r="Y519">
        <v>186</v>
      </c>
      <c r="Z519">
        <v>60</v>
      </c>
      <c r="AA519">
        <v>11</v>
      </c>
      <c r="AB519">
        <v>82</v>
      </c>
      <c r="AC519">
        <v>72</v>
      </c>
      <c r="AD519">
        <v>675</v>
      </c>
    </row>
    <row r="520" spans="1:30">
      <c r="A520" s="72">
        <v>390</v>
      </c>
      <c r="B520" t="s">
        <v>1143</v>
      </c>
      <c r="C520" t="s">
        <v>766</v>
      </c>
      <c r="D520">
        <v>27</v>
      </c>
      <c r="E520" t="s">
        <v>814</v>
      </c>
      <c r="F520">
        <v>79</v>
      </c>
      <c r="G520">
        <v>36</v>
      </c>
      <c r="H520">
        <v>1812</v>
      </c>
      <c r="I520">
        <v>261</v>
      </c>
      <c r="J520">
        <v>564</v>
      </c>
      <c r="K520">
        <v>0.46300000000000002</v>
      </c>
      <c r="L520">
        <v>113</v>
      </c>
      <c r="M520">
        <v>319</v>
      </c>
      <c r="N520">
        <v>0.35399999999999998</v>
      </c>
      <c r="O520">
        <v>148</v>
      </c>
      <c r="P520">
        <v>245</v>
      </c>
      <c r="Q520">
        <v>0.60399999999999998</v>
      </c>
      <c r="R520">
        <v>0.56299999999999994</v>
      </c>
      <c r="S520">
        <v>152</v>
      </c>
      <c r="T520">
        <v>185</v>
      </c>
      <c r="U520">
        <v>0.82199999999999995</v>
      </c>
      <c r="V520">
        <v>72</v>
      </c>
      <c r="W520">
        <v>303</v>
      </c>
      <c r="X520">
        <v>375</v>
      </c>
      <c r="Y520">
        <v>140</v>
      </c>
      <c r="Z520">
        <v>53</v>
      </c>
      <c r="AA520">
        <v>37</v>
      </c>
      <c r="AB520">
        <v>114</v>
      </c>
      <c r="AC520">
        <v>183</v>
      </c>
      <c r="AD520">
        <v>787</v>
      </c>
    </row>
    <row r="521" spans="1:30">
      <c r="A521" s="72">
        <v>391</v>
      </c>
      <c r="B521" t="s">
        <v>1393</v>
      </c>
      <c r="C521" t="s">
        <v>794</v>
      </c>
      <c r="D521">
        <v>23</v>
      </c>
      <c r="E521" t="s">
        <v>792</v>
      </c>
      <c r="F521">
        <v>76</v>
      </c>
      <c r="G521">
        <v>75</v>
      </c>
      <c r="H521">
        <v>2444</v>
      </c>
      <c r="I521">
        <v>360</v>
      </c>
      <c r="J521">
        <v>844</v>
      </c>
      <c r="K521">
        <v>0.42699999999999999</v>
      </c>
      <c r="L521">
        <v>130</v>
      </c>
      <c r="M521">
        <v>374</v>
      </c>
      <c r="N521">
        <v>0.34799999999999998</v>
      </c>
      <c r="O521">
        <v>230</v>
      </c>
      <c r="P521">
        <v>470</v>
      </c>
      <c r="Q521">
        <v>0.48899999999999999</v>
      </c>
      <c r="R521">
        <v>0.504</v>
      </c>
      <c r="S521">
        <v>141</v>
      </c>
      <c r="T521">
        <v>181</v>
      </c>
      <c r="U521">
        <v>0.77900000000000003</v>
      </c>
      <c r="V521">
        <v>45</v>
      </c>
      <c r="W521">
        <v>312</v>
      </c>
      <c r="X521">
        <v>357</v>
      </c>
      <c r="Y521">
        <v>195</v>
      </c>
      <c r="Z521">
        <v>60</v>
      </c>
      <c r="AA521">
        <v>11</v>
      </c>
      <c r="AB521">
        <v>114</v>
      </c>
      <c r="AC521">
        <v>195</v>
      </c>
      <c r="AD521">
        <v>991</v>
      </c>
    </row>
    <row r="522" spans="1:30">
      <c r="A522" s="72">
        <v>392</v>
      </c>
      <c r="B522" t="s">
        <v>1146</v>
      </c>
      <c r="C522" t="s">
        <v>794</v>
      </c>
      <c r="D522">
        <v>23</v>
      </c>
      <c r="E522" t="s">
        <v>772</v>
      </c>
      <c r="F522">
        <v>69</v>
      </c>
      <c r="G522">
        <v>19</v>
      </c>
      <c r="H522">
        <v>1935</v>
      </c>
      <c r="I522">
        <v>375</v>
      </c>
      <c r="J522">
        <v>842</v>
      </c>
      <c r="K522">
        <v>0.44500000000000001</v>
      </c>
      <c r="L522">
        <v>108</v>
      </c>
      <c r="M522">
        <v>338</v>
      </c>
      <c r="N522">
        <v>0.32</v>
      </c>
      <c r="O522">
        <v>267</v>
      </c>
      <c r="P522">
        <v>504</v>
      </c>
      <c r="Q522">
        <v>0.53</v>
      </c>
      <c r="R522">
        <v>0.51</v>
      </c>
      <c r="S522">
        <v>189</v>
      </c>
      <c r="T522">
        <v>244</v>
      </c>
      <c r="U522">
        <v>0.77500000000000002</v>
      </c>
      <c r="V522">
        <v>71</v>
      </c>
      <c r="W522">
        <v>254</v>
      </c>
      <c r="X522">
        <v>325</v>
      </c>
      <c r="Y522">
        <v>84</v>
      </c>
      <c r="Z522">
        <v>84</v>
      </c>
      <c r="AA522">
        <v>59</v>
      </c>
      <c r="AB522">
        <v>103</v>
      </c>
      <c r="AC522">
        <v>181</v>
      </c>
      <c r="AD522">
        <v>1047</v>
      </c>
    </row>
    <row r="523" spans="1:30">
      <c r="A523" s="72">
        <v>392</v>
      </c>
      <c r="B523" t="s">
        <v>1146</v>
      </c>
      <c r="C523" t="s">
        <v>794</v>
      </c>
      <c r="D523">
        <v>23</v>
      </c>
      <c r="E523" t="s">
        <v>833</v>
      </c>
      <c r="F523">
        <v>29</v>
      </c>
      <c r="G523">
        <v>7</v>
      </c>
      <c r="H523">
        <v>755</v>
      </c>
      <c r="I523">
        <v>132</v>
      </c>
      <c r="J523">
        <v>305</v>
      </c>
      <c r="K523">
        <v>0.433</v>
      </c>
      <c r="L523">
        <v>41</v>
      </c>
      <c r="M523">
        <v>132</v>
      </c>
      <c r="N523">
        <v>0.311</v>
      </c>
      <c r="O523">
        <v>91</v>
      </c>
      <c r="P523">
        <v>173</v>
      </c>
      <c r="Q523">
        <v>0.52600000000000002</v>
      </c>
      <c r="R523">
        <v>0.5</v>
      </c>
      <c r="S523">
        <v>68</v>
      </c>
      <c r="T523">
        <v>85</v>
      </c>
      <c r="U523">
        <v>0.8</v>
      </c>
      <c r="V523">
        <v>24</v>
      </c>
      <c r="W523">
        <v>105</v>
      </c>
      <c r="X523">
        <v>129</v>
      </c>
      <c r="Y523">
        <v>20</v>
      </c>
      <c r="Z523">
        <v>27</v>
      </c>
      <c r="AA523">
        <v>20</v>
      </c>
      <c r="AB523">
        <v>30</v>
      </c>
      <c r="AC523">
        <v>71</v>
      </c>
      <c r="AD523">
        <v>373</v>
      </c>
    </row>
    <row r="524" spans="1:30">
      <c r="A524" s="72">
        <v>392</v>
      </c>
      <c r="B524" t="s">
        <v>1146</v>
      </c>
      <c r="C524" t="s">
        <v>794</v>
      </c>
      <c r="D524">
        <v>23</v>
      </c>
      <c r="E524" t="s">
        <v>818</v>
      </c>
      <c r="F524">
        <v>40</v>
      </c>
      <c r="G524">
        <v>12</v>
      </c>
      <c r="H524">
        <v>1180</v>
      </c>
      <c r="I524">
        <v>243</v>
      </c>
      <c r="J524">
        <v>537</v>
      </c>
      <c r="K524">
        <v>0.45300000000000001</v>
      </c>
      <c r="L524">
        <v>67</v>
      </c>
      <c r="M524">
        <v>206</v>
      </c>
      <c r="N524">
        <v>0.32500000000000001</v>
      </c>
      <c r="O524">
        <v>176</v>
      </c>
      <c r="P524">
        <v>331</v>
      </c>
      <c r="Q524">
        <v>0.53200000000000003</v>
      </c>
      <c r="R524">
        <v>0.51500000000000001</v>
      </c>
      <c r="S524">
        <v>121</v>
      </c>
      <c r="T524">
        <v>159</v>
      </c>
      <c r="U524">
        <v>0.76100000000000001</v>
      </c>
      <c r="V524">
        <v>47</v>
      </c>
      <c r="W524">
        <v>149</v>
      </c>
      <c r="X524">
        <v>196</v>
      </c>
      <c r="Y524">
        <v>64</v>
      </c>
      <c r="Z524">
        <v>57</v>
      </c>
      <c r="AA524">
        <v>39</v>
      </c>
      <c r="AB524">
        <v>73</v>
      </c>
      <c r="AC524">
        <v>110</v>
      </c>
      <c r="AD524">
        <v>674</v>
      </c>
    </row>
    <row r="525" spans="1:30">
      <c r="A525" s="72">
        <v>393</v>
      </c>
      <c r="B525" t="s">
        <v>1147</v>
      </c>
      <c r="C525" t="s">
        <v>776</v>
      </c>
      <c r="D525">
        <v>34</v>
      </c>
      <c r="E525" t="s">
        <v>829</v>
      </c>
      <c r="F525">
        <v>68</v>
      </c>
      <c r="G525">
        <v>3</v>
      </c>
      <c r="H525">
        <v>878</v>
      </c>
      <c r="I525">
        <v>85</v>
      </c>
      <c r="J525">
        <v>193</v>
      </c>
      <c r="K525">
        <v>0.44</v>
      </c>
      <c r="L525">
        <v>0</v>
      </c>
      <c r="M525">
        <v>4</v>
      </c>
      <c r="N525">
        <v>0</v>
      </c>
      <c r="O525">
        <v>85</v>
      </c>
      <c r="P525">
        <v>189</v>
      </c>
      <c r="Q525">
        <v>0.45</v>
      </c>
      <c r="R525">
        <v>0.44</v>
      </c>
      <c r="S525">
        <v>97</v>
      </c>
      <c r="T525">
        <v>124</v>
      </c>
      <c r="U525">
        <v>0.78200000000000003</v>
      </c>
      <c r="V525">
        <v>99</v>
      </c>
      <c r="W525">
        <v>166</v>
      </c>
      <c r="X525">
        <v>265</v>
      </c>
      <c r="Y525">
        <v>91</v>
      </c>
      <c r="Z525">
        <v>31</v>
      </c>
      <c r="AA525">
        <v>17</v>
      </c>
      <c r="AB525">
        <v>57</v>
      </c>
      <c r="AC525">
        <v>151</v>
      </c>
      <c r="AD525">
        <v>267</v>
      </c>
    </row>
    <row r="526" spans="1:30">
      <c r="A526" s="72">
        <v>394</v>
      </c>
      <c r="B526" t="s">
        <v>1149</v>
      </c>
      <c r="C526" t="s">
        <v>766</v>
      </c>
      <c r="D526">
        <v>23</v>
      </c>
      <c r="E526" t="s">
        <v>772</v>
      </c>
      <c r="F526">
        <v>64</v>
      </c>
      <c r="G526">
        <v>17</v>
      </c>
      <c r="H526">
        <v>1724</v>
      </c>
      <c r="I526">
        <v>369</v>
      </c>
      <c r="J526">
        <v>749</v>
      </c>
      <c r="K526">
        <v>0.49299999999999999</v>
      </c>
      <c r="L526">
        <v>61</v>
      </c>
      <c r="M526">
        <v>195</v>
      </c>
      <c r="N526">
        <v>0.313</v>
      </c>
      <c r="O526">
        <v>308</v>
      </c>
      <c r="P526">
        <v>554</v>
      </c>
      <c r="Q526">
        <v>0.55600000000000005</v>
      </c>
      <c r="R526">
        <v>0.53300000000000003</v>
      </c>
      <c r="S526">
        <v>131</v>
      </c>
      <c r="T526">
        <v>184</v>
      </c>
      <c r="U526">
        <v>0.71199999999999997</v>
      </c>
      <c r="V526">
        <v>79</v>
      </c>
      <c r="W526">
        <v>342</v>
      </c>
      <c r="X526">
        <v>421</v>
      </c>
      <c r="Y526">
        <v>152</v>
      </c>
      <c r="Z526">
        <v>46</v>
      </c>
      <c r="AA526">
        <v>30</v>
      </c>
      <c r="AB526">
        <v>151</v>
      </c>
      <c r="AC526">
        <v>145</v>
      </c>
      <c r="AD526">
        <v>930</v>
      </c>
    </row>
    <row r="527" spans="1:30">
      <c r="A527" s="72">
        <v>394</v>
      </c>
      <c r="B527" t="s">
        <v>1149</v>
      </c>
      <c r="C527" t="s">
        <v>766</v>
      </c>
      <c r="D527">
        <v>23</v>
      </c>
      <c r="E527" t="s">
        <v>867</v>
      </c>
      <c r="F527">
        <v>39</v>
      </c>
      <c r="G527">
        <v>17</v>
      </c>
      <c r="H527">
        <v>1042</v>
      </c>
      <c r="I527">
        <v>220</v>
      </c>
      <c r="J527">
        <v>464</v>
      </c>
      <c r="K527">
        <v>0.47399999999999998</v>
      </c>
      <c r="L527">
        <v>37</v>
      </c>
      <c r="M527">
        <v>114</v>
      </c>
      <c r="N527">
        <v>0.32500000000000001</v>
      </c>
      <c r="O527">
        <v>183</v>
      </c>
      <c r="P527">
        <v>350</v>
      </c>
      <c r="Q527">
        <v>0.52300000000000002</v>
      </c>
      <c r="R527">
        <v>0.51400000000000001</v>
      </c>
      <c r="S527">
        <v>79</v>
      </c>
      <c r="T527">
        <v>108</v>
      </c>
      <c r="U527">
        <v>0.73099999999999998</v>
      </c>
      <c r="V527">
        <v>41</v>
      </c>
      <c r="W527">
        <v>200</v>
      </c>
      <c r="X527">
        <v>241</v>
      </c>
      <c r="Y527">
        <v>84</v>
      </c>
      <c r="Z527">
        <v>23</v>
      </c>
      <c r="AA527">
        <v>14</v>
      </c>
      <c r="AB527">
        <v>84</v>
      </c>
      <c r="AC527">
        <v>87</v>
      </c>
      <c r="AD527">
        <v>556</v>
      </c>
    </row>
    <row r="528" spans="1:30">
      <c r="A528" s="72">
        <v>394</v>
      </c>
      <c r="B528" t="s">
        <v>1149</v>
      </c>
      <c r="C528" t="s">
        <v>766</v>
      </c>
      <c r="D528">
        <v>23</v>
      </c>
      <c r="E528" t="s">
        <v>833</v>
      </c>
      <c r="F528">
        <v>25</v>
      </c>
      <c r="G528">
        <v>0</v>
      </c>
      <c r="H528">
        <v>682</v>
      </c>
      <c r="I528">
        <v>149</v>
      </c>
      <c r="J528">
        <v>285</v>
      </c>
      <c r="K528">
        <v>0.52300000000000002</v>
      </c>
      <c r="L528">
        <v>24</v>
      </c>
      <c r="M528">
        <v>81</v>
      </c>
      <c r="N528">
        <v>0.29599999999999999</v>
      </c>
      <c r="O528">
        <v>125</v>
      </c>
      <c r="P528">
        <v>204</v>
      </c>
      <c r="Q528">
        <v>0.61299999999999999</v>
      </c>
      <c r="R528">
        <v>0.56499999999999995</v>
      </c>
      <c r="S528">
        <v>52</v>
      </c>
      <c r="T528">
        <v>76</v>
      </c>
      <c r="U528">
        <v>0.68400000000000005</v>
      </c>
      <c r="V528">
        <v>38</v>
      </c>
      <c r="W528">
        <v>142</v>
      </c>
      <c r="X528">
        <v>180</v>
      </c>
      <c r="Y528">
        <v>68</v>
      </c>
      <c r="Z528">
        <v>23</v>
      </c>
      <c r="AA528">
        <v>16</v>
      </c>
      <c r="AB528">
        <v>67</v>
      </c>
      <c r="AC528">
        <v>58</v>
      </c>
      <c r="AD528">
        <v>374</v>
      </c>
    </row>
    <row r="529" spans="1:30">
      <c r="A529" s="72">
        <v>395</v>
      </c>
      <c r="B529" t="s">
        <v>1150</v>
      </c>
      <c r="C529" t="s">
        <v>811</v>
      </c>
      <c r="D529">
        <v>36</v>
      </c>
      <c r="E529" t="s">
        <v>826</v>
      </c>
      <c r="F529">
        <v>56</v>
      </c>
      <c r="G529">
        <v>0</v>
      </c>
      <c r="H529">
        <v>1003</v>
      </c>
      <c r="I529">
        <v>213</v>
      </c>
      <c r="J529">
        <v>463</v>
      </c>
      <c r="K529">
        <v>0.46</v>
      </c>
      <c r="L529">
        <v>13</v>
      </c>
      <c r="M529">
        <v>51</v>
      </c>
      <c r="N529">
        <v>0.255</v>
      </c>
      <c r="O529">
        <v>200</v>
      </c>
      <c r="P529">
        <v>412</v>
      </c>
      <c r="Q529">
        <v>0.48499999999999999</v>
      </c>
      <c r="R529">
        <v>0.47399999999999998</v>
      </c>
      <c r="S529">
        <v>91</v>
      </c>
      <c r="T529">
        <v>124</v>
      </c>
      <c r="U529">
        <v>0.73399999999999999</v>
      </c>
      <c r="V529">
        <v>14</v>
      </c>
      <c r="W529">
        <v>69</v>
      </c>
      <c r="X529">
        <v>83</v>
      </c>
      <c r="Y529">
        <v>207</v>
      </c>
      <c r="Z529">
        <v>21</v>
      </c>
      <c r="AA529">
        <v>7</v>
      </c>
      <c r="AB529">
        <v>75</v>
      </c>
      <c r="AC529">
        <v>53</v>
      </c>
      <c r="AD529">
        <v>530</v>
      </c>
    </row>
    <row r="530" spans="1:30">
      <c r="A530" s="72">
        <v>396</v>
      </c>
      <c r="B530" t="s">
        <v>1151</v>
      </c>
      <c r="C530" t="s">
        <v>794</v>
      </c>
      <c r="D530">
        <v>30</v>
      </c>
      <c r="E530" t="s">
        <v>788</v>
      </c>
      <c r="F530">
        <v>25</v>
      </c>
      <c r="G530">
        <v>3</v>
      </c>
      <c r="H530">
        <v>496</v>
      </c>
      <c r="I530">
        <v>68</v>
      </c>
      <c r="J530">
        <v>182</v>
      </c>
      <c r="K530">
        <v>0.374</v>
      </c>
      <c r="L530">
        <v>29</v>
      </c>
      <c r="M530">
        <v>94</v>
      </c>
      <c r="N530">
        <v>0.309</v>
      </c>
      <c r="O530">
        <v>39</v>
      </c>
      <c r="P530">
        <v>88</v>
      </c>
      <c r="Q530">
        <v>0.443</v>
      </c>
      <c r="R530">
        <v>0.45300000000000001</v>
      </c>
      <c r="S530">
        <v>22</v>
      </c>
      <c r="T530">
        <v>25</v>
      </c>
      <c r="U530">
        <v>0.88</v>
      </c>
      <c r="V530">
        <v>4</v>
      </c>
      <c r="W530">
        <v>66</v>
      </c>
      <c r="X530">
        <v>70</v>
      </c>
      <c r="Y530">
        <v>43</v>
      </c>
      <c r="Z530">
        <v>19</v>
      </c>
      <c r="AA530">
        <v>5</v>
      </c>
      <c r="AB530">
        <v>32</v>
      </c>
      <c r="AC530">
        <v>45</v>
      </c>
      <c r="AD530">
        <v>187</v>
      </c>
    </row>
    <row r="531" spans="1:30">
      <c r="A531" s="72">
        <v>397</v>
      </c>
      <c r="B531" t="s">
        <v>1153</v>
      </c>
      <c r="C531" t="s">
        <v>766</v>
      </c>
      <c r="D531">
        <v>29</v>
      </c>
      <c r="E531" t="s">
        <v>770</v>
      </c>
      <c r="F531">
        <v>63</v>
      </c>
      <c r="G531">
        <v>5</v>
      </c>
      <c r="H531">
        <v>861</v>
      </c>
      <c r="I531">
        <v>82</v>
      </c>
      <c r="J531">
        <v>219</v>
      </c>
      <c r="K531">
        <v>0.374</v>
      </c>
      <c r="L531">
        <v>46</v>
      </c>
      <c r="M531">
        <v>137</v>
      </c>
      <c r="N531">
        <v>0.33600000000000002</v>
      </c>
      <c r="O531">
        <v>36</v>
      </c>
      <c r="P531">
        <v>82</v>
      </c>
      <c r="Q531">
        <v>0.439</v>
      </c>
      <c r="R531">
        <v>0.47899999999999998</v>
      </c>
      <c r="S531">
        <v>19</v>
      </c>
      <c r="T531">
        <v>30</v>
      </c>
      <c r="U531">
        <v>0.63300000000000001</v>
      </c>
      <c r="V531">
        <v>42</v>
      </c>
      <c r="W531">
        <v>105</v>
      </c>
      <c r="X531">
        <v>147</v>
      </c>
      <c r="Y531">
        <v>31</v>
      </c>
      <c r="Z531">
        <v>16</v>
      </c>
      <c r="AA531">
        <v>13</v>
      </c>
      <c r="AB531">
        <v>22</v>
      </c>
      <c r="AC531">
        <v>46</v>
      </c>
      <c r="AD531">
        <v>229</v>
      </c>
    </row>
    <row r="532" spans="1:30">
      <c r="A532" s="72">
        <v>398</v>
      </c>
      <c r="B532" t="s">
        <v>1395</v>
      </c>
      <c r="C532" t="s">
        <v>776</v>
      </c>
      <c r="D532">
        <v>21</v>
      </c>
      <c r="E532" t="s">
        <v>797</v>
      </c>
      <c r="F532">
        <v>3</v>
      </c>
      <c r="G532">
        <v>0</v>
      </c>
      <c r="H532">
        <v>21</v>
      </c>
      <c r="I532">
        <v>2</v>
      </c>
      <c r="J532">
        <v>7</v>
      </c>
      <c r="K532">
        <v>0.28599999999999998</v>
      </c>
      <c r="L532">
        <v>0</v>
      </c>
      <c r="M532">
        <v>2</v>
      </c>
      <c r="N532">
        <v>0</v>
      </c>
      <c r="O532">
        <v>2</v>
      </c>
      <c r="P532">
        <v>5</v>
      </c>
      <c r="Q532">
        <v>0.4</v>
      </c>
      <c r="R532">
        <v>0.28599999999999998</v>
      </c>
      <c r="S532">
        <v>1</v>
      </c>
      <c r="T532">
        <v>2</v>
      </c>
      <c r="U532">
        <v>0.5</v>
      </c>
      <c r="V532">
        <v>2</v>
      </c>
      <c r="W532">
        <v>4</v>
      </c>
      <c r="X532">
        <v>6</v>
      </c>
      <c r="Y532">
        <v>3</v>
      </c>
      <c r="Z532">
        <v>2</v>
      </c>
      <c r="AA532">
        <v>0</v>
      </c>
      <c r="AB532">
        <v>0</v>
      </c>
      <c r="AC532">
        <v>5</v>
      </c>
      <c r="AD532">
        <v>5</v>
      </c>
    </row>
    <row r="533" spans="1:30">
      <c r="A533" s="72">
        <v>399</v>
      </c>
      <c r="B533" t="s">
        <v>1154</v>
      </c>
      <c r="C533" t="s">
        <v>811</v>
      </c>
      <c r="D533">
        <v>33</v>
      </c>
      <c r="E533" t="s">
        <v>800</v>
      </c>
      <c r="F533">
        <v>58</v>
      </c>
      <c r="G533">
        <v>58</v>
      </c>
      <c r="H533">
        <v>1857</v>
      </c>
      <c r="I533">
        <v>302</v>
      </c>
      <c r="J533">
        <v>720</v>
      </c>
      <c r="K533">
        <v>0.41899999999999998</v>
      </c>
      <c r="L533">
        <v>127</v>
      </c>
      <c r="M533">
        <v>355</v>
      </c>
      <c r="N533">
        <v>0.35799999999999998</v>
      </c>
      <c r="O533">
        <v>175</v>
      </c>
      <c r="P533">
        <v>365</v>
      </c>
      <c r="Q533">
        <v>0.47899999999999998</v>
      </c>
      <c r="R533">
        <v>0.50800000000000001</v>
      </c>
      <c r="S533">
        <v>175</v>
      </c>
      <c r="T533">
        <v>203</v>
      </c>
      <c r="U533">
        <v>0.86199999999999999</v>
      </c>
      <c r="V533">
        <v>36</v>
      </c>
      <c r="W533">
        <v>229</v>
      </c>
      <c r="X533">
        <v>265</v>
      </c>
      <c r="Y533">
        <v>473</v>
      </c>
      <c r="Z533">
        <v>114</v>
      </c>
      <c r="AA533">
        <v>18</v>
      </c>
      <c r="AB533">
        <v>152</v>
      </c>
      <c r="AC533">
        <v>146</v>
      </c>
      <c r="AD533">
        <v>906</v>
      </c>
    </row>
    <row r="534" spans="1:30">
      <c r="A534" s="72">
        <v>400</v>
      </c>
      <c r="B534" t="s">
        <v>1156</v>
      </c>
      <c r="C534" t="s">
        <v>811</v>
      </c>
      <c r="D534">
        <v>24</v>
      </c>
      <c r="E534" t="s">
        <v>772</v>
      </c>
      <c r="F534">
        <v>40</v>
      </c>
      <c r="G534">
        <v>13</v>
      </c>
      <c r="H534">
        <v>712</v>
      </c>
      <c r="I534">
        <v>96</v>
      </c>
      <c r="J534">
        <v>223</v>
      </c>
      <c r="K534">
        <v>0.43</v>
      </c>
      <c r="L534">
        <v>25</v>
      </c>
      <c r="M534">
        <v>84</v>
      </c>
      <c r="N534">
        <v>0.29799999999999999</v>
      </c>
      <c r="O534">
        <v>71</v>
      </c>
      <c r="P534">
        <v>139</v>
      </c>
      <c r="Q534">
        <v>0.51100000000000001</v>
      </c>
      <c r="R534">
        <v>0.48699999999999999</v>
      </c>
      <c r="S534">
        <v>33</v>
      </c>
      <c r="T534">
        <v>41</v>
      </c>
      <c r="U534">
        <v>0.80500000000000005</v>
      </c>
      <c r="V534">
        <v>13</v>
      </c>
      <c r="W534">
        <v>59</v>
      </c>
      <c r="X534">
        <v>72</v>
      </c>
      <c r="Y534">
        <v>106</v>
      </c>
      <c r="Z534">
        <v>28</v>
      </c>
      <c r="AA534">
        <v>9</v>
      </c>
      <c r="AB534">
        <v>45</v>
      </c>
      <c r="AC534">
        <v>64</v>
      </c>
      <c r="AD534">
        <v>250</v>
      </c>
    </row>
    <row r="535" spans="1:30">
      <c r="A535" s="72">
        <v>400</v>
      </c>
      <c r="B535" t="s">
        <v>1156</v>
      </c>
      <c r="C535" t="s">
        <v>811</v>
      </c>
      <c r="D535">
        <v>24</v>
      </c>
      <c r="E535" t="s">
        <v>867</v>
      </c>
      <c r="F535">
        <v>31</v>
      </c>
      <c r="G535">
        <v>12</v>
      </c>
      <c r="H535">
        <v>536</v>
      </c>
      <c r="I535">
        <v>69</v>
      </c>
      <c r="J535">
        <v>168</v>
      </c>
      <c r="K535">
        <v>0.41099999999999998</v>
      </c>
      <c r="L535">
        <v>16</v>
      </c>
      <c r="M535">
        <v>59</v>
      </c>
      <c r="N535">
        <v>0.27100000000000002</v>
      </c>
      <c r="O535">
        <v>53</v>
      </c>
      <c r="P535">
        <v>109</v>
      </c>
      <c r="Q535">
        <v>0.48599999999999999</v>
      </c>
      <c r="R535">
        <v>0.45800000000000002</v>
      </c>
      <c r="S535">
        <v>22</v>
      </c>
      <c r="T535">
        <v>25</v>
      </c>
      <c r="U535">
        <v>0.88</v>
      </c>
      <c r="V535">
        <v>10</v>
      </c>
      <c r="W535">
        <v>43</v>
      </c>
      <c r="X535">
        <v>53</v>
      </c>
      <c r="Y535">
        <v>83</v>
      </c>
      <c r="Z535">
        <v>20</v>
      </c>
      <c r="AA535">
        <v>6</v>
      </c>
      <c r="AB535">
        <v>34</v>
      </c>
      <c r="AC535">
        <v>49</v>
      </c>
      <c r="AD535">
        <v>176</v>
      </c>
    </row>
    <row r="536" spans="1:30">
      <c r="A536" s="72">
        <v>400</v>
      </c>
      <c r="B536" t="s">
        <v>1156</v>
      </c>
      <c r="C536" t="s">
        <v>811</v>
      </c>
      <c r="D536">
        <v>24</v>
      </c>
      <c r="E536" t="s">
        <v>792</v>
      </c>
      <c r="F536">
        <v>9</v>
      </c>
      <c r="G536">
        <v>1</v>
      </c>
      <c r="H536">
        <v>176</v>
      </c>
      <c r="I536">
        <v>27</v>
      </c>
      <c r="J536">
        <v>55</v>
      </c>
      <c r="K536">
        <v>0.49099999999999999</v>
      </c>
      <c r="L536">
        <v>9</v>
      </c>
      <c r="M536">
        <v>25</v>
      </c>
      <c r="N536">
        <v>0.36</v>
      </c>
      <c r="O536">
        <v>18</v>
      </c>
      <c r="P536">
        <v>30</v>
      </c>
      <c r="Q536">
        <v>0.6</v>
      </c>
      <c r="R536">
        <v>0.57299999999999995</v>
      </c>
      <c r="S536">
        <v>11</v>
      </c>
      <c r="T536">
        <v>16</v>
      </c>
      <c r="U536">
        <v>0.68799999999999994</v>
      </c>
      <c r="V536">
        <v>3</v>
      </c>
      <c r="W536">
        <v>16</v>
      </c>
      <c r="X536">
        <v>19</v>
      </c>
      <c r="Y536">
        <v>23</v>
      </c>
      <c r="Z536">
        <v>8</v>
      </c>
      <c r="AA536">
        <v>3</v>
      </c>
      <c r="AB536">
        <v>11</v>
      </c>
      <c r="AC536">
        <v>15</v>
      </c>
      <c r="AD536">
        <v>74</v>
      </c>
    </row>
    <row r="537" spans="1:30">
      <c r="A537" s="72">
        <v>401</v>
      </c>
      <c r="B537" t="s">
        <v>1157</v>
      </c>
      <c r="C537" t="s">
        <v>811</v>
      </c>
      <c r="D537">
        <v>24</v>
      </c>
      <c r="E537" t="s">
        <v>780</v>
      </c>
      <c r="F537">
        <v>42</v>
      </c>
      <c r="G537">
        <v>42</v>
      </c>
      <c r="H537">
        <v>1250</v>
      </c>
      <c r="I537">
        <v>179</v>
      </c>
      <c r="J537">
        <v>412</v>
      </c>
      <c r="K537">
        <v>0.434</v>
      </c>
      <c r="L537">
        <v>33</v>
      </c>
      <c r="M537">
        <v>105</v>
      </c>
      <c r="N537">
        <v>0.314</v>
      </c>
      <c r="O537">
        <v>146</v>
      </c>
      <c r="P537">
        <v>307</v>
      </c>
      <c r="Q537">
        <v>0.47599999999999998</v>
      </c>
      <c r="R537">
        <v>0.47499999999999998</v>
      </c>
      <c r="S537">
        <v>55</v>
      </c>
      <c r="T537">
        <v>74</v>
      </c>
      <c r="U537">
        <v>0.74299999999999999</v>
      </c>
      <c r="V537">
        <v>49</v>
      </c>
      <c r="W537">
        <v>171</v>
      </c>
      <c r="X537">
        <v>220</v>
      </c>
      <c r="Y537">
        <v>320</v>
      </c>
      <c r="Z537">
        <v>44</v>
      </c>
      <c r="AA537">
        <v>17</v>
      </c>
      <c r="AB537">
        <v>112</v>
      </c>
      <c r="AC537">
        <v>81</v>
      </c>
      <c r="AD537">
        <v>446</v>
      </c>
    </row>
    <row r="538" spans="1:30">
      <c r="A538" s="72">
        <v>402</v>
      </c>
      <c r="B538" t="s">
        <v>1158</v>
      </c>
      <c r="C538" t="s">
        <v>811</v>
      </c>
      <c r="D538">
        <v>26</v>
      </c>
      <c r="E538" t="s">
        <v>833</v>
      </c>
      <c r="F538">
        <v>3</v>
      </c>
      <c r="G538">
        <v>0</v>
      </c>
      <c r="H538">
        <v>16</v>
      </c>
      <c r="I538">
        <v>5</v>
      </c>
      <c r="J538">
        <v>8</v>
      </c>
      <c r="K538">
        <v>0.625</v>
      </c>
      <c r="L538">
        <v>1</v>
      </c>
      <c r="M538">
        <v>2</v>
      </c>
      <c r="N538">
        <v>0.5</v>
      </c>
      <c r="O538">
        <v>4</v>
      </c>
      <c r="P538">
        <v>6</v>
      </c>
      <c r="Q538">
        <v>0.66700000000000004</v>
      </c>
      <c r="R538">
        <v>0.68799999999999994</v>
      </c>
      <c r="S538">
        <v>0</v>
      </c>
      <c r="T538">
        <v>0</v>
      </c>
      <c r="V538">
        <v>1</v>
      </c>
      <c r="W538">
        <v>1</v>
      </c>
      <c r="X538">
        <v>2</v>
      </c>
      <c r="Y538">
        <v>4</v>
      </c>
      <c r="Z538">
        <v>3</v>
      </c>
      <c r="AA538">
        <v>1</v>
      </c>
      <c r="AB538">
        <v>1</v>
      </c>
      <c r="AC538">
        <v>2</v>
      </c>
      <c r="AD538">
        <v>11</v>
      </c>
    </row>
    <row r="539" spans="1:30">
      <c r="A539" s="72">
        <v>403</v>
      </c>
      <c r="B539" t="s">
        <v>1523</v>
      </c>
      <c r="C539" t="s">
        <v>769</v>
      </c>
      <c r="D539">
        <v>23</v>
      </c>
      <c r="E539" t="s">
        <v>774</v>
      </c>
      <c r="F539">
        <v>18</v>
      </c>
      <c r="G539">
        <v>0</v>
      </c>
      <c r="H539">
        <v>211</v>
      </c>
      <c r="I539">
        <v>25</v>
      </c>
      <c r="J539">
        <v>73</v>
      </c>
      <c r="K539">
        <v>0.34200000000000003</v>
      </c>
      <c r="L539">
        <v>12</v>
      </c>
      <c r="M539">
        <v>46</v>
      </c>
      <c r="N539">
        <v>0.26100000000000001</v>
      </c>
      <c r="O539">
        <v>13</v>
      </c>
      <c r="P539">
        <v>27</v>
      </c>
      <c r="Q539">
        <v>0.48099999999999998</v>
      </c>
      <c r="R539">
        <v>0.42499999999999999</v>
      </c>
      <c r="S539">
        <v>19</v>
      </c>
      <c r="T539">
        <v>22</v>
      </c>
      <c r="U539">
        <v>0.86399999999999999</v>
      </c>
      <c r="V539">
        <v>4</v>
      </c>
      <c r="W539">
        <v>32</v>
      </c>
      <c r="X539">
        <v>36</v>
      </c>
      <c r="Y539">
        <v>21</v>
      </c>
      <c r="Z539">
        <v>6</v>
      </c>
      <c r="AA539">
        <v>0</v>
      </c>
      <c r="AB539">
        <v>18</v>
      </c>
      <c r="AC539">
        <v>15</v>
      </c>
      <c r="AD539">
        <v>81</v>
      </c>
    </row>
    <row r="540" spans="1:30">
      <c r="A540" s="72">
        <v>404</v>
      </c>
      <c r="B540" t="s">
        <v>1161</v>
      </c>
      <c r="C540" t="s">
        <v>776</v>
      </c>
      <c r="D540">
        <v>28</v>
      </c>
      <c r="E540" t="s">
        <v>808</v>
      </c>
      <c r="F540">
        <v>82</v>
      </c>
      <c r="G540">
        <v>17</v>
      </c>
      <c r="H540">
        <v>1731</v>
      </c>
      <c r="I540">
        <v>262</v>
      </c>
      <c r="J540">
        <v>442</v>
      </c>
      <c r="K540">
        <v>0.59299999999999997</v>
      </c>
      <c r="L540">
        <v>2</v>
      </c>
      <c r="M540">
        <v>10</v>
      </c>
      <c r="N540">
        <v>0.2</v>
      </c>
      <c r="O540">
        <v>260</v>
      </c>
      <c r="P540">
        <v>432</v>
      </c>
      <c r="Q540">
        <v>0.60199999999999998</v>
      </c>
      <c r="R540">
        <v>0.59499999999999997</v>
      </c>
      <c r="S540">
        <v>111</v>
      </c>
      <c r="T540">
        <v>198</v>
      </c>
      <c r="U540">
        <v>0.56100000000000005</v>
      </c>
      <c r="V540">
        <v>165</v>
      </c>
      <c r="W540">
        <v>359</v>
      </c>
      <c r="X540">
        <v>524</v>
      </c>
      <c r="Y540">
        <v>243</v>
      </c>
      <c r="Z540">
        <v>66</v>
      </c>
      <c r="AA540">
        <v>76</v>
      </c>
      <c r="AB540">
        <v>126</v>
      </c>
      <c r="AC540">
        <v>252</v>
      </c>
      <c r="AD540">
        <v>637</v>
      </c>
    </row>
    <row r="541" spans="1:30">
      <c r="A541" s="72">
        <v>405</v>
      </c>
      <c r="B541" t="s">
        <v>1162</v>
      </c>
      <c r="C541" t="s">
        <v>776</v>
      </c>
      <c r="D541">
        <v>30</v>
      </c>
      <c r="E541" t="s">
        <v>831</v>
      </c>
      <c r="F541">
        <v>18</v>
      </c>
      <c r="G541">
        <v>0</v>
      </c>
      <c r="H541">
        <v>173</v>
      </c>
      <c r="I541">
        <v>32</v>
      </c>
      <c r="J541">
        <v>48</v>
      </c>
      <c r="K541">
        <v>0.66700000000000004</v>
      </c>
      <c r="L541">
        <v>0</v>
      </c>
      <c r="M541">
        <v>0</v>
      </c>
      <c r="O541">
        <v>32</v>
      </c>
      <c r="P541">
        <v>48</v>
      </c>
      <c r="Q541">
        <v>0.66700000000000004</v>
      </c>
      <c r="R541">
        <v>0.66700000000000004</v>
      </c>
      <c r="S541">
        <v>16</v>
      </c>
      <c r="T541">
        <v>30</v>
      </c>
      <c r="U541">
        <v>0.53300000000000003</v>
      </c>
      <c r="V541">
        <v>16</v>
      </c>
      <c r="W541">
        <v>23</v>
      </c>
      <c r="X541">
        <v>39</v>
      </c>
      <c r="Y541">
        <v>17</v>
      </c>
      <c r="Z541">
        <v>6</v>
      </c>
      <c r="AA541">
        <v>4</v>
      </c>
      <c r="AB541">
        <v>10</v>
      </c>
      <c r="AC541">
        <v>14</v>
      </c>
      <c r="AD541">
        <v>80</v>
      </c>
    </row>
    <row r="542" spans="1:30">
      <c r="A542" s="72">
        <v>406</v>
      </c>
      <c r="B542" t="s">
        <v>1163</v>
      </c>
      <c r="C542" t="s">
        <v>776</v>
      </c>
      <c r="D542">
        <v>23</v>
      </c>
      <c r="E542" t="s">
        <v>784</v>
      </c>
      <c r="F542">
        <v>77</v>
      </c>
      <c r="G542">
        <v>24</v>
      </c>
      <c r="H542">
        <v>1273</v>
      </c>
      <c r="I542">
        <v>187</v>
      </c>
      <c r="J542">
        <v>290</v>
      </c>
      <c r="K542">
        <v>0.64500000000000002</v>
      </c>
      <c r="L542">
        <v>0</v>
      </c>
      <c r="M542">
        <v>0</v>
      </c>
      <c r="O542">
        <v>187</v>
      </c>
      <c r="P542">
        <v>290</v>
      </c>
      <c r="Q542">
        <v>0.64500000000000002</v>
      </c>
      <c r="R542">
        <v>0.64500000000000002</v>
      </c>
      <c r="S542">
        <v>49</v>
      </c>
      <c r="T542">
        <v>92</v>
      </c>
      <c r="U542">
        <v>0.53300000000000003</v>
      </c>
      <c r="V542">
        <v>178</v>
      </c>
      <c r="W542">
        <v>232</v>
      </c>
      <c r="X542">
        <v>410</v>
      </c>
      <c r="Y542">
        <v>93</v>
      </c>
      <c r="Z542">
        <v>29</v>
      </c>
      <c r="AA542">
        <v>68</v>
      </c>
      <c r="AB542">
        <v>48</v>
      </c>
      <c r="AC542">
        <v>124</v>
      </c>
      <c r="AD542">
        <v>423</v>
      </c>
    </row>
    <row r="543" spans="1:30">
      <c r="A543" s="72">
        <v>407</v>
      </c>
      <c r="B543" t="s">
        <v>1400</v>
      </c>
      <c r="C543" t="s">
        <v>794</v>
      </c>
      <c r="D543">
        <v>30</v>
      </c>
      <c r="E543" t="s">
        <v>784</v>
      </c>
      <c r="F543">
        <v>53</v>
      </c>
      <c r="G543">
        <v>0</v>
      </c>
      <c r="H543">
        <v>292</v>
      </c>
      <c r="I543">
        <v>29</v>
      </c>
      <c r="J543">
        <v>58</v>
      </c>
      <c r="K543">
        <v>0.5</v>
      </c>
      <c r="L543">
        <v>6</v>
      </c>
      <c r="M543">
        <v>18</v>
      </c>
      <c r="N543">
        <v>0.33300000000000002</v>
      </c>
      <c r="O543">
        <v>23</v>
      </c>
      <c r="P543">
        <v>40</v>
      </c>
      <c r="Q543">
        <v>0.57499999999999996</v>
      </c>
      <c r="R543">
        <v>0.55200000000000005</v>
      </c>
      <c r="S543">
        <v>34</v>
      </c>
      <c r="T543">
        <v>42</v>
      </c>
      <c r="U543">
        <v>0.81</v>
      </c>
      <c r="V543">
        <v>8</v>
      </c>
      <c r="W543">
        <v>38</v>
      </c>
      <c r="X543">
        <v>46</v>
      </c>
      <c r="Y543">
        <v>24</v>
      </c>
      <c r="Z543">
        <v>11</v>
      </c>
      <c r="AA543">
        <v>1</v>
      </c>
      <c r="AB543">
        <v>13</v>
      </c>
      <c r="AC543">
        <v>24</v>
      </c>
      <c r="AD543">
        <v>98</v>
      </c>
    </row>
    <row r="544" spans="1:30">
      <c r="A544" s="72">
        <v>408</v>
      </c>
      <c r="B544" t="s">
        <v>1164</v>
      </c>
      <c r="C544" t="s">
        <v>794</v>
      </c>
      <c r="D544">
        <v>25</v>
      </c>
      <c r="E544" t="s">
        <v>772</v>
      </c>
      <c r="F544">
        <v>56</v>
      </c>
      <c r="G544">
        <v>43</v>
      </c>
      <c r="H544">
        <v>1683</v>
      </c>
      <c r="I544">
        <v>299</v>
      </c>
      <c r="J544">
        <v>643</v>
      </c>
      <c r="K544">
        <v>0.46500000000000002</v>
      </c>
      <c r="L544">
        <v>104</v>
      </c>
      <c r="M544">
        <v>256</v>
      </c>
      <c r="N544">
        <v>0.40600000000000003</v>
      </c>
      <c r="O544">
        <v>195</v>
      </c>
      <c r="P544">
        <v>387</v>
      </c>
      <c r="Q544">
        <v>0.504</v>
      </c>
      <c r="R544">
        <v>0.54600000000000004</v>
      </c>
      <c r="S544">
        <v>78</v>
      </c>
      <c r="T544">
        <v>96</v>
      </c>
      <c r="U544">
        <v>0.81299999999999994</v>
      </c>
      <c r="V544">
        <v>54</v>
      </c>
      <c r="W544">
        <v>260</v>
      </c>
      <c r="X544">
        <v>314</v>
      </c>
      <c r="Y544">
        <v>120</v>
      </c>
      <c r="Z544">
        <v>82</v>
      </c>
      <c r="AA544">
        <v>31</v>
      </c>
      <c r="AB544">
        <v>65</v>
      </c>
      <c r="AC544">
        <v>108</v>
      </c>
      <c r="AD544">
        <v>780</v>
      </c>
    </row>
    <row r="545" spans="1:30">
      <c r="A545" s="72">
        <v>408</v>
      </c>
      <c r="B545" t="s">
        <v>1164</v>
      </c>
      <c r="C545" t="s">
        <v>794</v>
      </c>
      <c r="D545">
        <v>25</v>
      </c>
      <c r="E545" t="s">
        <v>833</v>
      </c>
      <c r="F545">
        <v>41</v>
      </c>
      <c r="G545">
        <v>28</v>
      </c>
      <c r="H545">
        <v>1191</v>
      </c>
      <c r="I545">
        <v>202</v>
      </c>
      <c r="J545">
        <v>442</v>
      </c>
      <c r="K545">
        <v>0.45700000000000002</v>
      </c>
      <c r="L545">
        <v>65</v>
      </c>
      <c r="M545">
        <v>176</v>
      </c>
      <c r="N545">
        <v>0.36899999999999999</v>
      </c>
      <c r="O545">
        <v>137</v>
      </c>
      <c r="P545">
        <v>266</v>
      </c>
      <c r="Q545">
        <v>0.51500000000000001</v>
      </c>
      <c r="R545">
        <v>0.53100000000000003</v>
      </c>
      <c r="S545">
        <v>49</v>
      </c>
      <c r="T545">
        <v>64</v>
      </c>
      <c r="U545">
        <v>0.76600000000000001</v>
      </c>
      <c r="V545">
        <v>40</v>
      </c>
      <c r="W545">
        <v>191</v>
      </c>
      <c r="X545">
        <v>231</v>
      </c>
      <c r="Y545">
        <v>80</v>
      </c>
      <c r="Z545">
        <v>64</v>
      </c>
      <c r="AA545">
        <v>22</v>
      </c>
      <c r="AB545">
        <v>40</v>
      </c>
      <c r="AC545">
        <v>79</v>
      </c>
      <c r="AD545">
        <v>518</v>
      </c>
    </row>
    <row r="546" spans="1:30">
      <c r="A546" s="72">
        <v>408</v>
      </c>
      <c r="B546" t="s">
        <v>1164</v>
      </c>
      <c r="C546" t="s">
        <v>794</v>
      </c>
      <c r="D546">
        <v>25</v>
      </c>
      <c r="E546" t="s">
        <v>867</v>
      </c>
      <c r="F546">
        <v>15</v>
      </c>
      <c r="G546">
        <v>15</v>
      </c>
      <c r="H546">
        <v>492</v>
      </c>
      <c r="I546">
        <v>97</v>
      </c>
      <c r="J546">
        <v>201</v>
      </c>
      <c r="K546">
        <v>0.48299999999999998</v>
      </c>
      <c r="L546">
        <v>39</v>
      </c>
      <c r="M546">
        <v>80</v>
      </c>
      <c r="N546">
        <v>0.48799999999999999</v>
      </c>
      <c r="O546">
        <v>58</v>
      </c>
      <c r="P546">
        <v>121</v>
      </c>
      <c r="Q546">
        <v>0.47899999999999998</v>
      </c>
      <c r="R546">
        <v>0.57999999999999996</v>
      </c>
      <c r="S546">
        <v>29</v>
      </c>
      <c r="T546">
        <v>32</v>
      </c>
      <c r="U546">
        <v>0.90600000000000003</v>
      </c>
      <c r="V546">
        <v>14</v>
      </c>
      <c r="W546">
        <v>69</v>
      </c>
      <c r="X546">
        <v>83</v>
      </c>
      <c r="Y546">
        <v>40</v>
      </c>
      <c r="Z546">
        <v>18</v>
      </c>
      <c r="AA546">
        <v>9</v>
      </c>
      <c r="AB546">
        <v>25</v>
      </c>
      <c r="AC546">
        <v>29</v>
      </c>
      <c r="AD546">
        <v>262</v>
      </c>
    </row>
    <row r="547" spans="1:30">
      <c r="A547" s="72">
        <v>409</v>
      </c>
      <c r="B547" t="s">
        <v>1165</v>
      </c>
      <c r="C547" t="s">
        <v>766</v>
      </c>
      <c r="D547">
        <v>23</v>
      </c>
      <c r="E547" t="s">
        <v>772</v>
      </c>
      <c r="F547">
        <v>50</v>
      </c>
      <c r="G547">
        <v>28</v>
      </c>
      <c r="H547">
        <v>1299</v>
      </c>
      <c r="I547">
        <v>279</v>
      </c>
      <c r="J547">
        <v>628</v>
      </c>
      <c r="K547">
        <v>0.44400000000000001</v>
      </c>
      <c r="L547">
        <v>75</v>
      </c>
      <c r="M547">
        <v>191</v>
      </c>
      <c r="N547">
        <v>0.39300000000000002</v>
      </c>
      <c r="O547">
        <v>204</v>
      </c>
      <c r="P547">
        <v>437</v>
      </c>
      <c r="Q547">
        <v>0.46700000000000003</v>
      </c>
      <c r="R547">
        <v>0.504</v>
      </c>
      <c r="S547">
        <v>77</v>
      </c>
      <c r="T547">
        <v>97</v>
      </c>
      <c r="U547">
        <v>0.79400000000000004</v>
      </c>
      <c r="V547">
        <v>109</v>
      </c>
      <c r="W547">
        <v>294</v>
      </c>
      <c r="X547">
        <v>403</v>
      </c>
      <c r="Y547">
        <v>72</v>
      </c>
      <c r="Z547">
        <v>35</v>
      </c>
      <c r="AA547">
        <v>20</v>
      </c>
      <c r="AB547">
        <v>74</v>
      </c>
      <c r="AC547">
        <v>145</v>
      </c>
      <c r="AD547">
        <v>710</v>
      </c>
    </row>
    <row r="548" spans="1:30">
      <c r="A548" s="72">
        <v>409</v>
      </c>
      <c r="B548" t="s">
        <v>1165</v>
      </c>
      <c r="C548" t="s">
        <v>766</v>
      </c>
      <c r="D548">
        <v>23</v>
      </c>
      <c r="E548" t="s">
        <v>867</v>
      </c>
      <c r="F548">
        <v>22</v>
      </c>
      <c r="G548">
        <v>6</v>
      </c>
      <c r="H548">
        <v>531</v>
      </c>
      <c r="I548">
        <v>122</v>
      </c>
      <c r="J548">
        <v>271</v>
      </c>
      <c r="K548">
        <v>0.45</v>
      </c>
      <c r="L548">
        <v>27</v>
      </c>
      <c r="M548">
        <v>72</v>
      </c>
      <c r="N548">
        <v>0.375</v>
      </c>
      <c r="O548">
        <v>95</v>
      </c>
      <c r="P548">
        <v>199</v>
      </c>
      <c r="Q548">
        <v>0.47699999999999998</v>
      </c>
      <c r="R548">
        <v>0.5</v>
      </c>
      <c r="S548">
        <v>39</v>
      </c>
      <c r="T548">
        <v>50</v>
      </c>
      <c r="U548">
        <v>0.78</v>
      </c>
      <c r="V548">
        <v>46</v>
      </c>
      <c r="W548">
        <v>115</v>
      </c>
      <c r="X548">
        <v>161</v>
      </c>
      <c r="Y548">
        <v>29</v>
      </c>
      <c r="Z548">
        <v>11</v>
      </c>
      <c r="AA548">
        <v>8</v>
      </c>
      <c r="AB548">
        <v>29</v>
      </c>
      <c r="AC548">
        <v>61</v>
      </c>
      <c r="AD548">
        <v>310</v>
      </c>
    </row>
    <row r="549" spans="1:30">
      <c r="A549" s="72">
        <v>409</v>
      </c>
      <c r="B549" t="s">
        <v>1165</v>
      </c>
      <c r="C549" t="s">
        <v>766</v>
      </c>
      <c r="D549">
        <v>23</v>
      </c>
      <c r="E549" t="s">
        <v>833</v>
      </c>
      <c r="F549">
        <v>28</v>
      </c>
      <c r="G549">
        <v>22</v>
      </c>
      <c r="H549">
        <v>768</v>
      </c>
      <c r="I549">
        <v>157</v>
      </c>
      <c r="J549">
        <v>357</v>
      </c>
      <c r="K549">
        <v>0.44</v>
      </c>
      <c r="L549">
        <v>48</v>
      </c>
      <c r="M549">
        <v>119</v>
      </c>
      <c r="N549">
        <v>0.40300000000000002</v>
      </c>
      <c r="O549">
        <v>109</v>
      </c>
      <c r="P549">
        <v>238</v>
      </c>
      <c r="Q549">
        <v>0.45800000000000002</v>
      </c>
      <c r="R549">
        <v>0.50700000000000001</v>
      </c>
      <c r="S549">
        <v>38</v>
      </c>
      <c r="T549">
        <v>47</v>
      </c>
      <c r="U549">
        <v>0.80900000000000005</v>
      </c>
      <c r="V549">
        <v>63</v>
      </c>
      <c r="W549">
        <v>179</v>
      </c>
      <c r="X549">
        <v>242</v>
      </c>
      <c r="Y549">
        <v>43</v>
      </c>
      <c r="Z549">
        <v>24</v>
      </c>
      <c r="AA549">
        <v>12</v>
      </c>
      <c r="AB549">
        <v>45</v>
      </c>
      <c r="AC549">
        <v>84</v>
      </c>
      <c r="AD549">
        <v>400</v>
      </c>
    </row>
    <row r="550" spans="1:30">
      <c r="A550" s="72">
        <v>410</v>
      </c>
      <c r="B550" t="s">
        <v>1167</v>
      </c>
      <c r="C550" t="s">
        <v>776</v>
      </c>
      <c r="D550">
        <v>27</v>
      </c>
      <c r="E550" t="s">
        <v>773</v>
      </c>
      <c r="F550">
        <v>77</v>
      </c>
      <c r="G550">
        <v>22</v>
      </c>
      <c r="H550">
        <v>1662</v>
      </c>
      <c r="I550">
        <v>290</v>
      </c>
      <c r="J550">
        <v>486</v>
      </c>
      <c r="K550">
        <v>0.59699999999999998</v>
      </c>
      <c r="L550">
        <v>39</v>
      </c>
      <c r="M550">
        <v>127</v>
      </c>
      <c r="N550">
        <v>0.307</v>
      </c>
      <c r="O550">
        <v>251</v>
      </c>
      <c r="P550">
        <v>359</v>
      </c>
      <c r="Q550">
        <v>0.69899999999999995</v>
      </c>
      <c r="R550">
        <v>0.63700000000000001</v>
      </c>
      <c r="S550">
        <v>196</v>
      </c>
      <c r="T550">
        <v>254</v>
      </c>
      <c r="U550">
        <v>0.77200000000000002</v>
      </c>
      <c r="V550">
        <v>140</v>
      </c>
      <c r="W550">
        <v>271</v>
      </c>
      <c r="X550">
        <v>411</v>
      </c>
      <c r="Y550">
        <v>112</v>
      </c>
      <c r="Z550">
        <v>44</v>
      </c>
      <c r="AA550">
        <v>50</v>
      </c>
      <c r="AB550">
        <v>67</v>
      </c>
      <c r="AC550">
        <v>201</v>
      </c>
      <c r="AD550">
        <v>815</v>
      </c>
    </row>
    <row r="551" spans="1:30">
      <c r="A551" s="72">
        <v>411</v>
      </c>
      <c r="B551" t="s">
        <v>1168</v>
      </c>
      <c r="C551" t="s">
        <v>769</v>
      </c>
      <c r="D551">
        <v>25</v>
      </c>
      <c r="E551" t="s">
        <v>869</v>
      </c>
      <c r="F551">
        <v>60</v>
      </c>
      <c r="G551">
        <v>3</v>
      </c>
      <c r="H551">
        <v>1126</v>
      </c>
      <c r="I551">
        <v>193</v>
      </c>
      <c r="J551">
        <v>400</v>
      </c>
      <c r="K551">
        <v>0.48299999999999998</v>
      </c>
      <c r="L551">
        <v>68</v>
      </c>
      <c r="M551">
        <v>170</v>
      </c>
      <c r="N551">
        <v>0.4</v>
      </c>
      <c r="O551">
        <v>125</v>
      </c>
      <c r="P551">
        <v>230</v>
      </c>
      <c r="Q551">
        <v>0.54300000000000004</v>
      </c>
      <c r="R551">
        <v>0.56799999999999995</v>
      </c>
      <c r="S551">
        <v>62</v>
      </c>
      <c r="T551">
        <v>75</v>
      </c>
      <c r="U551">
        <v>0.82699999999999996</v>
      </c>
      <c r="V551">
        <v>16</v>
      </c>
      <c r="W551">
        <v>123</v>
      </c>
      <c r="X551">
        <v>139</v>
      </c>
      <c r="Y551">
        <v>91</v>
      </c>
      <c r="Z551">
        <v>39</v>
      </c>
      <c r="AA551">
        <v>13</v>
      </c>
      <c r="AB551">
        <v>65</v>
      </c>
      <c r="AC551">
        <v>96</v>
      </c>
      <c r="AD551">
        <v>516</v>
      </c>
    </row>
    <row r="552" spans="1:30">
      <c r="A552" s="72">
        <v>412</v>
      </c>
      <c r="B552" t="s">
        <v>1169</v>
      </c>
      <c r="C552" t="s">
        <v>766</v>
      </c>
      <c r="D552">
        <v>25</v>
      </c>
      <c r="E552" t="s">
        <v>831</v>
      </c>
      <c r="F552">
        <v>21</v>
      </c>
      <c r="G552">
        <v>1</v>
      </c>
      <c r="H552">
        <v>305</v>
      </c>
      <c r="I552">
        <v>40</v>
      </c>
      <c r="J552">
        <v>81</v>
      </c>
      <c r="K552">
        <v>0.49399999999999999</v>
      </c>
      <c r="L552">
        <v>9</v>
      </c>
      <c r="M552">
        <v>23</v>
      </c>
      <c r="N552">
        <v>0.39100000000000001</v>
      </c>
      <c r="O552">
        <v>31</v>
      </c>
      <c r="P552">
        <v>58</v>
      </c>
      <c r="Q552">
        <v>0.53400000000000003</v>
      </c>
      <c r="R552">
        <v>0.54900000000000004</v>
      </c>
      <c r="S552">
        <v>18</v>
      </c>
      <c r="T552">
        <v>29</v>
      </c>
      <c r="U552">
        <v>0.621</v>
      </c>
      <c r="V552">
        <v>29</v>
      </c>
      <c r="W552">
        <v>47</v>
      </c>
      <c r="X552">
        <v>76</v>
      </c>
      <c r="Y552">
        <v>17</v>
      </c>
      <c r="Z552">
        <v>4</v>
      </c>
      <c r="AA552">
        <v>10</v>
      </c>
      <c r="AB552">
        <v>13</v>
      </c>
      <c r="AC552">
        <v>47</v>
      </c>
      <c r="AD552">
        <v>107</v>
      </c>
    </row>
    <row r="553" spans="1:30">
      <c r="A553" s="72">
        <v>413</v>
      </c>
      <c r="B553" t="s">
        <v>1171</v>
      </c>
      <c r="C553" t="s">
        <v>794</v>
      </c>
      <c r="D553">
        <v>24</v>
      </c>
      <c r="E553" t="s">
        <v>831</v>
      </c>
      <c r="F553">
        <v>55</v>
      </c>
      <c r="G553">
        <v>47</v>
      </c>
      <c r="H553">
        <v>1552</v>
      </c>
      <c r="I553">
        <v>262</v>
      </c>
      <c r="J553">
        <v>594</v>
      </c>
      <c r="K553">
        <v>0.441</v>
      </c>
      <c r="L553">
        <v>123</v>
      </c>
      <c r="M553">
        <v>315</v>
      </c>
      <c r="N553">
        <v>0.39</v>
      </c>
      <c r="O553">
        <v>139</v>
      </c>
      <c r="P553">
        <v>279</v>
      </c>
      <c r="Q553">
        <v>0.498</v>
      </c>
      <c r="R553">
        <v>0.54500000000000004</v>
      </c>
      <c r="S553">
        <v>95</v>
      </c>
      <c r="T553">
        <v>116</v>
      </c>
      <c r="U553">
        <v>0.81899999999999995</v>
      </c>
      <c r="V553">
        <v>22</v>
      </c>
      <c r="W553">
        <v>177</v>
      </c>
      <c r="X553">
        <v>199</v>
      </c>
      <c r="Y553">
        <v>118</v>
      </c>
      <c r="Z553">
        <v>53</v>
      </c>
      <c r="AA553">
        <v>19</v>
      </c>
      <c r="AB553">
        <v>100</v>
      </c>
      <c r="AC553">
        <v>141</v>
      </c>
      <c r="AD553">
        <v>742</v>
      </c>
    </row>
    <row r="554" spans="1:30">
      <c r="A554" s="72">
        <v>414</v>
      </c>
      <c r="B554" t="s">
        <v>1403</v>
      </c>
      <c r="C554" t="s">
        <v>766</v>
      </c>
      <c r="D554">
        <v>23</v>
      </c>
      <c r="E554" t="s">
        <v>800</v>
      </c>
      <c r="F554">
        <v>1</v>
      </c>
      <c r="G554">
        <v>0</v>
      </c>
      <c r="H554">
        <v>1</v>
      </c>
      <c r="I554">
        <v>1</v>
      </c>
      <c r="J554">
        <v>1</v>
      </c>
      <c r="K554">
        <v>1</v>
      </c>
      <c r="L554">
        <v>0</v>
      </c>
      <c r="M554">
        <v>0</v>
      </c>
      <c r="O554">
        <v>1</v>
      </c>
      <c r="P554">
        <v>1</v>
      </c>
      <c r="Q554">
        <v>1</v>
      </c>
      <c r="R554">
        <v>1</v>
      </c>
      <c r="S554">
        <v>0</v>
      </c>
      <c r="T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2</v>
      </c>
    </row>
    <row r="555" spans="1:30">
      <c r="A555" s="72">
        <v>415</v>
      </c>
      <c r="B555" t="s">
        <v>1404</v>
      </c>
      <c r="C555" t="s">
        <v>766</v>
      </c>
      <c r="D555">
        <v>21</v>
      </c>
      <c r="E555" t="s">
        <v>788</v>
      </c>
      <c r="F555">
        <v>49</v>
      </c>
      <c r="G555">
        <v>13</v>
      </c>
      <c r="H555">
        <v>721</v>
      </c>
      <c r="I555">
        <v>116</v>
      </c>
      <c r="J555">
        <v>212</v>
      </c>
      <c r="K555">
        <v>0.54700000000000004</v>
      </c>
      <c r="L555">
        <v>3</v>
      </c>
      <c r="M555">
        <v>15</v>
      </c>
      <c r="N555">
        <v>0.2</v>
      </c>
      <c r="O555">
        <v>113</v>
      </c>
      <c r="P555">
        <v>197</v>
      </c>
      <c r="Q555">
        <v>0.57399999999999995</v>
      </c>
      <c r="R555">
        <v>0.55400000000000005</v>
      </c>
      <c r="S555">
        <v>49</v>
      </c>
      <c r="T555">
        <v>69</v>
      </c>
      <c r="U555">
        <v>0.71</v>
      </c>
      <c r="V555">
        <v>70</v>
      </c>
      <c r="W555">
        <v>136</v>
      </c>
      <c r="X555">
        <v>206</v>
      </c>
      <c r="Y555">
        <v>54</v>
      </c>
      <c r="Z555">
        <v>17</v>
      </c>
      <c r="AA555">
        <v>14</v>
      </c>
      <c r="AB555">
        <v>35</v>
      </c>
      <c r="AC555">
        <v>90</v>
      </c>
      <c r="AD555">
        <v>284</v>
      </c>
    </row>
    <row r="556" spans="1:30">
      <c r="A556" s="72">
        <v>416</v>
      </c>
      <c r="B556" t="s">
        <v>1173</v>
      </c>
      <c r="C556" t="s">
        <v>811</v>
      </c>
      <c r="D556">
        <v>25</v>
      </c>
      <c r="E556" t="s">
        <v>833</v>
      </c>
      <c r="F556">
        <v>49</v>
      </c>
      <c r="G556">
        <v>2</v>
      </c>
      <c r="H556">
        <v>743</v>
      </c>
      <c r="I556">
        <v>91</v>
      </c>
      <c r="J556">
        <v>217</v>
      </c>
      <c r="K556">
        <v>0.41899999999999998</v>
      </c>
      <c r="L556">
        <v>46</v>
      </c>
      <c r="M556">
        <v>115</v>
      </c>
      <c r="N556">
        <v>0.4</v>
      </c>
      <c r="O556">
        <v>45</v>
      </c>
      <c r="P556">
        <v>102</v>
      </c>
      <c r="Q556">
        <v>0.441</v>
      </c>
      <c r="R556">
        <v>0.52500000000000002</v>
      </c>
      <c r="S556">
        <v>43</v>
      </c>
      <c r="T556">
        <v>62</v>
      </c>
      <c r="U556">
        <v>0.69399999999999995</v>
      </c>
      <c r="V556">
        <v>10</v>
      </c>
      <c r="W556">
        <v>46</v>
      </c>
      <c r="X556">
        <v>56</v>
      </c>
      <c r="Y556">
        <v>97</v>
      </c>
      <c r="Z556">
        <v>25</v>
      </c>
      <c r="AA556">
        <v>3</v>
      </c>
      <c r="AB556">
        <v>43</v>
      </c>
      <c r="AC556">
        <v>91</v>
      </c>
      <c r="AD556">
        <v>271</v>
      </c>
    </row>
    <row r="557" spans="1:30">
      <c r="A557" s="72">
        <v>417</v>
      </c>
      <c r="B557" t="s">
        <v>1174</v>
      </c>
      <c r="C557" t="s">
        <v>766</v>
      </c>
      <c r="D557">
        <v>24</v>
      </c>
      <c r="E557" t="s">
        <v>780</v>
      </c>
      <c r="F557">
        <v>73</v>
      </c>
      <c r="G557">
        <v>49</v>
      </c>
      <c r="H557">
        <v>2232</v>
      </c>
      <c r="I557">
        <v>571</v>
      </c>
      <c r="J557">
        <v>1089</v>
      </c>
      <c r="K557">
        <v>0.52400000000000002</v>
      </c>
      <c r="L557">
        <v>67</v>
      </c>
      <c r="M557">
        <v>195</v>
      </c>
      <c r="N557">
        <v>0.34399999999999997</v>
      </c>
      <c r="O557">
        <v>504</v>
      </c>
      <c r="P557">
        <v>894</v>
      </c>
      <c r="Q557">
        <v>0.56399999999999995</v>
      </c>
      <c r="R557">
        <v>0.55500000000000005</v>
      </c>
      <c r="S557">
        <v>356</v>
      </c>
      <c r="T557">
        <v>487</v>
      </c>
      <c r="U557">
        <v>0.73099999999999998</v>
      </c>
      <c r="V557">
        <v>162</v>
      </c>
      <c r="W557">
        <v>472</v>
      </c>
      <c r="X557">
        <v>634</v>
      </c>
      <c r="Y557">
        <v>229</v>
      </c>
      <c r="Z557">
        <v>52</v>
      </c>
      <c r="AA557">
        <v>45</v>
      </c>
      <c r="AB557">
        <v>208</v>
      </c>
      <c r="AC557">
        <v>246</v>
      </c>
      <c r="AD557">
        <v>1565</v>
      </c>
    </row>
    <row r="558" spans="1:30">
      <c r="A558" s="72">
        <v>418</v>
      </c>
      <c r="B558" t="s">
        <v>1176</v>
      </c>
      <c r="C558" t="s">
        <v>769</v>
      </c>
      <c r="D558">
        <v>34</v>
      </c>
      <c r="E558" t="s">
        <v>797</v>
      </c>
      <c r="F558">
        <v>76</v>
      </c>
      <c r="G558">
        <v>63</v>
      </c>
      <c r="H558">
        <v>2379</v>
      </c>
      <c r="I558">
        <v>452</v>
      </c>
      <c r="J558">
        <v>1027</v>
      </c>
      <c r="K558">
        <v>0.44</v>
      </c>
      <c r="L558">
        <v>240</v>
      </c>
      <c r="M558">
        <v>605</v>
      </c>
      <c r="N558">
        <v>0.39700000000000002</v>
      </c>
      <c r="O558">
        <v>212</v>
      </c>
      <c r="P558">
        <v>422</v>
      </c>
      <c r="Q558">
        <v>0.502</v>
      </c>
      <c r="R558">
        <v>0.55700000000000005</v>
      </c>
      <c r="S558">
        <v>228</v>
      </c>
      <c r="T558">
        <v>255</v>
      </c>
      <c r="U558">
        <v>0.89400000000000002</v>
      </c>
      <c r="V558">
        <v>20</v>
      </c>
      <c r="W558">
        <v>166</v>
      </c>
      <c r="X558">
        <v>186</v>
      </c>
      <c r="Y558">
        <v>206</v>
      </c>
      <c r="Z558">
        <v>32</v>
      </c>
      <c r="AA558">
        <v>17</v>
      </c>
      <c r="AB558">
        <v>101</v>
      </c>
      <c r="AC558">
        <v>129</v>
      </c>
      <c r="AD558">
        <v>1372</v>
      </c>
    </row>
    <row r="559" spans="1:30">
      <c r="A559" s="72">
        <v>419</v>
      </c>
      <c r="B559" t="s">
        <v>1406</v>
      </c>
      <c r="C559" t="s">
        <v>769</v>
      </c>
      <c r="D559">
        <v>23</v>
      </c>
      <c r="E559" t="s">
        <v>786</v>
      </c>
      <c r="F559">
        <v>10</v>
      </c>
      <c r="G559">
        <v>0</v>
      </c>
      <c r="H559">
        <v>47</v>
      </c>
      <c r="I559">
        <v>5</v>
      </c>
      <c r="J559">
        <v>12</v>
      </c>
      <c r="K559">
        <v>0.41699999999999998</v>
      </c>
      <c r="L559">
        <v>2</v>
      </c>
      <c r="M559">
        <v>4</v>
      </c>
      <c r="N559">
        <v>0.5</v>
      </c>
      <c r="O559">
        <v>3</v>
      </c>
      <c r="P559">
        <v>8</v>
      </c>
      <c r="Q559">
        <v>0.375</v>
      </c>
      <c r="R559">
        <v>0.5</v>
      </c>
      <c r="S559">
        <v>0</v>
      </c>
      <c r="T559">
        <v>0</v>
      </c>
      <c r="V559">
        <v>2</v>
      </c>
      <c r="W559">
        <v>4</v>
      </c>
      <c r="X559">
        <v>6</v>
      </c>
      <c r="Y559">
        <v>3</v>
      </c>
      <c r="Z559">
        <v>1</v>
      </c>
      <c r="AA559">
        <v>0</v>
      </c>
      <c r="AB559">
        <v>1</v>
      </c>
      <c r="AC559">
        <v>3</v>
      </c>
      <c r="AD559">
        <v>12</v>
      </c>
    </row>
    <row r="560" spans="1:30">
      <c r="A560" s="72">
        <v>420</v>
      </c>
      <c r="B560" t="s">
        <v>1524</v>
      </c>
      <c r="C560" t="s">
        <v>769</v>
      </c>
      <c r="D560">
        <v>23</v>
      </c>
      <c r="E560" t="s">
        <v>782</v>
      </c>
      <c r="F560">
        <v>19</v>
      </c>
      <c r="G560">
        <v>0</v>
      </c>
      <c r="H560">
        <v>259</v>
      </c>
      <c r="I560">
        <v>33</v>
      </c>
      <c r="J560">
        <v>78</v>
      </c>
      <c r="K560">
        <v>0.42299999999999999</v>
      </c>
      <c r="L560">
        <v>21</v>
      </c>
      <c r="M560">
        <v>51</v>
      </c>
      <c r="N560">
        <v>0.41199999999999998</v>
      </c>
      <c r="O560">
        <v>12</v>
      </c>
      <c r="P560">
        <v>27</v>
      </c>
      <c r="Q560">
        <v>0.44400000000000001</v>
      </c>
      <c r="R560">
        <v>0.55800000000000005</v>
      </c>
      <c r="S560">
        <v>8</v>
      </c>
      <c r="T560">
        <v>9</v>
      </c>
      <c r="U560">
        <v>0.88900000000000001</v>
      </c>
      <c r="V560">
        <v>4</v>
      </c>
      <c r="W560">
        <v>27</v>
      </c>
      <c r="X560">
        <v>31</v>
      </c>
      <c r="Y560">
        <v>13</v>
      </c>
      <c r="Z560">
        <v>6</v>
      </c>
      <c r="AA560">
        <v>2</v>
      </c>
      <c r="AB560">
        <v>5</v>
      </c>
      <c r="AC560">
        <v>26</v>
      </c>
      <c r="AD560">
        <v>95</v>
      </c>
    </row>
    <row r="561" spans="1:30">
      <c r="A561" s="72">
        <v>421</v>
      </c>
      <c r="B561" t="s">
        <v>1178</v>
      </c>
      <c r="C561" t="s">
        <v>769</v>
      </c>
      <c r="D561">
        <v>25</v>
      </c>
      <c r="E561" t="s">
        <v>814</v>
      </c>
      <c r="F561">
        <v>73</v>
      </c>
      <c r="G561">
        <v>73</v>
      </c>
      <c r="H561">
        <v>2539</v>
      </c>
      <c r="I561">
        <v>423</v>
      </c>
      <c r="J561">
        <v>1026</v>
      </c>
      <c r="K561">
        <v>0.41199999999999998</v>
      </c>
      <c r="L561">
        <v>164</v>
      </c>
      <c r="M561">
        <v>460</v>
      </c>
      <c r="N561">
        <v>0.35699999999999998</v>
      </c>
      <c r="O561">
        <v>259</v>
      </c>
      <c r="P561">
        <v>566</v>
      </c>
      <c r="Q561">
        <v>0.45800000000000002</v>
      </c>
      <c r="R561">
        <v>0.49199999999999999</v>
      </c>
      <c r="S561">
        <v>199</v>
      </c>
      <c r="T561">
        <v>231</v>
      </c>
      <c r="U561">
        <v>0.86099999999999999</v>
      </c>
      <c r="V561">
        <v>54</v>
      </c>
      <c r="W561">
        <v>209</v>
      </c>
      <c r="X561">
        <v>263</v>
      </c>
      <c r="Y561">
        <v>298</v>
      </c>
      <c r="Z561">
        <v>79</v>
      </c>
      <c r="AA561">
        <v>34</v>
      </c>
      <c r="AB561">
        <v>113</v>
      </c>
      <c r="AC561">
        <v>200</v>
      </c>
      <c r="AD561">
        <v>1209</v>
      </c>
    </row>
    <row r="562" spans="1:30">
      <c r="A562" s="72">
        <v>422</v>
      </c>
      <c r="B562" t="s">
        <v>1179</v>
      </c>
      <c r="C562" t="s">
        <v>769</v>
      </c>
      <c r="D562">
        <v>23</v>
      </c>
      <c r="E562" t="s">
        <v>869</v>
      </c>
      <c r="F562">
        <v>22</v>
      </c>
      <c r="G562">
        <v>0</v>
      </c>
      <c r="H562">
        <v>103</v>
      </c>
      <c r="I562">
        <v>9</v>
      </c>
      <c r="J562">
        <v>29</v>
      </c>
      <c r="K562">
        <v>0.31</v>
      </c>
      <c r="L562">
        <v>8</v>
      </c>
      <c r="M562">
        <v>25</v>
      </c>
      <c r="N562">
        <v>0.32</v>
      </c>
      <c r="O562">
        <v>1</v>
      </c>
      <c r="P562">
        <v>4</v>
      </c>
      <c r="Q562">
        <v>0.25</v>
      </c>
      <c r="R562">
        <v>0.44800000000000001</v>
      </c>
      <c r="S562">
        <v>4</v>
      </c>
      <c r="T562">
        <v>5</v>
      </c>
      <c r="U562">
        <v>0.8</v>
      </c>
      <c r="V562">
        <v>2</v>
      </c>
      <c r="W562">
        <v>11</v>
      </c>
      <c r="X562">
        <v>13</v>
      </c>
      <c r="Y562">
        <v>0</v>
      </c>
      <c r="Z562">
        <v>1</v>
      </c>
      <c r="AA562">
        <v>0</v>
      </c>
      <c r="AB562">
        <v>8</v>
      </c>
      <c r="AC562">
        <v>13</v>
      </c>
      <c r="AD562">
        <v>30</v>
      </c>
    </row>
    <row r="563" spans="1:30">
      <c r="A563" s="72">
        <v>423</v>
      </c>
      <c r="B563" t="s">
        <v>1180</v>
      </c>
      <c r="C563" t="s">
        <v>769</v>
      </c>
      <c r="D563">
        <v>26</v>
      </c>
      <c r="E563" t="s">
        <v>772</v>
      </c>
      <c r="F563">
        <v>76</v>
      </c>
      <c r="G563">
        <v>15</v>
      </c>
      <c r="H563">
        <v>2028</v>
      </c>
      <c r="I563">
        <v>232</v>
      </c>
      <c r="J563">
        <v>572</v>
      </c>
      <c r="K563">
        <v>0.40600000000000003</v>
      </c>
      <c r="L563">
        <v>104</v>
      </c>
      <c r="M563">
        <v>327</v>
      </c>
      <c r="N563">
        <v>0.318</v>
      </c>
      <c r="O563">
        <v>128</v>
      </c>
      <c r="P563">
        <v>245</v>
      </c>
      <c r="Q563">
        <v>0.52200000000000002</v>
      </c>
      <c r="R563">
        <v>0.497</v>
      </c>
      <c r="S563">
        <v>50</v>
      </c>
      <c r="T563">
        <v>95</v>
      </c>
      <c r="U563">
        <v>0.52600000000000002</v>
      </c>
      <c r="V563">
        <v>25</v>
      </c>
      <c r="W563">
        <v>137</v>
      </c>
      <c r="X563">
        <v>162</v>
      </c>
      <c r="Y563">
        <v>167</v>
      </c>
      <c r="Z563">
        <v>47</v>
      </c>
      <c r="AA563">
        <v>23</v>
      </c>
      <c r="AB563">
        <v>68</v>
      </c>
      <c r="AC563">
        <v>207</v>
      </c>
      <c r="AD563">
        <v>618</v>
      </c>
    </row>
    <row r="564" spans="1:30">
      <c r="A564" s="72">
        <v>423</v>
      </c>
      <c r="B564" t="s">
        <v>1180</v>
      </c>
      <c r="C564" t="s">
        <v>769</v>
      </c>
      <c r="D564">
        <v>26</v>
      </c>
      <c r="E564" t="s">
        <v>833</v>
      </c>
      <c r="F564">
        <v>29</v>
      </c>
      <c r="G564">
        <v>2</v>
      </c>
      <c r="H564">
        <v>683</v>
      </c>
      <c r="I564">
        <v>76</v>
      </c>
      <c r="J564">
        <v>194</v>
      </c>
      <c r="K564">
        <v>0.39200000000000002</v>
      </c>
      <c r="L564">
        <v>33</v>
      </c>
      <c r="M564">
        <v>106</v>
      </c>
      <c r="N564">
        <v>0.311</v>
      </c>
      <c r="O564">
        <v>43</v>
      </c>
      <c r="P564">
        <v>88</v>
      </c>
      <c r="Q564">
        <v>0.48899999999999999</v>
      </c>
      <c r="R564">
        <v>0.47699999999999998</v>
      </c>
      <c r="S564">
        <v>25</v>
      </c>
      <c r="T564">
        <v>46</v>
      </c>
      <c r="U564">
        <v>0.54300000000000004</v>
      </c>
      <c r="V564">
        <v>10</v>
      </c>
      <c r="W564">
        <v>61</v>
      </c>
      <c r="X564">
        <v>71</v>
      </c>
      <c r="Y564">
        <v>58</v>
      </c>
      <c r="Z564">
        <v>18</v>
      </c>
      <c r="AA564">
        <v>10</v>
      </c>
      <c r="AB564">
        <v>36</v>
      </c>
      <c r="AC564">
        <v>72</v>
      </c>
      <c r="AD564">
        <v>210</v>
      </c>
    </row>
    <row r="565" spans="1:30">
      <c r="A565" s="72">
        <v>423</v>
      </c>
      <c r="B565" t="s">
        <v>1180</v>
      </c>
      <c r="C565" t="s">
        <v>769</v>
      </c>
      <c r="D565">
        <v>26</v>
      </c>
      <c r="E565" t="s">
        <v>800</v>
      </c>
      <c r="F565">
        <v>47</v>
      </c>
      <c r="G565">
        <v>13</v>
      </c>
      <c r="H565">
        <v>1345</v>
      </c>
      <c r="I565">
        <v>156</v>
      </c>
      <c r="J565">
        <v>378</v>
      </c>
      <c r="K565">
        <v>0.41299999999999998</v>
      </c>
      <c r="L565">
        <v>71</v>
      </c>
      <c r="M565">
        <v>221</v>
      </c>
      <c r="N565">
        <v>0.32100000000000001</v>
      </c>
      <c r="O565">
        <v>85</v>
      </c>
      <c r="P565">
        <v>157</v>
      </c>
      <c r="Q565">
        <v>0.54100000000000004</v>
      </c>
      <c r="R565">
        <v>0.50700000000000001</v>
      </c>
      <c r="S565">
        <v>25</v>
      </c>
      <c r="T565">
        <v>49</v>
      </c>
      <c r="U565">
        <v>0.51</v>
      </c>
      <c r="V565">
        <v>15</v>
      </c>
      <c r="W565">
        <v>76</v>
      </c>
      <c r="X565">
        <v>91</v>
      </c>
      <c r="Y565">
        <v>109</v>
      </c>
      <c r="Z565">
        <v>29</v>
      </c>
      <c r="AA565">
        <v>13</v>
      </c>
      <c r="AB565">
        <v>32</v>
      </c>
      <c r="AC565">
        <v>135</v>
      </c>
      <c r="AD565">
        <v>408</v>
      </c>
    </row>
    <row r="566" spans="1:30">
      <c r="A566" s="72">
        <v>424</v>
      </c>
      <c r="B566" t="s">
        <v>1407</v>
      </c>
      <c r="C566" t="s">
        <v>794</v>
      </c>
      <c r="D566">
        <v>23</v>
      </c>
      <c r="E566" t="s">
        <v>833</v>
      </c>
      <c r="F566">
        <v>7</v>
      </c>
      <c r="G566">
        <v>0</v>
      </c>
      <c r="H566">
        <v>95</v>
      </c>
      <c r="I566">
        <v>19</v>
      </c>
      <c r="J566">
        <v>32</v>
      </c>
      <c r="K566">
        <v>0.59399999999999997</v>
      </c>
      <c r="L566">
        <v>0</v>
      </c>
      <c r="M566">
        <v>2</v>
      </c>
      <c r="N566">
        <v>0</v>
      </c>
      <c r="O566">
        <v>19</v>
      </c>
      <c r="P566">
        <v>30</v>
      </c>
      <c r="Q566">
        <v>0.63300000000000001</v>
      </c>
      <c r="R566">
        <v>0.59399999999999997</v>
      </c>
      <c r="S566">
        <v>9</v>
      </c>
      <c r="T566">
        <v>14</v>
      </c>
      <c r="U566">
        <v>0.64300000000000002</v>
      </c>
      <c r="V566">
        <v>6</v>
      </c>
      <c r="W566">
        <v>14</v>
      </c>
      <c r="X566">
        <v>20</v>
      </c>
      <c r="Y566">
        <v>6</v>
      </c>
      <c r="Z566">
        <v>4</v>
      </c>
      <c r="AA566">
        <v>6</v>
      </c>
      <c r="AB566">
        <v>2</v>
      </c>
      <c r="AC566">
        <v>11</v>
      </c>
      <c r="AD566">
        <v>47</v>
      </c>
    </row>
    <row r="567" spans="1:30">
      <c r="A567" s="72">
        <v>425</v>
      </c>
      <c r="B567" t="s">
        <v>1525</v>
      </c>
      <c r="C567" t="s">
        <v>794</v>
      </c>
      <c r="D567">
        <v>24</v>
      </c>
      <c r="E567" t="s">
        <v>814</v>
      </c>
      <c r="F567">
        <v>15</v>
      </c>
      <c r="G567">
        <v>1</v>
      </c>
      <c r="H567">
        <v>161</v>
      </c>
      <c r="I567">
        <v>18</v>
      </c>
      <c r="J567">
        <v>46</v>
      </c>
      <c r="K567">
        <v>0.39100000000000001</v>
      </c>
      <c r="L567">
        <v>10</v>
      </c>
      <c r="M567">
        <v>35</v>
      </c>
      <c r="N567">
        <v>0.28599999999999998</v>
      </c>
      <c r="O567">
        <v>8</v>
      </c>
      <c r="P567">
        <v>11</v>
      </c>
      <c r="Q567">
        <v>0.72699999999999998</v>
      </c>
      <c r="R567">
        <v>0.5</v>
      </c>
      <c r="S567">
        <v>4</v>
      </c>
      <c r="T567">
        <v>6</v>
      </c>
      <c r="U567">
        <v>0.66700000000000004</v>
      </c>
      <c r="V567">
        <v>2</v>
      </c>
      <c r="W567">
        <v>17</v>
      </c>
      <c r="X567">
        <v>19</v>
      </c>
      <c r="Y567">
        <v>5</v>
      </c>
      <c r="Z567">
        <v>5</v>
      </c>
      <c r="AA567">
        <v>0</v>
      </c>
      <c r="AB567">
        <v>4</v>
      </c>
      <c r="AC567">
        <v>11</v>
      </c>
      <c r="AD567">
        <v>50</v>
      </c>
    </row>
    <row r="568" spans="1:30">
      <c r="A568" s="72">
        <v>426</v>
      </c>
      <c r="B568" t="s">
        <v>1183</v>
      </c>
      <c r="C568" t="s">
        <v>794</v>
      </c>
      <c r="D568">
        <v>25</v>
      </c>
      <c r="E568" t="s">
        <v>829</v>
      </c>
      <c r="F568">
        <v>47</v>
      </c>
      <c r="G568">
        <v>18</v>
      </c>
      <c r="H568">
        <v>610</v>
      </c>
      <c r="I568">
        <v>74</v>
      </c>
      <c r="J568">
        <v>176</v>
      </c>
      <c r="K568">
        <v>0.42</v>
      </c>
      <c r="L568">
        <v>18</v>
      </c>
      <c r="M568">
        <v>62</v>
      </c>
      <c r="N568">
        <v>0.28999999999999998</v>
      </c>
      <c r="O568">
        <v>56</v>
      </c>
      <c r="P568">
        <v>114</v>
      </c>
      <c r="Q568">
        <v>0.49099999999999999</v>
      </c>
      <c r="R568">
        <v>0.47199999999999998</v>
      </c>
      <c r="S568">
        <v>32</v>
      </c>
      <c r="T568">
        <v>40</v>
      </c>
      <c r="U568">
        <v>0.8</v>
      </c>
      <c r="V568">
        <v>17</v>
      </c>
      <c r="W568">
        <v>54</v>
      </c>
      <c r="X568">
        <v>71</v>
      </c>
      <c r="Y568">
        <v>21</v>
      </c>
      <c r="Z568">
        <v>14</v>
      </c>
      <c r="AA568">
        <v>8</v>
      </c>
      <c r="AB568">
        <v>18</v>
      </c>
      <c r="AC568">
        <v>45</v>
      </c>
      <c r="AD568">
        <v>198</v>
      </c>
    </row>
    <row r="569" spans="1:30">
      <c r="A569" s="72">
        <v>427</v>
      </c>
      <c r="B569" t="s">
        <v>1526</v>
      </c>
      <c r="C569" t="s">
        <v>769</v>
      </c>
      <c r="D569">
        <v>21</v>
      </c>
      <c r="E569" t="s">
        <v>795</v>
      </c>
      <c r="F569">
        <v>33</v>
      </c>
      <c r="G569">
        <v>0</v>
      </c>
      <c r="H569">
        <v>320</v>
      </c>
      <c r="I569">
        <v>44</v>
      </c>
      <c r="J569">
        <v>110</v>
      </c>
      <c r="K569">
        <v>0.4</v>
      </c>
      <c r="L569">
        <v>18</v>
      </c>
      <c r="M569">
        <v>57</v>
      </c>
      <c r="N569">
        <v>0.316</v>
      </c>
      <c r="O569">
        <v>26</v>
      </c>
      <c r="P569">
        <v>53</v>
      </c>
      <c r="Q569">
        <v>0.49099999999999999</v>
      </c>
      <c r="R569">
        <v>0.48199999999999998</v>
      </c>
      <c r="S569">
        <v>6</v>
      </c>
      <c r="T569">
        <v>9</v>
      </c>
      <c r="U569">
        <v>0.66700000000000004</v>
      </c>
      <c r="V569">
        <v>3</v>
      </c>
      <c r="W569">
        <v>38</v>
      </c>
      <c r="X569">
        <v>41</v>
      </c>
      <c r="Y569">
        <v>19</v>
      </c>
      <c r="Z569">
        <v>11</v>
      </c>
      <c r="AA569">
        <v>3</v>
      </c>
      <c r="AB569">
        <v>13</v>
      </c>
      <c r="AC569">
        <v>46</v>
      </c>
      <c r="AD569">
        <v>112</v>
      </c>
    </row>
    <row r="570" spans="1:30">
      <c r="A570" s="72">
        <v>428</v>
      </c>
      <c r="B570" t="s">
        <v>1527</v>
      </c>
      <c r="C570" t="s">
        <v>776</v>
      </c>
      <c r="D570">
        <v>20</v>
      </c>
      <c r="E570" t="s">
        <v>804</v>
      </c>
      <c r="F570">
        <v>66</v>
      </c>
      <c r="G570">
        <v>19</v>
      </c>
      <c r="H570">
        <v>1360</v>
      </c>
      <c r="I570">
        <v>202</v>
      </c>
      <c r="J570">
        <v>291</v>
      </c>
      <c r="K570">
        <v>0.69399999999999995</v>
      </c>
      <c r="L570">
        <v>0</v>
      </c>
      <c r="M570">
        <v>0</v>
      </c>
      <c r="O570">
        <v>202</v>
      </c>
      <c r="P570">
        <v>291</v>
      </c>
      <c r="Q570">
        <v>0.69399999999999995</v>
      </c>
      <c r="R570">
        <v>0.69399999999999995</v>
      </c>
      <c r="S570">
        <v>81</v>
      </c>
      <c r="T570">
        <v>135</v>
      </c>
      <c r="U570">
        <v>0.6</v>
      </c>
      <c r="V570">
        <v>177</v>
      </c>
      <c r="W570">
        <v>246</v>
      </c>
      <c r="X570">
        <v>423</v>
      </c>
      <c r="Y570">
        <v>37</v>
      </c>
      <c r="Z570">
        <v>52</v>
      </c>
      <c r="AA570">
        <v>161</v>
      </c>
      <c r="AB570">
        <v>35</v>
      </c>
      <c r="AC570">
        <v>217</v>
      </c>
      <c r="AD570">
        <v>485</v>
      </c>
    </row>
    <row r="571" spans="1:30">
      <c r="A571" s="72">
        <v>429</v>
      </c>
      <c r="B571" t="s">
        <v>1186</v>
      </c>
      <c r="C571" t="s">
        <v>811</v>
      </c>
      <c r="D571">
        <v>32</v>
      </c>
      <c r="E571" t="s">
        <v>846</v>
      </c>
      <c r="F571">
        <v>46</v>
      </c>
      <c r="G571">
        <v>29</v>
      </c>
      <c r="H571">
        <v>1369</v>
      </c>
      <c r="I571">
        <v>175</v>
      </c>
      <c r="J571">
        <v>432</v>
      </c>
      <c r="K571">
        <v>0.40500000000000003</v>
      </c>
      <c r="L571">
        <v>51</v>
      </c>
      <c r="M571">
        <v>142</v>
      </c>
      <c r="N571">
        <v>0.35899999999999999</v>
      </c>
      <c r="O571">
        <v>124</v>
      </c>
      <c r="P571">
        <v>290</v>
      </c>
      <c r="Q571">
        <v>0.42799999999999999</v>
      </c>
      <c r="R571">
        <v>0.46400000000000002</v>
      </c>
      <c r="S571">
        <v>23</v>
      </c>
      <c r="T571">
        <v>36</v>
      </c>
      <c r="U571">
        <v>0.63900000000000001</v>
      </c>
      <c r="V571">
        <v>34</v>
      </c>
      <c r="W571">
        <v>209</v>
      </c>
      <c r="X571">
        <v>243</v>
      </c>
      <c r="Y571">
        <v>367</v>
      </c>
      <c r="Z571">
        <v>57</v>
      </c>
      <c r="AA571">
        <v>7</v>
      </c>
      <c r="AB571">
        <v>127</v>
      </c>
      <c r="AC571">
        <v>100</v>
      </c>
      <c r="AD571">
        <v>424</v>
      </c>
    </row>
    <row r="572" spans="1:30">
      <c r="A572" s="72">
        <v>430</v>
      </c>
      <c r="B572" t="s">
        <v>1187</v>
      </c>
      <c r="C572" t="s">
        <v>811</v>
      </c>
      <c r="D572">
        <v>30</v>
      </c>
      <c r="E572" t="s">
        <v>782</v>
      </c>
      <c r="F572">
        <v>51</v>
      </c>
      <c r="G572">
        <v>13</v>
      </c>
      <c r="H572">
        <v>1392</v>
      </c>
      <c r="I572">
        <v>363</v>
      </c>
      <c r="J572">
        <v>753</v>
      </c>
      <c r="K572">
        <v>0.48199999999999998</v>
      </c>
      <c r="L572">
        <v>54</v>
      </c>
      <c r="M572">
        <v>146</v>
      </c>
      <c r="N572">
        <v>0.37</v>
      </c>
      <c r="O572">
        <v>309</v>
      </c>
      <c r="P572">
        <v>607</v>
      </c>
      <c r="Q572">
        <v>0.50900000000000001</v>
      </c>
      <c r="R572">
        <v>0.51800000000000002</v>
      </c>
      <c r="S572">
        <v>137</v>
      </c>
      <c r="T572">
        <v>160</v>
      </c>
      <c r="U572">
        <v>0.85599999999999998</v>
      </c>
      <c r="V572">
        <v>33</v>
      </c>
      <c r="W572">
        <v>107</v>
      </c>
      <c r="X572">
        <v>140</v>
      </c>
      <c r="Y572">
        <v>220</v>
      </c>
      <c r="Z572">
        <v>31</v>
      </c>
      <c r="AA572">
        <v>12</v>
      </c>
      <c r="AB572">
        <v>82</v>
      </c>
      <c r="AC572">
        <v>57</v>
      </c>
      <c r="AD572">
        <v>917</v>
      </c>
    </row>
    <row r="573" spans="1:30">
      <c r="A573" s="72">
        <v>431</v>
      </c>
      <c r="B573" t="s">
        <v>1188</v>
      </c>
      <c r="C573" t="s">
        <v>769</v>
      </c>
      <c r="D573">
        <v>27</v>
      </c>
      <c r="E573" t="s">
        <v>812</v>
      </c>
      <c r="F573">
        <v>81</v>
      </c>
      <c r="G573">
        <v>0</v>
      </c>
      <c r="H573">
        <v>2150</v>
      </c>
      <c r="I573">
        <v>440</v>
      </c>
      <c r="J573">
        <v>1027</v>
      </c>
      <c r="K573">
        <v>0.42799999999999999</v>
      </c>
      <c r="L573">
        <v>217</v>
      </c>
      <c r="M573">
        <v>566</v>
      </c>
      <c r="N573">
        <v>0.38300000000000001</v>
      </c>
      <c r="O573">
        <v>223</v>
      </c>
      <c r="P573">
        <v>461</v>
      </c>
      <c r="Q573">
        <v>0.48399999999999999</v>
      </c>
      <c r="R573">
        <v>0.53400000000000003</v>
      </c>
      <c r="S573">
        <v>126</v>
      </c>
      <c r="T573">
        <v>144</v>
      </c>
      <c r="U573">
        <v>0.875</v>
      </c>
      <c r="V573">
        <v>27</v>
      </c>
      <c r="W573">
        <v>253</v>
      </c>
      <c r="X573">
        <v>280</v>
      </c>
      <c r="Y573">
        <v>135</v>
      </c>
      <c r="Z573">
        <v>72</v>
      </c>
      <c r="AA573">
        <v>29</v>
      </c>
      <c r="AB573">
        <v>90</v>
      </c>
      <c r="AC573">
        <v>119</v>
      </c>
      <c r="AD573">
        <v>1223</v>
      </c>
    </row>
    <row r="574" spans="1:30">
      <c r="A574" s="72">
        <v>432</v>
      </c>
      <c r="B574" t="s">
        <v>1189</v>
      </c>
      <c r="C574" t="s">
        <v>811</v>
      </c>
      <c r="D574">
        <v>24</v>
      </c>
      <c r="E574" t="s">
        <v>855</v>
      </c>
      <c r="F574">
        <v>79</v>
      </c>
      <c r="G574">
        <v>14</v>
      </c>
      <c r="H574">
        <v>1791</v>
      </c>
      <c r="I574">
        <v>258</v>
      </c>
      <c r="J574">
        <v>666</v>
      </c>
      <c r="K574">
        <v>0.38700000000000001</v>
      </c>
      <c r="L574">
        <v>119</v>
      </c>
      <c r="M574">
        <v>337</v>
      </c>
      <c r="N574">
        <v>0.35299999999999998</v>
      </c>
      <c r="O574">
        <v>139</v>
      </c>
      <c r="P574">
        <v>329</v>
      </c>
      <c r="Q574">
        <v>0.42199999999999999</v>
      </c>
      <c r="R574">
        <v>0.47699999999999998</v>
      </c>
      <c r="S574">
        <v>73</v>
      </c>
      <c r="T574">
        <v>93</v>
      </c>
      <c r="U574">
        <v>0.78500000000000003</v>
      </c>
      <c r="V574">
        <v>32</v>
      </c>
      <c r="W574">
        <v>275</v>
      </c>
      <c r="X574">
        <v>307</v>
      </c>
      <c r="Y574">
        <v>231</v>
      </c>
      <c r="Z574">
        <v>68</v>
      </c>
      <c r="AA574">
        <v>21</v>
      </c>
      <c r="AB574">
        <v>68</v>
      </c>
      <c r="AC574">
        <v>101</v>
      </c>
      <c r="AD574">
        <v>708</v>
      </c>
    </row>
    <row r="575" spans="1:30">
      <c r="A575" s="72">
        <v>433</v>
      </c>
      <c r="B575" t="s">
        <v>1190</v>
      </c>
      <c r="C575" t="s">
        <v>811</v>
      </c>
      <c r="D575">
        <v>28</v>
      </c>
      <c r="E575" t="s">
        <v>851</v>
      </c>
      <c r="F575">
        <v>68</v>
      </c>
      <c r="G575">
        <v>67</v>
      </c>
      <c r="H575">
        <v>1899</v>
      </c>
      <c r="I575">
        <v>295</v>
      </c>
      <c r="J575">
        <v>730</v>
      </c>
      <c r="K575">
        <v>0.40400000000000003</v>
      </c>
      <c r="L575">
        <v>79</v>
      </c>
      <c r="M575">
        <v>254</v>
      </c>
      <c r="N575">
        <v>0.311</v>
      </c>
      <c r="O575">
        <v>216</v>
      </c>
      <c r="P575">
        <v>476</v>
      </c>
      <c r="Q575">
        <v>0.45400000000000001</v>
      </c>
      <c r="R575">
        <v>0.45800000000000002</v>
      </c>
      <c r="S575">
        <v>195</v>
      </c>
      <c r="T575">
        <v>228</v>
      </c>
      <c r="U575">
        <v>0.85499999999999998</v>
      </c>
      <c r="V575">
        <v>33</v>
      </c>
      <c r="W575">
        <v>210</v>
      </c>
      <c r="X575">
        <v>243</v>
      </c>
      <c r="Y575">
        <v>416</v>
      </c>
      <c r="Z575">
        <v>91</v>
      </c>
      <c r="AA575">
        <v>10</v>
      </c>
      <c r="AB575">
        <v>180</v>
      </c>
      <c r="AC575">
        <v>180</v>
      </c>
      <c r="AD575">
        <v>864</v>
      </c>
    </row>
    <row r="576" spans="1:30">
      <c r="A576" s="72">
        <v>434</v>
      </c>
      <c r="B576" t="s">
        <v>1193</v>
      </c>
      <c r="C576" t="s">
        <v>811</v>
      </c>
      <c r="D576">
        <v>22</v>
      </c>
      <c r="E576" t="s">
        <v>774</v>
      </c>
      <c r="F576">
        <v>81</v>
      </c>
      <c r="G576">
        <v>81</v>
      </c>
      <c r="H576">
        <v>2448</v>
      </c>
      <c r="I576">
        <v>659</v>
      </c>
      <c r="J576">
        <v>1517</v>
      </c>
      <c r="K576">
        <v>0.434</v>
      </c>
      <c r="L576">
        <v>234</v>
      </c>
      <c r="M576">
        <v>635</v>
      </c>
      <c r="N576">
        <v>0.36899999999999999</v>
      </c>
      <c r="O576">
        <v>425</v>
      </c>
      <c r="P576">
        <v>882</v>
      </c>
      <c r="Q576">
        <v>0.48199999999999998</v>
      </c>
      <c r="R576">
        <v>0.51200000000000001</v>
      </c>
      <c r="S576">
        <v>160</v>
      </c>
      <c r="T576">
        <v>205</v>
      </c>
      <c r="U576">
        <v>0.78</v>
      </c>
      <c r="V576">
        <v>53</v>
      </c>
      <c r="W576">
        <v>262</v>
      </c>
      <c r="X576">
        <v>315</v>
      </c>
      <c r="Y576">
        <v>563</v>
      </c>
      <c r="Z576">
        <v>100</v>
      </c>
      <c r="AA576">
        <v>20</v>
      </c>
      <c r="AB576">
        <v>253</v>
      </c>
      <c r="AC576">
        <v>141</v>
      </c>
      <c r="AD576">
        <v>1712</v>
      </c>
    </row>
    <row r="577" spans="1:30">
      <c r="A577" s="72">
        <v>435</v>
      </c>
      <c r="B577" t="s">
        <v>1194</v>
      </c>
      <c r="C577" t="s">
        <v>776</v>
      </c>
      <c r="D577">
        <v>22</v>
      </c>
      <c r="E577" t="s">
        <v>786</v>
      </c>
      <c r="F577">
        <v>74</v>
      </c>
      <c r="G577">
        <v>5</v>
      </c>
      <c r="H577">
        <v>1838</v>
      </c>
      <c r="I577">
        <v>413</v>
      </c>
      <c r="J577">
        <v>700</v>
      </c>
      <c r="K577">
        <v>0.59</v>
      </c>
      <c r="L577">
        <v>9</v>
      </c>
      <c r="M577">
        <v>17</v>
      </c>
      <c r="N577">
        <v>0.52900000000000003</v>
      </c>
      <c r="O577">
        <v>404</v>
      </c>
      <c r="P577">
        <v>683</v>
      </c>
      <c r="Q577">
        <v>0.59199999999999997</v>
      </c>
      <c r="R577">
        <v>0.59599999999999997</v>
      </c>
      <c r="S577">
        <v>208</v>
      </c>
      <c r="T577">
        <v>291</v>
      </c>
      <c r="U577">
        <v>0.71499999999999997</v>
      </c>
      <c r="V577">
        <v>186</v>
      </c>
      <c r="W577">
        <v>504</v>
      </c>
      <c r="X577">
        <v>690</v>
      </c>
      <c r="Y577">
        <v>212</v>
      </c>
      <c r="Z577">
        <v>48</v>
      </c>
      <c r="AA577">
        <v>30</v>
      </c>
      <c r="AB577">
        <v>160</v>
      </c>
      <c r="AC577">
        <v>239</v>
      </c>
      <c r="AD577">
        <v>1043</v>
      </c>
    </row>
    <row r="578" spans="1:30">
      <c r="A578" s="72">
        <v>436</v>
      </c>
      <c r="B578" t="s">
        <v>1528</v>
      </c>
      <c r="C578" t="s">
        <v>769</v>
      </c>
      <c r="D578">
        <v>21</v>
      </c>
      <c r="E578" t="s">
        <v>867</v>
      </c>
      <c r="F578">
        <v>14</v>
      </c>
      <c r="G578">
        <v>2</v>
      </c>
      <c r="H578">
        <v>214</v>
      </c>
      <c r="I578">
        <v>28</v>
      </c>
      <c r="J578">
        <v>60</v>
      </c>
      <c r="K578">
        <v>0.46700000000000003</v>
      </c>
      <c r="L578">
        <v>11</v>
      </c>
      <c r="M578">
        <v>29</v>
      </c>
      <c r="N578">
        <v>0.379</v>
      </c>
      <c r="O578">
        <v>17</v>
      </c>
      <c r="P578">
        <v>31</v>
      </c>
      <c r="Q578">
        <v>0.54800000000000004</v>
      </c>
      <c r="R578">
        <v>0.55800000000000005</v>
      </c>
      <c r="S578">
        <v>4</v>
      </c>
      <c r="T578">
        <v>6</v>
      </c>
      <c r="U578">
        <v>0.66700000000000004</v>
      </c>
      <c r="V578">
        <v>3</v>
      </c>
      <c r="W578">
        <v>13</v>
      </c>
      <c r="X578">
        <v>16</v>
      </c>
      <c r="Y578">
        <v>10</v>
      </c>
      <c r="Z578">
        <v>8</v>
      </c>
      <c r="AA578">
        <v>3</v>
      </c>
      <c r="AB578">
        <v>12</v>
      </c>
      <c r="AC578">
        <v>19</v>
      </c>
      <c r="AD578">
        <v>71</v>
      </c>
    </row>
    <row r="579" spans="1:30">
      <c r="A579" s="72">
        <v>437</v>
      </c>
      <c r="B579" t="s">
        <v>1408</v>
      </c>
      <c r="C579" t="s">
        <v>794</v>
      </c>
      <c r="D579">
        <v>25</v>
      </c>
      <c r="E579" t="s">
        <v>867</v>
      </c>
      <c r="F579">
        <v>4</v>
      </c>
      <c r="G579">
        <v>0</v>
      </c>
      <c r="H579">
        <v>127</v>
      </c>
      <c r="I579">
        <v>29</v>
      </c>
      <c r="J579">
        <v>54</v>
      </c>
      <c r="K579">
        <v>0.53700000000000003</v>
      </c>
      <c r="L579">
        <v>5</v>
      </c>
      <c r="M579">
        <v>14</v>
      </c>
      <c r="N579">
        <v>0.35699999999999998</v>
      </c>
      <c r="O579">
        <v>24</v>
      </c>
      <c r="P579">
        <v>40</v>
      </c>
      <c r="Q579">
        <v>0.6</v>
      </c>
      <c r="R579">
        <v>0.58299999999999996</v>
      </c>
      <c r="S579">
        <v>17</v>
      </c>
      <c r="T579">
        <v>21</v>
      </c>
      <c r="U579">
        <v>0.81</v>
      </c>
      <c r="V579">
        <v>5</v>
      </c>
      <c r="W579">
        <v>27</v>
      </c>
      <c r="X579">
        <v>32</v>
      </c>
      <c r="Y579">
        <v>4</v>
      </c>
      <c r="Z579">
        <v>4</v>
      </c>
      <c r="AA579">
        <v>3</v>
      </c>
      <c r="AB579">
        <v>4</v>
      </c>
      <c r="AC579">
        <v>8</v>
      </c>
      <c r="AD579">
        <v>80</v>
      </c>
    </row>
    <row r="580" spans="1:30">
      <c r="A580" s="72">
        <v>438</v>
      </c>
      <c r="B580" t="s">
        <v>1196</v>
      </c>
      <c r="C580" t="s">
        <v>766</v>
      </c>
      <c r="D580">
        <v>24</v>
      </c>
      <c r="E580" t="s">
        <v>772</v>
      </c>
      <c r="F580">
        <v>81</v>
      </c>
      <c r="G580">
        <v>41</v>
      </c>
      <c r="H580">
        <v>2023</v>
      </c>
      <c r="I580">
        <v>304</v>
      </c>
      <c r="J580">
        <v>696</v>
      </c>
      <c r="K580">
        <v>0.437</v>
      </c>
      <c r="L580">
        <v>118</v>
      </c>
      <c r="M580">
        <v>323</v>
      </c>
      <c r="N580">
        <v>0.36499999999999999</v>
      </c>
      <c r="O580">
        <v>186</v>
      </c>
      <c r="P580">
        <v>373</v>
      </c>
      <c r="Q580">
        <v>0.499</v>
      </c>
      <c r="R580">
        <v>0.52200000000000002</v>
      </c>
      <c r="S580">
        <v>132</v>
      </c>
      <c r="T580">
        <v>150</v>
      </c>
      <c r="U580">
        <v>0.88</v>
      </c>
      <c r="V580">
        <v>126</v>
      </c>
      <c r="W580">
        <v>331</v>
      </c>
      <c r="X580">
        <v>457</v>
      </c>
      <c r="Y580">
        <v>127</v>
      </c>
      <c r="Z580">
        <v>45</v>
      </c>
      <c r="AA580">
        <v>9</v>
      </c>
      <c r="AB580">
        <v>97</v>
      </c>
      <c r="AC580">
        <v>182</v>
      </c>
      <c r="AD580">
        <v>858</v>
      </c>
    </row>
    <row r="581" spans="1:30">
      <c r="A581" s="72">
        <v>438</v>
      </c>
      <c r="B581" t="s">
        <v>1196</v>
      </c>
      <c r="C581" t="s">
        <v>766</v>
      </c>
      <c r="D581">
        <v>24</v>
      </c>
      <c r="E581" t="s">
        <v>797</v>
      </c>
      <c r="F581">
        <v>13</v>
      </c>
      <c r="G581">
        <v>13</v>
      </c>
      <c r="H581">
        <v>396</v>
      </c>
      <c r="I581">
        <v>48</v>
      </c>
      <c r="J581">
        <v>132</v>
      </c>
      <c r="K581">
        <v>0.36399999999999999</v>
      </c>
      <c r="L581">
        <v>21</v>
      </c>
      <c r="M581">
        <v>70</v>
      </c>
      <c r="N581">
        <v>0.3</v>
      </c>
      <c r="O581">
        <v>27</v>
      </c>
      <c r="P581">
        <v>62</v>
      </c>
      <c r="Q581">
        <v>0.435</v>
      </c>
      <c r="R581">
        <v>0.443</v>
      </c>
      <c r="S581">
        <v>27</v>
      </c>
      <c r="T581">
        <v>30</v>
      </c>
      <c r="U581">
        <v>0.9</v>
      </c>
      <c r="V581">
        <v>21</v>
      </c>
      <c r="W581">
        <v>65</v>
      </c>
      <c r="X581">
        <v>86</v>
      </c>
      <c r="Y581">
        <v>26</v>
      </c>
      <c r="Z581">
        <v>4</v>
      </c>
      <c r="AA581">
        <v>3</v>
      </c>
      <c r="AB581">
        <v>25</v>
      </c>
      <c r="AC581">
        <v>39</v>
      </c>
      <c r="AD581">
        <v>144</v>
      </c>
    </row>
    <row r="582" spans="1:30">
      <c r="A582" s="72">
        <v>438</v>
      </c>
      <c r="B582" t="s">
        <v>1196</v>
      </c>
      <c r="C582" t="s">
        <v>766</v>
      </c>
      <c r="D582">
        <v>24</v>
      </c>
      <c r="E582" t="s">
        <v>782</v>
      </c>
      <c r="F582">
        <v>68</v>
      </c>
      <c r="G582">
        <v>28</v>
      </c>
      <c r="H582">
        <v>1627</v>
      </c>
      <c r="I582">
        <v>256</v>
      </c>
      <c r="J582">
        <v>564</v>
      </c>
      <c r="K582">
        <v>0.45400000000000001</v>
      </c>
      <c r="L582">
        <v>97</v>
      </c>
      <c r="M582">
        <v>253</v>
      </c>
      <c r="N582">
        <v>0.38300000000000001</v>
      </c>
      <c r="O582">
        <v>159</v>
      </c>
      <c r="P582">
        <v>311</v>
      </c>
      <c r="Q582">
        <v>0.51100000000000001</v>
      </c>
      <c r="R582">
        <v>0.54</v>
      </c>
      <c r="S582">
        <v>105</v>
      </c>
      <c r="T582">
        <v>120</v>
      </c>
      <c r="U582">
        <v>0.875</v>
      </c>
      <c r="V582">
        <v>105</v>
      </c>
      <c r="W582">
        <v>266</v>
      </c>
      <c r="X582">
        <v>371</v>
      </c>
      <c r="Y582">
        <v>101</v>
      </c>
      <c r="Z582">
        <v>41</v>
      </c>
      <c r="AA582">
        <v>6</v>
      </c>
      <c r="AB582">
        <v>72</v>
      </c>
      <c r="AC582">
        <v>143</v>
      </c>
      <c r="AD582">
        <v>714</v>
      </c>
    </row>
    <row r="583" spans="1:30">
      <c r="A583" s="72">
        <v>439</v>
      </c>
      <c r="B583" t="s">
        <v>1197</v>
      </c>
      <c r="C583" t="s">
        <v>811</v>
      </c>
      <c r="D583">
        <v>27</v>
      </c>
      <c r="E583" t="s">
        <v>833</v>
      </c>
      <c r="F583">
        <v>80</v>
      </c>
      <c r="G583">
        <v>54</v>
      </c>
      <c r="H583">
        <v>2164</v>
      </c>
      <c r="I583">
        <v>257</v>
      </c>
      <c r="J583">
        <v>530</v>
      </c>
      <c r="K583">
        <v>0.48499999999999999</v>
      </c>
      <c r="L583">
        <v>64</v>
      </c>
      <c r="M583">
        <v>162</v>
      </c>
      <c r="N583">
        <v>0.39500000000000002</v>
      </c>
      <c r="O583">
        <v>193</v>
      </c>
      <c r="P583">
        <v>368</v>
      </c>
      <c r="Q583">
        <v>0.52400000000000002</v>
      </c>
      <c r="R583">
        <v>0.54500000000000004</v>
      </c>
      <c r="S583">
        <v>131</v>
      </c>
      <c r="T583">
        <v>160</v>
      </c>
      <c r="U583">
        <v>0.81899999999999995</v>
      </c>
      <c r="V583">
        <v>82</v>
      </c>
      <c r="W583">
        <v>197</v>
      </c>
      <c r="X583">
        <v>279</v>
      </c>
      <c r="Y583">
        <v>399</v>
      </c>
      <c r="Z583">
        <v>82</v>
      </c>
      <c r="AA583">
        <v>13</v>
      </c>
      <c r="AB583">
        <v>120</v>
      </c>
      <c r="AC583">
        <v>172</v>
      </c>
      <c r="AD583">
        <v>709</v>
      </c>
    </row>
    <row r="584" spans="1:30">
      <c r="A584" s="72">
        <v>440</v>
      </c>
      <c r="B584" t="s">
        <v>1198</v>
      </c>
      <c r="C584" t="s">
        <v>811</v>
      </c>
      <c r="D584">
        <v>25</v>
      </c>
      <c r="E584" t="s">
        <v>770</v>
      </c>
      <c r="F584">
        <v>79</v>
      </c>
      <c r="G584">
        <v>14</v>
      </c>
      <c r="H584">
        <v>2314</v>
      </c>
      <c r="I584">
        <v>457</v>
      </c>
      <c r="J584">
        <v>1104</v>
      </c>
      <c r="K584">
        <v>0.41399999999999998</v>
      </c>
      <c r="L584">
        <v>124</v>
      </c>
      <c r="M584">
        <v>364</v>
      </c>
      <c r="N584">
        <v>0.34100000000000003</v>
      </c>
      <c r="O584">
        <v>333</v>
      </c>
      <c r="P584">
        <v>740</v>
      </c>
      <c r="Q584">
        <v>0.45</v>
      </c>
      <c r="R584">
        <v>0.47</v>
      </c>
      <c r="S584">
        <v>186</v>
      </c>
      <c r="T584">
        <v>227</v>
      </c>
      <c r="U584">
        <v>0.81899999999999995</v>
      </c>
      <c r="V584">
        <v>38</v>
      </c>
      <c r="W584">
        <v>246</v>
      </c>
      <c r="X584">
        <v>284</v>
      </c>
      <c r="Y584">
        <v>323</v>
      </c>
      <c r="Z584">
        <v>65</v>
      </c>
      <c r="AA584">
        <v>12</v>
      </c>
      <c r="AB584">
        <v>172</v>
      </c>
      <c r="AC584">
        <v>189</v>
      </c>
      <c r="AD584">
        <v>1224</v>
      </c>
    </row>
    <row r="585" spans="1:30">
      <c r="A585" s="72">
        <v>441</v>
      </c>
      <c r="B585" t="s">
        <v>1200</v>
      </c>
      <c r="C585" t="s">
        <v>766</v>
      </c>
      <c r="D585">
        <v>30</v>
      </c>
      <c r="E585" t="s">
        <v>772</v>
      </c>
      <c r="F585">
        <v>79</v>
      </c>
      <c r="G585">
        <v>3</v>
      </c>
      <c r="H585">
        <v>1395</v>
      </c>
      <c r="I585">
        <v>168</v>
      </c>
      <c r="J585">
        <v>420</v>
      </c>
      <c r="K585">
        <v>0.4</v>
      </c>
      <c r="L585">
        <v>101</v>
      </c>
      <c r="M585">
        <v>252</v>
      </c>
      <c r="N585">
        <v>0.40100000000000002</v>
      </c>
      <c r="O585">
        <v>67</v>
      </c>
      <c r="P585">
        <v>168</v>
      </c>
      <c r="Q585">
        <v>0.39900000000000002</v>
      </c>
      <c r="R585">
        <v>0.52</v>
      </c>
      <c r="S585">
        <v>22</v>
      </c>
      <c r="T585">
        <v>33</v>
      </c>
      <c r="U585">
        <v>0.66700000000000004</v>
      </c>
      <c r="V585">
        <v>43</v>
      </c>
      <c r="W585">
        <v>233</v>
      </c>
      <c r="X585">
        <v>276</v>
      </c>
      <c r="Y585">
        <v>66</v>
      </c>
      <c r="Z585">
        <v>26</v>
      </c>
      <c r="AA585">
        <v>13</v>
      </c>
      <c r="AB585">
        <v>44</v>
      </c>
      <c r="AC585">
        <v>156</v>
      </c>
      <c r="AD585">
        <v>459</v>
      </c>
    </row>
    <row r="586" spans="1:30">
      <c r="A586" s="72">
        <v>441</v>
      </c>
      <c r="B586" t="s">
        <v>1200</v>
      </c>
      <c r="C586" t="s">
        <v>766</v>
      </c>
      <c r="D586">
        <v>30</v>
      </c>
      <c r="E586" t="s">
        <v>795</v>
      </c>
      <c r="F586">
        <v>52</v>
      </c>
      <c r="G586">
        <v>0</v>
      </c>
      <c r="H586">
        <v>748</v>
      </c>
      <c r="I586">
        <v>92</v>
      </c>
      <c r="J586">
        <v>230</v>
      </c>
      <c r="K586">
        <v>0.4</v>
      </c>
      <c r="L586">
        <v>52</v>
      </c>
      <c r="M586">
        <v>133</v>
      </c>
      <c r="N586">
        <v>0.39100000000000001</v>
      </c>
      <c r="O586">
        <v>40</v>
      </c>
      <c r="P586">
        <v>97</v>
      </c>
      <c r="Q586">
        <v>0.41199999999999998</v>
      </c>
      <c r="R586">
        <v>0.51300000000000001</v>
      </c>
      <c r="S586">
        <v>12</v>
      </c>
      <c r="T586">
        <v>18</v>
      </c>
      <c r="U586">
        <v>0.66700000000000004</v>
      </c>
      <c r="V586">
        <v>24</v>
      </c>
      <c r="W586">
        <v>150</v>
      </c>
      <c r="X586">
        <v>174</v>
      </c>
      <c r="Y586">
        <v>44</v>
      </c>
      <c r="Z586">
        <v>17</v>
      </c>
      <c r="AA586">
        <v>8</v>
      </c>
      <c r="AB586">
        <v>27</v>
      </c>
      <c r="AC586">
        <v>88</v>
      </c>
      <c r="AD586">
        <v>248</v>
      </c>
    </row>
    <row r="587" spans="1:30">
      <c r="A587" s="72">
        <v>441</v>
      </c>
      <c r="B587" t="s">
        <v>1200</v>
      </c>
      <c r="C587" t="s">
        <v>766</v>
      </c>
      <c r="D587">
        <v>30</v>
      </c>
      <c r="E587" t="s">
        <v>797</v>
      </c>
      <c r="F587">
        <v>27</v>
      </c>
      <c r="G587">
        <v>3</v>
      </c>
      <c r="H587">
        <v>647</v>
      </c>
      <c r="I587">
        <v>76</v>
      </c>
      <c r="J587">
        <v>190</v>
      </c>
      <c r="K587">
        <v>0.4</v>
      </c>
      <c r="L587">
        <v>49</v>
      </c>
      <c r="M587">
        <v>119</v>
      </c>
      <c r="N587">
        <v>0.41199999999999998</v>
      </c>
      <c r="O587">
        <v>27</v>
      </c>
      <c r="P587">
        <v>71</v>
      </c>
      <c r="Q587">
        <v>0.38</v>
      </c>
      <c r="R587">
        <v>0.52900000000000003</v>
      </c>
      <c r="S587">
        <v>10</v>
      </c>
      <c r="T587">
        <v>15</v>
      </c>
      <c r="U587">
        <v>0.66700000000000004</v>
      </c>
      <c r="V587">
        <v>19</v>
      </c>
      <c r="W587">
        <v>83</v>
      </c>
      <c r="X587">
        <v>102</v>
      </c>
      <c r="Y587">
        <v>22</v>
      </c>
      <c r="Z587">
        <v>9</v>
      </c>
      <c r="AA587">
        <v>5</v>
      </c>
      <c r="AB587">
        <v>17</v>
      </c>
      <c r="AC587">
        <v>68</v>
      </c>
      <c r="AD587">
        <v>211</v>
      </c>
    </row>
    <row r="588" spans="1:30">
      <c r="A588" s="72">
        <v>442</v>
      </c>
      <c r="B588" t="s">
        <v>1201</v>
      </c>
      <c r="C588" t="s">
        <v>794</v>
      </c>
      <c r="D588">
        <v>34</v>
      </c>
      <c r="E588" t="s">
        <v>851</v>
      </c>
      <c r="F588">
        <v>50</v>
      </c>
      <c r="G588">
        <v>2</v>
      </c>
      <c r="H588">
        <v>609</v>
      </c>
      <c r="I588">
        <v>71</v>
      </c>
      <c r="J588">
        <v>149</v>
      </c>
      <c r="K588">
        <v>0.47699999999999998</v>
      </c>
      <c r="L588">
        <v>34</v>
      </c>
      <c r="M588">
        <v>78</v>
      </c>
      <c r="N588">
        <v>0.436</v>
      </c>
      <c r="O588">
        <v>37</v>
      </c>
      <c r="P588">
        <v>71</v>
      </c>
      <c r="Q588">
        <v>0.52100000000000002</v>
      </c>
      <c r="R588">
        <v>0.59099999999999997</v>
      </c>
      <c r="S588">
        <v>14</v>
      </c>
      <c r="T588">
        <v>22</v>
      </c>
      <c r="U588">
        <v>0.63600000000000001</v>
      </c>
      <c r="V588">
        <v>8</v>
      </c>
      <c r="W588">
        <v>115</v>
      </c>
      <c r="X588">
        <v>123</v>
      </c>
      <c r="Y588">
        <v>27</v>
      </c>
      <c r="Z588">
        <v>43</v>
      </c>
      <c r="AA588">
        <v>5</v>
      </c>
      <c r="AB588">
        <v>25</v>
      </c>
      <c r="AC588">
        <v>41</v>
      </c>
      <c r="AD588">
        <v>190</v>
      </c>
    </row>
    <row r="589" spans="1:30">
      <c r="A589" s="72">
        <v>443</v>
      </c>
      <c r="B589" t="s">
        <v>1202</v>
      </c>
      <c r="C589" t="s">
        <v>769</v>
      </c>
      <c r="D589">
        <v>24</v>
      </c>
      <c r="E589" t="s">
        <v>772</v>
      </c>
      <c r="F589">
        <v>75</v>
      </c>
      <c r="G589">
        <v>13</v>
      </c>
      <c r="H589">
        <v>1439</v>
      </c>
      <c r="I589">
        <v>196</v>
      </c>
      <c r="J589">
        <v>483</v>
      </c>
      <c r="K589">
        <v>0.40600000000000003</v>
      </c>
      <c r="L589">
        <v>55</v>
      </c>
      <c r="M589">
        <v>174</v>
      </c>
      <c r="N589">
        <v>0.316</v>
      </c>
      <c r="O589">
        <v>141</v>
      </c>
      <c r="P589">
        <v>309</v>
      </c>
      <c r="Q589">
        <v>0.45600000000000002</v>
      </c>
      <c r="R589">
        <v>0.46300000000000002</v>
      </c>
      <c r="S589">
        <v>67</v>
      </c>
      <c r="T589">
        <v>92</v>
      </c>
      <c r="U589">
        <v>0.72799999999999998</v>
      </c>
      <c r="V589">
        <v>37</v>
      </c>
      <c r="W589">
        <v>143</v>
      </c>
      <c r="X589">
        <v>180</v>
      </c>
      <c r="Y589">
        <v>109</v>
      </c>
      <c r="Z589">
        <v>33</v>
      </c>
      <c r="AA589">
        <v>13</v>
      </c>
      <c r="AB589">
        <v>79</v>
      </c>
      <c r="AC589">
        <v>131</v>
      </c>
      <c r="AD589">
        <v>514</v>
      </c>
    </row>
    <row r="590" spans="1:30">
      <c r="A590" s="72">
        <v>443</v>
      </c>
      <c r="B590" t="s">
        <v>1202</v>
      </c>
      <c r="C590" t="s">
        <v>769</v>
      </c>
      <c r="D590">
        <v>24</v>
      </c>
      <c r="E590" t="s">
        <v>788</v>
      </c>
      <c r="F590">
        <v>32</v>
      </c>
      <c r="G590">
        <v>0</v>
      </c>
      <c r="H590">
        <v>455</v>
      </c>
      <c r="I590">
        <v>65</v>
      </c>
      <c r="J590">
        <v>161</v>
      </c>
      <c r="K590">
        <v>0.40400000000000003</v>
      </c>
      <c r="L590">
        <v>20</v>
      </c>
      <c r="M590">
        <v>63</v>
      </c>
      <c r="N590">
        <v>0.317</v>
      </c>
      <c r="O590">
        <v>45</v>
      </c>
      <c r="P590">
        <v>98</v>
      </c>
      <c r="Q590">
        <v>0.45900000000000002</v>
      </c>
      <c r="R590">
        <v>0.46600000000000003</v>
      </c>
      <c r="S590">
        <v>22</v>
      </c>
      <c r="T590">
        <v>29</v>
      </c>
      <c r="U590">
        <v>0.75900000000000001</v>
      </c>
      <c r="V590">
        <v>16</v>
      </c>
      <c r="W590">
        <v>28</v>
      </c>
      <c r="X590">
        <v>44</v>
      </c>
      <c r="Y590">
        <v>36</v>
      </c>
      <c r="Z590">
        <v>10</v>
      </c>
      <c r="AA590">
        <v>6</v>
      </c>
      <c r="AB590">
        <v>23</v>
      </c>
      <c r="AC590">
        <v>48</v>
      </c>
      <c r="AD590">
        <v>172</v>
      </c>
    </row>
    <row r="591" spans="1:30">
      <c r="A591" s="72">
        <v>443</v>
      </c>
      <c r="B591" t="s">
        <v>1202</v>
      </c>
      <c r="C591" t="s">
        <v>769</v>
      </c>
      <c r="D591">
        <v>24</v>
      </c>
      <c r="E591" t="s">
        <v>867</v>
      </c>
      <c r="F591">
        <v>43</v>
      </c>
      <c r="G591">
        <v>13</v>
      </c>
      <c r="H591">
        <v>984</v>
      </c>
      <c r="I591">
        <v>131</v>
      </c>
      <c r="J591">
        <v>322</v>
      </c>
      <c r="K591">
        <v>0.40699999999999997</v>
      </c>
      <c r="L591">
        <v>35</v>
      </c>
      <c r="M591">
        <v>111</v>
      </c>
      <c r="N591">
        <v>0.315</v>
      </c>
      <c r="O591">
        <v>96</v>
      </c>
      <c r="P591">
        <v>211</v>
      </c>
      <c r="Q591">
        <v>0.45500000000000002</v>
      </c>
      <c r="R591">
        <v>0.46100000000000002</v>
      </c>
      <c r="S591">
        <v>45</v>
      </c>
      <c r="T591">
        <v>63</v>
      </c>
      <c r="U591">
        <v>0.71399999999999997</v>
      </c>
      <c r="V591">
        <v>21</v>
      </c>
      <c r="W591">
        <v>115</v>
      </c>
      <c r="X591">
        <v>136</v>
      </c>
      <c r="Y591">
        <v>73</v>
      </c>
      <c r="Z591">
        <v>23</v>
      </c>
      <c r="AA591">
        <v>7</v>
      </c>
      <c r="AB591">
        <v>56</v>
      </c>
      <c r="AC591">
        <v>83</v>
      </c>
      <c r="AD591">
        <v>342</v>
      </c>
    </row>
    <row r="592" spans="1:30">
      <c r="A592" s="72">
        <v>444</v>
      </c>
      <c r="B592" t="s">
        <v>1529</v>
      </c>
      <c r="C592" t="s">
        <v>811</v>
      </c>
      <c r="D592">
        <v>20</v>
      </c>
      <c r="E592" t="s">
        <v>792</v>
      </c>
      <c r="F592">
        <v>82</v>
      </c>
      <c r="G592">
        <v>72</v>
      </c>
      <c r="H592">
        <v>2605</v>
      </c>
      <c r="I592">
        <v>519</v>
      </c>
      <c r="J592">
        <v>1206</v>
      </c>
      <c r="K592">
        <v>0.43</v>
      </c>
      <c r="L592">
        <v>119</v>
      </c>
      <c r="M592">
        <v>296</v>
      </c>
      <c r="N592">
        <v>0.40200000000000002</v>
      </c>
      <c r="O592">
        <v>400</v>
      </c>
      <c r="P592">
        <v>910</v>
      </c>
      <c r="Q592">
        <v>0.44</v>
      </c>
      <c r="R592">
        <v>0.48</v>
      </c>
      <c r="S592">
        <v>214</v>
      </c>
      <c r="T592">
        <v>255</v>
      </c>
      <c r="U592">
        <v>0.83899999999999997</v>
      </c>
      <c r="V592">
        <v>57</v>
      </c>
      <c r="W592">
        <v>179</v>
      </c>
      <c r="X592">
        <v>236</v>
      </c>
      <c r="Y592">
        <v>243</v>
      </c>
      <c r="Z592">
        <v>44</v>
      </c>
      <c r="AA592">
        <v>6</v>
      </c>
      <c r="AB592">
        <v>185</v>
      </c>
      <c r="AC592">
        <v>186</v>
      </c>
      <c r="AD592">
        <v>1371</v>
      </c>
    </row>
    <row r="593" spans="1:30">
      <c r="A593" s="72">
        <v>445</v>
      </c>
      <c r="B593" t="s">
        <v>1530</v>
      </c>
      <c r="C593" t="s">
        <v>769</v>
      </c>
      <c r="D593">
        <v>21</v>
      </c>
      <c r="E593" t="s">
        <v>772</v>
      </c>
      <c r="F593">
        <v>79</v>
      </c>
      <c r="G593">
        <v>27</v>
      </c>
      <c r="H593">
        <v>1802</v>
      </c>
      <c r="I593">
        <v>240</v>
      </c>
      <c r="J593">
        <v>557</v>
      </c>
      <c r="K593">
        <v>0.43099999999999999</v>
      </c>
      <c r="L593">
        <v>167</v>
      </c>
      <c r="M593">
        <v>396</v>
      </c>
      <c r="N593">
        <v>0.42199999999999999</v>
      </c>
      <c r="O593">
        <v>73</v>
      </c>
      <c r="P593">
        <v>161</v>
      </c>
      <c r="Q593">
        <v>0.45300000000000001</v>
      </c>
      <c r="R593">
        <v>0.58099999999999996</v>
      </c>
      <c r="S593">
        <v>75</v>
      </c>
      <c r="T593">
        <v>93</v>
      </c>
      <c r="U593">
        <v>0.80600000000000005</v>
      </c>
      <c r="V593">
        <v>21</v>
      </c>
      <c r="W593">
        <v>113</v>
      </c>
      <c r="X593">
        <v>134</v>
      </c>
      <c r="Y593">
        <v>117</v>
      </c>
      <c r="Z593">
        <v>37</v>
      </c>
      <c r="AA593">
        <v>10</v>
      </c>
      <c r="AB593">
        <v>45</v>
      </c>
      <c r="AC593">
        <v>155</v>
      </c>
      <c r="AD593">
        <v>722</v>
      </c>
    </row>
    <row r="594" spans="1:30">
      <c r="A594" s="72">
        <v>445</v>
      </c>
      <c r="B594" t="s">
        <v>1530</v>
      </c>
      <c r="C594" t="s">
        <v>769</v>
      </c>
      <c r="D594">
        <v>21</v>
      </c>
      <c r="E594" t="s">
        <v>797</v>
      </c>
      <c r="F594">
        <v>54</v>
      </c>
      <c r="G594">
        <v>4</v>
      </c>
      <c r="H594">
        <v>1108</v>
      </c>
      <c r="I594">
        <v>153</v>
      </c>
      <c r="J594">
        <v>347</v>
      </c>
      <c r="K594">
        <v>0.441</v>
      </c>
      <c r="L594">
        <v>99</v>
      </c>
      <c r="M594">
        <v>245</v>
      </c>
      <c r="N594">
        <v>0.40400000000000003</v>
      </c>
      <c r="O594">
        <v>54</v>
      </c>
      <c r="P594">
        <v>102</v>
      </c>
      <c r="Q594">
        <v>0.52900000000000003</v>
      </c>
      <c r="R594">
        <v>0.58399999999999996</v>
      </c>
      <c r="S594">
        <v>44</v>
      </c>
      <c r="T594">
        <v>54</v>
      </c>
      <c r="U594">
        <v>0.81499999999999995</v>
      </c>
      <c r="V594">
        <v>14</v>
      </c>
      <c r="W594">
        <v>64</v>
      </c>
      <c r="X594">
        <v>78</v>
      </c>
      <c r="Y594">
        <v>59</v>
      </c>
      <c r="Z594">
        <v>24</v>
      </c>
      <c r="AA594">
        <v>8</v>
      </c>
      <c r="AB594">
        <v>26</v>
      </c>
      <c r="AC594">
        <v>106</v>
      </c>
      <c r="AD594">
        <v>449</v>
      </c>
    </row>
    <row r="595" spans="1:30">
      <c r="A595" s="72">
        <v>445</v>
      </c>
      <c r="B595" t="s">
        <v>1530</v>
      </c>
      <c r="C595" t="s">
        <v>769</v>
      </c>
      <c r="D595">
        <v>21</v>
      </c>
      <c r="E595" t="s">
        <v>795</v>
      </c>
      <c r="F595">
        <v>25</v>
      </c>
      <c r="G595">
        <v>23</v>
      </c>
      <c r="H595">
        <v>694</v>
      </c>
      <c r="I595">
        <v>87</v>
      </c>
      <c r="J595">
        <v>210</v>
      </c>
      <c r="K595">
        <v>0.41399999999999998</v>
      </c>
      <c r="L595">
        <v>68</v>
      </c>
      <c r="M595">
        <v>151</v>
      </c>
      <c r="N595">
        <v>0.45</v>
      </c>
      <c r="O595">
        <v>19</v>
      </c>
      <c r="P595">
        <v>59</v>
      </c>
      <c r="Q595">
        <v>0.32200000000000001</v>
      </c>
      <c r="R595">
        <v>0.57599999999999996</v>
      </c>
      <c r="S595">
        <v>31</v>
      </c>
      <c r="T595">
        <v>39</v>
      </c>
      <c r="U595">
        <v>0.79500000000000004</v>
      </c>
      <c r="V595">
        <v>7</v>
      </c>
      <c r="W595">
        <v>49</v>
      </c>
      <c r="X595">
        <v>56</v>
      </c>
      <c r="Y595">
        <v>58</v>
      </c>
      <c r="Z595">
        <v>13</v>
      </c>
      <c r="AA595">
        <v>2</v>
      </c>
      <c r="AB595">
        <v>19</v>
      </c>
      <c r="AC595">
        <v>49</v>
      </c>
      <c r="AD595">
        <v>273</v>
      </c>
    </row>
    <row r="596" spans="1:30">
      <c r="A596" s="72">
        <v>446</v>
      </c>
      <c r="B596" t="s">
        <v>1205</v>
      </c>
      <c r="C596" t="s">
        <v>769</v>
      </c>
      <c r="D596">
        <v>28</v>
      </c>
      <c r="E596" t="s">
        <v>772</v>
      </c>
      <c r="F596">
        <v>62</v>
      </c>
      <c r="G596">
        <v>41</v>
      </c>
      <c r="H596">
        <v>1481</v>
      </c>
      <c r="I596">
        <v>167</v>
      </c>
      <c r="J596">
        <v>446</v>
      </c>
      <c r="K596">
        <v>0.374</v>
      </c>
      <c r="L596">
        <v>95</v>
      </c>
      <c r="M596">
        <v>273</v>
      </c>
      <c r="N596">
        <v>0.34799999999999998</v>
      </c>
      <c r="O596">
        <v>72</v>
      </c>
      <c r="P596">
        <v>173</v>
      </c>
      <c r="Q596">
        <v>0.41599999999999998</v>
      </c>
      <c r="R596">
        <v>0.48099999999999998</v>
      </c>
      <c r="S596">
        <v>36</v>
      </c>
      <c r="T596">
        <v>45</v>
      </c>
      <c r="U596">
        <v>0.8</v>
      </c>
      <c r="V596">
        <v>27</v>
      </c>
      <c r="W596">
        <v>156</v>
      </c>
      <c r="X596">
        <v>183</v>
      </c>
      <c r="Y596">
        <v>112</v>
      </c>
      <c r="Z596">
        <v>59</v>
      </c>
      <c r="AA596">
        <v>24</v>
      </c>
      <c r="AB596">
        <v>50</v>
      </c>
      <c r="AC596">
        <v>127</v>
      </c>
      <c r="AD596">
        <v>465</v>
      </c>
    </row>
    <row r="597" spans="1:30">
      <c r="A597" s="72">
        <v>446</v>
      </c>
      <c r="B597" t="s">
        <v>1205</v>
      </c>
      <c r="C597" t="s">
        <v>769</v>
      </c>
      <c r="D597">
        <v>28</v>
      </c>
      <c r="E597" t="s">
        <v>778</v>
      </c>
      <c r="F597">
        <v>42</v>
      </c>
      <c r="G597">
        <v>40</v>
      </c>
      <c r="H597">
        <v>1099</v>
      </c>
      <c r="I597">
        <v>133</v>
      </c>
      <c r="J597">
        <v>348</v>
      </c>
      <c r="K597">
        <v>0.38200000000000001</v>
      </c>
      <c r="L597">
        <v>74</v>
      </c>
      <c r="M597">
        <v>202</v>
      </c>
      <c r="N597">
        <v>0.36599999999999999</v>
      </c>
      <c r="O597">
        <v>59</v>
      </c>
      <c r="P597">
        <v>146</v>
      </c>
      <c r="Q597">
        <v>0.40400000000000003</v>
      </c>
      <c r="R597">
        <v>0.48899999999999999</v>
      </c>
      <c r="S597">
        <v>34</v>
      </c>
      <c r="T597">
        <v>41</v>
      </c>
      <c r="U597">
        <v>0.82899999999999996</v>
      </c>
      <c r="V597">
        <v>19</v>
      </c>
      <c r="W597">
        <v>110</v>
      </c>
      <c r="X597">
        <v>129</v>
      </c>
      <c r="Y597">
        <v>91</v>
      </c>
      <c r="Z597">
        <v>47</v>
      </c>
      <c r="AA597">
        <v>20</v>
      </c>
      <c r="AB597">
        <v>38</v>
      </c>
      <c r="AC597">
        <v>92</v>
      </c>
      <c r="AD597">
        <v>374</v>
      </c>
    </row>
    <row r="598" spans="1:30">
      <c r="A598" s="72">
        <v>446</v>
      </c>
      <c r="B598" t="s">
        <v>1205</v>
      </c>
      <c r="C598" t="s">
        <v>769</v>
      </c>
      <c r="D598">
        <v>28</v>
      </c>
      <c r="E598" t="s">
        <v>800</v>
      </c>
      <c r="F598">
        <v>20</v>
      </c>
      <c r="G598">
        <v>1</v>
      </c>
      <c r="H598">
        <v>382</v>
      </c>
      <c r="I598">
        <v>34</v>
      </c>
      <c r="J598">
        <v>98</v>
      </c>
      <c r="K598">
        <v>0.34699999999999998</v>
      </c>
      <c r="L598">
        <v>21</v>
      </c>
      <c r="M598">
        <v>71</v>
      </c>
      <c r="N598">
        <v>0.29599999999999999</v>
      </c>
      <c r="O598">
        <v>13</v>
      </c>
      <c r="P598">
        <v>27</v>
      </c>
      <c r="Q598">
        <v>0.48099999999999998</v>
      </c>
      <c r="R598">
        <v>0.45400000000000001</v>
      </c>
      <c r="S598">
        <v>2</v>
      </c>
      <c r="T598">
        <v>4</v>
      </c>
      <c r="U598">
        <v>0.5</v>
      </c>
      <c r="V598">
        <v>8</v>
      </c>
      <c r="W598">
        <v>46</v>
      </c>
      <c r="X598">
        <v>54</v>
      </c>
      <c r="Y598">
        <v>21</v>
      </c>
      <c r="Z598">
        <v>12</v>
      </c>
      <c r="AA598">
        <v>4</v>
      </c>
      <c r="AB598">
        <v>12</v>
      </c>
      <c r="AC598">
        <v>35</v>
      </c>
      <c r="AD598">
        <v>91</v>
      </c>
    </row>
    <row r="599" spans="1:30">
      <c r="A599" s="72">
        <v>447</v>
      </c>
      <c r="B599" t="s">
        <v>1206</v>
      </c>
      <c r="C599" t="s">
        <v>766</v>
      </c>
      <c r="D599">
        <v>24</v>
      </c>
      <c r="E599" t="s">
        <v>869</v>
      </c>
      <c r="F599">
        <v>80</v>
      </c>
      <c r="G599">
        <v>79</v>
      </c>
      <c r="H599">
        <v>2548</v>
      </c>
      <c r="I599">
        <v>519</v>
      </c>
      <c r="J599">
        <v>945</v>
      </c>
      <c r="K599">
        <v>0.54900000000000004</v>
      </c>
      <c r="L599">
        <v>79</v>
      </c>
      <c r="M599">
        <v>214</v>
      </c>
      <c r="N599">
        <v>0.36899999999999999</v>
      </c>
      <c r="O599">
        <v>440</v>
      </c>
      <c r="P599">
        <v>731</v>
      </c>
      <c r="Q599">
        <v>0.60199999999999998</v>
      </c>
      <c r="R599">
        <v>0.59099999999999997</v>
      </c>
      <c r="S599">
        <v>237</v>
      </c>
      <c r="T599">
        <v>302</v>
      </c>
      <c r="U599">
        <v>0.78500000000000003</v>
      </c>
      <c r="V599">
        <v>124</v>
      </c>
      <c r="W599">
        <v>425</v>
      </c>
      <c r="X599">
        <v>549</v>
      </c>
      <c r="Y599">
        <v>248</v>
      </c>
      <c r="Z599">
        <v>73</v>
      </c>
      <c r="AA599">
        <v>52</v>
      </c>
      <c r="AB599">
        <v>154</v>
      </c>
      <c r="AC599">
        <v>241</v>
      </c>
      <c r="AD599">
        <v>1354</v>
      </c>
    </row>
    <row r="600" spans="1:30">
      <c r="A600" s="72">
        <v>448</v>
      </c>
      <c r="B600" t="s">
        <v>1531</v>
      </c>
      <c r="C600" t="s">
        <v>769</v>
      </c>
      <c r="D600">
        <v>26</v>
      </c>
      <c r="E600" t="s">
        <v>831</v>
      </c>
      <c r="F600">
        <v>1</v>
      </c>
      <c r="G600">
        <v>0</v>
      </c>
      <c r="H600">
        <v>4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0</v>
      </c>
      <c r="P600">
        <v>0</v>
      </c>
      <c r="R600">
        <v>1.5</v>
      </c>
      <c r="S600">
        <v>0</v>
      </c>
      <c r="T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3</v>
      </c>
    </row>
    <row r="601" spans="1:30">
      <c r="A601" s="72">
        <v>449</v>
      </c>
      <c r="B601" t="s">
        <v>1410</v>
      </c>
      <c r="C601" t="s">
        <v>811</v>
      </c>
      <c r="D601">
        <v>22</v>
      </c>
      <c r="E601" t="s">
        <v>797</v>
      </c>
      <c r="F601">
        <v>79</v>
      </c>
      <c r="G601">
        <v>79</v>
      </c>
      <c r="H601">
        <v>2700</v>
      </c>
      <c r="I601">
        <v>540</v>
      </c>
      <c r="J601">
        <v>960</v>
      </c>
      <c r="K601">
        <v>0.56299999999999994</v>
      </c>
      <c r="L601">
        <v>0</v>
      </c>
      <c r="M601">
        <v>6</v>
      </c>
      <c r="N601">
        <v>0</v>
      </c>
      <c r="O601">
        <v>540</v>
      </c>
      <c r="P601">
        <v>954</v>
      </c>
      <c r="Q601">
        <v>0.56599999999999995</v>
      </c>
      <c r="R601">
        <v>0.56299999999999994</v>
      </c>
      <c r="S601">
        <v>257</v>
      </c>
      <c r="T601">
        <v>428</v>
      </c>
      <c r="U601">
        <v>0.6</v>
      </c>
      <c r="V601">
        <v>172</v>
      </c>
      <c r="W601">
        <v>525</v>
      </c>
      <c r="X601">
        <v>697</v>
      </c>
      <c r="Y601">
        <v>610</v>
      </c>
      <c r="Z601">
        <v>112</v>
      </c>
      <c r="AA601">
        <v>61</v>
      </c>
      <c r="AB601">
        <v>274</v>
      </c>
      <c r="AC601">
        <v>209</v>
      </c>
      <c r="AD601">
        <v>1337</v>
      </c>
    </row>
    <row r="602" spans="1:30">
      <c r="A602" s="72">
        <v>450</v>
      </c>
      <c r="B602" t="s">
        <v>1207</v>
      </c>
      <c r="C602" t="s">
        <v>1532</v>
      </c>
      <c r="D602">
        <v>29</v>
      </c>
      <c r="E602" t="s">
        <v>772</v>
      </c>
      <c r="F602">
        <v>56</v>
      </c>
      <c r="G602">
        <v>9</v>
      </c>
      <c r="H602">
        <v>1064</v>
      </c>
      <c r="I602">
        <v>133</v>
      </c>
      <c r="J602">
        <v>350</v>
      </c>
      <c r="K602">
        <v>0.38</v>
      </c>
      <c r="L602">
        <v>28</v>
      </c>
      <c r="M602">
        <v>104</v>
      </c>
      <c r="N602">
        <v>0.26900000000000002</v>
      </c>
      <c r="O602">
        <v>105</v>
      </c>
      <c r="P602">
        <v>246</v>
      </c>
      <c r="Q602">
        <v>0.42699999999999999</v>
      </c>
      <c r="R602">
        <v>0.42</v>
      </c>
      <c r="S602">
        <v>72</v>
      </c>
      <c r="T602">
        <v>97</v>
      </c>
      <c r="U602">
        <v>0.74199999999999999</v>
      </c>
      <c r="V602">
        <v>27</v>
      </c>
      <c r="W602">
        <v>99</v>
      </c>
      <c r="X602">
        <v>126</v>
      </c>
      <c r="Y602">
        <v>128</v>
      </c>
      <c r="Z602">
        <v>29</v>
      </c>
      <c r="AA602">
        <v>15</v>
      </c>
      <c r="AB602">
        <v>68</v>
      </c>
      <c r="AC602">
        <v>89</v>
      </c>
      <c r="AD602">
        <v>366</v>
      </c>
    </row>
    <row r="603" spans="1:30">
      <c r="A603" s="72">
        <v>450</v>
      </c>
      <c r="B603" t="s">
        <v>1207</v>
      </c>
      <c r="C603" t="s">
        <v>769</v>
      </c>
      <c r="D603">
        <v>29</v>
      </c>
      <c r="E603" t="s">
        <v>812</v>
      </c>
      <c r="F603">
        <v>41</v>
      </c>
      <c r="G603">
        <v>9</v>
      </c>
      <c r="H603">
        <v>845</v>
      </c>
      <c r="I603">
        <v>104</v>
      </c>
      <c r="J603">
        <v>286</v>
      </c>
      <c r="K603">
        <v>0.36399999999999999</v>
      </c>
      <c r="L603">
        <v>19</v>
      </c>
      <c r="M603">
        <v>83</v>
      </c>
      <c r="N603">
        <v>0.22900000000000001</v>
      </c>
      <c r="O603">
        <v>85</v>
      </c>
      <c r="P603">
        <v>203</v>
      </c>
      <c r="Q603">
        <v>0.41899999999999998</v>
      </c>
      <c r="R603">
        <v>0.39700000000000002</v>
      </c>
      <c r="S603">
        <v>56</v>
      </c>
      <c r="T603">
        <v>72</v>
      </c>
      <c r="U603">
        <v>0.77800000000000002</v>
      </c>
      <c r="V603">
        <v>23</v>
      </c>
      <c r="W603">
        <v>77</v>
      </c>
      <c r="X603">
        <v>100</v>
      </c>
      <c r="Y603">
        <v>95</v>
      </c>
      <c r="Z603">
        <v>18</v>
      </c>
      <c r="AA603">
        <v>14</v>
      </c>
      <c r="AB603">
        <v>56</v>
      </c>
      <c r="AC603">
        <v>68</v>
      </c>
      <c r="AD603">
        <v>283</v>
      </c>
    </row>
    <row r="604" spans="1:30">
      <c r="A604" s="72">
        <v>450</v>
      </c>
      <c r="B604" t="s">
        <v>1207</v>
      </c>
      <c r="C604" t="s">
        <v>794</v>
      </c>
      <c r="D604">
        <v>29</v>
      </c>
      <c r="E604" t="s">
        <v>797</v>
      </c>
      <c r="F604">
        <v>15</v>
      </c>
      <c r="G604">
        <v>0</v>
      </c>
      <c r="H604">
        <v>219</v>
      </c>
      <c r="I604">
        <v>29</v>
      </c>
      <c r="J604">
        <v>64</v>
      </c>
      <c r="K604">
        <v>0.45300000000000001</v>
      </c>
      <c r="L604">
        <v>9</v>
      </c>
      <c r="M604">
        <v>21</v>
      </c>
      <c r="N604">
        <v>0.42899999999999999</v>
      </c>
      <c r="O604">
        <v>20</v>
      </c>
      <c r="P604">
        <v>43</v>
      </c>
      <c r="Q604">
        <v>0.46500000000000002</v>
      </c>
      <c r="R604">
        <v>0.52300000000000002</v>
      </c>
      <c r="S604">
        <v>16</v>
      </c>
      <c r="T604">
        <v>25</v>
      </c>
      <c r="U604">
        <v>0.64</v>
      </c>
      <c r="V604">
        <v>4</v>
      </c>
      <c r="W604">
        <v>22</v>
      </c>
      <c r="X604">
        <v>26</v>
      </c>
      <c r="Y604">
        <v>33</v>
      </c>
      <c r="Z604">
        <v>11</v>
      </c>
      <c r="AA604">
        <v>1</v>
      </c>
      <c r="AB604">
        <v>12</v>
      </c>
      <c r="AC604">
        <v>21</v>
      </c>
      <c r="AD604">
        <v>83</v>
      </c>
    </row>
    <row r="605" spans="1:30">
      <c r="A605" s="72">
        <v>451</v>
      </c>
      <c r="B605" t="s">
        <v>1411</v>
      </c>
      <c r="C605" t="s">
        <v>811</v>
      </c>
      <c r="D605">
        <v>21</v>
      </c>
      <c r="E605" t="s">
        <v>792</v>
      </c>
      <c r="F605">
        <v>1</v>
      </c>
      <c r="G605">
        <v>0</v>
      </c>
      <c r="H605">
        <v>2</v>
      </c>
      <c r="I605">
        <v>0</v>
      </c>
      <c r="J605">
        <v>0</v>
      </c>
      <c r="L605">
        <v>0</v>
      </c>
      <c r="M605">
        <v>0</v>
      </c>
      <c r="O605">
        <v>0</v>
      </c>
      <c r="P605">
        <v>0</v>
      </c>
      <c r="S605">
        <v>0</v>
      </c>
      <c r="T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>
      <c r="A606" s="72">
        <v>452</v>
      </c>
      <c r="B606" t="s">
        <v>1533</v>
      </c>
      <c r="C606" t="s">
        <v>769</v>
      </c>
      <c r="D606">
        <v>19</v>
      </c>
      <c r="E606" t="s">
        <v>790</v>
      </c>
      <c r="F606">
        <v>20</v>
      </c>
      <c r="G606">
        <v>1</v>
      </c>
      <c r="H606">
        <v>141</v>
      </c>
      <c r="I606">
        <v>28</v>
      </c>
      <c r="J606">
        <v>63</v>
      </c>
      <c r="K606">
        <v>0.44400000000000001</v>
      </c>
      <c r="L606">
        <v>10</v>
      </c>
      <c r="M606">
        <v>29</v>
      </c>
      <c r="N606">
        <v>0.34499999999999997</v>
      </c>
      <c r="O606">
        <v>18</v>
      </c>
      <c r="P606">
        <v>34</v>
      </c>
      <c r="Q606">
        <v>0.52900000000000003</v>
      </c>
      <c r="R606">
        <v>0.52400000000000002</v>
      </c>
      <c r="S606">
        <v>9</v>
      </c>
      <c r="T606">
        <v>16</v>
      </c>
      <c r="U606">
        <v>0.56299999999999994</v>
      </c>
      <c r="V606">
        <v>3</v>
      </c>
      <c r="W606">
        <v>10</v>
      </c>
      <c r="X606">
        <v>13</v>
      </c>
      <c r="Y606">
        <v>13</v>
      </c>
      <c r="Z606">
        <v>1</v>
      </c>
      <c r="AA606">
        <v>0</v>
      </c>
      <c r="AB606">
        <v>11</v>
      </c>
      <c r="AC606">
        <v>9</v>
      </c>
      <c r="AD606">
        <v>75</v>
      </c>
    </row>
    <row r="607" spans="1:30">
      <c r="A607" s="72">
        <v>453</v>
      </c>
      <c r="B607" t="s">
        <v>1209</v>
      </c>
      <c r="C607" t="s">
        <v>769</v>
      </c>
      <c r="D607">
        <v>24</v>
      </c>
      <c r="E607" t="s">
        <v>855</v>
      </c>
      <c r="F607">
        <v>80</v>
      </c>
      <c r="G607">
        <v>60</v>
      </c>
      <c r="H607">
        <v>2200</v>
      </c>
      <c r="I607">
        <v>239</v>
      </c>
      <c r="J607">
        <v>567</v>
      </c>
      <c r="K607">
        <v>0.42199999999999999</v>
      </c>
      <c r="L607">
        <v>126</v>
      </c>
      <c r="M607">
        <v>346</v>
      </c>
      <c r="N607">
        <v>0.36399999999999999</v>
      </c>
      <c r="O607">
        <v>113</v>
      </c>
      <c r="P607">
        <v>221</v>
      </c>
      <c r="Q607">
        <v>0.51100000000000001</v>
      </c>
      <c r="R607">
        <v>0.53300000000000003</v>
      </c>
      <c r="S607">
        <v>104</v>
      </c>
      <c r="T607">
        <v>129</v>
      </c>
      <c r="U607">
        <v>0.80600000000000005</v>
      </c>
      <c r="V607">
        <v>57</v>
      </c>
      <c r="W607">
        <v>177</v>
      </c>
      <c r="X607">
        <v>234</v>
      </c>
      <c r="Y607">
        <v>321</v>
      </c>
      <c r="Z607">
        <v>143</v>
      </c>
      <c r="AA607">
        <v>28</v>
      </c>
      <c r="AB607">
        <v>123</v>
      </c>
      <c r="AC607">
        <v>201</v>
      </c>
      <c r="AD607">
        <v>708</v>
      </c>
    </row>
    <row r="608" spans="1:30">
      <c r="A608" s="72">
        <v>454</v>
      </c>
      <c r="B608" t="s">
        <v>1412</v>
      </c>
      <c r="C608" t="s">
        <v>811</v>
      </c>
      <c r="D608">
        <v>21</v>
      </c>
      <c r="E608" t="s">
        <v>772</v>
      </c>
      <c r="F608">
        <v>53</v>
      </c>
      <c r="G608">
        <v>50</v>
      </c>
      <c r="H608">
        <v>1508</v>
      </c>
      <c r="I608">
        <v>278</v>
      </c>
      <c r="J608">
        <v>650</v>
      </c>
      <c r="K608">
        <v>0.42799999999999999</v>
      </c>
      <c r="L608">
        <v>67</v>
      </c>
      <c r="M608">
        <v>208</v>
      </c>
      <c r="N608">
        <v>0.32200000000000001</v>
      </c>
      <c r="O608">
        <v>211</v>
      </c>
      <c r="P608">
        <v>442</v>
      </c>
      <c r="Q608">
        <v>0.47699999999999998</v>
      </c>
      <c r="R608">
        <v>0.47899999999999998</v>
      </c>
      <c r="S608">
        <v>99</v>
      </c>
      <c r="T608">
        <v>156</v>
      </c>
      <c r="U608">
        <v>0.63500000000000001</v>
      </c>
      <c r="V608">
        <v>32</v>
      </c>
      <c r="W608">
        <v>123</v>
      </c>
      <c r="X608">
        <v>155</v>
      </c>
      <c r="Y608">
        <v>252</v>
      </c>
      <c r="Z608">
        <v>67</v>
      </c>
      <c r="AA608">
        <v>20</v>
      </c>
      <c r="AB608">
        <v>154</v>
      </c>
      <c r="AC608">
        <v>129</v>
      </c>
      <c r="AD608">
        <v>722</v>
      </c>
    </row>
    <row r="609" spans="1:30">
      <c r="A609" s="72">
        <v>454</v>
      </c>
      <c r="B609" t="s">
        <v>1412</v>
      </c>
      <c r="C609" t="s">
        <v>811</v>
      </c>
      <c r="D609">
        <v>21</v>
      </c>
      <c r="E609" t="s">
        <v>773</v>
      </c>
      <c r="F609">
        <v>32</v>
      </c>
      <c r="G609">
        <v>32</v>
      </c>
      <c r="H609">
        <v>908</v>
      </c>
      <c r="I609">
        <v>157</v>
      </c>
      <c r="J609">
        <v>357</v>
      </c>
      <c r="K609">
        <v>0.44</v>
      </c>
      <c r="L609">
        <v>43</v>
      </c>
      <c r="M609">
        <v>125</v>
      </c>
      <c r="N609">
        <v>0.34399999999999997</v>
      </c>
      <c r="O609">
        <v>114</v>
      </c>
      <c r="P609">
        <v>232</v>
      </c>
      <c r="Q609">
        <v>0.49099999999999999</v>
      </c>
      <c r="R609">
        <v>0.5</v>
      </c>
      <c r="S609">
        <v>57</v>
      </c>
      <c r="T609">
        <v>82</v>
      </c>
      <c r="U609">
        <v>0.69499999999999995</v>
      </c>
      <c r="V609">
        <v>18</v>
      </c>
      <c r="W609">
        <v>79</v>
      </c>
      <c r="X609">
        <v>97</v>
      </c>
      <c r="Y609">
        <v>138</v>
      </c>
      <c r="Z609">
        <v>40</v>
      </c>
      <c r="AA609">
        <v>11</v>
      </c>
      <c r="AB609">
        <v>100</v>
      </c>
      <c r="AC609">
        <v>82</v>
      </c>
      <c r="AD609">
        <v>414</v>
      </c>
    </row>
    <row r="610" spans="1:30">
      <c r="A610" s="72">
        <v>454</v>
      </c>
      <c r="B610" t="s">
        <v>1412</v>
      </c>
      <c r="C610" t="s">
        <v>811</v>
      </c>
      <c r="D610">
        <v>21</v>
      </c>
      <c r="E610" t="s">
        <v>804</v>
      </c>
      <c r="F610">
        <v>21</v>
      </c>
      <c r="G610">
        <v>18</v>
      </c>
      <c r="H610">
        <v>600</v>
      </c>
      <c r="I610">
        <v>121</v>
      </c>
      <c r="J610">
        <v>293</v>
      </c>
      <c r="K610">
        <v>0.41299999999999998</v>
      </c>
      <c r="L610">
        <v>24</v>
      </c>
      <c r="M610">
        <v>83</v>
      </c>
      <c r="N610">
        <v>0.28899999999999998</v>
      </c>
      <c r="O610">
        <v>97</v>
      </c>
      <c r="P610">
        <v>210</v>
      </c>
      <c r="Q610">
        <v>0.46200000000000002</v>
      </c>
      <c r="R610">
        <v>0.45400000000000001</v>
      </c>
      <c r="S610">
        <v>42</v>
      </c>
      <c r="T610">
        <v>74</v>
      </c>
      <c r="U610">
        <v>0.56799999999999995</v>
      </c>
      <c r="V610">
        <v>14</v>
      </c>
      <c r="W610">
        <v>44</v>
      </c>
      <c r="X610">
        <v>58</v>
      </c>
      <c r="Y610">
        <v>114</v>
      </c>
      <c r="Z610">
        <v>27</v>
      </c>
      <c r="AA610">
        <v>9</v>
      </c>
      <c r="AB610">
        <v>54</v>
      </c>
      <c r="AC610">
        <v>47</v>
      </c>
      <c r="AD610">
        <v>308</v>
      </c>
    </row>
    <row r="611" spans="1:30">
      <c r="A611" s="72">
        <v>455</v>
      </c>
      <c r="B611" t="s">
        <v>1210</v>
      </c>
      <c r="C611" t="s">
        <v>811</v>
      </c>
      <c r="D611">
        <v>30</v>
      </c>
      <c r="E611" t="s">
        <v>829</v>
      </c>
      <c r="F611">
        <v>56</v>
      </c>
      <c r="G611">
        <v>0</v>
      </c>
      <c r="H611">
        <v>1251</v>
      </c>
      <c r="I611">
        <v>205</v>
      </c>
      <c r="J611">
        <v>489</v>
      </c>
      <c r="K611">
        <v>0.41899999999999998</v>
      </c>
      <c r="L611">
        <v>44</v>
      </c>
      <c r="M611">
        <v>135</v>
      </c>
      <c r="N611">
        <v>0.32600000000000001</v>
      </c>
      <c r="O611">
        <v>161</v>
      </c>
      <c r="P611">
        <v>354</v>
      </c>
      <c r="Q611">
        <v>0.45500000000000002</v>
      </c>
      <c r="R611">
        <v>0.46400000000000002</v>
      </c>
      <c r="S611">
        <v>47</v>
      </c>
      <c r="T611">
        <v>62</v>
      </c>
      <c r="U611">
        <v>0.75800000000000001</v>
      </c>
      <c r="V611">
        <v>23</v>
      </c>
      <c r="W611">
        <v>122</v>
      </c>
      <c r="X611">
        <v>145</v>
      </c>
      <c r="Y611">
        <v>203</v>
      </c>
      <c r="Z611">
        <v>28</v>
      </c>
      <c r="AA611">
        <v>11</v>
      </c>
      <c r="AB611">
        <v>61</v>
      </c>
      <c r="AC611">
        <v>109</v>
      </c>
      <c r="AD611">
        <v>501</v>
      </c>
    </row>
    <row r="612" spans="1:30">
      <c r="A612" s="72">
        <v>456</v>
      </c>
      <c r="B612" t="s">
        <v>1211</v>
      </c>
      <c r="C612" t="s">
        <v>769</v>
      </c>
      <c r="D612">
        <v>33</v>
      </c>
      <c r="E612" t="s">
        <v>792</v>
      </c>
      <c r="F612">
        <v>11</v>
      </c>
      <c r="G612">
        <v>4</v>
      </c>
      <c r="H612">
        <v>222</v>
      </c>
      <c r="I612">
        <v>27</v>
      </c>
      <c r="J612">
        <v>79</v>
      </c>
      <c r="K612">
        <v>0.34200000000000003</v>
      </c>
      <c r="L612">
        <v>12</v>
      </c>
      <c r="M612">
        <v>39</v>
      </c>
      <c r="N612">
        <v>0.308</v>
      </c>
      <c r="O612">
        <v>15</v>
      </c>
      <c r="P612">
        <v>40</v>
      </c>
      <c r="Q612">
        <v>0.375</v>
      </c>
      <c r="R612">
        <v>0.41799999999999998</v>
      </c>
      <c r="S612">
        <v>8</v>
      </c>
      <c r="T612">
        <v>10</v>
      </c>
      <c r="U612">
        <v>0.8</v>
      </c>
      <c r="V612">
        <v>0</v>
      </c>
      <c r="W612">
        <v>18</v>
      </c>
      <c r="X612">
        <v>18</v>
      </c>
      <c r="Y612">
        <v>21</v>
      </c>
      <c r="Z612">
        <v>11</v>
      </c>
      <c r="AA612">
        <v>3</v>
      </c>
      <c r="AB612">
        <v>11</v>
      </c>
      <c r="AC612">
        <v>19</v>
      </c>
      <c r="AD612">
        <v>74</v>
      </c>
    </row>
    <row r="613" spans="1:30">
      <c r="A613" s="72">
        <v>457</v>
      </c>
      <c r="B613" t="s">
        <v>1212</v>
      </c>
      <c r="C613" t="s">
        <v>1057</v>
      </c>
      <c r="D613">
        <v>32</v>
      </c>
      <c r="E613" t="s">
        <v>772</v>
      </c>
      <c r="F613">
        <v>20</v>
      </c>
      <c r="G613">
        <v>1</v>
      </c>
      <c r="H613">
        <v>190</v>
      </c>
      <c r="I613">
        <v>21</v>
      </c>
      <c r="J613">
        <v>59</v>
      </c>
      <c r="K613">
        <v>0.35599999999999998</v>
      </c>
      <c r="L613">
        <v>9</v>
      </c>
      <c r="M613">
        <v>26</v>
      </c>
      <c r="N613">
        <v>0.34599999999999997</v>
      </c>
      <c r="O613">
        <v>12</v>
      </c>
      <c r="P613">
        <v>33</v>
      </c>
      <c r="Q613">
        <v>0.36399999999999999</v>
      </c>
      <c r="R613">
        <v>0.432</v>
      </c>
      <c r="S613">
        <v>14</v>
      </c>
      <c r="T613">
        <v>16</v>
      </c>
      <c r="U613">
        <v>0.875</v>
      </c>
      <c r="V613">
        <v>16</v>
      </c>
      <c r="W613">
        <v>36</v>
      </c>
      <c r="X613">
        <v>52</v>
      </c>
      <c r="Y613">
        <v>14</v>
      </c>
      <c r="Z613">
        <v>3</v>
      </c>
      <c r="AA613">
        <v>7</v>
      </c>
      <c r="AB613">
        <v>13</v>
      </c>
      <c r="AC613">
        <v>30</v>
      </c>
      <c r="AD613">
        <v>65</v>
      </c>
    </row>
    <row r="614" spans="1:30">
      <c r="A614" s="72">
        <v>457</v>
      </c>
      <c r="B614" t="s">
        <v>1212</v>
      </c>
      <c r="C614" t="s">
        <v>776</v>
      </c>
      <c r="D614">
        <v>32</v>
      </c>
      <c r="E614" t="s">
        <v>833</v>
      </c>
      <c r="F614">
        <v>12</v>
      </c>
      <c r="G614">
        <v>1</v>
      </c>
      <c r="H614">
        <v>130</v>
      </c>
      <c r="I614">
        <v>15</v>
      </c>
      <c r="J614">
        <v>37</v>
      </c>
      <c r="K614">
        <v>0.40500000000000003</v>
      </c>
      <c r="L614">
        <v>4</v>
      </c>
      <c r="M614">
        <v>10</v>
      </c>
      <c r="N614">
        <v>0.4</v>
      </c>
      <c r="O614">
        <v>11</v>
      </c>
      <c r="P614">
        <v>27</v>
      </c>
      <c r="Q614">
        <v>0.40699999999999997</v>
      </c>
      <c r="R614">
        <v>0.45900000000000002</v>
      </c>
      <c r="S614">
        <v>10</v>
      </c>
      <c r="T614">
        <v>12</v>
      </c>
      <c r="U614">
        <v>0.83299999999999996</v>
      </c>
      <c r="V614">
        <v>11</v>
      </c>
      <c r="W614">
        <v>26</v>
      </c>
      <c r="X614">
        <v>37</v>
      </c>
      <c r="Y614">
        <v>12</v>
      </c>
      <c r="Z614">
        <v>1</v>
      </c>
      <c r="AA614">
        <v>5</v>
      </c>
      <c r="AB614">
        <v>7</v>
      </c>
      <c r="AC614">
        <v>21</v>
      </c>
      <c r="AD614">
        <v>44</v>
      </c>
    </row>
    <row r="615" spans="1:30">
      <c r="A615" s="72">
        <v>457</v>
      </c>
      <c r="B615" t="s">
        <v>1212</v>
      </c>
      <c r="C615" t="s">
        <v>766</v>
      </c>
      <c r="D615">
        <v>32</v>
      </c>
      <c r="E615" t="s">
        <v>802</v>
      </c>
      <c r="F615">
        <v>6</v>
      </c>
      <c r="G615">
        <v>0</v>
      </c>
      <c r="H615">
        <v>40</v>
      </c>
      <c r="I615">
        <v>4</v>
      </c>
      <c r="J615">
        <v>13</v>
      </c>
      <c r="K615">
        <v>0.308</v>
      </c>
      <c r="L615">
        <v>3</v>
      </c>
      <c r="M615">
        <v>9</v>
      </c>
      <c r="N615">
        <v>0.33300000000000002</v>
      </c>
      <c r="O615">
        <v>1</v>
      </c>
      <c r="P615">
        <v>4</v>
      </c>
      <c r="Q615">
        <v>0.25</v>
      </c>
      <c r="R615">
        <v>0.42299999999999999</v>
      </c>
      <c r="S615">
        <v>2</v>
      </c>
      <c r="T615">
        <v>2</v>
      </c>
      <c r="U615">
        <v>1</v>
      </c>
      <c r="V615">
        <v>3</v>
      </c>
      <c r="W615">
        <v>8</v>
      </c>
      <c r="X615">
        <v>11</v>
      </c>
      <c r="Y615">
        <v>1</v>
      </c>
      <c r="Z615">
        <v>2</v>
      </c>
      <c r="AA615">
        <v>2</v>
      </c>
      <c r="AB615">
        <v>5</v>
      </c>
      <c r="AC615">
        <v>6</v>
      </c>
      <c r="AD615">
        <v>13</v>
      </c>
    </row>
    <row r="616" spans="1:30">
      <c r="A616" s="72">
        <v>457</v>
      </c>
      <c r="B616" t="s">
        <v>1212</v>
      </c>
      <c r="C616" t="s">
        <v>776</v>
      </c>
      <c r="D616">
        <v>32</v>
      </c>
      <c r="E616" t="s">
        <v>780</v>
      </c>
      <c r="F616">
        <v>2</v>
      </c>
      <c r="G616">
        <v>0</v>
      </c>
      <c r="H616">
        <v>20</v>
      </c>
      <c r="I616">
        <v>2</v>
      </c>
      <c r="J616">
        <v>9</v>
      </c>
      <c r="K616">
        <v>0.222</v>
      </c>
      <c r="L616">
        <v>2</v>
      </c>
      <c r="M616">
        <v>7</v>
      </c>
      <c r="N616">
        <v>0.28599999999999998</v>
      </c>
      <c r="O616">
        <v>0</v>
      </c>
      <c r="P616">
        <v>2</v>
      </c>
      <c r="Q616">
        <v>0</v>
      </c>
      <c r="R616">
        <v>0.33300000000000002</v>
      </c>
      <c r="S616">
        <v>2</v>
      </c>
      <c r="T616">
        <v>2</v>
      </c>
      <c r="U616">
        <v>1</v>
      </c>
      <c r="V616">
        <v>2</v>
      </c>
      <c r="W616">
        <v>2</v>
      </c>
      <c r="X616">
        <v>4</v>
      </c>
      <c r="Y616">
        <v>1</v>
      </c>
      <c r="Z616">
        <v>0</v>
      </c>
      <c r="AA616">
        <v>0</v>
      </c>
      <c r="AB616">
        <v>1</v>
      </c>
      <c r="AC616">
        <v>3</v>
      </c>
      <c r="AD616">
        <v>8</v>
      </c>
    </row>
    <row r="617" spans="1:30">
      <c r="A617" s="72">
        <v>458</v>
      </c>
      <c r="B617" t="s">
        <v>1534</v>
      </c>
      <c r="C617" t="s">
        <v>769</v>
      </c>
      <c r="D617">
        <v>19</v>
      </c>
      <c r="E617" t="s">
        <v>797</v>
      </c>
      <c r="F617">
        <v>6</v>
      </c>
      <c r="G617">
        <v>2</v>
      </c>
      <c r="H617">
        <v>111</v>
      </c>
      <c r="I617">
        <v>14</v>
      </c>
      <c r="J617">
        <v>34</v>
      </c>
      <c r="K617">
        <v>0.41199999999999998</v>
      </c>
      <c r="L617">
        <v>6</v>
      </c>
      <c r="M617">
        <v>16</v>
      </c>
      <c r="N617">
        <v>0.375</v>
      </c>
      <c r="O617">
        <v>8</v>
      </c>
      <c r="P617">
        <v>18</v>
      </c>
      <c r="Q617">
        <v>0.44400000000000001</v>
      </c>
      <c r="R617">
        <v>0.5</v>
      </c>
      <c r="S617">
        <v>6</v>
      </c>
      <c r="T617">
        <v>8</v>
      </c>
      <c r="U617">
        <v>0.75</v>
      </c>
      <c r="V617">
        <v>3</v>
      </c>
      <c r="W617">
        <v>10</v>
      </c>
      <c r="X617">
        <v>13</v>
      </c>
      <c r="Y617">
        <v>10</v>
      </c>
      <c r="Z617">
        <v>2</v>
      </c>
      <c r="AA617">
        <v>2</v>
      </c>
      <c r="AB617">
        <v>6</v>
      </c>
      <c r="AC617">
        <v>8</v>
      </c>
      <c r="AD617">
        <v>40</v>
      </c>
    </row>
    <row r="618" spans="1:30">
      <c r="A618" s="72">
        <v>459</v>
      </c>
      <c r="B618" t="s">
        <v>1213</v>
      </c>
      <c r="C618" t="s">
        <v>794</v>
      </c>
      <c r="D618">
        <v>27</v>
      </c>
      <c r="E618" t="s">
        <v>802</v>
      </c>
      <c r="F618">
        <v>74</v>
      </c>
      <c r="G618">
        <v>12</v>
      </c>
      <c r="H618">
        <v>1304</v>
      </c>
      <c r="I618">
        <v>163</v>
      </c>
      <c r="J618">
        <v>361</v>
      </c>
      <c r="K618">
        <v>0.45200000000000001</v>
      </c>
      <c r="L618">
        <v>81</v>
      </c>
      <c r="M618">
        <v>204</v>
      </c>
      <c r="N618">
        <v>0.39700000000000002</v>
      </c>
      <c r="O618">
        <v>82</v>
      </c>
      <c r="P618">
        <v>157</v>
      </c>
      <c r="Q618">
        <v>0.52200000000000002</v>
      </c>
      <c r="R618">
        <v>0.56399999999999995</v>
      </c>
      <c r="S618">
        <v>37</v>
      </c>
      <c r="T618">
        <v>42</v>
      </c>
      <c r="U618">
        <v>0.88100000000000001</v>
      </c>
      <c r="V618">
        <v>29</v>
      </c>
      <c r="W618">
        <v>128</v>
      </c>
      <c r="X618">
        <v>157</v>
      </c>
      <c r="Y618">
        <v>68</v>
      </c>
      <c r="Z618">
        <v>26</v>
      </c>
      <c r="AA618">
        <v>18</v>
      </c>
      <c r="AB618">
        <v>23</v>
      </c>
      <c r="AC618">
        <v>90</v>
      </c>
      <c r="AD618">
        <v>444</v>
      </c>
    </row>
    <row r="619" spans="1:30">
      <c r="A619" s="72">
        <v>460</v>
      </c>
      <c r="B619" t="s">
        <v>1535</v>
      </c>
      <c r="C619" t="s">
        <v>766</v>
      </c>
      <c r="D619">
        <v>21</v>
      </c>
      <c r="E619" t="s">
        <v>772</v>
      </c>
      <c r="F619">
        <v>14</v>
      </c>
      <c r="G619">
        <v>3</v>
      </c>
      <c r="H619">
        <v>148</v>
      </c>
      <c r="I619">
        <v>25</v>
      </c>
      <c r="J619">
        <v>47</v>
      </c>
      <c r="K619">
        <v>0.53200000000000003</v>
      </c>
      <c r="L619">
        <v>0</v>
      </c>
      <c r="M619">
        <v>3</v>
      </c>
      <c r="N619">
        <v>0</v>
      </c>
      <c r="O619">
        <v>25</v>
      </c>
      <c r="P619">
        <v>44</v>
      </c>
      <c r="Q619">
        <v>0.56799999999999995</v>
      </c>
      <c r="R619">
        <v>0.53200000000000003</v>
      </c>
      <c r="S619">
        <v>4</v>
      </c>
      <c r="T619">
        <v>12</v>
      </c>
      <c r="U619">
        <v>0.33300000000000002</v>
      </c>
      <c r="V619">
        <v>15</v>
      </c>
      <c r="W619">
        <v>33</v>
      </c>
      <c r="X619">
        <v>48</v>
      </c>
      <c r="Y619">
        <v>5</v>
      </c>
      <c r="Z619">
        <v>9</v>
      </c>
      <c r="AA619">
        <v>8</v>
      </c>
      <c r="AB619">
        <v>9</v>
      </c>
      <c r="AC619">
        <v>23</v>
      </c>
      <c r="AD619">
        <v>54</v>
      </c>
    </row>
    <row r="620" spans="1:30">
      <c r="A620" s="72">
        <v>460</v>
      </c>
      <c r="B620" t="s">
        <v>1535</v>
      </c>
      <c r="C620" t="s">
        <v>766</v>
      </c>
      <c r="D620">
        <v>21</v>
      </c>
      <c r="E620" t="s">
        <v>773</v>
      </c>
      <c r="F620">
        <v>1</v>
      </c>
      <c r="G620">
        <v>0</v>
      </c>
      <c r="H620">
        <v>1</v>
      </c>
      <c r="I620">
        <v>0</v>
      </c>
      <c r="J620">
        <v>0</v>
      </c>
      <c r="L620">
        <v>0</v>
      </c>
      <c r="M620">
        <v>0</v>
      </c>
      <c r="O620">
        <v>0</v>
      </c>
      <c r="P620">
        <v>0</v>
      </c>
      <c r="S620">
        <v>0</v>
      </c>
      <c r="T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 spans="1:30">
      <c r="A621" s="72">
        <v>460</v>
      </c>
      <c r="B621" t="s">
        <v>1535</v>
      </c>
      <c r="C621" t="s">
        <v>766</v>
      </c>
      <c r="D621">
        <v>21</v>
      </c>
      <c r="E621" t="s">
        <v>818</v>
      </c>
      <c r="F621">
        <v>13</v>
      </c>
      <c r="G621">
        <v>3</v>
      </c>
      <c r="H621">
        <v>147</v>
      </c>
      <c r="I621">
        <v>25</v>
      </c>
      <c r="J621">
        <v>47</v>
      </c>
      <c r="K621">
        <v>0.53200000000000003</v>
      </c>
      <c r="L621">
        <v>0</v>
      </c>
      <c r="M621">
        <v>3</v>
      </c>
      <c r="N621">
        <v>0</v>
      </c>
      <c r="O621">
        <v>25</v>
      </c>
      <c r="P621">
        <v>44</v>
      </c>
      <c r="Q621">
        <v>0.56799999999999995</v>
      </c>
      <c r="R621">
        <v>0.53200000000000003</v>
      </c>
      <c r="S621">
        <v>4</v>
      </c>
      <c r="T621">
        <v>12</v>
      </c>
      <c r="U621">
        <v>0.33300000000000002</v>
      </c>
      <c r="V621">
        <v>15</v>
      </c>
      <c r="W621">
        <v>33</v>
      </c>
      <c r="X621">
        <v>48</v>
      </c>
      <c r="Y621">
        <v>5</v>
      </c>
      <c r="Z621">
        <v>9</v>
      </c>
      <c r="AA621">
        <v>8</v>
      </c>
      <c r="AB621">
        <v>9</v>
      </c>
      <c r="AC621">
        <v>23</v>
      </c>
      <c r="AD621">
        <v>54</v>
      </c>
    </row>
    <row r="622" spans="1:30">
      <c r="A622" s="72">
        <v>461</v>
      </c>
      <c r="B622" t="s">
        <v>1536</v>
      </c>
      <c r="C622" t="s">
        <v>766</v>
      </c>
      <c r="D622">
        <v>21</v>
      </c>
      <c r="E622" t="s">
        <v>831</v>
      </c>
      <c r="F622">
        <v>46</v>
      </c>
      <c r="G622">
        <v>11</v>
      </c>
      <c r="H622">
        <v>805</v>
      </c>
      <c r="I622">
        <v>98</v>
      </c>
      <c r="J622">
        <v>244</v>
      </c>
      <c r="K622">
        <v>0.40200000000000002</v>
      </c>
      <c r="L622">
        <v>44</v>
      </c>
      <c r="M622">
        <v>128</v>
      </c>
      <c r="N622">
        <v>0.34399999999999997</v>
      </c>
      <c r="O622">
        <v>54</v>
      </c>
      <c r="P622">
        <v>116</v>
      </c>
      <c r="Q622">
        <v>0.46600000000000003</v>
      </c>
      <c r="R622">
        <v>0.49199999999999999</v>
      </c>
      <c r="S622">
        <v>32</v>
      </c>
      <c r="T622">
        <v>45</v>
      </c>
      <c r="U622">
        <v>0.71099999999999997</v>
      </c>
      <c r="V622">
        <v>72</v>
      </c>
      <c r="W622">
        <v>122</v>
      </c>
      <c r="X622">
        <v>194</v>
      </c>
      <c r="Y622">
        <v>47</v>
      </c>
      <c r="Z622">
        <v>26</v>
      </c>
      <c r="AA622">
        <v>25</v>
      </c>
      <c r="AB622">
        <v>31</v>
      </c>
      <c r="AC622">
        <v>67</v>
      </c>
      <c r="AD622">
        <v>272</v>
      </c>
    </row>
    <row r="623" spans="1:30">
      <c r="A623" s="72">
        <v>462</v>
      </c>
      <c r="B623" t="s">
        <v>1216</v>
      </c>
      <c r="C623" t="s">
        <v>769</v>
      </c>
      <c r="D623">
        <v>25</v>
      </c>
      <c r="E623" t="s">
        <v>772</v>
      </c>
      <c r="F623">
        <v>68</v>
      </c>
      <c r="G623">
        <v>0</v>
      </c>
      <c r="H623">
        <v>1015</v>
      </c>
      <c r="I623">
        <v>136</v>
      </c>
      <c r="J623">
        <v>338</v>
      </c>
      <c r="K623">
        <v>0.40200000000000002</v>
      </c>
      <c r="L623">
        <v>70</v>
      </c>
      <c r="M623">
        <v>188</v>
      </c>
      <c r="N623">
        <v>0.372</v>
      </c>
      <c r="O623">
        <v>66</v>
      </c>
      <c r="P623">
        <v>150</v>
      </c>
      <c r="Q623">
        <v>0.44</v>
      </c>
      <c r="R623">
        <v>0.50600000000000001</v>
      </c>
      <c r="S623">
        <v>57</v>
      </c>
      <c r="T623">
        <v>64</v>
      </c>
      <c r="U623">
        <v>0.89100000000000001</v>
      </c>
      <c r="V623">
        <v>18</v>
      </c>
      <c r="W623">
        <v>109</v>
      </c>
      <c r="X623">
        <v>127</v>
      </c>
      <c r="Y623">
        <v>81</v>
      </c>
      <c r="Z623">
        <v>21</v>
      </c>
      <c r="AA623">
        <v>7</v>
      </c>
      <c r="AB623">
        <v>51</v>
      </c>
      <c r="AC623">
        <v>50</v>
      </c>
      <c r="AD623">
        <v>399</v>
      </c>
    </row>
    <row r="624" spans="1:30">
      <c r="A624" s="72">
        <v>462</v>
      </c>
      <c r="B624" t="s">
        <v>1216</v>
      </c>
      <c r="C624" t="s">
        <v>769</v>
      </c>
      <c r="D624">
        <v>25</v>
      </c>
      <c r="E624" t="s">
        <v>790</v>
      </c>
      <c r="F624">
        <v>44</v>
      </c>
      <c r="G624">
        <v>0</v>
      </c>
      <c r="H624">
        <v>673</v>
      </c>
      <c r="I624">
        <v>96</v>
      </c>
      <c r="J624">
        <v>229</v>
      </c>
      <c r="K624">
        <v>0.41899999999999998</v>
      </c>
      <c r="L624">
        <v>43</v>
      </c>
      <c r="M624">
        <v>125</v>
      </c>
      <c r="N624">
        <v>0.34399999999999997</v>
      </c>
      <c r="O624">
        <v>53</v>
      </c>
      <c r="P624">
        <v>104</v>
      </c>
      <c r="Q624">
        <v>0.51</v>
      </c>
      <c r="R624">
        <v>0.51300000000000001</v>
      </c>
      <c r="S624">
        <v>32</v>
      </c>
      <c r="T624">
        <v>36</v>
      </c>
      <c r="U624">
        <v>0.88900000000000001</v>
      </c>
      <c r="V624">
        <v>10</v>
      </c>
      <c r="W624">
        <v>70</v>
      </c>
      <c r="X624">
        <v>80</v>
      </c>
      <c r="Y624">
        <v>62</v>
      </c>
      <c r="Z624">
        <v>14</v>
      </c>
      <c r="AA624">
        <v>4</v>
      </c>
      <c r="AB624">
        <v>40</v>
      </c>
      <c r="AC624">
        <v>31</v>
      </c>
      <c r="AD624">
        <v>267</v>
      </c>
    </row>
    <row r="625" spans="1:30">
      <c r="A625" s="72">
        <v>462</v>
      </c>
      <c r="B625" t="s">
        <v>1216</v>
      </c>
      <c r="C625" t="s">
        <v>769</v>
      </c>
      <c r="D625">
        <v>25</v>
      </c>
      <c r="E625" t="s">
        <v>792</v>
      </c>
      <c r="F625">
        <v>24</v>
      </c>
      <c r="G625">
        <v>0</v>
      </c>
      <c r="H625">
        <v>342</v>
      </c>
      <c r="I625">
        <v>40</v>
      </c>
      <c r="J625">
        <v>109</v>
      </c>
      <c r="K625">
        <v>0.36699999999999999</v>
      </c>
      <c r="L625">
        <v>27</v>
      </c>
      <c r="M625">
        <v>63</v>
      </c>
      <c r="N625">
        <v>0.42899999999999999</v>
      </c>
      <c r="O625">
        <v>13</v>
      </c>
      <c r="P625">
        <v>46</v>
      </c>
      <c r="Q625">
        <v>0.28299999999999997</v>
      </c>
      <c r="R625">
        <v>0.49099999999999999</v>
      </c>
      <c r="S625">
        <v>25</v>
      </c>
      <c r="T625">
        <v>28</v>
      </c>
      <c r="U625">
        <v>0.89300000000000002</v>
      </c>
      <c r="V625">
        <v>8</v>
      </c>
      <c r="W625">
        <v>39</v>
      </c>
      <c r="X625">
        <v>47</v>
      </c>
      <c r="Y625">
        <v>19</v>
      </c>
      <c r="Z625">
        <v>7</v>
      </c>
      <c r="AA625">
        <v>3</v>
      </c>
      <c r="AB625">
        <v>11</v>
      </c>
      <c r="AC625">
        <v>19</v>
      </c>
      <c r="AD625">
        <v>132</v>
      </c>
    </row>
    <row r="626" spans="1:30">
      <c r="A626" s="72">
        <v>463</v>
      </c>
      <c r="B626" t="s">
        <v>1537</v>
      </c>
      <c r="C626" t="s">
        <v>769</v>
      </c>
      <c r="D626">
        <v>28</v>
      </c>
      <c r="E626" t="s">
        <v>788</v>
      </c>
      <c r="F626">
        <v>1</v>
      </c>
      <c r="G626">
        <v>0</v>
      </c>
      <c r="H626">
        <v>7</v>
      </c>
      <c r="I626">
        <v>1</v>
      </c>
      <c r="J626">
        <v>2</v>
      </c>
      <c r="K626">
        <v>0.5</v>
      </c>
      <c r="L626">
        <v>0</v>
      </c>
      <c r="M626">
        <v>0</v>
      </c>
      <c r="O626">
        <v>1</v>
      </c>
      <c r="P626">
        <v>2</v>
      </c>
      <c r="Q626">
        <v>0.5</v>
      </c>
      <c r="R626">
        <v>0.5</v>
      </c>
      <c r="S626">
        <v>0</v>
      </c>
      <c r="T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1</v>
      </c>
      <c r="AC626">
        <v>0</v>
      </c>
      <c r="AD626">
        <v>2</v>
      </c>
    </row>
    <row r="627" spans="1:30">
      <c r="A627" s="72">
        <v>464</v>
      </c>
      <c r="B627" t="s">
        <v>1217</v>
      </c>
      <c r="C627" t="s">
        <v>769</v>
      </c>
      <c r="D627">
        <v>28</v>
      </c>
      <c r="E627" t="s">
        <v>846</v>
      </c>
      <c r="F627">
        <v>68</v>
      </c>
      <c r="G627">
        <v>3</v>
      </c>
      <c r="H627">
        <v>1123</v>
      </c>
      <c r="I627">
        <v>184</v>
      </c>
      <c r="J627">
        <v>432</v>
      </c>
      <c r="K627">
        <v>0.42599999999999999</v>
      </c>
      <c r="L627">
        <v>73</v>
      </c>
      <c r="M627">
        <v>197</v>
      </c>
      <c r="N627">
        <v>0.371</v>
      </c>
      <c r="O627">
        <v>111</v>
      </c>
      <c r="P627">
        <v>235</v>
      </c>
      <c r="Q627">
        <v>0.47199999999999998</v>
      </c>
      <c r="R627">
        <v>0.51</v>
      </c>
      <c r="S627">
        <v>50</v>
      </c>
      <c r="T627">
        <v>73</v>
      </c>
      <c r="U627">
        <v>0.68500000000000005</v>
      </c>
      <c r="V627">
        <v>32</v>
      </c>
      <c r="W627">
        <v>183</v>
      </c>
      <c r="X627">
        <v>215</v>
      </c>
      <c r="Y627">
        <v>140</v>
      </c>
      <c r="Z627">
        <v>41</v>
      </c>
      <c r="AA627">
        <v>7</v>
      </c>
      <c r="AB627">
        <v>86</v>
      </c>
      <c r="AC627">
        <v>111</v>
      </c>
      <c r="AD627">
        <v>491</v>
      </c>
    </row>
    <row r="628" spans="1:30">
      <c r="A628" s="72">
        <v>465</v>
      </c>
      <c r="B628" t="s">
        <v>1416</v>
      </c>
      <c r="C628" t="s">
        <v>811</v>
      </c>
      <c r="D628">
        <v>23</v>
      </c>
      <c r="E628" t="s">
        <v>786</v>
      </c>
      <c r="F628">
        <v>23</v>
      </c>
      <c r="G628">
        <v>2</v>
      </c>
      <c r="H628">
        <v>210</v>
      </c>
      <c r="I628">
        <v>22</v>
      </c>
      <c r="J628">
        <v>64</v>
      </c>
      <c r="K628">
        <v>0.34399999999999997</v>
      </c>
      <c r="L628">
        <v>7</v>
      </c>
      <c r="M628">
        <v>27</v>
      </c>
      <c r="N628">
        <v>0.25900000000000001</v>
      </c>
      <c r="O628">
        <v>15</v>
      </c>
      <c r="P628">
        <v>37</v>
      </c>
      <c r="Q628">
        <v>0.40500000000000003</v>
      </c>
      <c r="R628">
        <v>0.39800000000000002</v>
      </c>
      <c r="S628">
        <v>15</v>
      </c>
      <c r="T628">
        <v>24</v>
      </c>
      <c r="U628">
        <v>0.625</v>
      </c>
      <c r="V628">
        <v>9</v>
      </c>
      <c r="W628">
        <v>15</v>
      </c>
      <c r="X628">
        <v>24</v>
      </c>
      <c r="Y628">
        <v>10</v>
      </c>
      <c r="Z628">
        <v>12</v>
      </c>
      <c r="AA628">
        <v>5</v>
      </c>
      <c r="AB628">
        <v>10</v>
      </c>
      <c r="AC628">
        <v>26</v>
      </c>
      <c r="AD628">
        <v>66</v>
      </c>
    </row>
    <row r="629" spans="1:30">
      <c r="A629" s="72">
        <v>466</v>
      </c>
      <c r="B629" t="s">
        <v>1417</v>
      </c>
      <c r="C629" t="s">
        <v>766</v>
      </c>
      <c r="D629">
        <v>21</v>
      </c>
      <c r="E629" t="s">
        <v>772</v>
      </c>
      <c r="F629">
        <v>21</v>
      </c>
      <c r="G629">
        <v>0</v>
      </c>
      <c r="H629">
        <v>178</v>
      </c>
      <c r="I629">
        <v>18</v>
      </c>
      <c r="J629">
        <v>53</v>
      </c>
      <c r="K629">
        <v>0.34</v>
      </c>
      <c r="L629">
        <v>1</v>
      </c>
      <c r="M629">
        <v>7</v>
      </c>
      <c r="N629">
        <v>0.14299999999999999</v>
      </c>
      <c r="O629">
        <v>17</v>
      </c>
      <c r="P629">
        <v>46</v>
      </c>
      <c r="Q629">
        <v>0.37</v>
      </c>
      <c r="R629">
        <v>0.34899999999999998</v>
      </c>
      <c r="S629">
        <v>6</v>
      </c>
      <c r="T629">
        <v>9</v>
      </c>
      <c r="U629">
        <v>0.66700000000000004</v>
      </c>
      <c r="V629">
        <v>17</v>
      </c>
      <c r="W629">
        <v>47</v>
      </c>
      <c r="X629">
        <v>64</v>
      </c>
      <c r="Y629">
        <v>11</v>
      </c>
      <c r="Z629">
        <v>6</v>
      </c>
      <c r="AA629">
        <v>1</v>
      </c>
      <c r="AB629">
        <v>18</v>
      </c>
      <c r="AC629">
        <v>28</v>
      </c>
      <c r="AD629">
        <v>43</v>
      </c>
    </row>
    <row r="630" spans="1:30">
      <c r="A630" s="72">
        <v>466</v>
      </c>
      <c r="B630" t="s">
        <v>1417</v>
      </c>
      <c r="C630" t="s">
        <v>766</v>
      </c>
      <c r="D630">
        <v>21</v>
      </c>
      <c r="E630" t="s">
        <v>790</v>
      </c>
      <c r="F630">
        <v>18</v>
      </c>
      <c r="G630">
        <v>0</v>
      </c>
      <c r="H630">
        <v>145</v>
      </c>
      <c r="I630">
        <v>14</v>
      </c>
      <c r="J630">
        <v>44</v>
      </c>
      <c r="K630">
        <v>0.318</v>
      </c>
      <c r="L630">
        <v>1</v>
      </c>
      <c r="M630">
        <v>5</v>
      </c>
      <c r="N630">
        <v>0.2</v>
      </c>
      <c r="O630">
        <v>13</v>
      </c>
      <c r="P630">
        <v>39</v>
      </c>
      <c r="Q630">
        <v>0.33300000000000002</v>
      </c>
      <c r="R630">
        <v>0.33</v>
      </c>
      <c r="S630">
        <v>6</v>
      </c>
      <c r="T630">
        <v>7</v>
      </c>
      <c r="U630">
        <v>0.85699999999999998</v>
      </c>
      <c r="V630">
        <v>13</v>
      </c>
      <c r="W630">
        <v>39</v>
      </c>
      <c r="X630">
        <v>52</v>
      </c>
      <c r="Y630">
        <v>7</v>
      </c>
      <c r="Z630">
        <v>4</v>
      </c>
      <c r="AA630">
        <v>0</v>
      </c>
      <c r="AB630">
        <v>16</v>
      </c>
      <c r="AC630">
        <v>22</v>
      </c>
      <c r="AD630">
        <v>35</v>
      </c>
    </row>
    <row r="631" spans="1:30">
      <c r="A631" s="72">
        <v>466</v>
      </c>
      <c r="B631" t="s">
        <v>1417</v>
      </c>
      <c r="C631" t="s">
        <v>766</v>
      </c>
      <c r="D631">
        <v>21</v>
      </c>
      <c r="E631" t="s">
        <v>778</v>
      </c>
      <c r="F631">
        <v>3</v>
      </c>
      <c r="G631">
        <v>0</v>
      </c>
      <c r="H631">
        <v>33</v>
      </c>
      <c r="I631">
        <v>4</v>
      </c>
      <c r="J631">
        <v>9</v>
      </c>
      <c r="K631">
        <v>0.44400000000000001</v>
      </c>
      <c r="L631">
        <v>0</v>
      </c>
      <c r="M631">
        <v>2</v>
      </c>
      <c r="N631">
        <v>0</v>
      </c>
      <c r="O631">
        <v>4</v>
      </c>
      <c r="P631">
        <v>7</v>
      </c>
      <c r="Q631">
        <v>0.57099999999999995</v>
      </c>
      <c r="R631">
        <v>0.44400000000000001</v>
      </c>
      <c r="S631">
        <v>0</v>
      </c>
      <c r="T631">
        <v>2</v>
      </c>
      <c r="U631">
        <v>0</v>
      </c>
      <c r="V631">
        <v>4</v>
      </c>
      <c r="W631">
        <v>8</v>
      </c>
      <c r="X631">
        <v>12</v>
      </c>
      <c r="Y631">
        <v>4</v>
      </c>
      <c r="Z631">
        <v>2</v>
      </c>
      <c r="AA631">
        <v>1</v>
      </c>
      <c r="AB631">
        <v>2</v>
      </c>
      <c r="AC631">
        <v>6</v>
      </c>
      <c r="AD631">
        <v>8</v>
      </c>
    </row>
    <row r="632" spans="1:30">
      <c r="A632" s="72">
        <v>467</v>
      </c>
      <c r="B632" t="s">
        <v>1418</v>
      </c>
      <c r="C632" t="s">
        <v>794</v>
      </c>
      <c r="D632">
        <v>20</v>
      </c>
      <c r="E632" t="s">
        <v>855</v>
      </c>
      <c r="F632">
        <v>79</v>
      </c>
      <c r="G632">
        <v>79</v>
      </c>
      <c r="H632">
        <v>2455</v>
      </c>
      <c r="I632">
        <v>466</v>
      </c>
      <c r="J632">
        <v>1036</v>
      </c>
      <c r="K632">
        <v>0.45</v>
      </c>
      <c r="L632">
        <v>116</v>
      </c>
      <c r="M632">
        <v>311</v>
      </c>
      <c r="N632">
        <v>0.373</v>
      </c>
      <c r="O632">
        <v>350</v>
      </c>
      <c r="P632">
        <v>725</v>
      </c>
      <c r="Q632">
        <v>0.48299999999999998</v>
      </c>
      <c r="R632">
        <v>0.50600000000000001</v>
      </c>
      <c r="S632">
        <v>195</v>
      </c>
      <c r="T632">
        <v>228</v>
      </c>
      <c r="U632">
        <v>0.85499999999999998</v>
      </c>
      <c r="V632">
        <v>70</v>
      </c>
      <c r="W632">
        <v>407</v>
      </c>
      <c r="X632">
        <v>477</v>
      </c>
      <c r="Y632">
        <v>168</v>
      </c>
      <c r="Z632">
        <v>84</v>
      </c>
      <c r="AA632">
        <v>57</v>
      </c>
      <c r="AB632">
        <v>122</v>
      </c>
      <c r="AC632">
        <v>168</v>
      </c>
      <c r="AD632">
        <v>1243</v>
      </c>
    </row>
    <row r="633" spans="1:30">
      <c r="A633" s="72">
        <v>468</v>
      </c>
      <c r="B633" t="s">
        <v>1224</v>
      </c>
      <c r="C633" t="s">
        <v>811</v>
      </c>
      <c r="D633">
        <v>30</v>
      </c>
      <c r="E633" t="s">
        <v>782</v>
      </c>
      <c r="F633">
        <v>42</v>
      </c>
      <c r="G633">
        <v>41</v>
      </c>
      <c r="H633">
        <v>1264</v>
      </c>
      <c r="I633">
        <v>176</v>
      </c>
      <c r="J633">
        <v>416</v>
      </c>
      <c r="K633">
        <v>0.42299999999999999</v>
      </c>
      <c r="L633">
        <v>35</v>
      </c>
      <c r="M633">
        <v>105</v>
      </c>
      <c r="N633">
        <v>0.33300000000000002</v>
      </c>
      <c r="O633">
        <v>141</v>
      </c>
      <c r="P633">
        <v>311</v>
      </c>
      <c r="Q633">
        <v>0.45300000000000001</v>
      </c>
      <c r="R633">
        <v>0.46500000000000002</v>
      </c>
      <c r="S633">
        <v>123</v>
      </c>
      <c r="T633">
        <v>153</v>
      </c>
      <c r="U633">
        <v>0.80400000000000005</v>
      </c>
      <c r="V633">
        <v>16</v>
      </c>
      <c r="W633">
        <v>90</v>
      </c>
      <c r="X633">
        <v>106</v>
      </c>
      <c r="Y633">
        <v>343</v>
      </c>
      <c r="Z633">
        <v>43</v>
      </c>
      <c r="AA633">
        <v>18</v>
      </c>
      <c r="AB633">
        <v>97</v>
      </c>
      <c r="AC633">
        <v>90</v>
      </c>
      <c r="AD633">
        <v>510</v>
      </c>
    </row>
    <row r="634" spans="1:30">
      <c r="A634" s="72">
        <v>469</v>
      </c>
      <c r="B634" t="s">
        <v>1226</v>
      </c>
      <c r="C634" t="s">
        <v>769</v>
      </c>
      <c r="D634">
        <v>32</v>
      </c>
      <c r="E634" t="s">
        <v>772</v>
      </c>
      <c r="F634">
        <v>75</v>
      </c>
      <c r="G634">
        <v>55</v>
      </c>
      <c r="H634">
        <v>2040</v>
      </c>
      <c r="I634">
        <v>208</v>
      </c>
      <c r="J634">
        <v>493</v>
      </c>
      <c r="K634">
        <v>0.42199999999999999</v>
      </c>
      <c r="L634">
        <v>90</v>
      </c>
      <c r="M634">
        <v>264</v>
      </c>
      <c r="N634">
        <v>0.34100000000000003</v>
      </c>
      <c r="O634">
        <v>118</v>
      </c>
      <c r="P634">
        <v>229</v>
      </c>
      <c r="Q634">
        <v>0.51500000000000001</v>
      </c>
      <c r="R634">
        <v>0.51300000000000001</v>
      </c>
      <c r="S634">
        <v>80</v>
      </c>
      <c r="T634">
        <v>107</v>
      </c>
      <c r="U634">
        <v>0.748</v>
      </c>
      <c r="V634">
        <v>28</v>
      </c>
      <c r="W634">
        <v>188</v>
      </c>
      <c r="X634">
        <v>216</v>
      </c>
      <c r="Y634">
        <v>106</v>
      </c>
      <c r="Z634">
        <v>76</v>
      </c>
      <c r="AA634">
        <v>30</v>
      </c>
      <c r="AB634">
        <v>70</v>
      </c>
      <c r="AC634">
        <v>204</v>
      </c>
      <c r="AD634">
        <v>586</v>
      </c>
    </row>
    <row r="635" spans="1:30">
      <c r="A635" s="72">
        <v>469</v>
      </c>
      <c r="B635" t="s">
        <v>1226</v>
      </c>
      <c r="C635" t="s">
        <v>769</v>
      </c>
      <c r="D635">
        <v>32</v>
      </c>
      <c r="E635" t="s">
        <v>788</v>
      </c>
      <c r="F635">
        <v>49</v>
      </c>
      <c r="G635">
        <v>49</v>
      </c>
      <c r="H635">
        <v>1530</v>
      </c>
      <c r="I635">
        <v>166</v>
      </c>
      <c r="J635">
        <v>387</v>
      </c>
      <c r="K635">
        <v>0.42899999999999999</v>
      </c>
      <c r="L635">
        <v>74</v>
      </c>
      <c r="M635">
        <v>210</v>
      </c>
      <c r="N635">
        <v>0.35199999999999998</v>
      </c>
      <c r="O635">
        <v>92</v>
      </c>
      <c r="P635">
        <v>177</v>
      </c>
      <c r="Q635">
        <v>0.52</v>
      </c>
      <c r="R635">
        <v>0.52500000000000002</v>
      </c>
      <c r="S635">
        <v>57</v>
      </c>
      <c r="T635">
        <v>76</v>
      </c>
      <c r="U635">
        <v>0.75</v>
      </c>
      <c r="V635">
        <v>18</v>
      </c>
      <c r="W635">
        <v>134</v>
      </c>
      <c r="X635">
        <v>152</v>
      </c>
      <c r="Y635">
        <v>69</v>
      </c>
      <c r="Z635">
        <v>50</v>
      </c>
      <c r="AA635">
        <v>25</v>
      </c>
      <c r="AB635">
        <v>54</v>
      </c>
      <c r="AC635">
        <v>134</v>
      </c>
      <c r="AD635">
        <v>463</v>
      </c>
    </row>
    <row r="636" spans="1:30">
      <c r="A636" s="72">
        <v>469</v>
      </c>
      <c r="B636" t="s">
        <v>1226</v>
      </c>
      <c r="C636" t="s">
        <v>769</v>
      </c>
      <c r="D636">
        <v>32</v>
      </c>
      <c r="E636" t="s">
        <v>795</v>
      </c>
      <c r="F636">
        <v>26</v>
      </c>
      <c r="G636">
        <v>6</v>
      </c>
      <c r="H636">
        <v>510</v>
      </c>
      <c r="I636">
        <v>42</v>
      </c>
      <c r="J636">
        <v>106</v>
      </c>
      <c r="K636">
        <v>0.39600000000000002</v>
      </c>
      <c r="L636">
        <v>16</v>
      </c>
      <c r="M636">
        <v>54</v>
      </c>
      <c r="N636">
        <v>0.29599999999999999</v>
      </c>
      <c r="O636">
        <v>26</v>
      </c>
      <c r="P636">
        <v>52</v>
      </c>
      <c r="Q636">
        <v>0.5</v>
      </c>
      <c r="R636">
        <v>0.47199999999999998</v>
      </c>
      <c r="S636">
        <v>23</v>
      </c>
      <c r="T636">
        <v>31</v>
      </c>
      <c r="U636">
        <v>0.74199999999999999</v>
      </c>
      <c r="V636">
        <v>10</v>
      </c>
      <c r="W636">
        <v>54</v>
      </c>
      <c r="X636">
        <v>64</v>
      </c>
      <c r="Y636">
        <v>37</v>
      </c>
      <c r="Z636">
        <v>26</v>
      </c>
      <c r="AA636">
        <v>5</v>
      </c>
      <c r="AB636">
        <v>16</v>
      </c>
      <c r="AC636">
        <v>70</v>
      </c>
      <c r="AD636">
        <v>123</v>
      </c>
    </row>
    <row r="637" spans="1:30">
      <c r="A637" s="72">
        <v>470</v>
      </c>
      <c r="B637" t="s">
        <v>1420</v>
      </c>
      <c r="C637" t="s">
        <v>811</v>
      </c>
      <c r="D637">
        <v>31</v>
      </c>
      <c r="E637" t="s">
        <v>795</v>
      </c>
      <c r="F637">
        <v>15</v>
      </c>
      <c r="G637">
        <v>0</v>
      </c>
      <c r="H637">
        <v>150</v>
      </c>
      <c r="I637">
        <v>17</v>
      </c>
      <c r="J637">
        <v>40</v>
      </c>
      <c r="K637">
        <v>0.42499999999999999</v>
      </c>
      <c r="L637">
        <v>10</v>
      </c>
      <c r="M637">
        <v>27</v>
      </c>
      <c r="N637">
        <v>0.37</v>
      </c>
      <c r="O637">
        <v>7</v>
      </c>
      <c r="P637">
        <v>13</v>
      </c>
      <c r="Q637">
        <v>0.53800000000000003</v>
      </c>
      <c r="R637">
        <v>0.55000000000000004</v>
      </c>
      <c r="S637">
        <v>4</v>
      </c>
      <c r="T637">
        <v>7</v>
      </c>
      <c r="U637">
        <v>0.57099999999999995</v>
      </c>
      <c r="V637">
        <v>3</v>
      </c>
      <c r="W637">
        <v>13</v>
      </c>
      <c r="X637">
        <v>16</v>
      </c>
      <c r="Y637">
        <v>32</v>
      </c>
      <c r="Z637">
        <v>3</v>
      </c>
      <c r="AA637">
        <v>1</v>
      </c>
      <c r="AB637">
        <v>21</v>
      </c>
      <c r="AC637">
        <v>27</v>
      </c>
      <c r="AD637">
        <v>48</v>
      </c>
    </row>
    <row r="638" spans="1:30">
      <c r="A638" s="72">
        <v>471</v>
      </c>
      <c r="B638" t="s">
        <v>1538</v>
      </c>
      <c r="C638" t="s">
        <v>769</v>
      </c>
      <c r="D638">
        <v>23</v>
      </c>
      <c r="E638" t="s">
        <v>782</v>
      </c>
      <c r="F638">
        <v>14</v>
      </c>
      <c r="G638">
        <v>0</v>
      </c>
      <c r="H638">
        <v>111</v>
      </c>
      <c r="I638">
        <v>12</v>
      </c>
      <c r="J638">
        <v>39</v>
      </c>
      <c r="K638">
        <v>0.308</v>
      </c>
      <c r="L638">
        <v>4</v>
      </c>
      <c r="M638">
        <v>17</v>
      </c>
      <c r="N638">
        <v>0.23499999999999999</v>
      </c>
      <c r="O638">
        <v>8</v>
      </c>
      <c r="P638">
        <v>22</v>
      </c>
      <c r="Q638">
        <v>0.36399999999999999</v>
      </c>
      <c r="R638">
        <v>0.35899999999999999</v>
      </c>
      <c r="S638">
        <v>3</v>
      </c>
      <c r="T638">
        <v>6</v>
      </c>
      <c r="U638">
        <v>0.5</v>
      </c>
      <c r="V638">
        <v>1</v>
      </c>
      <c r="W638">
        <v>5</v>
      </c>
      <c r="X638">
        <v>6</v>
      </c>
      <c r="Y638">
        <v>12</v>
      </c>
      <c r="Z638">
        <v>3</v>
      </c>
      <c r="AA638">
        <v>2</v>
      </c>
      <c r="AB638">
        <v>10</v>
      </c>
      <c r="AC638">
        <v>16</v>
      </c>
      <c r="AD638">
        <v>31</v>
      </c>
    </row>
    <row r="639" spans="1:30">
      <c r="A639" s="72">
        <v>472</v>
      </c>
      <c r="B639" t="s">
        <v>1539</v>
      </c>
      <c r="C639" t="s">
        <v>766</v>
      </c>
      <c r="D639">
        <v>22</v>
      </c>
      <c r="E639" t="s">
        <v>772</v>
      </c>
      <c r="F639">
        <v>3</v>
      </c>
      <c r="G639">
        <v>0</v>
      </c>
      <c r="H639">
        <v>23</v>
      </c>
      <c r="I639">
        <v>4</v>
      </c>
      <c r="J639">
        <v>7</v>
      </c>
      <c r="K639">
        <v>0.57099999999999995</v>
      </c>
      <c r="L639">
        <v>0</v>
      </c>
      <c r="M639">
        <v>0</v>
      </c>
      <c r="O639">
        <v>4</v>
      </c>
      <c r="P639">
        <v>7</v>
      </c>
      <c r="Q639">
        <v>0.57099999999999995</v>
      </c>
      <c r="R639">
        <v>0.57099999999999995</v>
      </c>
      <c r="S639">
        <v>2</v>
      </c>
      <c r="T639">
        <v>4</v>
      </c>
      <c r="U639">
        <v>0.5</v>
      </c>
      <c r="V639">
        <v>3</v>
      </c>
      <c r="W639">
        <v>4</v>
      </c>
      <c r="X639">
        <v>7</v>
      </c>
      <c r="Y639">
        <v>2</v>
      </c>
      <c r="Z639">
        <v>3</v>
      </c>
      <c r="AA639">
        <v>0</v>
      </c>
      <c r="AB639">
        <v>2</v>
      </c>
      <c r="AC639">
        <v>4</v>
      </c>
      <c r="AD639">
        <v>10</v>
      </c>
    </row>
    <row r="640" spans="1:30">
      <c r="A640" s="72">
        <v>472</v>
      </c>
      <c r="B640" t="s">
        <v>1539</v>
      </c>
      <c r="C640" t="s">
        <v>766</v>
      </c>
      <c r="D640">
        <v>22</v>
      </c>
      <c r="E640" t="s">
        <v>818</v>
      </c>
      <c r="F640">
        <v>2</v>
      </c>
      <c r="G640">
        <v>0</v>
      </c>
      <c r="H640">
        <v>20</v>
      </c>
      <c r="I640">
        <v>4</v>
      </c>
      <c r="J640">
        <v>6</v>
      </c>
      <c r="K640">
        <v>0.66700000000000004</v>
      </c>
      <c r="L640">
        <v>0</v>
      </c>
      <c r="M640">
        <v>0</v>
      </c>
      <c r="O640">
        <v>4</v>
      </c>
      <c r="P640">
        <v>6</v>
      </c>
      <c r="Q640">
        <v>0.66700000000000004</v>
      </c>
      <c r="R640">
        <v>0.66700000000000004</v>
      </c>
      <c r="S640">
        <v>1</v>
      </c>
      <c r="T640">
        <v>2</v>
      </c>
      <c r="U640">
        <v>0.5</v>
      </c>
      <c r="V640">
        <v>2</v>
      </c>
      <c r="W640">
        <v>4</v>
      </c>
      <c r="X640">
        <v>6</v>
      </c>
      <c r="Y640">
        <v>1</v>
      </c>
      <c r="Z640">
        <v>3</v>
      </c>
      <c r="AA640">
        <v>0</v>
      </c>
      <c r="AB640">
        <v>2</v>
      </c>
      <c r="AC640">
        <v>4</v>
      </c>
      <c r="AD640">
        <v>9</v>
      </c>
    </row>
    <row r="641" spans="1:30">
      <c r="A641" s="72">
        <v>472</v>
      </c>
      <c r="B641" t="s">
        <v>1539</v>
      </c>
      <c r="C641" t="s">
        <v>766</v>
      </c>
      <c r="D641">
        <v>22</v>
      </c>
      <c r="E641" t="s">
        <v>814</v>
      </c>
      <c r="F641">
        <v>1</v>
      </c>
      <c r="G641">
        <v>0</v>
      </c>
      <c r="H641">
        <v>3</v>
      </c>
      <c r="I641">
        <v>0</v>
      </c>
      <c r="J641">
        <v>1</v>
      </c>
      <c r="K641">
        <v>0</v>
      </c>
      <c r="L641">
        <v>0</v>
      </c>
      <c r="M641">
        <v>0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2</v>
      </c>
      <c r="U641">
        <v>0.5</v>
      </c>
      <c r="V641">
        <v>1</v>
      </c>
      <c r="W641">
        <v>0</v>
      </c>
      <c r="X641">
        <v>1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1</v>
      </c>
    </row>
    <row r="642" spans="1:30">
      <c r="A642" s="72">
        <v>473</v>
      </c>
      <c r="B642" t="s">
        <v>1421</v>
      </c>
      <c r="C642" t="s">
        <v>776</v>
      </c>
      <c r="D642">
        <v>26</v>
      </c>
      <c r="E642" t="s">
        <v>855</v>
      </c>
      <c r="F642">
        <v>66</v>
      </c>
      <c r="G642">
        <v>2</v>
      </c>
      <c r="H642">
        <v>908</v>
      </c>
      <c r="I642">
        <v>146</v>
      </c>
      <c r="J642">
        <v>266</v>
      </c>
      <c r="K642">
        <v>0.54900000000000004</v>
      </c>
      <c r="L642">
        <v>26</v>
      </c>
      <c r="M642">
        <v>67</v>
      </c>
      <c r="N642">
        <v>0.38800000000000001</v>
      </c>
      <c r="O642">
        <v>120</v>
      </c>
      <c r="P642">
        <v>199</v>
      </c>
      <c r="Q642">
        <v>0.60299999999999998</v>
      </c>
      <c r="R642">
        <v>0.59799999999999998</v>
      </c>
      <c r="S642">
        <v>56</v>
      </c>
      <c r="T642">
        <v>76</v>
      </c>
      <c r="U642">
        <v>0.73699999999999999</v>
      </c>
      <c r="V642">
        <v>87</v>
      </c>
      <c r="W642">
        <v>138</v>
      </c>
      <c r="X642">
        <v>225</v>
      </c>
      <c r="Y642">
        <v>68</v>
      </c>
      <c r="Z642">
        <v>21</v>
      </c>
      <c r="AA642">
        <v>42</v>
      </c>
      <c r="AB642">
        <v>33</v>
      </c>
      <c r="AC642">
        <v>161</v>
      </c>
      <c r="AD642">
        <v>374</v>
      </c>
    </row>
    <row r="643" spans="1:30">
      <c r="A643" s="72">
        <v>474</v>
      </c>
      <c r="B643" t="s">
        <v>1228</v>
      </c>
      <c r="C643" t="s">
        <v>769</v>
      </c>
      <c r="D643">
        <v>29</v>
      </c>
      <c r="E643" t="s">
        <v>808</v>
      </c>
      <c r="F643">
        <v>12</v>
      </c>
      <c r="G643">
        <v>0</v>
      </c>
      <c r="H643">
        <v>181</v>
      </c>
      <c r="I643">
        <v>34</v>
      </c>
      <c r="J643">
        <v>99</v>
      </c>
      <c r="K643">
        <v>0.34300000000000003</v>
      </c>
      <c r="L643">
        <v>12</v>
      </c>
      <c r="M643">
        <v>43</v>
      </c>
      <c r="N643">
        <v>0.27900000000000003</v>
      </c>
      <c r="O643">
        <v>22</v>
      </c>
      <c r="P643">
        <v>56</v>
      </c>
      <c r="Q643">
        <v>0.39300000000000002</v>
      </c>
      <c r="R643">
        <v>0.40400000000000003</v>
      </c>
      <c r="S643">
        <v>17</v>
      </c>
      <c r="T643">
        <v>27</v>
      </c>
      <c r="U643">
        <v>0.63</v>
      </c>
      <c r="V643">
        <v>5</v>
      </c>
      <c r="W643">
        <v>8</v>
      </c>
      <c r="X643">
        <v>13</v>
      </c>
      <c r="Y643">
        <v>23</v>
      </c>
      <c r="Z643">
        <v>5</v>
      </c>
      <c r="AA643">
        <v>1</v>
      </c>
      <c r="AB643">
        <v>18</v>
      </c>
      <c r="AC643">
        <v>17</v>
      </c>
      <c r="AD643">
        <v>97</v>
      </c>
    </row>
    <row r="644" spans="1:30">
      <c r="A644" s="72">
        <v>475</v>
      </c>
      <c r="B644" t="s">
        <v>1540</v>
      </c>
      <c r="C644" t="s">
        <v>769</v>
      </c>
      <c r="D644">
        <v>22</v>
      </c>
      <c r="E644" t="s">
        <v>829</v>
      </c>
      <c r="F644">
        <v>26</v>
      </c>
      <c r="G644">
        <v>0</v>
      </c>
      <c r="H644">
        <v>195</v>
      </c>
      <c r="I644">
        <v>22</v>
      </c>
      <c r="J644">
        <v>69</v>
      </c>
      <c r="K644">
        <v>0.31900000000000001</v>
      </c>
      <c r="L644">
        <v>10</v>
      </c>
      <c r="M644">
        <v>35</v>
      </c>
      <c r="N644">
        <v>0.28599999999999998</v>
      </c>
      <c r="O644">
        <v>12</v>
      </c>
      <c r="P644">
        <v>34</v>
      </c>
      <c r="Q644">
        <v>0.35299999999999998</v>
      </c>
      <c r="R644">
        <v>0.39100000000000001</v>
      </c>
      <c r="S644">
        <v>7</v>
      </c>
      <c r="T644">
        <v>11</v>
      </c>
      <c r="U644">
        <v>0.63600000000000001</v>
      </c>
      <c r="V644">
        <v>4</v>
      </c>
      <c r="W644">
        <v>16</v>
      </c>
      <c r="X644">
        <v>20</v>
      </c>
      <c r="Y644">
        <v>8</v>
      </c>
      <c r="Z644">
        <v>7</v>
      </c>
      <c r="AA644">
        <v>5</v>
      </c>
      <c r="AB644">
        <v>4</v>
      </c>
      <c r="AC644">
        <v>22</v>
      </c>
      <c r="AD644">
        <v>61</v>
      </c>
    </row>
    <row r="645" spans="1:30">
      <c r="A645" s="72">
        <v>476</v>
      </c>
      <c r="B645" t="s">
        <v>1229</v>
      </c>
      <c r="C645" t="s">
        <v>766</v>
      </c>
      <c r="D645">
        <v>30</v>
      </c>
      <c r="E645" t="s">
        <v>804</v>
      </c>
      <c r="F645">
        <v>46</v>
      </c>
      <c r="G645">
        <v>17</v>
      </c>
      <c r="H645">
        <v>783</v>
      </c>
      <c r="I645">
        <v>78</v>
      </c>
      <c r="J645">
        <v>197</v>
      </c>
      <c r="K645">
        <v>0.39600000000000002</v>
      </c>
      <c r="L645">
        <v>22</v>
      </c>
      <c r="M645">
        <v>79</v>
      </c>
      <c r="N645">
        <v>0.27800000000000002</v>
      </c>
      <c r="O645">
        <v>56</v>
      </c>
      <c r="P645">
        <v>118</v>
      </c>
      <c r="Q645">
        <v>0.47499999999999998</v>
      </c>
      <c r="R645">
        <v>0.45200000000000001</v>
      </c>
      <c r="S645">
        <v>27</v>
      </c>
      <c r="T645">
        <v>36</v>
      </c>
      <c r="U645">
        <v>0.75</v>
      </c>
      <c r="V645">
        <v>21</v>
      </c>
      <c r="W645">
        <v>96</v>
      </c>
      <c r="X645">
        <v>117</v>
      </c>
      <c r="Y645">
        <v>27</v>
      </c>
      <c r="Z645">
        <v>17</v>
      </c>
      <c r="AA645">
        <v>7</v>
      </c>
      <c r="AB645">
        <v>24</v>
      </c>
      <c r="AC645">
        <v>83</v>
      </c>
      <c r="AD645">
        <v>205</v>
      </c>
    </row>
    <row r="646" spans="1:30">
      <c r="A646" s="72">
        <v>477</v>
      </c>
      <c r="B646" t="s">
        <v>1231</v>
      </c>
      <c r="C646" t="s">
        <v>769</v>
      </c>
      <c r="D646">
        <v>28</v>
      </c>
      <c r="E646" t="s">
        <v>822</v>
      </c>
      <c r="F646">
        <v>78</v>
      </c>
      <c r="G646">
        <v>78</v>
      </c>
      <c r="H646">
        <v>2652</v>
      </c>
      <c r="I646">
        <v>655</v>
      </c>
      <c r="J646">
        <v>1402</v>
      </c>
      <c r="K646">
        <v>0.46700000000000003</v>
      </c>
      <c r="L646">
        <v>241</v>
      </c>
      <c r="M646">
        <v>599</v>
      </c>
      <c r="N646">
        <v>0.40200000000000002</v>
      </c>
      <c r="O646">
        <v>414</v>
      </c>
      <c r="P646">
        <v>803</v>
      </c>
      <c r="Q646">
        <v>0.51600000000000001</v>
      </c>
      <c r="R646">
        <v>0.55300000000000005</v>
      </c>
      <c r="S646">
        <v>129</v>
      </c>
      <c r="T646">
        <v>158</v>
      </c>
      <c r="U646">
        <v>0.81599999999999995</v>
      </c>
      <c r="V646">
        <v>37</v>
      </c>
      <c r="W646">
        <v>262</v>
      </c>
      <c r="X646">
        <v>299</v>
      </c>
      <c r="Y646">
        <v>186</v>
      </c>
      <c r="Z646">
        <v>84</v>
      </c>
      <c r="AA646">
        <v>47</v>
      </c>
      <c r="AB646">
        <v>115</v>
      </c>
      <c r="AC646">
        <v>157</v>
      </c>
      <c r="AD646">
        <v>1680</v>
      </c>
    </row>
    <row r="647" spans="1:30">
      <c r="A647" s="72">
        <v>478</v>
      </c>
      <c r="B647" t="s">
        <v>1232</v>
      </c>
      <c r="C647" t="s">
        <v>776</v>
      </c>
      <c r="D647">
        <v>27</v>
      </c>
      <c r="E647" t="s">
        <v>792</v>
      </c>
      <c r="F647">
        <v>43</v>
      </c>
      <c r="G647">
        <v>40</v>
      </c>
      <c r="H647">
        <v>1198</v>
      </c>
      <c r="I647">
        <v>201</v>
      </c>
      <c r="J647">
        <v>380</v>
      </c>
      <c r="K647">
        <v>0.52900000000000003</v>
      </c>
      <c r="L647">
        <v>0</v>
      </c>
      <c r="M647">
        <v>0</v>
      </c>
      <c r="O647">
        <v>201</v>
      </c>
      <c r="P647">
        <v>380</v>
      </c>
      <c r="Q647">
        <v>0.52900000000000003</v>
      </c>
      <c r="R647">
        <v>0.52900000000000003</v>
      </c>
      <c r="S647">
        <v>68</v>
      </c>
      <c r="T647">
        <v>106</v>
      </c>
      <c r="U647">
        <v>0.64200000000000002</v>
      </c>
      <c r="V647">
        <v>173</v>
      </c>
      <c r="W647">
        <v>265</v>
      </c>
      <c r="X647">
        <v>438</v>
      </c>
      <c r="Y647">
        <v>86</v>
      </c>
      <c r="Z647">
        <v>28</v>
      </c>
      <c r="AA647">
        <v>16</v>
      </c>
      <c r="AB647">
        <v>59</v>
      </c>
      <c r="AC647">
        <v>89</v>
      </c>
      <c r="AD647">
        <v>470</v>
      </c>
    </row>
    <row r="648" spans="1:30">
      <c r="A648" s="72">
        <v>479</v>
      </c>
      <c r="B648" t="s">
        <v>1422</v>
      </c>
      <c r="C648" t="s">
        <v>769</v>
      </c>
      <c r="D648">
        <v>24</v>
      </c>
      <c r="E648" t="s">
        <v>795</v>
      </c>
      <c r="F648">
        <v>64</v>
      </c>
      <c r="G648">
        <v>1</v>
      </c>
      <c r="H648">
        <v>313</v>
      </c>
      <c r="I648">
        <v>17</v>
      </c>
      <c r="J648">
        <v>49</v>
      </c>
      <c r="K648">
        <v>0.34699999999999998</v>
      </c>
      <c r="L648">
        <v>3</v>
      </c>
      <c r="M648">
        <v>15</v>
      </c>
      <c r="N648">
        <v>0.2</v>
      </c>
      <c r="O648">
        <v>14</v>
      </c>
      <c r="P648">
        <v>34</v>
      </c>
      <c r="Q648">
        <v>0.41199999999999998</v>
      </c>
      <c r="R648">
        <v>0.378</v>
      </c>
      <c r="S648">
        <v>25</v>
      </c>
      <c r="T648">
        <v>34</v>
      </c>
      <c r="U648">
        <v>0.73499999999999999</v>
      </c>
      <c r="V648">
        <v>5</v>
      </c>
      <c r="W648">
        <v>39</v>
      </c>
      <c r="X648">
        <v>44</v>
      </c>
      <c r="Y648">
        <v>18</v>
      </c>
      <c r="Z648">
        <v>14</v>
      </c>
      <c r="AA648">
        <v>7</v>
      </c>
      <c r="AB648">
        <v>20</v>
      </c>
      <c r="AC648">
        <v>41</v>
      </c>
      <c r="AD648">
        <v>62</v>
      </c>
    </row>
    <row r="649" spans="1:30">
      <c r="A649" s="72">
        <v>480</v>
      </c>
      <c r="B649" t="s">
        <v>1235</v>
      </c>
      <c r="C649" t="s">
        <v>766</v>
      </c>
      <c r="D649">
        <v>33</v>
      </c>
      <c r="E649" t="s">
        <v>782</v>
      </c>
      <c r="F649">
        <v>65</v>
      </c>
      <c r="G649">
        <v>0</v>
      </c>
      <c r="H649">
        <v>1079</v>
      </c>
      <c r="I649">
        <v>99</v>
      </c>
      <c r="J649">
        <v>259</v>
      </c>
      <c r="K649">
        <v>0.38200000000000001</v>
      </c>
      <c r="L649">
        <v>81</v>
      </c>
      <c r="M649">
        <v>215</v>
      </c>
      <c r="N649">
        <v>0.377</v>
      </c>
      <c r="O649">
        <v>18</v>
      </c>
      <c r="P649">
        <v>44</v>
      </c>
      <c r="Q649">
        <v>0.40899999999999997</v>
      </c>
      <c r="R649">
        <v>0.53900000000000003</v>
      </c>
      <c r="S649">
        <v>47</v>
      </c>
      <c r="T649">
        <v>60</v>
      </c>
      <c r="U649">
        <v>0.78300000000000003</v>
      </c>
      <c r="V649">
        <v>15</v>
      </c>
      <c r="W649">
        <v>162</v>
      </c>
      <c r="X649">
        <v>177</v>
      </c>
      <c r="Y649">
        <v>46</v>
      </c>
      <c r="Z649">
        <v>17</v>
      </c>
      <c r="AA649">
        <v>21</v>
      </c>
      <c r="AB649">
        <v>36</v>
      </c>
      <c r="AC649">
        <v>91</v>
      </c>
      <c r="AD649">
        <v>326</v>
      </c>
    </row>
    <row r="650" spans="1:30">
      <c r="A650" s="72">
        <v>481</v>
      </c>
      <c r="B650" t="s">
        <v>1237</v>
      </c>
      <c r="C650" t="s">
        <v>776</v>
      </c>
      <c r="D650">
        <v>23</v>
      </c>
      <c r="E650" t="s">
        <v>782</v>
      </c>
      <c r="F650">
        <v>77</v>
      </c>
      <c r="G650">
        <v>77</v>
      </c>
      <c r="H650">
        <v>2545</v>
      </c>
      <c r="I650">
        <v>681</v>
      </c>
      <c r="J650">
        <v>1314</v>
      </c>
      <c r="K650">
        <v>0.51800000000000002</v>
      </c>
      <c r="L650">
        <v>142</v>
      </c>
      <c r="M650">
        <v>355</v>
      </c>
      <c r="N650">
        <v>0.4</v>
      </c>
      <c r="O650">
        <v>539</v>
      </c>
      <c r="P650">
        <v>959</v>
      </c>
      <c r="Q650">
        <v>0.56200000000000006</v>
      </c>
      <c r="R650">
        <v>0.57199999999999995</v>
      </c>
      <c r="S650">
        <v>376</v>
      </c>
      <c r="T650">
        <v>450</v>
      </c>
      <c r="U650">
        <v>0.83599999999999997</v>
      </c>
      <c r="V650">
        <v>263</v>
      </c>
      <c r="W650">
        <v>691</v>
      </c>
      <c r="X650">
        <v>954</v>
      </c>
      <c r="Y650">
        <v>259</v>
      </c>
      <c r="Z650">
        <v>67</v>
      </c>
      <c r="AA650">
        <v>125</v>
      </c>
      <c r="AB650">
        <v>240</v>
      </c>
      <c r="AC650">
        <v>292</v>
      </c>
      <c r="AD650">
        <v>1880</v>
      </c>
    </row>
    <row r="651" spans="1:30">
      <c r="A651" s="72">
        <v>482</v>
      </c>
      <c r="B651" t="s">
        <v>1541</v>
      </c>
      <c r="C651" t="s">
        <v>769</v>
      </c>
      <c r="D651">
        <v>20</v>
      </c>
      <c r="E651" t="s">
        <v>790</v>
      </c>
      <c r="F651">
        <v>15</v>
      </c>
      <c r="G651">
        <v>1</v>
      </c>
      <c r="H651">
        <v>111</v>
      </c>
      <c r="I651">
        <v>16</v>
      </c>
      <c r="J651">
        <v>50</v>
      </c>
      <c r="K651">
        <v>0.32</v>
      </c>
      <c r="L651">
        <v>5</v>
      </c>
      <c r="M651">
        <v>21</v>
      </c>
      <c r="N651">
        <v>0.23799999999999999</v>
      </c>
      <c r="O651">
        <v>11</v>
      </c>
      <c r="P651">
        <v>29</v>
      </c>
      <c r="Q651">
        <v>0.379</v>
      </c>
      <c r="R651">
        <v>0.37</v>
      </c>
      <c r="S651">
        <v>3</v>
      </c>
      <c r="T651">
        <v>7</v>
      </c>
      <c r="U651">
        <v>0.42899999999999999</v>
      </c>
      <c r="V651">
        <v>1</v>
      </c>
      <c r="W651">
        <v>10</v>
      </c>
      <c r="X651">
        <v>11</v>
      </c>
      <c r="Y651">
        <v>5</v>
      </c>
      <c r="Z651">
        <v>1</v>
      </c>
      <c r="AA651">
        <v>2</v>
      </c>
      <c r="AB651">
        <v>4</v>
      </c>
      <c r="AC651">
        <v>4</v>
      </c>
      <c r="AD651">
        <v>40</v>
      </c>
    </row>
    <row r="652" spans="1:30">
      <c r="A652" s="72">
        <v>483</v>
      </c>
      <c r="B652" t="s">
        <v>1542</v>
      </c>
      <c r="C652" t="s">
        <v>769</v>
      </c>
      <c r="D652">
        <v>23</v>
      </c>
      <c r="E652" t="s">
        <v>804</v>
      </c>
      <c r="F652">
        <v>64</v>
      </c>
      <c r="G652">
        <v>3</v>
      </c>
      <c r="H652">
        <v>1459</v>
      </c>
      <c r="I652">
        <v>232</v>
      </c>
      <c r="J652">
        <v>518</v>
      </c>
      <c r="K652">
        <v>0.44800000000000001</v>
      </c>
      <c r="L652">
        <v>52</v>
      </c>
      <c r="M652">
        <v>132</v>
      </c>
      <c r="N652">
        <v>0.39400000000000002</v>
      </c>
      <c r="O652">
        <v>180</v>
      </c>
      <c r="P652">
        <v>386</v>
      </c>
      <c r="Q652">
        <v>0.46600000000000003</v>
      </c>
      <c r="R652">
        <v>0.498</v>
      </c>
      <c r="S652">
        <v>179</v>
      </c>
      <c r="T652">
        <v>223</v>
      </c>
      <c r="U652">
        <v>0.80300000000000005</v>
      </c>
      <c r="V652">
        <v>31</v>
      </c>
      <c r="W652">
        <v>166</v>
      </c>
      <c r="X652">
        <v>197</v>
      </c>
      <c r="Y652">
        <v>119</v>
      </c>
      <c r="Z652">
        <v>28</v>
      </c>
      <c r="AA652">
        <v>14</v>
      </c>
      <c r="AB652">
        <v>116</v>
      </c>
      <c r="AC652">
        <v>117</v>
      </c>
      <c r="AD652">
        <v>695</v>
      </c>
    </row>
    <row r="653" spans="1:30">
      <c r="A653" s="72">
        <v>484</v>
      </c>
      <c r="B653" t="s">
        <v>1238</v>
      </c>
      <c r="C653" t="s">
        <v>766</v>
      </c>
      <c r="D653">
        <v>33</v>
      </c>
      <c r="E653" t="s">
        <v>800</v>
      </c>
      <c r="F653">
        <v>82</v>
      </c>
      <c r="G653">
        <v>82</v>
      </c>
      <c r="H653">
        <v>2802</v>
      </c>
      <c r="I653">
        <v>207</v>
      </c>
      <c r="J653">
        <v>523</v>
      </c>
      <c r="K653">
        <v>0.39600000000000002</v>
      </c>
      <c r="L653">
        <v>146</v>
      </c>
      <c r="M653">
        <v>387</v>
      </c>
      <c r="N653">
        <v>0.377</v>
      </c>
      <c r="O653">
        <v>61</v>
      </c>
      <c r="P653">
        <v>136</v>
      </c>
      <c r="Q653">
        <v>0.44900000000000001</v>
      </c>
      <c r="R653">
        <v>0.53500000000000003</v>
      </c>
      <c r="S653">
        <v>41</v>
      </c>
      <c r="T653">
        <v>59</v>
      </c>
      <c r="U653">
        <v>0.69499999999999995</v>
      </c>
      <c r="V653">
        <v>121</v>
      </c>
      <c r="W653">
        <v>358</v>
      </c>
      <c r="X653">
        <v>479</v>
      </c>
      <c r="Y653">
        <v>96</v>
      </c>
      <c r="Z653">
        <v>132</v>
      </c>
      <c r="AA653">
        <v>39</v>
      </c>
      <c r="AB653">
        <v>63</v>
      </c>
      <c r="AC653">
        <v>252</v>
      </c>
      <c r="AD653">
        <v>601</v>
      </c>
    </row>
    <row r="654" spans="1:30">
      <c r="A654" s="72">
        <v>485</v>
      </c>
      <c r="B654" t="s">
        <v>1239</v>
      </c>
      <c r="C654" t="s">
        <v>811</v>
      </c>
      <c r="D654">
        <v>30</v>
      </c>
      <c r="E654" t="s">
        <v>790</v>
      </c>
      <c r="F654">
        <v>73</v>
      </c>
      <c r="G654">
        <v>2</v>
      </c>
      <c r="H654">
        <v>1605</v>
      </c>
      <c r="I654">
        <v>204</v>
      </c>
      <c r="J654">
        <v>443</v>
      </c>
      <c r="K654">
        <v>0.46</v>
      </c>
      <c r="L654">
        <v>11</v>
      </c>
      <c r="M654">
        <v>52</v>
      </c>
      <c r="N654">
        <v>0.21199999999999999</v>
      </c>
      <c r="O654">
        <v>193</v>
      </c>
      <c r="P654">
        <v>391</v>
      </c>
      <c r="Q654">
        <v>0.49399999999999999</v>
      </c>
      <c r="R654">
        <v>0.47299999999999998</v>
      </c>
      <c r="S654">
        <v>75</v>
      </c>
      <c r="T654">
        <v>106</v>
      </c>
      <c r="U654">
        <v>0.70799999999999996</v>
      </c>
      <c r="V654">
        <v>37</v>
      </c>
      <c r="W654">
        <v>291</v>
      </c>
      <c r="X654">
        <v>328</v>
      </c>
      <c r="Y654">
        <v>283</v>
      </c>
      <c r="Z654">
        <v>33</v>
      </c>
      <c r="AA654">
        <v>18</v>
      </c>
      <c r="AB654">
        <v>114</v>
      </c>
      <c r="AC654">
        <v>110</v>
      </c>
      <c r="AD654">
        <v>494</v>
      </c>
    </row>
    <row r="655" spans="1:30">
      <c r="A655" s="72">
        <v>486</v>
      </c>
      <c r="B655" t="s">
        <v>1240</v>
      </c>
      <c r="C655" t="s">
        <v>776</v>
      </c>
      <c r="D655">
        <v>22</v>
      </c>
      <c r="E655" t="s">
        <v>786</v>
      </c>
      <c r="F655">
        <v>74</v>
      </c>
      <c r="G655">
        <v>74</v>
      </c>
      <c r="H655">
        <v>2119</v>
      </c>
      <c r="I655">
        <v>380</v>
      </c>
      <c r="J655">
        <v>780</v>
      </c>
      <c r="K655">
        <v>0.48699999999999999</v>
      </c>
      <c r="L655">
        <v>76</v>
      </c>
      <c r="M655">
        <v>196</v>
      </c>
      <c r="N655">
        <v>0.38800000000000001</v>
      </c>
      <c r="O655">
        <v>304</v>
      </c>
      <c r="P655">
        <v>584</v>
      </c>
      <c r="Q655">
        <v>0.52100000000000002</v>
      </c>
      <c r="R655">
        <v>0.53600000000000003</v>
      </c>
      <c r="S655">
        <v>148</v>
      </c>
      <c r="T655">
        <v>201</v>
      </c>
      <c r="U655">
        <v>0.73599999999999999</v>
      </c>
      <c r="V655">
        <v>101</v>
      </c>
      <c r="W655">
        <v>430</v>
      </c>
      <c r="X655">
        <v>531</v>
      </c>
      <c r="Y655">
        <v>115</v>
      </c>
      <c r="Z655">
        <v>60</v>
      </c>
      <c r="AA655">
        <v>199</v>
      </c>
      <c r="AB655">
        <v>100</v>
      </c>
      <c r="AC655">
        <v>195</v>
      </c>
      <c r="AD655">
        <v>984</v>
      </c>
    </row>
    <row r="656" spans="1:30">
      <c r="A656" s="72">
        <v>487</v>
      </c>
      <c r="B656" t="s">
        <v>1423</v>
      </c>
      <c r="C656" t="s">
        <v>776</v>
      </c>
      <c r="D656">
        <v>31</v>
      </c>
      <c r="E656" t="s">
        <v>851</v>
      </c>
      <c r="F656">
        <v>51</v>
      </c>
      <c r="G656">
        <v>1</v>
      </c>
      <c r="H656">
        <v>320</v>
      </c>
      <c r="I656">
        <v>50</v>
      </c>
      <c r="J656">
        <v>72</v>
      </c>
      <c r="K656">
        <v>0.69399999999999995</v>
      </c>
      <c r="L656">
        <v>0</v>
      </c>
      <c r="M656">
        <v>0</v>
      </c>
      <c r="O656">
        <v>50</v>
      </c>
      <c r="P656">
        <v>72</v>
      </c>
      <c r="Q656">
        <v>0.69399999999999995</v>
      </c>
      <c r="R656">
        <v>0.69399999999999995</v>
      </c>
      <c r="S656">
        <v>19</v>
      </c>
      <c r="T656">
        <v>30</v>
      </c>
      <c r="U656">
        <v>0.63300000000000001</v>
      </c>
      <c r="V656">
        <v>27</v>
      </c>
      <c r="W656">
        <v>63</v>
      </c>
      <c r="X656">
        <v>90</v>
      </c>
      <c r="Y656">
        <v>28</v>
      </c>
      <c r="Z656">
        <v>10</v>
      </c>
      <c r="AA656">
        <v>31</v>
      </c>
      <c r="AB656">
        <v>13</v>
      </c>
      <c r="AC656">
        <v>36</v>
      </c>
      <c r="AD656">
        <v>119</v>
      </c>
    </row>
    <row r="657" spans="1:30">
      <c r="A657" s="72">
        <v>488</v>
      </c>
      <c r="B657" t="s">
        <v>1242</v>
      </c>
      <c r="C657" t="s">
        <v>811</v>
      </c>
      <c r="D657">
        <v>23</v>
      </c>
      <c r="E657" t="s">
        <v>867</v>
      </c>
      <c r="F657">
        <v>1</v>
      </c>
      <c r="G657">
        <v>0</v>
      </c>
      <c r="H657">
        <v>1</v>
      </c>
      <c r="I657">
        <v>0</v>
      </c>
      <c r="J657">
        <v>0</v>
      </c>
      <c r="L657">
        <v>0</v>
      </c>
      <c r="M657">
        <v>0</v>
      </c>
      <c r="O657">
        <v>0</v>
      </c>
      <c r="P657">
        <v>0</v>
      </c>
      <c r="S657">
        <v>0</v>
      </c>
      <c r="T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1:30">
      <c r="A658" s="72">
        <v>489</v>
      </c>
      <c r="B658" t="s">
        <v>1244</v>
      </c>
      <c r="C658" t="s">
        <v>776</v>
      </c>
      <c r="D658">
        <v>26</v>
      </c>
      <c r="E658" t="s">
        <v>772</v>
      </c>
      <c r="F658">
        <v>49</v>
      </c>
      <c r="G658">
        <v>27</v>
      </c>
      <c r="H658">
        <v>1091</v>
      </c>
      <c r="I658">
        <v>301</v>
      </c>
      <c r="J658">
        <v>538</v>
      </c>
      <c r="K658">
        <v>0.55900000000000005</v>
      </c>
      <c r="L658">
        <v>14</v>
      </c>
      <c r="M658">
        <v>48</v>
      </c>
      <c r="N658">
        <v>0.29199999999999998</v>
      </c>
      <c r="O658">
        <v>287</v>
      </c>
      <c r="P658">
        <v>490</v>
      </c>
      <c r="Q658">
        <v>0.58599999999999997</v>
      </c>
      <c r="R658">
        <v>0.57199999999999995</v>
      </c>
      <c r="S658">
        <v>147</v>
      </c>
      <c r="T658">
        <v>185</v>
      </c>
      <c r="U658">
        <v>0.79500000000000004</v>
      </c>
      <c r="V658">
        <v>106</v>
      </c>
      <c r="W658">
        <v>313</v>
      </c>
      <c r="X658">
        <v>419</v>
      </c>
      <c r="Y658">
        <v>70</v>
      </c>
      <c r="Z658">
        <v>19</v>
      </c>
      <c r="AA658">
        <v>53</v>
      </c>
      <c r="AB658">
        <v>90</v>
      </c>
      <c r="AC658">
        <v>146</v>
      </c>
      <c r="AD658">
        <v>763</v>
      </c>
    </row>
    <row r="659" spans="1:30">
      <c r="A659" s="72">
        <v>489</v>
      </c>
      <c r="B659" t="s">
        <v>1244</v>
      </c>
      <c r="C659" t="s">
        <v>776</v>
      </c>
      <c r="D659">
        <v>26</v>
      </c>
      <c r="E659" t="s">
        <v>869</v>
      </c>
      <c r="F659">
        <v>30</v>
      </c>
      <c r="G659">
        <v>10</v>
      </c>
      <c r="H659">
        <v>564</v>
      </c>
      <c r="I659">
        <v>149</v>
      </c>
      <c r="J659">
        <v>259</v>
      </c>
      <c r="K659">
        <v>0.57499999999999996</v>
      </c>
      <c r="L659">
        <v>9</v>
      </c>
      <c r="M659">
        <v>30</v>
      </c>
      <c r="N659">
        <v>0.3</v>
      </c>
      <c r="O659">
        <v>140</v>
      </c>
      <c r="P659">
        <v>229</v>
      </c>
      <c r="Q659">
        <v>0.61099999999999999</v>
      </c>
      <c r="R659">
        <v>0.59299999999999997</v>
      </c>
      <c r="S659">
        <v>77</v>
      </c>
      <c r="T659">
        <v>94</v>
      </c>
      <c r="U659">
        <v>0.81899999999999995</v>
      </c>
      <c r="V659">
        <v>54</v>
      </c>
      <c r="W659">
        <v>162</v>
      </c>
      <c r="X659">
        <v>216</v>
      </c>
      <c r="Y659">
        <v>29</v>
      </c>
      <c r="Z659">
        <v>13</v>
      </c>
      <c r="AA659">
        <v>23</v>
      </c>
      <c r="AB659">
        <v>39</v>
      </c>
      <c r="AC659">
        <v>82</v>
      </c>
      <c r="AD659">
        <v>384</v>
      </c>
    </row>
    <row r="660" spans="1:30">
      <c r="A660" s="72">
        <v>489</v>
      </c>
      <c r="B660" t="s">
        <v>1244</v>
      </c>
      <c r="C660" t="s">
        <v>776</v>
      </c>
      <c r="D660">
        <v>26</v>
      </c>
      <c r="E660" t="s">
        <v>788</v>
      </c>
      <c r="F660">
        <v>19</v>
      </c>
      <c r="G660">
        <v>17</v>
      </c>
      <c r="H660">
        <v>527</v>
      </c>
      <c r="I660">
        <v>152</v>
      </c>
      <c r="J660">
        <v>279</v>
      </c>
      <c r="K660">
        <v>0.54500000000000004</v>
      </c>
      <c r="L660">
        <v>5</v>
      </c>
      <c r="M660">
        <v>18</v>
      </c>
      <c r="N660">
        <v>0.27800000000000002</v>
      </c>
      <c r="O660">
        <v>147</v>
      </c>
      <c r="P660">
        <v>261</v>
      </c>
      <c r="Q660">
        <v>0.56299999999999994</v>
      </c>
      <c r="R660">
        <v>0.55400000000000005</v>
      </c>
      <c r="S660">
        <v>70</v>
      </c>
      <c r="T660">
        <v>91</v>
      </c>
      <c r="U660">
        <v>0.76900000000000002</v>
      </c>
      <c r="V660">
        <v>52</v>
      </c>
      <c r="W660">
        <v>151</v>
      </c>
      <c r="X660">
        <v>203</v>
      </c>
      <c r="Y660">
        <v>41</v>
      </c>
      <c r="Z660">
        <v>6</v>
      </c>
      <c r="AA660">
        <v>30</v>
      </c>
      <c r="AB660">
        <v>51</v>
      </c>
      <c r="AC660">
        <v>64</v>
      </c>
      <c r="AD660">
        <v>379</v>
      </c>
    </row>
    <row r="661" spans="1:30">
      <c r="A661" s="72">
        <v>490</v>
      </c>
      <c r="B661" t="s">
        <v>1543</v>
      </c>
      <c r="C661" t="s">
        <v>766</v>
      </c>
      <c r="D661">
        <v>19</v>
      </c>
      <c r="E661" t="s">
        <v>808</v>
      </c>
      <c r="F661">
        <v>17</v>
      </c>
      <c r="G661">
        <v>0</v>
      </c>
      <c r="H661">
        <v>69</v>
      </c>
      <c r="I661">
        <v>9</v>
      </c>
      <c r="J661">
        <v>19</v>
      </c>
      <c r="K661">
        <v>0.47399999999999998</v>
      </c>
      <c r="L661">
        <v>0</v>
      </c>
      <c r="M661">
        <v>1</v>
      </c>
      <c r="N661">
        <v>0</v>
      </c>
      <c r="O661">
        <v>9</v>
      </c>
      <c r="P661">
        <v>18</v>
      </c>
      <c r="Q661">
        <v>0.5</v>
      </c>
      <c r="R661">
        <v>0.47399999999999998</v>
      </c>
      <c r="S661">
        <v>6</v>
      </c>
      <c r="T661">
        <v>10</v>
      </c>
      <c r="U661">
        <v>0.6</v>
      </c>
      <c r="V661">
        <v>7</v>
      </c>
      <c r="W661">
        <v>16</v>
      </c>
      <c r="X661">
        <v>23</v>
      </c>
      <c r="Y661">
        <v>3</v>
      </c>
      <c r="Z661">
        <v>6</v>
      </c>
      <c r="AA661">
        <v>1</v>
      </c>
      <c r="AB661">
        <v>8</v>
      </c>
      <c r="AC661">
        <v>8</v>
      </c>
      <c r="AD661">
        <v>24</v>
      </c>
    </row>
    <row r="662" spans="1:30">
      <c r="A662" s="72">
        <v>491</v>
      </c>
      <c r="B662" t="s">
        <v>1246</v>
      </c>
      <c r="C662" t="s">
        <v>811</v>
      </c>
      <c r="D662">
        <v>24</v>
      </c>
      <c r="E662" t="s">
        <v>869</v>
      </c>
      <c r="F662">
        <v>64</v>
      </c>
      <c r="G662">
        <v>28</v>
      </c>
      <c r="H662">
        <v>1760</v>
      </c>
      <c r="I662">
        <v>246</v>
      </c>
      <c r="J662">
        <v>600</v>
      </c>
      <c r="K662">
        <v>0.41</v>
      </c>
      <c r="L662">
        <v>112</v>
      </c>
      <c r="M662">
        <v>296</v>
      </c>
      <c r="N662">
        <v>0.378</v>
      </c>
      <c r="O662">
        <v>134</v>
      </c>
      <c r="P662">
        <v>304</v>
      </c>
      <c r="Q662">
        <v>0.441</v>
      </c>
      <c r="R662">
        <v>0.503</v>
      </c>
      <c r="S662">
        <v>97</v>
      </c>
      <c r="T662">
        <v>115</v>
      </c>
      <c r="U662">
        <v>0.84299999999999997</v>
      </c>
      <c r="V662">
        <v>21</v>
      </c>
      <c r="W662">
        <v>146</v>
      </c>
      <c r="X662">
        <v>167</v>
      </c>
      <c r="Y662">
        <v>307</v>
      </c>
      <c r="Z662">
        <v>57</v>
      </c>
      <c r="AA662">
        <v>20</v>
      </c>
      <c r="AB662">
        <v>82</v>
      </c>
      <c r="AC662">
        <v>110</v>
      </c>
      <c r="AD662">
        <v>701</v>
      </c>
    </row>
    <row r="663" spans="1:30">
      <c r="A663" s="72">
        <v>492</v>
      </c>
      <c r="B663" t="s">
        <v>1250</v>
      </c>
      <c r="C663" t="s">
        <v>766</v>
      </c>
      <c r="D663">
        <v>23</v>
      </c>
      <c r="E663" t="s">
        <v>804</v>
      </c>
      <c r="F663">
        <v>68</v>
      </c>
      <c r="G663">
        <v>57</v>
      </c>
      <c r="H663">
        <v>1722</v>
      </c>
      <c r="I663">
        <v>207</v>
      </c>
      <c r="J663">
        <v>440</v>
      </c>
      <c r="K663">
        <v>0.47</v>
      </c>
      <c r="L663">
        <v>46</v>
      </c>
      <c r="M663">
        <v>137</v>
      </c>
      <c r="N663">
        <v>0.33600000000000002</v>
      </c>
      <c r="O663">
        <v>161</v>
      </c>
      <c r="P663">
        <v>303</v>
      </c>
      <c r="Q663">
        <v>0.53100000000000003</v>
      </c>
      <c r="R663">
        <v>0.52300000000000002</v>
      </c>
      <c r="S663">
        <v>111</v>
      </c>
      <c r="T663">
        <v>156</v>
      </c>
      <c r="U663">
        <v>0.71199999999999997</v>
      </c>
      <c r="V663">
        <v>113</v>
      </c>
      <c r="W663">
        <v>415</v>
      </c>
      <c r="X663">
        <v>528</v>
      </c>
      <c r="Y663">
        <v>129</v>
      </c>
      <c r="Z663">
        <v>46</v>
      </c>
      <c r="AA663">
        <v>51</v>
      </c>
      <c r="AB663">
        <v>88</v>
      </c>
      <c r="AC663">
        <v>174</v>
      </c>
      <c r="AD663">
        <v>571</v>
      </c>
    </row>
    <row r="664" spans="1:30">
      <c r="A664" s="72">
        <v>493</v>
      </c>
      <c r="B664" t="s">
        <v>1251</v>
      </c>
      <c r="C664" t="s">
        <v>776</v>
      </c>
      <c r="D664">
        <v>28</v>
      </c>
      <c r="E664" t="s">
        <v>812</v>
      </c>
      <c r="F664">
        <v>80</v>
      </c>
      <c r="G664">
        <v>80</v>
      </c>
      <c r="H664">
        <v>2510</v>
      </c>
      <c r="I664">
        <v>701</v>
      </c>
      <c r="J664">
        <v>1354</v>
      </c>
      <c r="K664">
        <v>0.51800000000000002</v>
      </c>
      <c r="L664">
        <v>84</v>
      </c>
      <c r="M664">
        <v>231</v>
      </c>
      <c r="N664">
        <v>0.36399999999999999</v>
      </c>
      <c r="O664">
        <v>617</v>
      </c>
      <c r="P664">
        <v>1123</v>
      </c>
      <c r="Q664">
        <v>0.54900000000000004</v>
      </c>
      <c r="R664">
        <v>0.54900000000000004</v>
      </c>
      <c r="S664">
        <v>179</v>
      </c>
      <c r="T664">
        <v>227</v>
      </c>
      <c r="U664">
        <v>0.78900000000000003</v>
      </c>
      <c r="V664">
        <v>224</v>
      </c>
      <c r="W664">
        <v>736</v>
      </c>
      <c r="X664">
        <v>960</v>
      </c>
      <c r="Y664">
        <v>307</v>
      </c>
      <c r="Z664">
        <v>81</v>
      </c>
      <c r="AA664">
        <v>89</v>
      </c>
      <c r="AB664">
        <v>159</v>
      </c>
      <c r="AC664">
        <v>157</v>
      </c>
      <c r="AD664">
        <v>1665</v>
      </c>
    </row>
    <row r="665" spans="1:30">
      <c r="A665" s="72">
        <v>494</v>
      </c>
      <c r="B665" t="s">
        <v>1253</v>
      </c>
      <c r="C665" t="s">
        <v>769</v>
      </c>
      <c r="D665">
        <v>37</v>
      </c>
      <c r="E665" t="s">
        <v>814</v>
      </c>
      <c r="F665">
        <v>72</v>
      </c>
      <c r="G665">
        <v>2</v>
      </c>
      <c r="H665">
        <v>1885</v>
      </c>
      <c r="I665">
        <v>416</v>
      </c>
      <c r="J665">
        <v>960</v>
      </c>
      <c r="K665">
        <v>0.433</v>
      </c>
      <c r="L665">
        <v>86</v>
      </c>
      <c r="M665">
        <v>261</v>
      </c>
      <c r="N665">
        <v>0.33</v>
      </c>
      <c r="O665">
        <v>330</v>
      </c>
      <c r="P665">
        <v>699</v>
      </c>
      <c r="Q665">
        <v>0.47199999999999998</v>
      </c>
      <c r="R665">
        <v>0.47799999999999998</v>
      </c>
      <c r="S665">
        <v>165</v>
      </c>
      <c r="T665">
        <v>233</v>
      </c>
      <c r="U665">
        <v>0.70799999999999996</v>
      </c>
      <c r="V665">
        <v>69</v>
      </c>
      <c r="W665">
        <v>216</v>
      </c>
      <c r="X665">
        <v>285</v>
      </c>
      <c r="Y665">
        <v>301</v>
      </c>
      <c r="Z665">
        <v>59</v>
      </c>
      <c r="AA665">
        <v>38</v>
      </c>
      <c r="AB665">
        <v>166</v>
      </c>
      <c r="AC665">
        <v>118</v>
      </c>
      <c r="AD665">
        <v>1083</v>
      </c>
    </row>
    <row r="666" spans="1:30">
      <c r="A666" s="72">
        <v>495</v>
      </c>
      <c r="B666" t="s">
        <v>1544</v>
      </c>
      <c r="C666" t="s">
        <v>776</v>
      </c>
      <c r="D666">
        <v>21</v>
      </c>
      <c r="E666" t="s">
        <v>846</v>
      </c>
      <c r="F666">
        <v>43</v>
      </c>
      <c r="G666">
        <v>5</v>
      </c>
      <c r="H666">
        <v>446</v>
      </c>
      <c r="I666">
        <v>71</v>
      </c>
      <c r="J666">
        <v>171</v>
      </c>
      <c r="K666">
        <v>0.41499999999999998</v>
      </c>
      <c r="L666">
        <v>22</v>
      </c>
      <c r="M666">
        <v>77</v>
      </c>
      <c r="N666">
        <v>0.28599999999999998</v>
      </c>
      <c r="O666">
        <v>49</v>
      </c>
      <c r="P666">
        <v>94</v>
      </c>
      <c r="Q666">
        <v>0.52100000000000002</v>
      </c>
      <c r="R666">
        <v>0.48</v>
      </c>
      <c r="S666">
        <v>43</v>
      </c>
      <c r="T666">
        <v>53</v>
      </c>
      <c r="U666">
        <v>0.81100000000000005</v>
      </c>
      <c r="V666">
        <v>17</v>
      </c>
      <c r="W666">
        <v>68</v>
      </c>
      <c r="X666">
        <v>85</v>
      </c>
      <c r="Y666">
        <v>24</v>
      </c>
      <c r="Z666">
        <v>11</v>
      </c>
      <c r="AA666">
        <v>13</v>
      </c>
      <c r="AB666">
        <v>39</v>
      </c>
      <c r="AC666">
        <v>57</v>
      </c>
      <c r="AD666">
        <v>207</v>
      </c>
    </row>
    <row r="667" spans="1:30">
      <c r="A667" s="72">
        <v>496</v>
      </c>
      <c r="B667" t="s">
        <v>1254</v>
      </c>
      <c r="C667" t="s">
        <v>769</v>
      </c>
      <c r="D667">
        <v>27</v>
      </c>
      <c r="E667" t="s">
        <v>814</v>
      </c>
      <c r="F667">
        <v>44</v>
      </c>
      <c r="G667">
        <v>28</v>
      </c>
      <c r="H667">
        <v>1138</v>
      </c>
      <c r="I667">
        <v>198</v>
      </c>
      <c r="J667">
        <v>478</v>
      </c>
      <c r="K667">
        <v>0.41399999999999998</v>
      </c>
      <c r="L667">
        <v>109</v>
      </c>
      <c r="M667">
        <v>289</v>
      </c>
      <c r="N667">
        <v>0.377</v>
      </c>
      <c r="O667">
        <v>89</v>
      </c>
      <c r="P667">
        <v>189</v>
      </c>
      <c r="Q667">
        <v>0.47099999999999997</v>
      </c>
      <c r="R667">
        <v>0.52800000000000002</v>
      </c>
      <c r="S667">
        <v>22</v>
      </c>
      <c r="T667">
        <v>44</v>
      </c>
      <c r="U667">
        <v>0.5</v>
      </c>
      <c r="V667">
        <v>7</v>
      </c>
      <c r="W667">
        <v>109</v>
      </c>
      <c r="X667">
        <v>116</v>
      </c>
      <c r="Y667">
        <v>121</v>
      </c>
      <c r="Z667">
        <v>29</v>
      </c>
      <c r="AA667">
        <v>9</v>
      </c>
      <c r="AB667">
        <v>64</v>
      </c>
      <c r="AC667">
        <v>72</v>
      </c>
      <c r="AD667">
        <v>527</v>
      </c>
    </row>
    <row r="668" spans="1:30">
      <c r="A668" s="72">
        <v>497</v>
      </c>
      <c r="B668" t="s">
        <v>1255</v>
      </c>
      <c r="C668" t="s">
        <v>811</v>
      </c>
      <c r="D668">
        <v>28</v>
      </c>
      <c r="E668" t="s">
        <v>826</v>
      </c>
      <c r="F668">
        <v>82</v>
      </c>
      <c r="G668">
        <v>82</v>
      </c>
      <c r="H668">
        <v>2863</v>
      </c>
      <c r="I668">
        <v>731</v>
      </c>
      <c r="J668">
        <v>1684</v>
      </c>
      <c r="K668">
        <v>0.434</v>
      </c>
      <c r="L668">
        <v>260</v>
      </c>
      <c r="M668">
        <v>731</v>
      </c>
      <c r="N668">
        <v>0.35599999999999998</v>
      </c>
      <c r="O668">
        <v>471</v>
      </c>
      <c r="P668">
        <v>953</v>
      </c>
      <c r="Q668">
        <v>0.49399999999999999</v>
      </c>
      <c r="R668">
        <v>0.51100000000000001</v>
      </c>
      <c r="S668">
        <v>380</v>
      </c>
      <c r="T668">
        <v>450</v>
      </c>
      <c r="U668">
        <v>0.84399999999999997</v>
      </c>
      <c r="V668">
        <v>52</v>
      </c>
      <c r="W668">
        <v>309</v>
      </c>
      <c r="X668">
        <v>361</v>
      </c>
      <c r="Y668">
        <v>484</v>
      </c>
      <c r="Z668">
        <v>102</v>
      </c>
      <c r="AA668">
        <v>34</v>
      </c>
      <c r="AB668">
        <v>211</v>
      </c>
      <c r="AC668">
        <v>131</v>
      </c>
      <c r="AD668">
        <v>2102</v>
      </c>
    </row>
    <row r="669" spans="1:30">
      <c r="A669" s="72">
        <v>498</v>
      </c>
      <c r="B669" t="s">
        <v>1545</v>
      </c>
      <c r="C669" t="s">
        <v>769</v>
      </c>
      <c r="D669">
        <v>20</v>
      </c>
      <c r="E669" t="s">
        <v>784</v>
      </c>
      <c r="F669">
        <v>17</v>
      </c>
      <c r="G669">
        <v>0</v>
      </c>
      <c r="H669">
        <v>118</v>
      </c>
      <c r="I669">
        <v>16</v>
      </c>
      <c r="J669">
        <v>46</v>
      </c>
      <c r="K669">
        <v>0.34799999999999998</v>
      </c>
      <c r="L669">
        <v>5</v>
      </c>
      <c r="M669">
        <v>13</v>
      </c>
      <c r="N669">
        <v>0.38500000000000001</v>
      </c>
      <c r="O669">
        <v>11</v>
      </c>
      <c r="P669">
        <v>33</v>
      </c>
      <c r="Q669">
        <v>0.33300000000000002</v>
      </c>
      <c r="R669">
        <v>0.40200000000000002</v>
      </c>
      <c r="S669">
        <v>8</v>
      </c>
      <c r="T669">
        <v>10</v>
      </c>
      <c r="U669">
        <v>0.8</v>
      </c>
      <c r="V669">
        <v>0</v>
      </c>
      <c r="W669">
        <v>17</v>
      </c>
      <c r="X669">
        <v>17</v>
      </c>
      <c r="Y669">
        <v>9</v>
      </c>
      <c r="Z669">
        <v>7</v>
      </c>
      <c r="AA669">
        <v>3</v>
      </c>
      <c r="AB669">
        <v>4</v>
      </c>
      <c r="AC669">
        <v>7</v>
      </c>
      <c r="AD669">
        <v>45</v>
      </c>
    </row>
    <row r="670" spans="1:30">
      <c r="A670" s="72">
        <v>499</v>
      </c>
      <c r="B670" t="s">
        <v>1256</v>
      </c>
      <c r="C670" t="s">
        <v>811</v>
      </c>
      <c r="D670">
        <v>28</v>
      </c>
      <c r="E670" t="s">
        <v>833</v>
      </c>
      <c r="F670">
        <v>32</v>
      </c>
      <c r="G670">
        <v>32</v>
      </c>
      <c r="H670">
        <v>1104</v>
      </c>
      <c r="I670">
        <v>245</v>
      </c>
      <c r="J670">
        <v>552</v>
      </c>
      <c r="K670">
        <v>0.44400000000000001</v>
      </c>
      <c r="L670">
        <v>51</v>
      </c>
      <c r="M670">
        <v>169</v>
      </c>
      <c r="N670">
        <v>0.30199999999999999</v>
      </c>
      <c r="O670">
        <v>194</v>
      </c>
      <c r="P670">
        <v>383</v>
      </c>
      <c r="Q670">
        <v>0.50700000000000001</v>
      </c>
      <c r="R670">
        <v>0.49</v>
      </c>
      <c r="S670">
        <v>122</v>
      </c>
      <c r="T670">
        <v>175</v>
      </c>
      <c r="U670">
        <v>0.69699999999999995</v>
      </c>
      <c r="V670">
        <v>15</v>
      </c>
      <c r="W670">
        <v>101</v>
      </c>
      <c r="X670">
        <v>116</v>
      </c>
      <c r="Y670">
        <v>279</v>
      </c>
      <c r="Z670">
        <v>49</v>
      </c>
      <c r="AA670">
        <v>29</v>
      </c>
      <c r="AB670">
        <v>121</v>
      </c>
      <c r="AC670">
        <v>71</v>
      </c>
      <c r="AD670">
        <v>663</v>
      </c>
    </row>
    <row r="671" spans="1:30">
      <c r="A671" s="72">
        <v>500</v>
      </c>
      <c r="B671" t="s">
        <v>1424</v>
      </c>
      <c r="C671" t="s">
        <v>811</v>
      </c>
      <c r="D671">
        <v>24</v>
      </c>
      <c r="E671" t="s">
        <v>795</v>
      </c>
      <c r="F671">
        <v>62</v>
      </c>
      <c r="G671">
        <v>0</v>
      </c>
      <c r="H671">
        <v>628</v>
      </c>
      <c r="I671">
        <v>92</v>
      </c>
      <c r="J671">
        <v>217</v>
      </c>
      <c r="K671">
        <v>0.42399999999999999</v>
      </c>
      <c r="L671">
        <v>4</v>
      </c>
      <c r="M671">
        <v>19</v>
      </c>
      <c r="N671">
        <v>0.21099999999999999</v>
      </c>
      <c r="O671">
        <v>88</v>
      </c>
      <c r="P671">
        <v>198</v>
      </c>
      <c r="Q671">
        <v>0.44400000000000001</v>
      </c>
      <c r="R671">
        <v>0.433</v>
      </c>
      <c r="S671">
        <v>30</v>
      </c>
      <c r="T671">
        <v>57</v>
      </c>
      <c r="U671">
        <v>0.52600000000000002</v>
      </c>
      <c r="V671">
        <v>20</v>
      </c>
      <c r="W671">
        <v>81</v>
      </c>
      <c r="X671">
        <v>101</v>
      </c>
      <c r="Y671">
        <v>42</v>
      </c>
      <c r="Z671">
        <v>21</v>
      </c>
      <c r="AA671">
        <v>7</v>
      </c>
      <c r="AB671">
        <v>36</v>
      </c>
      <c r="AC671">
        <v>83</v>
      </c>
      <c r="AD671">
        <v>218</v>
      </c>
    </row>
    <row r="672" spans="1:30">
      <c r="A672" s="72">
        <v>501</v>
      </c>
      <c r="B672" t="s">
        <v>1546</v>
      </c>
      <c r="C672" t="s">
        <v>811</v>
      </c>
      <c r="D672">
        <v>29</v>
      </c>
      <c r="E672" t="s">
        <v>855</v>
      </c>
      <c r="F672">
        <v>36</v>
      </c>
      <c r="G672">
        <v>0</v>
      </c>
      <c r="H672">
        <v>343</v>
      </c>
      <c r="I672">
        <v>50</v>
      </c>
      <c r="J672">
        <v>105</v>
      </c>
      <c r="K672">
        <v>0.47599999999999998</v>
      </c>
      <c r="L672">
        <v>16</v>
      </c>
      <c r="M672">
        <v>39</v>
      </c>
      <c r="N672">
        <v>0.41</v>
      </c>
      <c r="O672">
        <v>34</v>
      </c>
      <c r="P672">
        <v>66</v>
      </c>
      <c r="Q672">
        <v>0.51500000000000001</v>
      </c>
      <c r="R672">
        <v>0.55200000000000005</v>
      </c>
      <c r="S672">
        <v>24</v>
      </c>
      <c r="T672">
        <v>28</v>
      </c>
      <c r="U672">
        <v>0.85699999999999998</v>
      </c>
      <c r="V672">
        <v>3</v>
      </c>
      <c r="W672">
        <v>38</v>
      </c>
      <c r="X672">
        <v>41</v>
      </c>
      <c r="Y672">
        <v>56</v>
      </c>
      <c r="Z672">
        <v>12</v>
      </c>
      <c r="AA672">
        <v>2</v>
      </c>
      <c r="AB672">
        <v>19</v>
      </c>
      <c r="AC672">
        <v>34</v>
      </c>
      <c r="AD672">
        <v>140</v>
      </c>
    </row>
    <row r="673" spans="1:30">
      <c r="A673" s="72">
        <v>502</v>
      </c>
      <c r="B673" t="s">
        <v>1257</v>
      </c>
      <c r="C673" t="s">
        <v>794</v>
      </c>
      <c r="D673">
        <v>25</v>
      </c>
      <c r="E673" t="s">
        <v>818</v>
      </c>
      <c r="F673">
        <v>43</v>
      </c>
      <c r="G673">
        <v>36</v>
      </c>
      <c r="H673">
        <v>1360</v>
      </c>
      <c r="I673">
        <v>297</v>
      </c>
      <c r="J673">
        <v>611</v>
      </c>
      <c r="K673">
        <v>0.48599999999999999</v>
      </c>
      <c r="L673">
        <v>77</v>
      </c>
      <c r="M673">
        <v>180</v>
      </c>
      <c r="N673">
        <v>0.42799999999999999</v>
      </c>
      <c r="O673">
        <v>220</v>
      </c>
      <c r="P673">
        <v>431</v>
      </c>
      <c r="Q673">
        <v>0.51</v>
      </c>
      <c r="R673">
        <v>0.54900000000000004</v>
      </c>
      <c r="S673">
        <v>101</v>
      </c>
      <c r="T673">
        <v>124</v>
      </c>
      <c r="U673">
        <v>0.81499999999999995</v>
      </c>
      <c r="V673">
        <v>31</v>
      </c>
      <c r="W673">
        <v>143</v>
      </c>
      <c r="X673">
        <v>174</v>
      </c>
      <c r="Y673">
        <v>64</v>
      </c>
      <c r="Z673">
        <v>51</v>
      </c>
      <c r="AA673">
        <v>29</v>
      </c>
      <c r="AB673">
        <v>52</v>
      </c>
      <c r="AC673">
        <v>119</v>
      </c>
      <c r="AD673">
        <v>772</v>
      </c>
    </row>
    <row r="674" spans="1:30">
      <c r="A674" s="72">
        <v>503</v>
      </c>
      <c r="B674" t="s">
        <v>1547</v>
      </c>
      <c r="C674" t="s">
        <v>794</v>
      </c>
      <c r="D674">
        <v>27</v>
      </c>
      <c r="E674" t="s">
        <v>788</v>
      </c>
      <c r="F674">
        <v>18</v>
      </c>
      <c r="G674">
        <v>3</v>
      </c>
      <c r="H674">
        <v>254</v>
      </c>
      <c r="I674">
        <v>16</v>
      </c>
      <c r="J674">
        <v>48</v>
      </c>
      <c r="K674">
        <v>0.33300000000000002</v>
      </c>
      <c r="L674">
        <v>5</v>
      </c>
      <c r="M674">
        <v>24</v>
      </c>
      <c r="N674">
        <v>0.20799999999999999</v>
      </c>
      <c r="O674">
        <v>11</v>
      </c>
      <c r="P674">
        <v>24</v>
      </c>
      <c r="Q674">
        <v>0.45800000000000002</v>
      </c>
      <c r="R674">
        <v>0.38500000000000001</v>
      </c>
      <c r="S674">
        <v>3</v>
      </c>
      <c r="T674">
        <v>4</v>
      </c>
      <c r="U674">
        <v>0.75</v>
      </c>
      <c r="V674">
        <v>8</v>
      </c>
      <c r="W674">
        <v>33</v>
      </c>
      <c r="X674">
        <v>41</v>
      </c>
      <c r="Y674">
        <v>14</v>
      </c>
      <c r="Z674">
        <v>13</v>
      </c>
      <c r="AA674">
        <v>2</v>
      </c>
      <c r="AB674">
        <v>7</v>
      </c>
      <c r="AC674">
        <v>16</v>
      </c>
      <c r="AD674">
        <v>40</v>
      </c>
    </row>
    <row r="675" spans="1:30">
      <c r="A675" s="72">
        <v>504</v>
      </c>
      <c r="B675" t="s">
        <v>1548</v>
      </c>
      <c r="C675" t="s">
        <v>794</v>
      </c>
      <c r="D675">
        <v>24</v>
      </c>
      <c r="E675" t="s">
        <v>788</v>
      </c>
      <c r="F675">
        <v>15</v>
      </c>
      <c r="G675">
        <v>0</v>
      </c>
      <c r="H675">
        <v>174</v>
      </c>
      <c r="I675">
        <v>15</v>
      </c>
      <c r="J675">
        <v>51</v>
      </c>
      <c r="K675">
        <v>0.29399999999999998</v>
      </c>
      <c r="L675">
        <v>2</v>
      </c>
      <c r="M675">
        <v>16</v>
      </c>
      <c r="N675">
        <v>0.125</v>
      </c>
      <c r="O675">
        <v>13</v>
      </c>
      <c r="P675">
        <v>35</v>
      </c>
      <c r="Q675">
        <v>0.371</v>
      </c>
      <c r="R675">
        <v>0.314</v>
      </c>
      <c r="S675">
        <v>7</v>
      </c>
      <c r="T675">
        <v>10</v>
      </c>
      <c r="U675">
        <v>0.7</v>
      </c>
      <c r="V675">
        <v>4</v>
      </c>
      <c r="W675">
        <v>27</v>
      </c>
      <c r="X675">
        <v>31</v>
      </c>
      <c r="Y675">
        <v>8</v>
      </c>
      <c r="Z675">
        <v>4</v>
      </c>
      <c r="AA675">
        <v>1</v>
      </c>
      <c r="AB675">
        <v>6</v>
      </c>
      <c r="AC675">
        <v>11</v>
      </c>
      <c r="AD675">
        <v>39</v>
      </c>
    </row>
    <row r="676" spans="1:30">
      <c r="A676" s="72">
        <v>505</v>
      </c>
      <c r="B676" t="s">
        <v>1549</v>
      </c>
      <c r="C676" t="s">
        <v>776</v>
      </c>
      <c r="D676">
        <v>22</v>
      </c>
      <c r="E676" t="s">
        <v>808</v>
      </c>
      <c r="F676">
        <v>11</v>
      </c>
      <c r="G676">
        <v>0</v>
      </c>
      <c r="H676">
        <v>36</v>
      </c>
      <c r="I676">
        <v>7</v>
      </c>
      <c r="J676">
        <v>13</v>
      </c>
      <c r="K676">
        <v>0.53800000000000003</v>
      </c>
      <c r="L676">
        <v>3</v>
      </c>
      <c r="M676">
        <v>7</v>
      </c>
      <c r="N676">
        <v>0.42899999999999999</v>
      </c>
      <c r="O676">
        <v>4</v>
      </c>
      <c r="P676">
        <v>6</v>
      </c>
      <c r="Q676">
        <v>0.66700000000000004</v>
      </c>
      <c r="R676">
        <v>0.65400000000000003</v>
      </c>
      <c r="S676">
        <v>1</v>
      </c>
      <c r="T676">
        <v>2</v>
      </c>
      <c r="U676">
        <v>0.5</v>
      </c>
      <c r="V676">
        <v>0</v>
      </c>
      <c r="W676">
        <v>4</v>
      </c>
      <c r="X676">
        <v>4</v>
      </c>
      <c r="Y676">
        <v>5</v>
      </c>
      <c r="Z676">
        <v>0</v>
      </c>
      <c r="AA676">
        <v>0</v>
      </c>
      <c r="AB676">
        <v>1</v>
      </c>
      <c r="AC676">
        <v>3</v>
      </c>
      <c r="AD676">
        <v>18</v>
      </c>
    </row>
    <row r="677" spans="1:30">
      <c r="A677" s="72">
        <v>506</v>
      </c>
      <c r="B677" t="s">
        <v>1261</v>
      </c>
      <c r="C677" t="s">
        <v>811</v>
      </c>
      <c r="D677">
        <v>30</v>
      </c>
      <c r="E677" t="s">
        <v>770</v>
      </c>
      <c r="F677">
        <v>73</v>
      </c>
      <c r="G677">
        <v>73</v>
      </c>
      <c r="H677">
        <v>2630</v>
      </c>
      <c r="I677">
        <v>630</v>
      </c>
      <c r="J677">
        <v>1473</v>
      </c>
      <c r="K677">
        <v>0.42799999999999999</v>
      </c>
      <c r="L677">
        <v>119</v>
      </c>
      <c r="M677">
        <v>411</v>
      </c>
      <c r="N677">
        <v>0.28999999999999998</v>
      </c>
      <c r="O677">
        <v>511</v>
      </c>
      <c r="P677">
        <v>1062</v>
      </c>
      <c r="Q677">
        <v>0.48099999999999998</v>
      </c>
      <c r="R677">
        <v>0.46800000000000003</v>
      </c>
      <c r="S677">
        <v>296</v>
      </c>
      <c r="T677">
        <v>451</v>
      </c>
      <c r="U677">
        <v>0.65600000000000003</v>
      </c>
      <c r="V677">
        <v>109</v>
      </c>
      <c r="W677">
        <v>698</v>
      </c>
      <c r="X677">
        <v>807</v>
      </c>
      <c r="Y677">
        <v>784</v>
      </c>
      <c r="Z677">
        <v>142</v>
      </c>
      <c r="AA677">
        <v>33</v>
      </c>
      <c r="AB677">
        <v>325</v>
      </c>
      <c r="AC677">
        <v>245</v>
      </c>
      <c r="AD677">
        <v>1675</v>
      </c>
    </row>
    <row r="678" spans="1:30">
      <c r="A678" s="72">
        <v>507</v>
      </c>
      <c r="B678" t="s">
        <v>1430</v>
      </c>
      <c r="C678" t="s">
        <v>811</v>
      </c>
      <c r="D678">
        <v>24</v>
      </c>
      <c r="E678" t="s">
        <v>784</v>
      </c>
      <c r="F678">
        <v>67</v>
      </c>
      <c r="G678">
        <v>55</v>
      </c>
      <c r="H678">
        <v>1728</v>
      </c>
      <c r="I678">
        <v>260</v>
      </c>
      <c r="J678">
        <v>543</v>
      </c>
      <c r="K678">
        <v>0.47899999999999998</v>
      </c>
      <c r="L678">
        <v>48</v>
      </c>
      <c r="M678">
        <v>142</v>
      </c>
      <c r="N678">
        <v>0.33800000000000002</v>
      </c>
      <c r="O678">
        <v>212</v>
      </c>
      <c r="P678">
        <v>401</v>
      </c>
      <c r="Q678">
        <v>0.52900000000000003</v>
      </c>
      <c r="R678">
        <v>0.52300000000000002</v>
      </c>
      <c r="S678">
        <v>95</v>
      </c>
      <c r="T678">
        <v>123</v>
      </c>
      <c r="U678">
        <v>0.77200000000000002</v>
      </c>
      <c r="V678">
        <v>35</v>
      </c>
      <c r="W678">
        <v>212</v>
      </c>
      <c r="X678">
        <v>247</v>
      </c>
      <c r="Y678">
        <v>263</v>
      </c>
      <c r="Z678">
        <v>67</v>
      </c>
      <c r="AA678">
        <v>47</v>
      </c>
      <c r="AB678">
        <v>97</v>
      </c>
      <c r="AC678">
        <v>145</v>
      </c>
      <c r="AD678">
        <v>663</v>
      </c>
    </row>
    <row r="679" spans="1:30">
      <c r="A679" s="72">
        <v>508</v>
      </c>
      <c r="B679" t="s">
        <v>1262</v>
      </c>
      <c r="C679" t="s">
        <v>766</v>
      </c>
      <c r="D679">
        <v>26</v>
      </c>
      <c r="E679" t="s">
        <v>833</v>
      </c>
      <c r="F679">
        <v>3</v>
      </c>
      <c r="G679">
        <v>0</v>
      </c>
      <c r="H679">
        <v>6</v>
      </c>
      <c r="I679">
        <v>0</v>
      </c>
      <c r="J679">
        <v>2</v>
      </c>
      <c r="K679">
        <v>0</v>
      </c>
      <c r="L679">
        <v>0</v>
      </c>
      <c r="M679">
        <v>2</v>
      </c>
      <c r="N679">
        <v>0</v>
      </c>
      <c r="O679">
        <v>0</v>
      </c>
      <c r="P679">
        <v>0</v>
      </c>
      <c r="R679">
        <v>0</v>
      </c>
      <c r="S679">
        <v>0</v>
      </c>
      <c r="T679">
        <v>0</v>
      </c>
      <c r="V679">
        <v>1</v>
      </c>
      <c r="W679">
        <v>1</v>
      </c>
      <c r="X679">
        <v>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</row>
    <row r="680" spans="1:30">
      <c r="A680" s="72">
        <v>509</v>
      </c>
      <c r="B680" t="s">
        <v>1264</v>
      </c>
      <c r="C680" t="s">
        <v>776</v>
      </c>
      <c r="D680">
        <v>29</v>
      </c>
      <c r="E680" t="s">
        <v>814</v>
      </c>
      <c r="F680">
        <v>72</v>
      </c>
      <c r="G680">
        <v>53</v>
      </c>
      <c r="H680">
        <v>1674</v>
      </c>
      <c r="I680">
        <v>388</v>
      </c>
      <c r="J680">
        <v>680</v>
      </c>
      <c r="K680">
        <v>0.57099999999999995</v>
      </c>
      <c r="L680">
        <v>2</v>
      </c>
      <c r="M680">
        <v>16</v>
      </c>
      <c r="N680">
        <v>0.125</v>
      </c>
      <c r="O680">
        <v>386</v>
      </c>
      <c r="P680">
        <v>664</v>
      </c>
      <c r="Q680">
        <v>0.58099999999999996</v>
      </c>
      <c r="R680">
        <v>0.57199999999999995</v>
      </c>
      <c r="S680">
        <v>109</v>
      </c>
      <c r="T680">
        <v>243</v>
      </c>
      <c r="U680">
        <v>0.44900000000000001</v>
      </c>
      <c r="V680">
        <v>257</v>
      </c>
      <c r="W680">
        <v>560</v>
      </c>
      <c r="X680">
        <v>817</v>
      </c>
      <c r="Y680">
        <v>56</v>
      </c>
      <c r="Z680">
        <v>46</v>
      </c>
      <c r="AA680">
        <v>136</v>
      </c>
      <c r="AB680">
        <v>97</v>
      </c>
      <c r="AC680">
        <v>192</v>
      </c>
      <c r="AD680">
        <v>887</v>
      </c>
    </row>
    <row r="681" spans="1:30">
      <c r="A681" s="72">
        <v>510</v>
      </c>
      <c r="B681" t="s">
        <v>1265</v>
      </c>
      <c r="C681" t="s">
        <v>794</v>
      </c>
      <c r="D681">
        <v>23</v>
      </c>
      <c r="E681" t="s">
        <v>782</v>
      </c>
      <c r="F681">
        <v>73</v>
      </c>
      <c r="G681">
        <v>73</v>
      </c>
      <c r="H681">
        <v>2543</v>
      </c>
      <c r="I681">
        <v>498</v>
      </c>
      <c r="J681">
        <v>1209</v>
      </c>
      <c r="K681">
        <v>0.41199999999999998</v>
      </c>
      <c r="L681">
        <v>118</v>
      </c>
      <c r="M681">
        <v>348</v>
      </c>
      <c r="N681">
        <v>0.33900000000000002</v>
      </c>
      <c r="O681">
        <v>380</v>
      </c>
      <c r="P681">
        <v>861</v>
      </c>
      <c r="Q681">
        <v>0.441</v>
      </c>
      <c r="R681">
        <v>0.46100000000000002</v>
      </c>
      <c r="S681">
        <v>207</v>
      </c>
      <c r="T681">
        <v>296</v>
      </c>
      <c r="U681">
        <v>0.69899999999999995</v>
      </c>
      <c r="V681">
        <v>83</v>
      </c>
      <c r="W681">
        <v>269</v>
      </c>
      <c r="X681">
        <v>352</v>
      </c>
      <c r="Y681">
        <v>184</v>
      </c>
      <c r="Z681">
        <v>70</v>
      </c>
      <c r="AA681">
        <v>48</v>
      </c>
      <c r="AB681">
        <v>138</v>
      </c>
      <c r="AC681">
        <v>153</v>
      </c>
      <c r="AD681">
        <v>1321</v>
      </c>
    </row>
    <row r="682" spans="1:30">
      <c r="A682" s="72">
        <v>511</v>
      </c>
      <c r="B682" t="s">
        <v>1267</v>
      </c>
      <c r="C682" t="s">
        <v>766</v>
      </c>
      <c r="D682">
        <v>26</v>
      </c>
      <c r="E682" t="s">
        <v>774</v>
      </c>
      <c r="F682">
        <v>5</v>
      </c>
      <c r="G682">
        <v>0</v>
      </c>
      <c r="H682">
        <v>26</v>
      </c>
      <c r="I682">
        <v>8</v>
      </c>
      <c r="J682">
        <v>13</v>
      </c>
      <c r="K682">
        <v>0.61499999999999999</v>
      </c>
      <c r="L682">
        <v>0</v>
      </c>
      <c r="M682">
        <v>1</v>
      </c>
      <c r="N682">
        <v>0</v>
      </c>
      <c r="O682">
        <v>8</v>
      </c>
      <c r="P682">
        <v>12</v>
      </c>
      <c r="Q682">
        <v>0.66700000000000004</v>
      </c>
      <c r="R682">
        <v>0.61499999999999999</v>
      </c>
      <c r="S682">
        <v>2</v>
      </c>
      <c r="T682">
        <v>4</v>
      </c>
      <c r="U682">
        <v>0.5</v>
      </c>
      <c r="V682">
        <v>4</v>
      </c>
      <c r="W682">
        <v>15</v>
      </c>
      <c r="X682">
        <v>19</v>
      </c>
      <c r="Y682">
        <v>3</v>
      </c>
      <c r="Z682">
        <v>1</v>
      </c>
      <c r="AA682">
        <v>0</v>
      </c>
      <c r="AB682">
        <v>1</v>
      </c>
      <c r="AC682">
        <v>2</v>
      </c>
      <c r="AD682">
        <v>18</v>
      </c>
    </row>
    <row r="683" spans="1:30">
      <c r="A683" s="72">
        <v>512</v>
      </c>
      <c r="B683" t="s">
        <v>1433</v>
      </c>
      <c r="C683" t="s">
        <v>769</v>
      </c>
      <c r="D683">
        <v>28</v>
      </c>
      <c r="E683" t="s">
        <v>782</v>
      </c>
      <c r="F683">
        <v>15</v>
      </c>
      <c r="G683">
        <v>0</v>
      </c>
      <c r="H683">
        <v>128</v>
      </c>
      <c r="I683">
        <v>17</v>
      </c>
      <c r="J683">
        <v>35</v>
      </c>
      <c r="K683">
        <v>0.48599999999999999</v>
      </c>
      <c r="L683">
        <v>5</v>
      </c>
      <c r="M683">
        <v>16</v>
      </c>
      <c r="N683">
        <v>0.313</v>
      </c>
      <c r="O683">
        <v>12</v>
      </c>
      <c r="P683">
        <v>19</v>
      </c>
      <c r="Q683">
        <v>0.63200000000000001</v>
      </c>
      <c r="R683">
        <v>0.55700000000000005</v>
      </c>
      <c r="S683">
        <v>0</v>
      </c>
      <c r="T683">
        <v>1</v>
      </c>
      <c r="U683">
        <v>0</v>
      </c>
      <c r="V683">
        <v>1</v>
      </c>
      <c r="W683">
        <v>7</v>
      </c>
      <c r="X683">
        <v>8</v>
      </c>
      <c r="Y683">
        <v>12</v>
      </c>
      <c r="Z683">
        <v>6</v>
      </c>
      <c r="AA683">
        <v>0</v>
      </c>
      <c r="AB683">
        <v>5</v>
      </c>
      <c r="AC683">
        <v>16</v>
      </c>
      <c r="AD683">
        <v>39</v>
      </c>
    </row>
    <row r="684" spans="1:30">
      <c r="A684" s="72">
        <v>513</v>
      </c>
      <c r="B684" t="s">
        <v>1550</v>
      </c>
      <c r="C684" t="s">
        <v>776</v>
      </c>
      <c r="D684">
        <v>23</v>
      </c>
      <c r="E684" t="s">
        <v>846</v>
      </c>
      <c r="F684">
        <v>24</v>
      </c>
      <c r="G684">
        <v>0</v>
      </c>
      <c r="H684">
        <v>372</v>
      </c>
      <c r="I684">
        <v>65</v>
      </c>
      <c r="J684">
        <v>110</v>
      </c>
      <c r="K684">
        <v>0.59099999999999997</v>
      </c>
      <c r="L684">
        <v>0</v>
      </c>
      <c r="M684">
        <v>2</v>
      </c>
      <c r="N684">
        <v>0</v>
      </c>
      <c r="O684">
        <v>65</v>
      </c>
      <c r="P684">
        <v>108</v>
      </c>
      <c r="Q684">
        <v>0.60199999999999998</v>
      </c>
      <c r="R684">
        <v>0.59099999999999997</v>
      </c>
      <c r="S684">
        <v>27</v>
      </c>
      <c r="T684">
        <v>48</v>
      </c>
      <c r="U684">
        <v>0.56299999999999994</v>
      </c>
      <c r="V684">
        <v>48</v>
      </c>
      <c r="W684">
        <v>51</v>
      </c>
      <c r="X684">
        <v>99</v>
      </c>
      <c r="Y684">
        <v>13</v>
      </c>
      <c r="Z684">
        <v>8</v>
      </c>
      <c r="AA684">
        <v>7</v>
      </c>
      <c r="AB684">
        <v>16</v>
      </c>
      <c r="AC684">
        <v>62</v>
      </c>
      <c r="AD684">
        <v>157</v>
      </c>
    </row>
    <row r="685" spans="1:30">
      <c r="A685" s="72">
        <v>514</v>
      </c>
      <c r="B685" t="s">
        <v>1551</v>
      </c>
      <c r="C685" t="s">
        <v>794</v>
      </c>
      <c r="D685">
        <v>24</v>
      </c>
      <c r="E685" t="s">
        <v>780</v>
      </c>
      <c r="F685">
        <v>46</v>
      </c>
      <c r="G685">
        <v>29</v>
      </c>
      <c r="H685">
        <v>1079</v>
      </c>
      <c r="I685">
        <v>107</v>
      </c>
      <c r="J685">
        <v>279</v>
      </c>
      <c r="K685">
        <v>0.38400000000000001</v>
      </c>
      <c r="L685">
        <v>52</v>
      </c>
      <c r="M685">
        <v>156</v>
      </c>
      <c r="N685">
        <v>0.33300000000000002</v>
      </c>
      <c r="O685">
        <v>55</v>
      </c>
      <c r="P685">
        <v>123</v>
      </c>
      <c r="Q685">
        <v>0.44700000000000001</v>
      </c>
      <c r="R685">
        <v>0.47699999999999998</v>
      </c>
      <c r="S685">
        <v>13</v>
      </c>
      <c r="T685">
        <v>19</v>
      </c>
      <c r="U685">
        <v>0.68400000000000005</v>
      </c>
      <c r="V685">
        <v>55</v>
      </c>
      <c r="W685">
        <v>164</v>
      </c>
      <c r="X685">
        <v>219</v>
      </c>
      <c r="Y685">
        <v>83</v>
      </c>
      <c r="Z685">
        <v>45</v>
      </c>
      <c r="AA685">
        <v>19</v>
      </c>
      <c r="AB685">
        <v>36</v>
      </c>
      <c r="AC685">
        <v>95</v>
      </c>
      <c r="AD685">
        <v>279</v>
      </c>
    </row>
    <row r="686" spans="1:30">
      <c r="A686" s="72">
        <v>515</v>
      </c>
      <c r="B686" t="s">
        <v>1270</v>
      </c>
      <c r="C686" t="s">
        <v>769</v>
      </c>
      <c r="D686">
        <v>32</v>
      </c>
      <c r="E686" t="s">
        <v>795</v>
      </c>
      <c r="F686">
        <v>75</v>
      </c>
      <c r="G686">
        <v>1</v>
      </c>
      <c r="H686">
        <v>1993</v>
      </c>
      <c r="I686">
        <v>484</v>
      </c>
      <c r="J686">
        <v>1138</v>
      </c>
      <c r="K686">
        <v>0.42499999999999999</v>
      </c>
      <c r="L686">
        <v>105</v>
      </c>
      <c r="M686">
        <v>291</v>
      </c>
      <c r="N686">
        <v>0.36099999999999999</v>
      </c>
      <c r="O686">
        <v>379</v>
      </c>
      <c r="P686">
        <v>847</v>
      </c>
      <c r="Q686">
        <v>0.44700000000000001</v>
      </c>
      <c r="R686">
        <v>0.47099999999999997</v>
      </c>
      <c r="S686">
        <v>425</v>
      </c>
      <c r="T686">
        <v>485</v>
      </c>
      <c r="U686">
        <v>0.876</v>
      </c>
      <c r="V686">
        <v>40</v>
      </c>
      <c r="W686">
        <v>182</v>
      </c>
      <c r="X686">
        <v>222</v>
      </c>
      <c r="Y686">
        <v>402</v>
      </c>
      <c r="Z686">
        <v>57</v>
      </c>
      <c r="AA686">
        <v>11</v>
      </c>
      <c r="AB686">
        <v>181</v>
      </c>
      <c r="AC686">
        <v>80</v>
      </c>
      <c r="AD686">
        <v>1498</v>
      </c>
    </row>
    <row r="687" spans="1:30">
      <c r="A687" s="72">
        <v>516</v>
      </c>
      <c r="B687" t="s">
        <v>1271</v>
      </c>
      <c r="C687" t="s">
        <v>766</v>
      </c>
      <c r="D687">
        <v>32</v>
      </c>
      <c r="E687" t="s">
        <v>826</v>
      </c>
      <c r="F687">
        <v>75</v>
      </c>
      <c r="G687">
        <v>75</v>
      </c>
      <c r="H687">
        <v>2133</v>
      </c>
      <c r="I687">
        <v>275</v>
      </c>
      <c r="J687">
        <v>652</v>
      </c>
      <c r="K687">
        <v>0.42199999999999999</v>
      </c>
      <c r="L687">
        <v>140</v>
      </c>
      <c r="M687">
        <v>382</v>
      </c>
      <c r="N687">
        <v>0.36599999999999999</v>
      </c>
      <c r="O687">
        <v>135</v>
      </c>
      <c r="P687">
        <v>270</v>
      </c>
      <c r="Q687">
        <v>0.5</v>
      </c>
      <c r="R687">
        <v>0.52900000000000003</v>
      </c>
      <c r="S687">
        <v>66</v>
      </c>
      <c r="T687">
        <v>86</v>
      </c>
      <c r="U687">
        <v>0.76700000000000002</v>
      </c>
      <c r="V687">
        <v>76</v>
      </c>
      <c r="W687">
        <v>331</v>
      </c>
      <c r="X687">
        <v>407</v>
      </c>
      <c r="Y687">
        <v>92</v>
      </c>
      <c r="Z687">
        <v>71</v>
      </c>
      <c r="AA687">
        <v>61</v>
      </c>
      <c r="AB687">
        <v>47</v>
      </c>
      <c r="AC687">
        <v>156</v>
      </c>
      <c r="AD687">
        <v>756</v>
      </c>
    </row>
    <row r="688" spans="1:30">
      <c r="A688" s="72">
        <v>517</v>
      </c>
      <c r="B688" t="s">
        <v>1552</v>
      </c>
      <c r="C688" t="s">
        <v>776</v>
      </c>
      <c r="D688">
        <v>21</v>
      </c>
      <c r="E688" t="s">
        <v>855</v>
      </c>
      <c r="F688">
        <v>32</v>
      </c>
      <c r="G688">
        <v>2</v>
      </c>
      <c r="H688">
        <v>283</v>
      </c>
      <c r="I688">
        <v>36</v>
      </c>
      <c r="J688">
        <v>51</v>
      </c>
      <c r="K688">
        <v>0.70599999999999996</v>
      </c>
      <c r="L688">
        <v>0</v>
      </c>
      <c r="M688">
        <v>0</v>
      </c>
      <c r="O688">
        <v>36</v>
      </c>
      <c r="P688">
        <v>51</v>
      </c>
      <c r="Q688">
        <v>0.70599999999999996</v>
      </c>
      <c r="R688">
        <v>0.70599999999999996</v>
      </c>
      <c r="S688">
        <v>9</v>
      </c>
      <c r="T688">
        <v>15</v>
      </c>
      <c r="U688">
        <v>0.6</v>
      </c>
      <c r="V688">
        <v>27</v>
      </c>
      <c r="W688">
        <v>54</v>
      </c>
      <c r="X688">
        <v>81</v>
      </c>
      <c r="Y688">
        <v>7</v>
      </c>
      <c r="Z688">
        <v>9</v>
      </c>
      <c r="AA688">
        <v>40</v>
      </c>
      <c r="AB688">
        <v>10</v>
      </c>
      <c r="AC688">
        <v>36</v>
      </c>
      <c r="AD688">
        <v>81</v>
      </c>
    </row>
    <row r="689" spans="1:30">
      <c r="A689" s="72">
        <v>518</v>
      </c>
      <c r="B689" t="s">
        <v>1273</v>
      </c>
      <c r="C689" t="s">
        <v>794</v>
      </c>
      <c r="D689">
        <v>24</v>
      </c>
      <c r="E689" t="s">
        <v>778</v>
      </c>
      <c r="F689">
        <v>21</v>
      </c>
      <c r="G689">
        <v>0</v>
      </c>
      <c r="H689">
        <v>312</v>
      </c>
      <c r="I689">
        <v>44</v>
      </c>
      <c r="J689">
        <v>98</v>
      </c>
      <c r="K689">
        <v>0.44900000000000001</v>
      </c>
      <c r="L689">
        <v>14</v>
      </c>
      <c r="M689">
        <v>44</v>
      </c>
      <c r="N689">
        <v>0.318</v>
      </c>
      <c r="O689">
        <v>30</v>
      </c>
      <c r="P689">
        <v>54</v>
      </c>
      <c r="Q689">
        <v>0.55600000000000005</v>
      </c>
      <c r="R689">
        <v>0.52</v>
      </c>
      <c r="S689">
        <v>9</v>
      </c>
      <c r="T689">
        <v>15</v>
      </c>
      <c r="U689">
        <v>0.6</v>
      </c>
      <c r="V689">
        <v>12</v>
      </c>
      <c r="W689">
        <v>47</v>
      </c>
      <c r="X689">
        <v>59</v>
      </c>
      <c r="Y689">
        <v>11</v>
      </c>
      <c r="Z689">
        <v>10</v>
      </c>
      <c r="AA689">
        <v>8</v>
      </c>
      <c r="AB689">
        <v>9</v>
      </c>
      <c r="AC689">
        <v>37</v>
      </c>
      <c r="AD689">
        <v>111</v>
      </c>
    </row>
    <row r="690" spans="1:30">
      <c r="A690" s="72">
        <v>519</v>
      </c>
      <c r="B690" t="s">
        <v>1435</v>
      </c>
      <c r="C690" t="s">
        <v>766</v>
      </c>
      <c r="D690">
        <v>22</v>
      </c>
      <c r="E690" t="s">
        <v>802</v>
      </c>
      <c r="F690">
        <v>48</v>
      </c>
      <c r="G690">
        <v>3</v>
      </c>
      <c r="H690">
        <v>882</v>
      </c>
      <c r="I690">
        <v>104</v>
      </c>
      <c r="J690">
        <v>251</v>
      </c>
      <c r="K690">
        <v>0.41399999999999998</v>
      </c>
      <c r="L690">
        <v>46</v>
      </c>
      <c r="M690">
        <v>127</v>
      </c>
      <c r="N690">
        <v>0.36199999999999999</v>
      </c>
      <c r="O690">
        <v>58</v>
      </c>
      <c r="P690">
        <v>124</v>
      </c>
      <c r="Q690">
        <v>0.46800000000000003</v>
      </c>
      <c r="R690">
        <v>0.50600000000000001</v>
      </c>
      <c r="S690">
        <v>26</v>
      </c>
      <c r="T690">
        <v>47</v>
      </c>
      <c r="U690">
        <v>0.55300000000000005</v>
      </c>
      <c r="V690">
        <v>45</v>
      </c>
      <c r="W690">
        <v>177</v>
      </c>
      <c r="X690">
        <v>222</v>
      </c>
      <c r="Y690">
        <v>52</v>
      </c>
      <c r="Z690">
        <v>18</v>
      </c>
      <c r="AA690">
        <v>20</v>
      </c>
      <c r="AB690">
        <v>32</v>
      </c>
      <c r="AC690">
        <v>85</v>
      </c>
      <c r="AD690">
        <v>280</v>
      </c>
    </row>
    <row r="691" spans="1:30">
      <c r="A691" s="72">
        <v>520</v>
      </c>
      <c r="B691" t="s">
        <v>1275</v>
      </c>
      <c r="C691" t="s">
        <v>794</v>
      </c>
      <c r="D691">
        <v>22</v>
      </c>
      <c r="E691" t="s">
        <v>814</v>
      </c>
      <c r="F691">
        <v>66</v>
      </c>
      <c r="G691">
        <v>52</v>
      </c>
      <c r="H691">
        <v>1959</v>
      </c>
      <c r="I691">
        <v>324</v>
      </c>
      <c r="J691">
        <v>749</v>
      </c>
      <c r="K691">
        <v>0.433</v>
      </c>
      <c r="L691">
        <v>96</v>
      </c>
      <c r="M691">
        <v>256</v>
      </c>
      <c r="N691">
        <v>0.375</v>
      </c>
      <c r="O691">
        <v>228</v>
      </c>
      <c r="P691">
        <v>493</v>
      </c>
      <c r="Q691">
        <v>0.46200000000000002</v>
      </c>
      <c r="R691">
        <v>0.497</v>
      </c>
      <c r="S691">
        <v>86</v>
      </c>
      <c r="T691">
        <v>137</v>
      </c>
      <c r="U691">
        <v>0.628</v>
      </c>
      <c r="V691">
        <v>63</v>
      </c>
      <c r="W691">
        <v>292</v>
      </c>
      <c r="X691">
        <v>355</v>
      </c>
      <c r="Y691">
        <v>282</v>
      </c>
      <c r="Z691">
        <v>72</v>
      </c>
      <c r="AA691">
        <v>19</v>
      </c>
      <c r="AB691">
        <v>142</v>
      </c>
      <c r="AC691">
        <v>177</v>
      </c>
      <c r="AD691">
        <v>830</v>
      </c>
    </row>
    <row r="692" spans="1:30">
      <c r="A692" s="72">
        <v>521</v>
      </c>
      <c r="B692" t="s">
        <v>1277</v>
      </c>
      <c r="C692" t="s">
        <v>766</v>
      </c>
      <c r="D692">
        <v>23</v>
      </c>
      <c r="E692" t="s">
        <v>772</v>
      </c>
      <c r="F692">
        <v>21</v>
      </c>
      <c r="G692">
        <v>2</v>
      </c>
      <c r="H692">
        <v>251</v>
      </c>
      <c r="I692">
        <v>61</v>
      </c>
      <c r="J692">
        <v>117</v>
      </c>
      <c r="K692">
        <v>0.52100000000000002</v>
      </c>
      <c r="L692">
        <v>9</v>
      </c>
      <c r="M692">
        <v>26</v>
      </c>
      <c r="N692">
        <v>0.34599999999999997</v>
      </c>
      <c r="O692">
        <v>52</v>
      </c>
      <c r="P692">
        <v>91</v>
      </c>
      <c r="Q692">
        <v>0.57099999999999995</v>
      </c>
      <c r="R692">
        <v>0.56000000000000005</v>
      </c>
      <c r="S692">
        <v>41</v>
      </c>
      <c r="T692">
        <v>56</v>
      </c>
      <c r="U692">
        <v>0.73199999999999998</v>
      </c>
      <c r="V692">
        <v>17</v>
      </c>
      <c r="W692">
        <v>66</v>
      </c>
      <c r="X692">
        <v>83</v>
      </c>
      <c r="Y692">
        <v>8</v>
      </c>
      <c r="Z692">
        <v>7</v>
      </c>
      <c r="AA692">
        <v>10</v>
      </c>
      <c r="AB692">
        <v>17</v>
      </c>
      <c r="AC692">
        <v>17</v>
      </c>
      <c r="AD692">
        <v>172</v>
      </c>
    </row>
    <row r="693" spans="1:30">
      <c r="A693" s="72">
        <v>521</v>
      </c>
      <c r="B693" t="s">
        <v>1277</v>
      </c>
      <c r="C693" t="s">
        <v>766</v>
      </c>
      <c r="D693">
        <v>23</v>
      </c>
      <c r="E693" t="s">
        <v>802</v>
      </c>
      <c r="F693">
        <v>13</v>
      </c>
      <c r="G693">
        <v>0</v>
      </c>
      <c r="H693">
        <v>62</v>
      </c>
      <c r="I693">
        <v>12</v>
      </c>
      <c r="J693">
        <v>25</v>
      </c>
      <c r="K693">
        <v>0.48</v>
      </c>
      <c r="L693">
        <v>3</v>
      </c>
      <c r="M693">
        <v>5</v>
      </c>
      <c r="N693">
        <v>0.6</v>
      </c>
      <c r="O693">
        <v>9</v>
      </c>
      <c r="P693">
        <v>20</v>
      </c>
      <c r="Q693">
        <v>0.45</v>
      </c>
      <c r="R693">
        <v>0.54</v>
      </c>
      <c r="S693">
        <v>10</v>
      </c>
      <c r="T693">
        <v>15</v>
      </c>
      <c r="U693">
        <v>0.66700000000000004</v>
      </c>
      <c r="V693">
        <v>4</v>
      </c>
      <c r="W693">
        <v>16</v>
      </c>
      <c r="X693">
        <v>20</v>
      </c>
      <c r="Y693">
        <v>2</v>
      </c>
      <c r="Z693">
        <v>0</v>
      </c>
      <c r="AA693">
        <v>0</v>
      </c>
      <c r="AB693">
        <v>3</v>
      </c>
      <c r="AC693">
        <v>3</v>
      </c>
      <c r="AD693">
        <v>37</v>
      </c>
    </row>
    <row r="694" spans="1:30">
      <c r="A694" s="72">
        <v>521</v>
      </c>
      <c r="B694" t="s">
        <v>1277</v>
      </c>
      <c r="C694" t="s">
        <v>766</v>
      </c>
      <c r="D694">
        <v>23</v>
      </c>
      <c r="E694" t="s">
        <v>780</v>
      </c>
      <c r="F694">
        <v>8</v>
      </c>
      <c r="G694">
        <v>2</v>
      </c>
      <c r="H694">
        <v>189</v>
      </c>
      <c r="I694">
        <v>49</v>
      </c>
      <c r="J694">
        <v>92</v>
      </c>
      <c r="K694">
        <v>0.53300000000000003</v>
      </c>
      <c r="L694">
        <v>6</v>
      </c>
      <c r="M694">
        <v>21</v>
      </c>
      <c r="N694">
        <v>0.28599999999999998</v>
      </c>
      <c r="O694">
        <v>43</v>
      </c>
      <c r="P694">
        <v>71</v>
      </c>
      <c r="Q694">
        <v>0.60599999999999998</v>
      </c>
      <c r="R694">
        <v>0.56499999999999995</v>
      </c>
      <c r="S694">
        <v>31</v>
      </c>
      <c r="T694">
        <v>41</v>
      </c>
      <c r="U694">
        <v>0.75600000000000001</v>
      </c>
      <c r="V694">
        <v>13</v>
      </c>
      <c r="W694">
        <v>50</v>
      </c>
      <c r="X694">
        <v>63</v>
      </c>
      <c r="Y694">
        <v>6</v>
      </c>
      <c r="Z694">
        <v>7</v>
      </c>
      <c r="AA694">
        <v>10</v>
      </c>
      <c r="AB694">
        <v>14</v>
      </c>
      <c r="AC694">
        <v>14</v>
      </c>
      <c r="AD694">
        <v>135</v>
      </c>
    </row>
    <row r="695" spans="1:30">
      <c r="A695" s="72">
        <v>522</v>
      </c>
      <c r="B695" t="s">
        <v>1280</v>
      </c>
      <c r="C695" t="s">
        <v>811</v>
      </c>
      <c r="D695">
        <v>26</v>
      </c>
      <c r="E695" t="s">
        <v>772</v>
      </c>
      <c r="F695">
        <v>75</v>
      </c>
      <c r="G695">
        <v>13</v>
      </c>
      <c r="H695">
        <v>1699</v>
      </c>
      <c r="I695">
        <v>242</v>
      </c>
      <c r="J695">
        <v>558</v>
      </c>
      <c r="K695">
        <v>0.434</v>
      </c>
      <c r="L695">
        <v>50</v>
      </c>
      <c r="M695">
        <v>168</v>
      </c>
      <c r="N695">
        <v>0.29799999999999999</v>
      </c>
      <c r="O695">
        <v>192</v>
      </c>
      <c r="P695">
        <v>390</v>
      </c>
      <c r="Q695">
        <v>0.49199999999999999</v>
      </c>
      <c r="R695">
        <v>0.47799999999999998</v>
      </c>
      <c r="S695">
        <v>119</v>
      </c>
      <c r="T695">
        <v>150</v>
      </c>
      <c r="U695">
        <v>0.79300000000000004</v>
      </c>
      <c r="V695">
        <v>68</v>
      </c>
      <c r="W695">
        <v>198</v>
      </c>
      <c r="X695">
        <v>266</v>
      </c>
      <c r="Y695">
        <v>248</v>
      </c>
      <c r="Z695">
        <v>88</v>
      </c>
      <c r="AA695">
        <v>30</v>
      </c>
      <c r="AB695">
        <v>77</v>
      </c>
      <c r="AC695">
        <v>103</v>
      </c>
      <c r="AD695">
        <v>653</v>
      </c>
    </row>
    <row r="696" spans="1:30">
      <c r="A696" s="72">
        <v>522</v>
      </c>
      <c r="B696" t="s">
        <v>1280</v>
      </c>
      <c r="C696" t="s">
        <v>811</v>
      </c>
      <c r="D696">
        <v>26</v>
      </c>
      <c r="E696" t="s">
        <v>869</v>
      </c>
      <c r="F696">
        <v>49</v>
      </c>
      <c r="G696">
        <v>2</v>
      </c>
      <c r="H696">
        <v>897</v>
      </c>
      <c r="I696">
        <v>127</v>
      </c>
      <c r="J696">
        <v>293</v>
      </c>
      <c r="K696">
        <v>0.433</v>
      </c>
      <c r="L696">
        <v>30</v>
      </c>
      <c r="M696">
        <v>90</v>
      </c>
      <c r="N696">
        <v>0.33300000000000002</v>
      </c>
      <c r="O696">
        <v>97</v>
      </c>
      <c r="P696">
        <v>203</v>
      </c>
      <c r="Q696">
        <v>0.47799999999999998</v>
      </c>
      <c r="R696">
        <v>0.48499999999999999</v>
      </c>
      <c r="S696">
        <v>53</v>
      </c>
      <c r="T696">
        <v>61</v>
      </c>
      <c r="U696">
        <v>0.86899999999999999</v>
      </c>
      <c r="V696">
        <v>39</v>
      </c>
      <c r="W696">
        <v>86</v>
      </c>
      <c r="X696">
        <v>125</v>
      </c>
      <c r="Y696">
        <v>110</v>
      </c>
      <c r="Z696">
        <v>46</v>
      </c>
      <c r="AA696">
        <v>15</v>
      </c>
      <c r="AB696">
        <v>37</v>
      </c>
      <c r="AC696">
        <v>53</v>
      </c>
      <c r="AD696">
        <v>337</v>
      </c>
    </row>
    <row r="697" spans="1:30">
      <c r="A697" s="72">
        <v>522</v>
      </c>
      <c r="B697" t="s">
        <v>1280</v>
      </c>
      <c r="C697" t="s">
        <v>811</v>
      </c>
      <c r="D697">
        <v>26</v>
      </c>
      <c r="E697" t="s">
        <v>788</v>
      </c>
      <c r="F697">
        <v>26</v>
      </c>
      <c r="G697">
        <v>11</v>
      </c>
      <c r="H697">
        <v>802</v>
      </c>
      <c r="I697">
        <v>115</v>
      </c>
      <c r="J697">
        <v>265</v>
      </c>
      <c r="K697">
        <v>0.434</v>
      </c>
      <c r="L697">
        <v>20</v>
      </c>
      <c r="M697">
        <v>78</v>
      </c>
      <c r="N697">
        <v>0.25600000000000001</v>
      </c>
      <c r="O697">
        <v>95</v>
      </c>
      <c r="P697">
        <v>187</v>
      </c>
      <c r="Q697">
        <v>0.50800000000000001</v>
      </c>
      <c r="R697">
        <v>0.47199999999999998</v>
      </c>
      <c r="S697">
        <v>66</v>
      </c>
      <c r="T697">
        <v>89</v>
      </c>
      <c r="U697">
        <v>0.74199999999999999</v>
      </c>
      <c r="V697">
        <v>29</v>
      </c>
      <c r="W697">
        <v>112</v>
      </c>
      <c r="X697">
        <v>141</v>
      </c>
      <c r="Y697">
        <v>138</v>
      </c>
      <c r="Z697">
        <v>42</v>
      </c>
      <c r="AA697">
        <v>15</v>
      </c>
      <c r="AB697">
        <v>40</v>
      </c>
      <c r="AC697">
        <v>50</v>
      </c>
      <c r="AD697">
        <v>316</v>
      </c>
    </row>
    <row r="698" spans="1:30">
      <c r="A698" s="72">
        <v>523</v>
      </c>
      <c r="B698" t="s">
        <v>1438</v>
      </c>
      <c r="C698" t="s">
        <v>766</v>
      </c>
      <c r="D698">
        <v>23</v>
      </c>
      <c r="E698" t="s">
        <v>855</v>
      </c>
      <c r="F698">
        <v>41</v>
      </c>
      <c r="G698">
        <v>1</v>
      </c>
      <c r="H698">
        <v>251</v>
      </c>
      <c r="I698">
        <v>35</v>
      </c>
      <c r="J698">
        <v>77</v>
      </c>
      <c r="K698">
        <v>0.45500000000000002</v>
      </c>
      <c r="L698">
        <v>9</v>
      </c>
      <c r="M698">
        <v>28</v>
      </c>
      <c r="N698">
        <v>0.32100000000000001</v>
      </c>
      <c r="O698">
        <v>26</v>
      </c>
      <c r="P698">
        <v>49</v>
      </c>
      <c r="Q698">
        <v>0.53100000000000003</v>
      </c>
      <c r="R698">
        <v>0.51300000000000001</v>
      </c>
      <c r="S698">
        <v>15</v>
      </c>
      <c r="T698">
        <v>22</v>
      </c>
      <c r="U698">
        <v>0.68200000000000005</v>
      </c>
      <c r="V698">
        <v>23</v>
      </c>
      <c r="W698">
        <v>30</v>
      </c>
      <c r="X698">
        <v>53</v>
      </c>
      <c r="Y698">
        <v>15</v>
      </c>
      <c r="Z698">
        <v>8</v>
      </c>
      <c r="AA698">
        <v>7</v>
      </c>
      <c r="AB698">
        <v>15</v>
      </c>
      <c r="AC698">
        <v>32</v>
      </c>
      <c r="AD698">
        <v>94</v>
      </c>
    </row>
    <row r="699" spans="1:30">
      <c r="A699" s="72">
        <v>524</v>
      </c>
      <c r="B699" t="s">
        <v>1283</v>
      </c>
      <c r="C699" t="s">
        <v>769</v>
      </c>
      <c r="D699">
        <v>33</v>
      </c>
      <c r="E699" t="s">
        <v>808</v>
      </c>
      <c r="F699">
        <v>4</v>
      </c>
      <c r="G699">
        <v>0</v>
      </c>
      <c r="H699">
        <v>37</v>
      </c>
      <c r="I699">
        <v>3</v>
      </c>
      <c r="J699">
        <v>9</v>
      </c>
      <c r="K699">
        <v>0.33300000000000002</v>
      </c>
      <c r="L699">
        <v>3</v>
      </c>
      <c r="M699">
        <v>8</v>
      </c>
      <c r="N699">
        <v>0.375</v>
      </c>
      <c r="O699">
        <v>0</v>
      </c>
      <c r="P699">
        <v>1</v>
      </c>
      <c r="Q699">
        <v>0</v>
      </c>
      <c r="R699">
        <v>0.5</v>
      </c>
      <c r="S699">
        <v>0</v>
      </c>
      <c r="T699">
        <v>0</v>
      </c>
      <c r="V699">
        <v>0</v>
      </c>
      <c r="W699">
        <v>1</v>
      </c>
      <c r="X699">
        <v>1</v>
      </c>
      <c r="Y699">
        <v>2</v>
      </c>
      <c r="Z699">
        <v>0</v>
      </c>
      <c r="AA699">
        <v>1</v>
      </c>
      <c r="AB699">
        <v>2</v>
      </c>
      <c r="AC699">
        <v>4</v>
      </c>
      <c r="AD699">
        <v>9</v>
      </c>
    </row>
    <row r="700" spans="1:30">
      <c r="A700" s="72">
        <v>525</v>
      </c>
      <c r="B700" t="s">
        <v>1284</v>
      </c>
      <c r="C700" t="s">
        <v>766</v>
      </c>
      <c r="D700">
        <v>30</v>
      </c>
      <c r="E700" t="s">
        <v>786</v>
      </c>
      <c r="F700">
        <v>81</v>
      </c>
      <c r="G700">
        <v>81</v>
      </c>
      <c r="H700">
        <v>2489</v>
      </c>
      <c r="I700">
        <v>443</v>
      </c>
      <c r="J700">
        <v>841</v>
      </c>
      <c r="K700">
        <v>0.52700000000000002</v>
      </c>
      <c r="L700">
        <v>51</v>
      </c>
      <c r="M700">
        <v>146</v>
      </c>
      <c r="N700">
        <v>0.34899999999999998</v>
      </c>
      <c r="O700">
        <v>392</v>
      </c>
      <c r="P700">
        <v>695</v>
      </c>
      <c r="Q700">
        <v>0.56399999999999995</v>
      </c>
      <c r="R700">
        <v>0.55700000000000005</v>
      </c>
      <c r="S700">
        <v>87</v>
      </c>
      <c r="T700">
        <v>135</v>
      </c>
      <c r="U700">
        <v>0.64400000000000002</v>
      </c>
      <c r="V700">
        <v>192</v>
      </c>
      <c r="W700">
        <v>331</v>
      </c>
      <c r="X700">
        <v>523</v>
      </c>
      <c r="Y700">
        <v>204</v>
      </c>
      <c r="Z700">
        <v>123</v>
      </c>
      <c r="AA700">
        <v>36</v>
      </c>
      <c r="AB700">
        <v>123</v>
      </c>
      <c r="AC700">
        <v>194</v>
      </c>
      <c r="AD700">
        <v>1024</v>
      </c>
    </row>
    <row r="701" spans="1:30">
      <c r="A701" s="72">
        <v>526</v>
      </c>
      <c r="B701" t="s">
        <v>1553</v>
      </c>
      <c r="C701" t="s">
        <v>811</v>
      </c>
      <c r="D701">
        <v>20</v>
      </c>
      <c r="E701" t="s">
        <v>831</v>
      </c>
      <c r="F701">
        <v>81</v>
      </c>
      <c r="G701">
        <v>81</v>
      </c>
      <c r="H701">
        <v>2503</v>
      </c>
      <c r="I701">
        <v>525</v>
      </c>
      <c r="J701">
        <v>1256</v>
      </c>
      <c r="K701">
        <v>0.41799999999999998</v>
      </c>
      <c r="L701">
        <v>156</v>
      </c>
      <c r="M701">
        <v>482</v>
      </c>
      <c r="N701">
        <v>0.32400000000000001</v>
      </c>
      <c r="O701">
        <v>369</v>
      </c>
      <c r="P701">
        <v>774</v>
      </c>
      <c r="Q701">
        <v>0.47699999999999998</v>
      </c>
      <c r="R701">
        <v>0.48</v>
      </c>
      <c r="S701">
        <v>343</v>
      </c>
      <c r="T701">
        <v>414</v>
      </c>
      <c r="U701">
        <v>0.82899999999999996</v>
      </c>
      <c r="V701">
        <v>64</v>
      </c>
      <c r="W701">
        <v>237</v>
      </c>
      <c r="X701">
        <v>301</v>
      </c>
      <c r="Y701">
        <v>653</v>
      </c>
      <c r="Z701">
        <v>72</v>
      </c>
      <c r="AA701">
        <v>15</v>
      </c>
      <c r="AB701">
        <v>308</v>
      </c>
      <c r="AC701">
        <v>140</v>
      </c>
      <c r="AD701">
        <v>1549</v>
      </c>
    </row>
    <row r="702" spans="1:30">
      <c r="A702" s="72">
        <v>527</v>
      </c>
      <c r="B702" t="s">
        <v>1285</v>
      </c>
      <c r="C702" t="s">
        <v>776</v>
      </c>
      <c r="D702">
        <v>26</v>
      </c>
      <c r="E702" t="s">
        <v>826</v>
      </c>
      <c r="F702">
        <v>49</v>
      </c>
      <c r="G702">
        <v>47</v>
      </c>
      <c r="H702">
        <v>1243</v>
      </c>
      <c r="I702">
        <v>190</v>
      </c>
      <c r="J702">
        <v>345</v>
      </c>
      <c r="K702">
        <v>0.55100000000000005</v>
      </c>
      <c r="L702">
        <v>6</v>
      </c>
      <c r="M702">
        <v>22</v>
      </c>
      <c r="N702">
        <v>0.27300000000000002</v>
      </c>
      <c r="O702">
        <v>184</v>
      </c>
      <c r="P702">
        <v>323</v>
      </c>
      <c r="Q702">
        <v>0.56999999999999995</v>
      </c>
      <c r="R702">
        <v>0.55900000000000005</v>
      </c>
      <c r="S702">
        <v>111</v>
      </c>
      <c r="T702">
        <v>141</v>
      </c>
      <c r="U702">
        <v>0.78700000000000003</v>
      </c>
      <c r="V702">
        <v>110</v>
      </c>
      <c r="W702">
        <v>223</v>
      </c>
      <c r="X702">
        <v>333</v>
      </c>
      <c r="Y702">
        <v>102</v>
      </c>
      <c r="Z702">
        <v>38</v>
      </c>
      <c r="AA702">
        <v>41</v>
      </c>
      <c r="AB702">
        <v>62</v>
      </c>
      <c r="AC702">
        <v>164</v>
      </c>
      <c r="AD702">
        <v>497</v>
      </c>
    </row>
    <row r="703" spans="1:30">
      <c r="A703" s="72">
        <v>528</v>
      </c>
      <c r="B703" t="s">
        <v>1286</v>
      </c>
      <c r="C703" t="s">
        <v>776</v>
      </c>
      <c r="D703">
        <v>29</v>
      </c>
      <c r="E703" t="s">
        <v>772</v>
      </c>
      <c r="F703">
        <v>6</v>
      </c>
      <c r="G703">
        <v>1</v>
      </c>
      <c r="H703">
        <v>93</v>
      </c>
      <c r="I703">
        <v>16</v>
      </c>
      <c r="J703">
        <v>30</v>
      </c>
      <c r="K703">
        <v>0.53300000000000003</v>
      </c>
      <c r="L703">
        <v>0</v>
      </c>
      <c r="M703">
        <v>1</v>
      </c>
      <c r="N703">
        <v>0</v>
      </c>
      <c r="O703">
        <v>16</v>
      </c>
      <c r="P703">
        <v>29</v>
      </c>
      <c r="Q703">
        <v>0.55200000000000005</v>
      </c>
      <c r="R703">
        <v>0.53300000000000003</v>
      </c>
      <c r="S703">
        <v>14</v>
      </c>
      <c r="T703">
        <v>18</v>
      </c>
      <c r="U703">
        <v>0.77800000000000002</v>
      </c>
      <c r="V703">
        <v>11</v>
      </c>
      <c r="W703">
        <v>13</v>
      </c>
      <c r="X703">
        <v>24</v>
      </c>
      <c r="Y703">
        <v>4</v>
      </c>
      <c r="Z703">
        <v>1</v>
      </c>
      <c r="AA703">
        <v>3</v>
      </c>
      <c r="AB703">
        <v>4</v>
      </c>
      <c r="AC703">
        <v>20</v>
      </c>
      <c r="AD703">
        <v>46</v>
      </c>
    </row>
    <row r="704" spans="1:30">
      <c r="A704" s="72">
        <v>528</v>
      </c>
      <c r="B704" t="s">
        <v>1286</v>
      </c>
      <c r="C704" t="s">
        <v>776</v>
      </c>
      <c r="D704">
        <v>29</v>
      </c>
      <c r="E704" t="s">
        <v>831</v>
      </c>
      <c r="F704">
        <v>2</v>
      </c>
      <c r="G704">
        <v>0</v>
      </c>
      <c r="H704">
        <v>11</v>
      </c>
      <c r="I704">
        <v>0</v>
      </c>
      <c r="J704">
        <v>2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V704">
        <v>2</v>
      </c>
      <c r="W704">
        <v>4</v>
      </c>
      <c r="X704">
        <v>6</v>
      </c>
      <c r="Y704">
        <v>1</v>
      </c>
      <c r="Z704">
        <v>0</v>
      </c>
      <c r="AA704">
        <v>0</v>
      </c>
      <c r="AB704">
        <v>0</v>
      </c>
      <c r="AC704">
        <v>4</v>
      </c>
      <c r="AD704">
        <v>0</v>
      </c>
    </row>
    <row r="705" spans="1:30">
      <c r="A705" s="72">
        <v>528</v>
      </c>
      <c r="B705" t="s">
        <v>1286</v>
      </c>
      <c r="C705" t="s">
        <v>776</v>
      </c>
      <c r="D705">
        <v>29</v>
      </c>
      <c r="E705" t="s">
        <v>788</v>
      </c>
      <c r="F705">
        <v>4</v>
      </c>
      <c r="G705">
        <v>1</v>
      </c>
      <c r="H705">
        <v>82</v>
      </c>
      <c r="I705">
        <v>16</v>
      </c>
      <c r="J705">
        <v>28</v>
      </c>
      <c r="K705">
        <v>0.57099999999999995</v>
      </c>
      <c r="L705">
        <v>0</v>
      </c>
      <c r="M705">
        <v>0</v>
      </c>
      <c r="O705">
        <v>16</v>
      </c>
      <c r="P705">
        <v>28</v>
      </c>
      <c r="Q705">
        <v>0.57099999999999995</v>
      </c>
      <c r="R705">
        <v>0.57099999999999995</v>
      </c>
      <c r="S705">
        <v>14</v>
      </c>
      <c r="T705">
        <v>18</v>
      </c>
      <c r="U705">
        <v>0.77800000000000002</v>
      </c>
      <c r="V705">
        <v>9</v>
      </c>
      <c r="W705">
        <v>9</v>
      </c>
      <c r="X705">
        <v>18</v>
      </c>
      <c r="Y705">
        <v>3</v>
      </c>
      <c r="Z705">
        <v>1</v>
      </c>
      <c r="AA705">
        <v>3</v>
      </c>
      <c r="AB705">
        <v>4</v>
      </c>
      <c r="AC705">
        <v>16</v>
      </c>
      <c r="AD705">
        <v>46</v>
      </c>
    </row>
    <row r="706" spans="1:30">
      <c r="A706" s="72">
        <v>529</v>
      </c>
      <c r="B706" t="s">
        <v>1439</v>
      </c>
      <c r="C706" t="s">
        <v>776</v>
      </c>
      <c r="D706">
        <v>22</v>
      </c>
      <c r="E706" t="s">
        <v>792</v>
      </c>
      <c r="F706">
        <v>59</v>
      </c>
      <c r="G706">
        <v>25</v>
      </c>
      <c r="H706">
        <v>1082</v>
      </c>
      <c r="I706">
        <v>183</v>
      </c>
      <c r="J706">
        <v>331</v>
      </c>
      <c r="K706">
        <v>0.55300000000000005</v>
      </c>
      <c r="L706">
        <v>0</v>
      </c>
      <c r="M706">
        <v>0</v>
      </c>
      <c r="O706">
        <v>183</v>
      </c>
      <c r="P706">
        <v>331</v>
      </c>
      <c r="Q706">
        <v>0.55300000000000005</v>
      </c>
      <c r="R706">
        <v>0.55300000000000005</v>
      </c>
      <c r="S706">
        <v>93</v>
      </c>
      <c r="T706">
        <v>132</v>
      </c>
      <c r="U706">
        <v>0.70499999999999996</v>
      </c>
      <c r="V706">
        <v>108</v>
      </c>
      <c r="W706">
        <v>212</v>
      </c>
      <c r="X706">
        <v>320</v>
      </c>
      <c r="Y706">
        <v>53</v>
      </c>
      <c r="Z706">
        <v>13</v>
      </c>
      <c r="AA706">
        <v>22</v>
      </c>
      <c r="AB706">
        <v>61</v>
      </c>
      <c r="AC706">
        <v>113</v>
      </c>
      <c r="AD706">
        <v>459</v>
      </c>
    </row>
    <row r="707" spans="1:30">
      <c r="A707" s="72">
        <v>530</v>
      </c>
      <c r="B707" t="s">
        <v>1289</v>
      </c>
      <c r="C707" t="s">
        <v>776</v>
      </c>
      <c r="D707">
        <v>21</v>
      </c>
      <c r="E707" t="s">
        <v>772</v>
      </c>
      <c r="F707">
        <v>59</v>
      </c>
      <c r="G707">
        <v>37</v>
      </c>
      <c r="H707">
        <v>1040</v>
      </c>
      <c r="I707">
        <v>212</v>
      </c>
      <c r="J707">
        <v>379</v>
      </c>
      <c r="K707">
        <v>0.55900000000000005</v>
      </c>
      <c r="L707">
        <v>0</v>
      </c>
      <c r="M707">
        <v>0</v>
      </c>
      <c r="O707">
        <v>212</v>
      </c>
      <c r="P707">
        <v>379</v>
      </c>
      <c r="Q707">
        <v>0.55900000000000005</v>
      </c>
      <c r="R707">
        <v>0.55900000000000005</v>
      </c>
      <c r="S707">
        <v>101</v>
      </c>
      <c r="T707">
        <v>126</v>
      </c>
      <c r="U707">
        <v>0.80200000000000005</v>
      </c>
      <c r="V707">
        <v>115</v>
      </c>
      <c r="W707">
        <v>247</v>
      </c>
      <c r="X707">
        <v>362</v>
      </c>
      <c r="Y707">
        <v>63</v>
      </c>
      <c r="Z707">
        <v>14</v>
      </c>
      <c r="AA707">
        <v>51</v>
      </c>
      <c r="AB707">
        <v>70</v>
      </c>
      <c r="AC707">
        <v>137</v>
      </c>
      <c r="AD707">
        <v>525</v>
      </c>
    </row>
    <row r="708" spans="1:30">
      <c r="A708" s="72">
        <v>530</v>
      </c>
      <c r="B708" t="s">
        <v>1289</v>
      </c>
      <c r="C708" t="s">
        <v>776</v>
      </c>
      <c r="D708">
        <v>21</v>
      </c>
      <c r="E708" t="s">
        <v>846</v>
      </c>
      <c r="F708">
        <v>33</v>
      </c>
      <c r="G708">
        <v>12</v>
      </c>
      <c r="H708">
        <v>516</v>
      </c>
      <c r="I708">
        <v>112</v>
      </c>
      <c r="J708">
        <v>193</v>
      </c>
      <c r="K708">
        <v>0.57999999999999996</v>
      </c>
      <c r="L708">
        <v>0</v>
      </c>
      <c r="M708">
        <v>0</v>
      </c>
      <c r="O708">
        <v>112</v>
      </c>
      <c r="P708">
        <v>193</v>
      </c>
      <c r="Q708">
        <v>0.57999999999999996</v>
      </c>
      <c r="R708">
        <v>0.57999999999999996</v>
      </c>
      <c r="S708">
        <v>57</v>
      </c>
      <c r="T708">
        <v>66</v>
      </c>
      <c r="U708">
        <v>0.86399999999999999</v>
      </c>
      <c r="V708">
        <v>54</v>
      </c>
      <c r="W708">
        <v>108</v>
      </c>
      <c r="X708">
        <v>162</v>
      </c>
      <c r="Y708">
        <v>25</v>
      </c>
      <c r="Z708">
        <v>4</v>
      </c>
      <c r="AA708">
        <v>27</v>
      </c>
      <c r="AB708">
        <v>33</v>
      </c>
      <c r="AC708">
        <v>73</v>
      </c>
      <c r="AD708">
        <v>281</v>
      </c>
    </row>
    <row r="709" spans="1:30">
      <c r="A709" s="72">
        <v>530</v>
      </c>
      <c r="B709" t="s">
        <v>1289</v>
      </c>
      <c r="C709" t="s">
        <v>776</v>
      </c>
      <c r="D709">
        <v>21</v>
      </c>
      <c r="E709" t="s">
        <v>795</v>
      </c>
      <c r="F709">
        <v>26</v>
      </c>
      <c r="G709">
        <v>25</v>
      </c>
      <c r="H709">
        <v>524</v>
      </c>
      <c r="I709">
        <v>100</v>
      </c>
      <c r="J709">
        <v>186</v>
      </c>
      <c r="K709">
        <v>0.53800000000000003</v>
      </c>
      <c r="L709">
        <v>0</v>
      </c>
      <c r="M709">
        <v>0</v>
      </c>
      <c r="O709">
        <v>100</v>
      </c>
      <c r="P709">
        <v>186</v>
      </c>
      <c r="Q709">
        <v>0.53800000000000003</v>
      </c>
      <c r="R709">
        <v>0.53800000000000003</v>
      </c>
      <c r="S709">
        <v>44</v>
      </c>
      <c r="T709">
        <v>60</v>
      </c>
      <c r="U709">
        <v>0.73299999999999998</v>
      </c>
      <c r="V709">
        <v>61</v>
      </c>
      <c r="W709">
        <v>139</v>
      </c>
      <c r="X709">
        <v>200</v>
      </c>
      <c r="Y709">
        <v>38</v>
      </c>
      <c r="Z709">
        <v>10</v>
      </c>
      <c r="AA709">
        <v>24</v>
      </c>
      <c r="AB709">
        <v>37</v>
      </c>
      <c r="AC709">
        <v>64</v>
      </c>
      <c r="AD709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C515A-C48E-4700-ABD2-D7B5CC3A45FE}">
  <dimension ref="B1:AG35"/>
  <sheetViews>
    <sheetView topLeftCell="J1" workbookViewId="0">
      <selection activeCell="AD6" sqref="AD6"/>
    </sheetView>
  </sheetViews>
  <sheetFormatPr defaultRowHeight="15"/>
  <cols>
    <col min="17" max="17" width="23.85546875" bestFit="1" customWidth="1"/>
    <col min="18" max="18" width="12" customWidth="1"/>
    <col min="19" max="19" width="15.7109375" customWidth="1"/>
  </cols>
  <sheetData>
    <row r="1" spans="2:33" s="43" customFormat="1"/>
    <row r="2" spans="2:33" s="43" customFormat="1">
      <c r="R2" s="43">
        <f>AVERAGE(Table12[Points For])</f>
        <v>105.58999999999999</v>
      </c>
      <c r="S2" s="43">
        <f>AVERAGE(Table12[Points Against])</f>
        <v>105.58999999999999</v>
      </c>
      <c r="T2" s="43">
        <f>AVERAGE(Table12[Wins])</f>
        <v>41</v>
      </c>
      <c r="U2" s="43">
        <f>AVERAGE(Table12[Losses])</f>
        <v>41</v>
      </c>
      <c r="Z2" s="43">
        <f>AVERAGE(Table12[Rk(W)])</f>
        <v>15.1</v>
      </c>
      <c r="AA2" s="43">
        <f>AVERAGE(Table12[RK(GF)])</f>
        <v>15.433333333333334</v>
      </c>
      <c r="AB2" s="43">
        <f>AVERAGE(Table12[Rk(GA)])</f>
        <v>15.466666666666667</v>
      </c>
      <c r="AC2" s="43">
        <f>AVERAGE(Table12[Rk(M)])</f>
        <v>15.366666666666667</v>
      </c>
    </row>
    <row r="3" spans="2:33">
      <c r="B3" t="s">
        <v>486</v>
      </c>
    </row>
    <row r="4" spans="2:33">
      <c r="B4" s="72" t="s">
        <v>483</v>
      </c>
      <c r="C4" t="s">
        <v>484</v>
      </c>
      <c r="D4" t="s">
        <v>743</v>
      </c>
      <c r="E4" t="s">
        <v>767</v>
      </c>
      <c r="G4" s="72" t="s">
        <v>483</v>
      </c>
      <c r="H4" t="s">
        <v>484</v>
      </c>
      <c r="I4" t="s">
        <v>743</v>
      </c>
      <c r="J4" t="s">
        <v>767</v>
      </c>
      <c r="L4" s="72" t="s">
        <v>483</v>
      </c>
      <c r="M4" t="s">
        <v>484</v>
      </c>
      <c r="N4" t="s">
        <v>1603</v>
      </c>
      <c r="O4" t="s">
        <v>1604</v>
      </c>
      <c r="Q4" t="s">
        <v>484</v>
      </c>
      <c r="R4" t="s">
        <v>1605</v>
      </c>
      <c r="S4" t="s">
        <v>1606</v>
      </c>
      <c r="T4" t="s">
        <v>1607</v>
      </c>
      <c r="U4" t="s">
        <v>1608</v>
      </c>
      <c r="V4" t="s">
        <v>1609</v>
      </c>
      <c r="W4" t="s">
        <v>1610</v>
      </c>
      <c r="X4" t="s">
        <v>1611</v>
      </c>
      <c r="Y4" s="43" t="s">
        <v>1616</v>
      </c>
      <c r="Z4" t="s">
        <v>1612</v>
      </c>
      <c r="AA4" t="s">
        <v>1614</v>
      </c>
      <c r="AB4" t="s">
        <v>1613</v>
      </c>
      <c r="AC4" t="s">
        <v>1615</v>
      </c>
      <c r="AD4" t="s">
        <v>1617</v>
      </c>
      <c r="AE4" t="s">
        <v>1618</v>
      </c>
      <c r="AF4" t="s">
        <v>1619</v>
      </c>
      <c r="AG4" t="s">
        <v>1620</v>
      </c>
    </row>
    <row r="5" spans="2:33">
      <c r="B5" s="72">
        <v>1</v>
      </c>
      <c r="C5" t="s">
        <v>10</v>
      </c>
      <c r="D5">
        <v>82</v>
      </c>
      <c r="E5">
        <v>115.9</v>
      </c>
      <c r="G5" s="72">
        <v>1</v>
      </c>
      <c r="H5" t="s">
        <v>31</v>
      </c>
      <c r="I5">
        <v>82</v>
      </c>
      <c r="J5">
        <v>96.8</v>
      </c>
      <c r="L5" s="72">
        <v>1</v>
      </c>
      <c r="M5" t="s">
        <v>10</v>
      </c>
      <c r="N5">
        <v>67</v>
      </c>
      <c r="O5">
        <v>15</v>
      </c>
      <c r="Q5" s="85" t="s">
        <v>10</v>
      </c>
      <c r="R5">
        <f>_xlfn.XLOOKUP(Q5,Table8[Team],Table8[PTS])</f>
        <v>115.9</v>
      </c>
      <c r="S5">
        <f>_xlfn.XLOOKUP(Table12[[#This Row],[Team]],Table10[Team],Table10[PTS])</f>
        <v>104.3</v>
      </c>
      <c r="T5">
        <f>_xlfn.XLOOKUP(Table12[[#This Row],[Team]],Table11[Team],Table11[W])</f>
        <v>67</v>
      </c>
      <c r="U5">
        <f>_xlfn.XLOOKUP(Table12[[#This Row],[Team]],Table11[Team],Table11[L])</f>
        <v>15</v>
      </c>
      <c r="V5">
        <f>_xlfn.XLOOKUP(Table12[[#This Row],[Team]],Table8[Team],Table8[G])</f>
        <v>82</v>
      </c>
      <c r="W5" s="87">
        <f>Table12[[#This Row],[Wins]]/Table12[[#This Row],[Games Played]]</f>
        <v>0.81707317073170727</v>
      </c>
      <c r="X5" s="87">
        <f>Table12[[#This Row],[Losses]]/Table12[[#This Row],[Games Played]]</f>
        <v>0.18292682926829268</v>
      </c>
      <c r="Y5" s="87">
        <f>Table12[[#This Row],[Points For]]-Table12[[#This Row],[Points Against]]</f>
        <v>11.600000000000009</v>
      </c>
      <c r="Z5" s="88">
        <f>RANK(Table12[[#This Row],[W/G]],Table12[W/G])</f>
        <v>1</v>
      </c>
      <c r="AA5" s="88">
        <f>RANK(Table12[[#This Row],[Points For]],Table12[Points For])</f>
        <v>1</v>
      </c>
      <c r="AB5" s="88">
        <f>RANK(Table12[[#This Row],[Points Against]],Table12[Points Against])</f>
        <v>20</v>
      </c>
      <c r="AC5" s="88">
        <f>RANK(Table12[[#This Row],[Margin]],Table12[Margin])</f>
        <v>1</v>
      </c>
      <c r="AD5" s="87">
        <f>(1+(1-(Table12[[#This Row],[Rk(W)]]/$Z$2)))*0.5</f>
        <v>0.9668874172185431</v>
      </c>
      <c r="AE5" s="87">
        <f>(1+(1-(Table12[[#This Row],[RK(GF)]]/$AA$2)))*0.5</f>
        <v>0.96760259179265662</v>
      </c>
      <c r="AF5" s="87">
        <f>(1+(1-(Table12[[#This Row],[Rk(GA)]]/$AB$2)))*0.5</f>
        <v>0.35344827586206895</v>
      </c>
      <c r="AG5" s="87">
        <f>(1+(1-(Table12[[#This Row],[Rk(M)]]/$AC$2)))*0.5</f>
        <v>0.96746203904555317</v>
      </c>
    </row>
    <row r="6" spans="2:33">
      <c r="B6" s="72">
        <v>2</v>
      </c>
      <c r="C6" t="s">
        <v>9</v>
      </c>
      <c r="D6">
        <v>82</v>
      </c>
      <c r="E6">
        <v>115.3</v>
      </c>
      <c r="G6" s="72">
        <v>2</v>
      </c>
      <c r="H6" t="s">
        <v>34</v>
      </c>
      <c r="I6">
        <v>82</v>
      </c>
      <c r="J6">
        <v>98.1</v>
      </c>
      <c r="L6" s="72">
        <v>2</v>
      </c>
      <c r="M6" t="s">
        <v>34</v>
      </c>
      <c r="N6">
        <v>61</v>
      </c>
      <c r="O6">
        <v>21</v>
      </c>
      <c r="Q6" s="86" t="s">
        <v>9</v>
      </c>
      <c r="R6" s="43">
        <f>_xlfn.XLOOKUP(Q6,Table8[Team],Table8[PTS])</f>
        <v>115.3</v>
      </c>
      <c r="S6">
        <f>_xlfn.XLOOKUP(Table12[[#This Row],[Team]],Table10[Team],Table10[PTS])</f>
        <v>109.6</v>
      </c>
      <c r="T6">
        <f>_xlfn.XLOOKUP(Table12[[#This Row],[Team]],Table11[Team],Table11[W])</f>
        <v>55</v>
      </c>
      <c r="U6">
        <f>_xlfn.XLOOKUP(Table12[[#This Row],[Team]],Table11[Team],Table11[L])</f>
        <v>27</v>
      </c>
      <c r="V6">
        <f>_xlfn.XLOOKUP(Table12[[#This Row],[Team]],Table8[Team],Table8[G])</f>
        <v>82</v>
      </c>
      <c r="W6" s="87">
        <f>Table12[[#This Row],[Wins]]/Table12[[#This Row],[Games Played]]</f>
        <v>0.67073170731707321</v>
      </c>
      <c r="X6" s="87">
        <f>Table12[[#This Row],[Losses]]/Table12[[#This Row],[Games Played]]</f>
        <v>0.32926829268292684</v>
      </c>
      <c r="Y6" s="87">
        <f>Table12[[#This Row],[Points For]]-Table12[[#This Row],[Points Against]]</f>
        <v>5.7000000000000028</v>
      </c>
      <c r="Z6" s="88">
        <f>RANK(Table12[[#This Row],[W/G]],Table12[W/G])</f>
        <v>3</v>
      </c>
      <c r="AA6" s="88">
        <f>RANK(Table12[[#This Row],[Points For]],Table12[Points For])</f>
        <v>2</v>
      </c>
      <c r="AB6" s="88">
        <f>RANK(Table12[[#This Row],[Points Against]],Table12[Points Against])</f>
        <v>5</v>
      </c>
      <c r="AC6" s="88">
        <f>RANK(Table12[[#This Row],[Margin]],Table12[Margin])</f>
        <v>3</v>
      </c>
      <c r="AD6" s="87">
        <f>(1+(1-(Table12[[#This Row],[Rk(W)]]/$Z$2)))*0.5</f>
        <v>0.90066225165562908</v>
      </c>
      <c r="AE6" s="87">
        <f>(1+(1-(Table12[[#This Row],[RK(GF)]]/$AA$2)))*0.5</f>
        <v>0.93520518358531324</v>
      </c>
      <c r="AF6" s="87">
        <f>(1+(1-(Table12[[#This Row],[Rk(GA)]]/$AB$2)))*0.5</f>
        <v>0.83836206896551724</v>
      </c>
      <c r="AG6" s="87">
        <f>(1+(1-(Table12[[#This Row],[Rk(M)]]/$AC$2)))*0.5</f>
        <v>0.90238611713665939</v>
      </c>
    </row>
    <row r="7" spans="2:33">
      <c r="B7" s="72">
        <v>3</v>
      </c>
      <c r="C7" t="s">
        <v>30</v>
      </c>
      <c r="D7">
        <v>82</v>
      </c>
      <c r="E7">
        <v>111.7</v>
      </c>
      <c r="G7" s="72">
        <v>3</v>
      </c>
      <c r="H7" t="s">
        <v>25</v>
      </c>
      <c r="I7">
        <v>82</v>
      </c>
      <c r="J7">
        <v>100</v>
      </c>
      <c r="L7" s="72">
        <v>3</v>
      </c>
      <c r="M7" t="s">
        <v>9</v>
      </c>
      <c r="N7">
        <v>55</v>
      </c>
      <c r="O7">
        <v>27</v>
      </c>
      <c r="Q7" s="85" t="s">
        <v>30</v>
      </c>
      <c r="R7" s="43">
        <f>_xlfn.XLOOKUP(Q7,Table8[Team],Table8[PTS])</f>
        <v>111.7</v>
      </c>
      <c r="S7">
        <f>_xlfn.XLOOKUP(Table12[[#This Row],[Team]],Table10[Team],Table10[PTS])</f>
        <v>111.2</v>
      </c>
      <c r="T7">
        <f>_xlfn.XLOOKUP(Table12[[#This Row],[Team]],Table11[Team],Table11[W])</f>
        <v>40</v>
      </c>
      <c r="U7">
        <f>_xlfn.XLOOKUP(Table12[[#This Row],[Team]],Table11[Team],Table11[L])</f>
        <v>42</v>
      </c>
      <c r="V7">
        <f>_xlfn.XLOOKUP(Table12[[#This Row],[Team]],Table8[Team],Table8[G])</f>
        <v>82</v>
      </c>
      <c r="W7" s="87">
        <f>Table12[[#This Row],[Wins]]/Table12[[#This Row],[Games Played]]</f>
        <v>0.48780487804878048</v>
      </c>
      <c r="X7" s="87">
        <f>Table12[[#This Row],[Losses]]/Table12[[#This Row],[Games Played]]</f>
        <v>0.51219512195121952</v>
      </c>
      <c r="Y7" s="87">
        <f>Table12[[#This Row],[Points For]]-Table12[[#This Row],[Points Against]]</f>
        <v>0.5</v>
      </c>
      <c r="Z7" s="88">
        <f>RANK(Table12[[#This Row],[W/G]],Table12[W/G])</f>
        <v>18</v>
      </c>
      <c r="AA7" s="88">
        <f>RANK(Table12[[#This Row],[Points For]],Table12[Points For])</f>
        <v>3</v>
      </c>
      <c r="AB7" s="88">
        <f>RANK(Table12[[#This Row],[Points Against]],Table12[Points Against])</f>
        <v>4</v>
      </c>
      <c r="AC7" s="88">
        <f>RANK(Table12[[#This Row],[Margin]],Table12[Margin])</f>
        <v>12</v>
      </c>
      <c r="AD7" s="87">
        <f>(1+(1-(Table12[[#This Row],[Rk(W)]]/$Z$2)))*0.5</f>
        <v>0.40397350993377479</v>
      </c>
      <c r="AE7" s="87">
        <f>(1+(1-(Table12[[#This Row],[RK(GF)]]/$AA$2)))*0.5</f>
        <v>0.90280777537796975</v>
      </c>
      <c r="AF7" s="87">
        <f>(1+(1-(Table12[[#This Row],[Rk(GA)]]/$AB$2)))*0.5</f>
        <v>0.87068965517241381</v>
      </c>
      <c r="AG7" s="87">
        <f>(1+(1-(Table12[[#This Row],[Rk(M)]]/$AC$2)))*0.5</f>
        <v>0.6095444685466378</v>
      </c>
    </row>
    <row r="8" spans="2:33">
      <c r="B8" s="72">
        <v>4</v>
      </c>
      <c r="C8" t="s">
        <v>6</v>
      </c>
      <c r="D8">
        <v>82</v>
      </c>
      <c r="E8">
        <v>110.3</v>
      </c>
      <c r="G8" s="72">
        <v>4</v>
      </c>
      <c r="H8" t="s">
        <v>28</v>
      </c>
      <c r="I8">
        <v>82</v>
      </c>
      <c r="J8">
        <v>100.8</v>
      </c>
      <c r="L8" s="72">
        <v>4</v>
      </c>
      <c r="M8" t="s">
        <v>44</v>
      </c>
      <c r="N8">
        <v>51</v>
      </c>
      <c r="O8">
        <v>31</v>
      </c>
      <c r="Q8" s="86" t="s">
        <v>6</v>
      </c>
      <c r="R8" s="43">
        <f>_xlfn.XLOOKUP(Q8,Table8[Team],Table8[PTS])</f>
        <v>110.3</v>
      </c>
      <c r="S8">
        <f>_xlfn.XLOOKUP(Table12[[#This Row],[Team]],Table10[Team],Table10[PTS])</f>
        <v>107.2</v>
      </c>
      <c r="T8">
        <f>_xlfn.XLOOKUP(Table12[[#This Row],[Team]],Table11[Team],Table11[W])</f>
        <v>51</v>
      </c>
      <c r="U8">
        <f>_xlfn.XLOOKUP(Table12[[#This Row],[Team]],Table11[Team],Table11[L])</f>
        <v>31</v>
      </c>
      <c r="V8">
        <f>_xlfn.XLOOKUP(Table12[[#This Row],[Team]],Table8[Team],Table8[G])</f>
        <v>82</v>
      </c>
      <c r="W8" s="87">
        <f>Table12[[#This Row],[Wins]]/Table12[[#This Row],[Games Played]]</f>
        <v>0.62195121951219512</v>
      </c>
      <c r="X8" s="87">
        <f>Table12[[#This Row],[Losses]]/Table12[[#This Row],[Games Played]]</f>
        <v>0.37804878048780488</v>
      </c>
      <c r="Y8" s="87">
        <f>Table12[[#This Row],[Points For]]-Table12[[#This Row],[Points Against]]</f>
        <v>3.0999999999999943</v>
      </c>
      <c r="Z8" s="88">
        <f>RANK(Table12[[#This Row],[W/G]],Table12[W/G])</f>
        <v>5</v>
      </c>
      <c r="AA8" s="88">
        <f>RANK(Table12[[#This Row],[Points For]],Table12[Points For])</f>
        <v>4</v>
      </c>
      <c r="AB8" s="88">
        <f>RANK(Table12[[#This Row],[Points Against]],Table12[Points Against])</f>
        <v>11</v>
      </c>
      <c r="AC8" s="88">
        <f>RANK(Table12[[#This Row],[Margin]],Table12[Margin])</f>
        <v>7</v>
      </c>
      <c r="AD8" s="87">
        <f>(1+(1-(Table12[[#This Row],[Rk(W)]]/$Z$2)))*0.5</f>
        <v>0.83443708609271527</v>
      </c>
      <c r="AE8" s="87">
        <f>(1+(1-(Table12[[#This Row],[RK(GF)]]/$AA$2)))*0.5</f>
        <v>0.87041036717062636</v>
      </c>
      <c r="AF8" s="87">
        <f>(1+(1-(Table12[[#This Row],[Rk(GA)]]/$AB$2)))*0.5</f>
        <v>0.6443965517241379</v>
      </c>
      <c r="AG8" s="87">
        <f>(1+(1-(Table12[[#This Row],[Rk(M)]]/$AC$2)))*0.5</f>
        <v>0.77223427331887207</v>
      </c>
    </row>
    <row r="9" spans="2:33">
      <c r="B9" s="72">
        <v>5</v>
      </c>
      <c r="C9" t="s">
        <v>20</v>
      </c>
      <c r="D9">
        <v>82</v>
      </c>
      <c r="E9">
        <v>109.2</v>
      </c>
      <c r="G9" s="72">
        <v>5</v>
      </c>
      <c r="H9" t="s">
        <v>17</v>
      </c>
      <c r="I9">
        <v>82</v>
      </c>
      <c r="J9">
        <v>102.1</v>
      </c>
      <c r="L9" s="72">
        <v>5</v>
      </c>
      <c r="M9" t="s">
        <v>31</v>
      </c>
      <c r="N9">
        <v>51</v>
      </c>
      <c r="O9">
        <v>31</v>
      </c>
      <c r="Q9" s="85" t="s">
        <v>20</v>
      </c>
      <c r="R9" s="43">
        <f>_xlfn.XLOOKUP(Q9,Table8[Team],Table8[PTS])</f>
        <v>109.2</v>
      </c>
      <c r="S9">
        <f>_xlfn.XLOOKUP(Table12[[#This Row],[Team]],Table10[Team],Table10[PTS])</f>
        <v>107.4</v>
      </c>
      <c r="T9">
        <f>_xlfn.XLOOKUP(Table12[[#This Row],[Team]],Table11[Team],Table11[W])</f>
        <v>49</v>
      </c>
      <c r="U9">
        <f>_xlfn.XLOOKUP(Table12[[#This Row],[Team]],Table11[Team],Table11[L])</f>
        <v>33</v>
      </c>
      <c r="V9">
        <f>_xlfn.XLOOKUP(Table12[[#This Row],[Team]],Table8[Team],Table8[G])</f>
        <v>82</v>
      </c>
      <c r="W9" s="87">
        <f>Table12[[#This Row],[Wins]]/Table12[[#This Row],[Games Played]]</f>
        <v>0.59756097560975607</v>
      </c>
      <c r="X9" s="87">
        <f>Table12[[#This Row],[Losses]]/Table12[[#This Row],[Games Played]]</f>
        <v>0.40243902439024393</v>
      </c>
      <c r="Y9" s="87">
        <f>Table12[[#This Row],[Points For]]-Table12[[#This Row],[Points Against]]</f>
        <v>1.7999999999999972</v>
      </c>
      <c r="Z9" s="88">
        <f>RANK(Table12[[#This Row],[W/G]],Table12[W/G])</f>
        <v>9</v>
      </c>
      <c r="AA9" s="88">
        <f>RANK(Table12[[#This Row],[Points For]],Table12[Points For])</f>
        <v>5</v>
      </c>
      <c r="AB9" s="88">
        <f>RANK(Table12[[#This Row],[Points Against]],Table12[Points Against])</f>
        <v>10</v>
      </c>
      <c r="AC9" s="88">
        <f>RANK(Table12[[#This Row],[Margin]],Table12[Margin])</f>
        <v>9</v>
      </c>
      <c r="AD9" s="87">
        <f>(1+(1-(Table12[[#This Row],[Rk(W)]]/$Z$2)))*0.5</f>
        <v>0.70198675496688745</v>
      </c>
      <c r="AE9" s="87">
        <f>(1+(1-(Table12[[#This Row],[RK(GF)]]/$AA$2)))*0.5</f>
        <v>0.83801295896328298</v>
      </c>
      <c r="AF9" s="87">
        <f>(1+(1-(Table12[[#This Row],[Rk(GA)]]/$AB$2)))*0.5</f>
        <v>0.67672413793103448</v>
      </c>
      <c r="AG9" s="87">
        <f>(1+(1-(Table12[[#This Row],[Rk(M)]]/$AC$2)))*0.5</f>
        <v>0.70715835140997829</v>
      </c>
    </row>
    <row r="10" spans="2:33">
      <c r="B10" s="72">
        <v>6</v>
      </c>
      <c r="C10" t="s">
        <v>44</v>
      </c>
      <c r="D10">
        <v>82</v>
      </c>
      <c r="E10">
        <v>108.7</v>
      </c>
      <c r="G10" s="72">
        <v>6</v>
      </c>
      <c r="H10" t="s">
        <v>40</v>
      </c>
      <c r="I10">
        <v>82</v>
      </c>
      <c r="J10">
        <v>102.4</v>
      </c>
      <c r="L10" s="72">
        <v>6</v>
      </c>
      <c r="M10" t="s">
        <v>41</v>
      </c>
      <c r="N10">
        <v>51</v>
      </c>
      <c r="O10">
        <v>31</v>
      </c>
      <c r="Q10" s="86" t="s">
        <v>44</v>
      </c>
      <c r="R10" s="43">
        <f>_xlfn.XLOOKUP(Q10,Table8[Team],Table8[PTS])</f>
        <v>108.7</v>
      </c>
      <c r="S10">
        <f>_xlfn.XLOOKUP(Table12[[#This Row],[Team]],Table10[Team],Table10[PTS])</f>
        <v>104.4</v>
      </c>
      <c r="T10">
        <f>_xlfn.XLOOKUP(Table12[[#This Row],[Team]],Table11[Team],Table11[W])</f>
        <v>51</v>
      </c>
      <c r="U10">
        <f>_xlfn.XLOOKUP(Table12[[#This Row],[Team]],Table11[Team],Table11[L])</f>
        <v>31</v>
      </c>
      <c r="V10">
        <f>_xlfn.XLOOKUP(Table12[[#This Row],[Team]],Table8[Team],Table8[G])</f>
        <v>82</v>
      </c>
      <c r="W10" s="87">
        <f>Table12[[#This Row],[Wins]]/Table12[[#This Row],[Games Played]]</f>
        <v>0.62195121951219512</v>
      </c>
      <c r="X10" s="87">
        <f>Table12[[#This Row],[Losses]]/Table12[[#This Row],[Games Played]]</f>
        <v>0.37804878048780488</v>
      </c>
      <c r="Y10" s="87">
        <f>Table12[[#This Row],[Points For]]-Table12[[#This Row],[Points Against]]</f>
        <v>4.2999999999999972</v>
      </c>
      <c r="Z10" s="88">
        <f>RANK(Table12[[#This Row],[W/G]],Table12[W/G])</f>
        <v>5</v>
      </c>
      <c r="AA10" s="88">
        <f>RANK(Table12[[#This Row],[Points For]],Table12[Points For])</f>
        <v>6</v>
      </c>
      <c r="AB10" s="88">
        <f>RANK(Table12[[#This Row],[Points Against]],Table12[Points Against])</f>
        <v>19</v>
      </c>
      <c r="AC10" s="88">
        <f>RANK(Table12[[#This Row],[Margin]],Table12[Margin])</f>
        <v>5</v>
      </c>
      <c r="AD10" s="87">
        <f>(1+(1-(Table12[[#This Row],[Rk(W)]]/$Z$2)))*0.5</f>
        <v>0.83443708609271527</v>
      </c>
      <c r="AE10" s="87">
        <f>(1+(1-(Table12[[#This Row],[RK(GF)]]/$AA$2)))*0.5</f>
        <v>0.80561555075593949</v>
      </c>
      <c r="AF10" s="87">
        <f>(1+(1-(Table12[[#This Row],[Rk(GA)]]/$AB$2)))*0.5</f>
        <v>0.38577586206896552</v>
      </c>
      <c r="AG10" s="87">
        <f>(1+(1-(Table12[[#This Row],[Rk(M)]]/$AC$2)))*0.5</f>
        <v>0.83731019522776573</v>
      </c>
    </row>
    <row r="11" spans="2:33">
      <c r="B11" s="72">
        <v>7</v>
      </c>
      <c r="C11" t="s">
        <v>5</v>
      </c>
      <c r="D11">
        <v>82</v>
      </c>
      <c r="E11">
        <v>108</v>
      </c>
      <c r="G11" s="72">
        <v>7</v>
      </c>
      <c r="H11" t="s">
        <v>14</v>
      </c>
      <c r="I11">
        <v>82</v>
      </c>
      <c r="J11">
        <v>102.5</v>
      </c>
      <c r="L11" s="72">
        <v>7</v>
      </c>
      <c r="M11" t="s">
        <v>6</v>
      </c>
      <c r="N11">
        <v>51</v>
      </c>
      <c r="O11">
        <v>31</v>
      </c>
      <c r="Q11" s="85" t="s">
        <v>5</v>
      </c>
      <c r="R11" s="43">
        <f>_xlfn.XLOOKUP(Q11,Table8[Team],Table8[PTS])</f>
        <v>108</v>
      </c>
      <c r="S11">
        <f>_xlfn.XLOOKUP(Table12[[#This Row],[Team]],Table10[Team],Table10[PTS])</f>
        <v>105.4</v>
      </c>
      <c r="T11">
        <f>_xlfn.XLOOKUP(Table12[[#This Row],[Team]],Table11[Team],Table11[W])</f>
        <v>53</v>
      </c>
      <c r="U11">
        <f>_xlfn.XLOOKUP(Table12[[#This Row],[Team]],Table11[Team],Table11[L])</f>
        <v>29</v>
      </c>
      <c r="V11">
        <f>_xlfn.XLOOKUP(Table12[[#This Row],[Team]],Table8[Team],Table8[G])</f>
        <v>82</v>
      </c>
      <c r="W11" s="87">
        <f>Table12[[#This Row],[Wins]]/Table12[[#This Row],[Games Played]]</f>
        <v>0.64634146341463417</v>
      </c>
      <c r="X11" s="87">
        <f>Table12[[#This Row],[Losses]]/Table12[[#This Row],[Games Played]]</f>
        <v>0.35365853658536583</v>
      </c>
      <c r="Y11" s="87">
        <f>Table12[[#This Row],[Points For]]-Table12[[#This Row],[Points Against]]</f>
        <v>2.5999999999999943</v>
      </c>
      <c r="Z11" s="88">
        <f>RANK(Table12[[#This Row],[W/G]],Table12[W/G])</f>
        <v>4</v>
      </c>
      <c r="AA11" s="88">
        <f>RANK(Table12[[#This Row],[Points For]],Table12[Points For])</f>
        <v>7</v>
      </c>
      <c r="AB11" s="88">
        <f>RANK(Table12[[#This Row],[Points Against]],Table12[Points Against])</f>
        <v>16</v>
      </c>
      <c r="AC11" s="88">
        <f>RANK(Table12[[#This Row],[Margin]],Table12[Margin])</f>
        <v>8</v>
      </c>
      <c r="AD11" s="87">
        <f>(1+(1-(Table12[[#This Row],[Rk(W)]]/$Z$2)))*0.5</f>
        <v>0.86754966887417218</v>
      </c>
      <c r="AE11" s="87">
        <f>(1+(1-(Table12[[#This Row],[RK(GF)]]/$AA$2)))*0.5</f>
        <v>0.77321814254859611</v>
      </c>
      <c r="AF11" s="87">
        <f>(1+(1-(Table12[[#This Row],[Rk(GA)]]/$AB$2)))*0.5</f>
        <v>0.48275862068965514</v>
      </c>
      <c r="AG11" s="87">
        <f>(1+(1-(Table12[[#This Row],[Rk(M)]]/$AC$2)))*0.5</f>
        <v>0.73969631236442512</v>
      </c>
    </row>
    <row r="12" spans="2:33">
      <c r="B12" s="72">
        <v>8</v>
      </c>
      <c r="C12" t="s">
        <v>36</v>
      </c>
      <c r="D12">
        <v>82</v>
      </c>
      <c r="E12">
        <v>107.9</v>
      </c>
      <c r="G12" s="72">
        <v>8</v>
      </c>
      <c r="H12" t="s">
        <v>41</v>
      </c>
      <c r="I12">
        <v>82</v>
      </c>
      <c r="J12">
        <v>102.6</v>
      </c>
      <c r="L12" s="72">
        <v>8</v>
      </c>
      <c r="M12" t="s">
        <v>5</v>
      </c>
      <c r="N12">
        <v>53</v>
      </c>
      <c r="O12">
        <v>29</v>
      </c>
      <c r="Q12" s="86" t="s">
        <v>36</v>
      </c>
      <c r="R12" s="43">
        <f>_xlfn.XLOOKUP(Q12,Table8[Team],Table8[PTS])</f>
        <v>107.9</v>
      </c>
      <c r="S12">
        <f>_xlfn.XLOOKUP(Table12[[#This Row],[Team]],Table10[Team],Table10[PTS])</f>
        <v>108.5</v>
      </c>
      <c r="T12">
        <f>_xlfn.XLOOKUP(Table12[[#This Row],[Team]],Table11[Team],Table11[W])</f>
        <v>41</v>
      </c>
      <c r="U12">
        <f>_xlfn.XLOOKUP(Table12[[#This Row],[Team]],Table11[Team],Table11[L])</f>
        <v>41</v>
      </c>
      <c r="V12">
        <f>_xlfn.XLOOKUP(Table12[[#This Row],[Team]],Table8[Team],Table8[G])</f>
        <v>82</v>
      </c>
      <c r="W12" s="87">
        <f>Table12[[#This Row],[Wins]]/Table12[[#This Row],[Games Played]]</f>
        <v>0.5</v>
      </c>
      <c r="X12" s="87">
        <f>Table12[[#This Row],[Losses]]/Table12[[#This Row],[Games Played]]</f>
        <v>0.5</v>
      </c>
      <c r="Y12" s="87">
        <f>Table12[[#This Row],[Points For]]-Table12[[#This Row],[Points Against]]</f>
        <v>-0.59999999999999432</v>
      </c>
      <c r="Z12" s="88">
        <f>RANK(Table12[[#This Row],[W/G]],Table12[W/G])</f>
        <v>15</v>
      </c>
      <c r="AA12" s="88">
        <f>RANK(Table12[[#This Row],[Points For]],Table12[Points For])</f>
        <v>8</v>
      </c>
      <c r="AB12" s="88">
        <f>RANK(Table12[[#This Row],[Points Against]],Table12[Points Against])</f>
        <v>6</v>
      </c>
      <c r="AC12" s="88">
        <f>RANK(Table12[[#This Row],[Margin]],Table12[Margin])</f>
        <v>18</v>
      </c>
      <c r="AD12" s="87">
        <f>(1+(1-(Table12[[#This Row],[Rk(W)]]/$Z$2)))*0.5</f>
        <v>0.5033112582781456</v>
      </c>
      <c r="AE12" s="87">
        <f>(1+(1-(Table12[[#This Row],[RK(GF)]]/$AA$2)))*0.5</f>
        <v>0.74082073434125273</v>
      </c>
      <c r="AF12" s="87">
        <f>(1+(1-(Table12[[#This Row],[Rk(GA)]]/$AB$2)))*0.5</f>
        <v>0.80603448275862066</v>
      </c>
      <c r="AG12" s="87">
        <f>(1+(1-(Table12[[#This Row],[Rk(M)]]/$AC$2)))*0.5</f>
        <v>0.41431670281995658</v>
      </c>
    </row>
    <row r="13" spans="2:33">
      <c r="B13" s="72">
        <v>9</v>
      </c>
      <c r="C13" t="s">
        <v>37</v>
      </c>
      <c r="D13">
        <v>82</v>
      </c>
      <c r="E13">
        <v>107.7</v>
      </c>
      <c r="G13" s="72">
        <v>9</v>
      </c>
      <c r="H13" t="s">
        <v>22</v>
      </c>
      <c r="I13">
        <v>82</v>
      </c>
      <c r="J13">
        <v>103.8</v>
      </c>
      <c r="L13" s="72">
        <v>9</v>
      </c>
      <c r="M13" t="s">
        <v>20</v>
      </c>
      <c r="N13">
        <v>49</v>
      </c>
      <c r="O13">
        <v>33</v>
      </c>
      <c r="Q13" s="85" t="s">
        <v>37</v>
      </c>
      <c r="R13" s="43">
        <f>_xlfn.XLOOKUP(Q13,Table8[Team],Table8[PTS])</f>
        <v>107.7</v>
      </c>
      <c r="S13">
        <f>_xlfn.XLOOKUP(Table12[[#This Row],[Team]],Table10[Team],Table10[PTS])</f>
        <v>113.3</v>
      </c>
      <c r="T13">
        <f>_xlfn.XLOOKUP(Table12[[#This Row],[Team]],Table11[Team],Table11[W])</f>
        <v>24</v>
      </c>
      <c r="U13">
        <f>_xlfn.XLOOKUP(Table12[[#This Row],[Team]],Table11[Team],Table11[L])</f>
        <v>58</v>
      </c>
      <c r="V13">
        <f>_xlfn.XLOOKUP(Table12[[#This Row],[Team]],Table8[Team],Table8[G])</f>
        <v>82</v>
      </c>
      <c r="W13" s="87">
        <f>Table12[[#This Row],[Wins]]/Table12[[#This Row],[Games Played]]</f>
        <v>0.29268292682926828</v>
      </c>
      <c r="X13" s="87">
        <f>Table12[[#This Row],[Losses]]/Table12[[#This Row],[Games Played]]</f>
        <v>0.70731707317073167</v>
      </c>
      <c r="Y13" s="87">
        <f>Table12[[#This Row],[Points For]]-Table12[[#This Row],[Points Against]]</f>
        <v>-5.5999999999999943</v>
      </c>
      <c r="Z13" s="88">
        <f>RANK(Table12[[#This Row],[W/G]],Table12[W/G])</f>
        <v>29</v>
      </c>
      <c r="AA13" s="88">
        <f>RANK(Table12[[#This Row],[Points For]],Table12[Points For])</f>
        <v>9</v>
      </c>
      <c r="AB13" s="88">
        <f>RANK(Table12[[#This Row],[Points Against]],Table12[Points Against])</f>
        <v>1</v>
      </c>
      <c r="AC13" s="88">
        <f>RANK(Table12[[#This Row],[Margin]],Table12[Margin])</f>
        <v>26</v>
      </c>
      <c r="AD13" s="87">
        <f>(1+(1-(Table12[[#This Row],[Rk(W)]]/$Z$2)))*0.5</f>
        <v>3.9735099337748325E-2</v>
      </c>
      <c r="AE13" s="87">
        <f>(1+(1-(Table12[[#This Row],[RK(GF)]]/$AA$2)))*0.5</f>
        <v>0.70842332613390924</v>
      </c>
      <c r="AF13" s="87">
        <f>(1+(1-(Table12[[#This Row],[Rk(GA)]]/$AB$2)))*0.5</f>
        <v>0.96767241379310343</v>
      </c>
      <c r="AG13" s="87">
        <f>(1+(1-(Table12[[#This Row],[Rk(M)]]/$AC$2)))*0.5</f>
        <v>0.15401301518438182</v>
      </c>
    </row>
    <row r="14" spans="2:33">
      <c r="B14" s="72">
        <v>10</v>
      </c>
      <c r="C14" t="s">
        <v>41</v>
      </c>
      <c r="D14">
        <v>82</v>
      </c>
      <c r="E14">
        <v>106.9</v>
      </c>
      <c r="G14" s="72">
        <v>10</v>
      </c>
      <c r="H14" t="s">
        <v>27</v>
      </c>
      <c r="I14">
        <v>82</v>
      </c>
      <c r="J14">
        <v>104</v>
      </c>
      <c r="L14" s="72">
        <v>10</v>
      </c>
      <c r="M14" t="s">
        <v>43</v>
      </c>
      <c r="N14">
        <v>47</v>
      </c>
      <c r="O14">
        <v>35</v>
      </c>
      <c r="Q14" s="43" t="s">
        <v>41</v>
      </c>
      <c r="R14" s="43">
        <f>_xlfn.XLOOKUP(Q14,Table8[Team],Table8[PTS])</f>
        <v>106.9</v>
      </c>
      <c r="S14">
        <f>_xlfn.XLOOKUP(Table12[[#This Row],[Team]],Table10[Team],Table10[PTS])</f>
        <v>102.6</v>
      </c>
      <c r="T14">
        <f>_xlfn.XLOOKUP(Table12[[#This Row],[Team]],Table11[Team],Table11[W])</f>
        <v>51</v>
      </c>
      <c r="U14">
        <f>_xlfn.XLOOKUP(Table12[[#This Row],[Team]],Table11[Team],Table11[L])</f>
        <v>31</v>
      </c>
      <c r="V14">
        <f>_xlfn.XLOOKUP(Table12[[#This Row],[Team]],Table8[Team],Table8[G])</f>
        <v>82</v>
      </c>
      <c r="W14" s="87">
        <f>Table12[[#This Row],[Wins]]/Table12[[#This Row],[Games Played]]</f>
        <v>0.62195121951219512</v>
      </c>
      <c r="X14" s="87">
        <f>Table12[[#This Row],[Losses]]/Table12[[#This Row],[Games Played]]</f>
        <v>0.37804878048780488</v>
      </c>
      <c r="Y14" s="87">
        <f>Table12[[#This Row],[Points For]]-Table12[[#This Row],[Points Against]]</f>
        <v>4.3000000000000114</v>
      </c>
      <c r="Z14" s="88">
        <f>RANK(Table12[[#This Row],[W/G]],Table12[W/G])</f>
        <v>5</v>
      </c>
      <c r="AA14" s="88">
        <f>RANK(Table12[[#This Row],[Points For]],Table12[Points For])</f>
        <v>10</v>
      </c>
      <c r="AB14" s="88">
        <f>RANK(Table12[[#This Row],[Points Against]],Table12[Points Against])</f>
        <v>23</v>
      </c>
      <c r="AC14" s="88">
        <f>RANK(Table12[[#This Row],[Margin]],Table12[Margin])</f>
        <v>4</v>
      </c>
      <c r="AD14" s="87">
        <f>(1+(1-(Table12[[#This Row],[Rk(W)]]/$Z$2)))*0.5</f>
        <v>0.83443708609271527</v>
      </c>
      <c r="AE14" s="87">
        <f>(1+(1-(Table12[[#This Row],[RK(GF)]]/$AA$2)))*0.5</f>
        <v>0.67602591792656586</v>
      </c>
      <c r="AF14" s="87">
        <f>(1+(1-(Table12[[#This Row],[Rk(GA)]]/$AB$2)))*0.5</f>
        <v>0.25646551724137934</v>
      </c>
      <c r="AG14" s="87">
        <f>(1+(1-(Table12[[#This Row],[Rk(M)]]/$AC$2)))*0.5</f>
        <v>0.86984815618221256</v>
      </c>
    </row>
    <row r="15" spans="2:33">
      <c r="B15" s="72">
        <v>11</v>
      </c>
      <c r="C15" t="s">
        <v>43</v>
      </c>
      <c r="D15">
        <v>82</v>
      </c>
      <c r="E15">
        <v>106.6</v>
      </c>
      <c r="G15" s="72">
        <v>11</v>
      </c>
      <c r="H15" t="s">
        <v>10</v>
      </c>
      <c r="I15">
        <v>82</v>
      </c>
      <c r="J15">
        <v>104.3</v>
      </c>
      <c r="L15" s="72">
        <v>11</v>
      </c>
      <c r="M15" t="s">
        <v>25</v>
      </c>
      <c r="N15">
        <v>43</v>
      </c>
      <c r="O15">
        <v>39</v>
      </c>
      <c r="Q15" s="85" t="s">
        <v>43</v>
      </c>
      <c r="R15" s="43">
        <f>_xlfn.XLOOKUP(Q15,Table8[Team],Table8[PTS])</f>
        <v>106.6</v>
      </c>
      <c r="S15">
        <f>_xlfn.XLOOKUP(Table12[[#This Row],[Team]],Table10[Team],Table10[PTS])</f>
        <v>105.8</v>
      </c>
      <c r="T15">
        <f>_xlfn.XLOOKUP(Table12[[#This Row],[Team]],Table11[Team],Table11[W])</f>
        <v>47</v>
      </c>
      <c r="U15">
        <f>_xlfn.XLOOKUP(Table12[[#This Row],[Team]],Table11[Team],Table11[L])</f>
        <v>35</v>
      </c>
      <c r="V15">
        <f>_xlfn.XLOOKUP(Table12[[#This Row],[Team]],Table8[Team],Table8[G])</f>
        <v>82</v>
      </c>
      <c r="W15" s="87">
        <f>Table12[[#This Row],[Wins]]/Table12[[#This Row],[Games Played]]</f>
        <v>0.57317073170731703</v>
      </c>
      <c r="X15" s="87">
        <f>Table12[[#This Row],[Losses]]/Table12[[#This Row],[Games Played]]</f>
        <v>0.42682926829268292</v>
      </c>
      <c r="Y15" s="87">
        <f>Table12[[#This Row],[Points For]]-Table12[[#This Row],[Points Against]]</f>
        <v>0.79999999999999716</v>
      </c>
      <c r="Z15" s="88">
        <f>RANK(Table12[[#This Row],[W/G]],Table12[W/G])</f>
        <v>10</v>
      </c>
      <c r="AA15" s="88">
        <f>RANK(Table12[[#This Row],[Points For]],Table12[Points For])</f>
        <v>11</v>
      </c>
      <c r="AB15" s="88">
        <f>RANK(Table12[[#This Row],[Points Against]],Table12[Points Against])</f>
        <v>15</v>
      </c>
      <c r="AC15" s="88">
        <f>RANK(Table12[[#This Row],[Margin]],Table12[Margin])</f>
        <v>11</v>
      </c>
      <c r="AD15" s="87">
        <f>(1+(1-(Table12[[#This Row],[Rk(W)]]/$Z$2)))*0.5</f>
        <v>0.66887417218543044</v>
      </c>
      <c r="AE15" s="87">
        <f>(1+(1-(Table12[[#This Row],[RK(GF)]]/$AA$2)))*0.5</f>
        <v>0.64362850971922247</v>
      </c>
      <c r="AF15" s="87">
        <f>(1+(1-(Table12[[#This Row],[Rk(GA)]]/$AB$2)))*0.5</f>
        <v>0.51508620689655171</v>
      </c>
      <c r="AG15" s="87">
        <f>(1+(1-(Table12[[#This Row],[Rk(M)]]/$AC$2)))*0.5</f>
        <v>0.64208242950108463</v>
      </c>
    </row>
    <row r="16" spans="2:33">
      <c r="B16" s="72">
        <v>12</v>
      </c>
      <c r="C16" t="s">
        <v>15</v>
      </c>
      <c r="D16">
        <v>82</v>
      </c>
      <c r="E16">
        <v>105.8</v>
      </c>
      <c r="G16" s="72">
        <v>12</v>
      </c>
      <c r="H16" t="s">
        <v>44</v>
      </c>
      <c r="I16">
        <v>82</v>
      </c>
      <c r="J16">
        <v>104.4</v>
      </c>
      <c r="L16" s="72">
        <v>12</v>
      </c>
      <c r="M16" t="s">
        <v>17</v>
      </c>
      <c r="N16">
        <v>41</v>
      </c>
      <c r="O16">
        <v>41</v>
      </c>
      <c r="Q16" s="86" t="s">
        <v>15</v>
      </c>
      <c r="R16" s="43">
        <f>_xlfn.XLOOKUP(Q16,Table8[Team],Table8[PTS])</f>
        <v>105.8</v>
      </c>
      <c r="S16">
        <f>_xlfn.XLOOKUP(Table12[[#This Row],[Team]],Table10[Team],Table10[PTS])</f>
        <v>112.5</v>
      </c>
      <c r="T16">
        <f>_xlfn.XLOOKUP(Table12[[#This Row],[Team]],Table11[Team],Table11[W])</f>
        <v>20</v>
      </c>
      <c r="U16">
        <f>_xlfn.XLOOKUP(Table12[[#This Row],[Team]],Table11[Team],Table11[L])</f>
        <v>62</v>
      </c>
      <c r="V16">
        <f>_xlfn.XLOOKUP(Table12[[#This Row],[Team]],Table8[Team],Table8[G])</f>
        <v>82</v>
      </c>
      <c r="W16" s="87">
        <f>Table12[[#This Row],[Wins]]/Table12[[#This Row],[Games Played]]</f>
        <v>0.24390243902439024</v>
      </c>
      <c r="X16" s="87">
        <f>Table12[[#This Row],[Losses]]/Table12[[#This Row],[Games Played]]</f>
        <v>0.75609756097560976</v>
      </c>
      <c r="Y16" s="87">
        <f>Table12[[#This Row],[Points For]]-Table12[[#This Row],[Points Against]]</f>
        <v>-6.7000000000000028</v>
      </c>
      <c r="Z16" s="88">
        <f>RANK(Table12[[#This Row],[W/G]],Table12[W/G])</f>
        <v>30</v>
      </c>
      <c r="AA16" s="88">
        <f>RANK(Table12[[#This Row],[Points For]],Table12[Points For])</f>
        <v>12</v>
      </c>
      <c r="AB16" s="88">
        <f>RANK(Table12[[#This Row],[Points Against]],Table12[Points Against])</f>
        <v>2</v>
      </c>
      <c r="AC16" s="88">
        <f>RANK(Table12[[#This Row],[Margin]],Table12[Margin])</f>
        <v>29</v>
      </c>
      <c r="AD16" s="87">
        <f>(1+(1-(Table12[[#This Row],[Rk(W)]]/$Z$2)))*0.5</f>
        <v>6.6225165562913135E-3</v>
      </c>
      <c r="AE16" s="87">
        <f>(1+(1-(Table12[[#This Row],[RK(GF)]]/$AA$2)))*0.5</f>
        <v>0.61123110151187898</v>
      </c>
      <c r="AF16" s="87">
        <f>(1+(1-(Table12[[#This Row],[Rk(GA)]]/$AB$2)))*0.5</f>
        <v>0.93534482758620685</v>
      </c>
      <c r="AG16" s="87">
        <f>(1+(1-(Table12[[#This Row],[Rk(M)]]/$AC$2)))*0.5</f>
        <v>5.6399132321041212E-2</v>
      </c>
    </row>
    <row r="17" spans="2:33">
      <c r="B17" s="72">
        <v>13</v>
      </c>
      <c r="C17" t="s">
        <v>33</v>
      </c>
      <c r="D17">
        <v>82</v>
      </c>
      <c r="E17">
        <v>105.6</v>
      </c>
      <c r="G17" s="72">
        <v>13</v>
      </c>
      <c r="H17" t="s">
        <v>13</v>
      </c>
      <c r="I17">
        <v>82</v>
      </c>
      <c r="J17">
        <v>104.7</v>
      </c>
      <c r="L17" s="72">
        <v>13</v>
      </c>
      <c r="M17" t="s">
        <v>30</v>
      </c>
      <c r="N17">
        <v>40</v>
      </c>
      <c r="O17">
        <v>42</v>
      </c>
      <c r="Q17" s="85" t="s">
        <v>33</v>
      </c>
      <c r="R17" s="43">
        <f>_xlfn.XLOOKUP(Q17,Table8[Team],Table8[PTS])</f>
        <v>105.6</v>
      </c>
      <c r="S17">
        <f>_xlfn.XLOOKUP(Table12[[#This Row],[Team]],Table10[Team],Table10[PTS])</f>
        <v>106.7</v>
      </c>
      <c r="T17">
        <f>_xlfn.XLOOKUP(Table12[[#This Row],[Team]],Table11[Team],Table11[W])</f>
        <v>31</v>
      </c>
      <c r="U17">
        <f>_xlfn.XLOOKUP(Table12[[#This Row],[Team]],Table11[Team],Table11[L])</f>
        <v>51</v>
      </c>
      <c r="V17">
        <f>_xlfn.XLOOKUP(Table12[[#This Row],[Team]],Table8[Team],Table8[G])</f>
        <v>82</v>
      </c>
      <c r="W17" s="87">
        <f>Table12[[#This Row],[Wins]]/Table12[[#This Row],[Games Played]]</f>
        <v>0.37804878048780488</v>
      </c>
      <c r="X17" s="87">
        <f>Table12[[#This Row],[Losses]]/Table12[[#This Row],[Games Played]]</f>
        <v>0.62195121951219512</v>
      </c>
      <c r="Y17" s="87">
        <f>Table12[[#This Row],[Points For]]-Table12[[#This Row],[Points Against]]</f>
        <v>-1.1000000000000085</v>
      </c>
      <c r="Z17" s="88">
        <f>RANK(Table12[[#This Row],[W/G]],Table12[W/G])</f>
        <v>24</v>
      </c>
      <c r="AA17" s="88">
        <f>RANK(Table12[[#This Row],[Points For]],Table12[Points For])</f>
        <v>13</v>
      </c>
      <c r="AB17" s="88">
        <f>RANK(Table12[[#This Row],[Points Against]],Table12[Points Against])</f>
        <v>12</v>
      </c>
      <c r="AC17" s="88">
        <f>RANK(Table12[[#This Row],[Margin]],Table12[Margin])</f>
        <v>20</v>
      </c>
      <c r="AD17" s="87">
        <f>(1+(1-(Table12[[#This Row],[Rk(W)]]/$Z$2)))*0.5</f>
        <v>0.20529801324503305</v>
      </c>
      <c r="AE17" s="87">
        <f>(1+(1-(Table12[[#This Row],[RK(GF)]]/$AA$2)))*0.5</f>
        <v>0.57883369330453571</v>
      </c>
      <c r="AF17" s="87">
        <f>(1+(1-(Table12[[#This Row],[Rk(GA)]]/$AB$2)))*0.5</f>
        <v>0.61206896551724133</v>
      </c>
      <c r="AG17" s="87">
        <f>(1+(1-(Table12[[#This Row],[Rk(M)]]/$AC$2)))*0.5</f>
        <v>0.34924078091106292</v>
      </c>
    </row>
    <row r="18" spans="2:33">
      <c r="B18" s="72">
        <v>14</v>
      </c>
      <c r="C18" t="s">
        <v>34</v>
      </c>
      <c r="D18">
        <v>82</v>
      </c>
      <c r="E18">
        <v>105.3</v>
      </c>
      <c r="G18" s="72">
        <v>14</v>
      </c>
      <c r="H18" t="s">
        <v>16</v>
      </c>
      <c r="I18">
        <v>82</v>
      </c>
      <c r="J18">
        <v>105.3</v>
      </c>
      <c r="L18" s="72">
        <v>14</v>
      </c>
      <c r="M18" t="s">
        <v>40</v>
      </c>
      <c r="N18">
        <v>41</v>
      </c>
      <c r="O18">
        <v>41</v>
      </c>
      <c r="Q18" s="86" t="s">
        <v>34</v>
      </c>
      <c r="R18" s="43">
        <f>_xlfn.XLOOKUP(Q18,Table8[Team],Table8[PTS])</f>
        <v>105.3</v>
      </c>
      <c r="S18">
        <f>_xlfn.XLOOKUP(Table12[[#This Row],[Team]],Table10[Team],Table10[PTS])</f>
        <v>98.1</v>
      </c>
      <c r="T18">
        <f>_xlfn.XLOOKUP(Table12[[#This Row],[Team]],Table11[Team],Table11[W])</f>
        <v>61</v>
      </c>
      <c r="U18">
        <f>_xlfn.XLOOKUP(Table12[[#This Row],[Team]],Table11[Team],Table11[L])</f>
        <v>21</v>
      </c>
      <c r="V18">
        <f>_xlfn.XLOOKUP(Table12[[#This Row],[Team]],Table8[Team],Table8[G])</f>
        <v>82</v>
      </c>
      <c r="W18" s="87">
        <f>Table12[[#This Row],[Wins]]/Table12[[#This Row],[Games Played]]</f>
        <v>0.74390243902439024</v>
      </c>
      <c r="X18" s="87">
        <f>Table12[[#This Row],[Losses]]/Table12[[#This Row],[Games Played]]</f>
        <v>0.25609756097560976</v>
      </c>
      <c r="Y18" s="87">
        <f>Table12[[#This Row],[Points For]]-Table12[[#This Row],[Points Against]]</f>
        <v>7.2000000000000028</v>
      </c>
      <c r="Z18" s="88">
        <f>RANK(Table12[[#This Row],[W/G]],Table12[W/G])</f>
        <v>2</v>
      </c>
      <c r="AA18" s="88">
        <f>RANK(Table12[[#This Row],[Points For]],Table12[Points For])</f>
        <v>14</v>
      </c>
      <c r="AB18" s="88">
        <f>RANK(Table12[[#This Row],[Points Against]],Table12[Points Against])</f>
        <v>29</v>
      </c>
      <c r="AC18" s="88">
        <f>RANK(Table12[[#This Row],[Margin]],Table12[Margin])</f>
        <v>2</v>
      </c>
      <c r="AD18" s="87">
        <f>(1+(1-(Table12[[#This Row],[Rk(W)]]/$Z$2)))*0.5</f>
        <v>0.93377483443708609</v>
      </c>
      <c r="AE18" s="87">
        <f>(1+(1-(Table12[[#This Row],[RK(GF)]]/$AA$2)))*0.5</f>
        <v>0.54643628509719222</v>
      </c>
      <c r="AF18" s="87">
        <f>(1+(1-(Table12[[#This Row],[Rk(GA)]]/$AB$2)))*0.5</f>
        <v>6.25E-2</v>
      </c>
      <c r="AG18" s="87">
        <f>(1+(1-(Table12[[#This Row],[Rk(M)]]/$AC$2)))*0.5</f>
        <v>0.93492407809110634</v>
      </c>
    </row>
    <row r="19" spans="2:33">
      <c r="B19" s="72">
        <v>15</v>
      </c>
      <c r="C19" t="s">
        <v>16</v>
      </c>
      <c r="D19">
        <v>82</v>
      </c>
      <c r="E19">
        <v>105.1</v>
      </c>
      <c r="G19" s="72">
        <v>15</v>
      </c>
      <c r="H19" t="s">
        <v>5</v>
      </c>
      <c r="I19">
        <v>82</v>
      </c>
      <c r="J19">
        <v>105.4</v>
      </c>
      <c r="L19" s="72">
        <v>15</v>
      </c>
      <c r="M19" t="s">
        <v>13</v>
      </c>
      <c r="N19">
        <v>36</v>
      </c>
      <c r="O19">
        <v>46</v>
      </c>
      <c r="Q19" s="85" t="s">
        <v>16</v>
      </c>
      <c r="R19" s="43">
        <f>_xlfn.XLOOKUP(Q19,Table8[Team],Table8[PTS])</f>
        <v>105.1</v>
      </c>
      <c r="S19">
        <f>_xlfn.XLOOKUP(Table12[[#This Row],[Team]],Table10[Team],Table10[PTS])</f>
        <v>105.3</v>
      </c>
      <c r="T19">
        <f>_xlfn.XLOOKUP(Table12[[#This Row],[Team]],Table11[Team],Table11[W])</f>
        <v>42</v>
      </c>
      <c r="U19">
        <f>_xlfn.XLOOKUP(Table12[[#This Row],[Team]],Table11[Team],Table11[L])</f>
        <v>40</v>
      </c>
      <c r="V19">
        <f>_xlfn.XLOOKUP(Table12[[#This Row],[Team]],Table8[Team],Table8[G])</f>
        <v>82</v>
      </c>
      <c r="W19" s="87">
        <f>Table12[[#This Row],[Wins]]/Table12[[#This Row],[Games Played]]</f>
        <v>0.51219512195121952</v>
      </c>
      <c r="X19" s="87">
        <f>Table12[[#This Row],[Losses]]/Table12[[#This Row],[Games Played]]</f>
        <v>0.48780487804878048</v>
      </c>
      <c r="Y19" s="87">
        <f>Table12[[#This Row],[Points For]]-Table12[[#This Row],[Points Against]]</f>
        <v>-0.20000000000000284</v>
      </c>
      <c r="Z19" s="88">
        <f>RANK(Table12[[#This Row],[W/G]],Table12[W/G])</f>
        <v>13</v>
      </c>
      <c r="AA19" s="88">
        <f>RANK(Table12[[#This Row],[Points For]],Table12[Points For])</f>
        <v>15</v>
      </c>
      <c r="AB19" s="88">
        <f>RANK(Table12[[#This Row],[Points Against]],Table12[Points Against])</f>
        <v>17</v>
      </c>
      <c r="AC19" s="88">
        <f>RANK(Table12[[#This Row],[Margin]],Table12[Margin])</f>
        <v>16</v>
      </c>
      <c r="AD19" s="87">
        <f>(1+(1-(Table12[[#This Row],[Rk(W)]]/$Z$2)))*0.5</f>
        <v>0.56953642384105962</v>
      </c>
      <c r="AE19" s="87">
        <f>(1+(1-(Table12[[#This Row],[RK(GF)]]/$AA$2)))*0.5</f>
        <v>0.51403887688984884</v>
      </c>
      <c r="AF19" s="87">
        <f>(1+(1-(Table12[[#This Row],[Rk(GA)]]/$AB$2)))*0.5</f>
        <v>0.45043103448275867</v>
      </c>
      <c r="AG19" s="87">
        <f>(1+(1-(Table12[[#This Row],[Rk(M)]]/$AC$2)))*0.5</f>
        <v>0.47939262472885036</v>
      </c>
    </row>
    <row r="20" spans="2:33">
      <c r="B20" s="72">
        <v>16</v>
      </c>
      <c r="C20" t="s">
        <v>13</v>
      </c>
      <c r="D20">
        <v>82</v>
      </c>
      <c r="E20">
        <v>104.9</v>
      </c>
      <c r="G20" s="72">
        <v>16</v>
      </c>
      <c r="H20" t="s">
        <v>43</v>
      </c>
      <c r="I20">
        <v>82</v>
      </c>
      <c r="J20">
        <v>105.8</v>
      </c>
      <c r="L20" s="72">
        <v>16</v>
      </c>
      <c r="M20" t="s">
        <v>36</v>
      </c>
      <c r="N20">
        <v>41</v>
      </c>
      <c r="O20">
        <v>41</v>
      </c>
      <c r="Q20" s="86" t="s">
        <v>13</v>
      </c>
      <c r="R20" s="43">
        <f>_xlfn.XLOOKUP(Q20,Table8[Team],Table8[PTS])</f>
        <v>104.9</v>
      </c>
      <c r="S20">
        <f>_xlfn.XLOOKUP(Table12[[#This Row],[Team]],Table10[Team],Table10[PTS])</f>
        <v>104.7</v>
      </c>
      <c r="T20">
        <f>_xlfn.XLOOKUP(Table12[[#This Row],[Team]],Table11[Team],Table11[W])</f>
        <v>36</v>
      </c>
      <c r="U20">
        <f>_xlfn.XLOOKUP(Table12[[#This Row],[Team]],Table11[Team],Table11[L])</f>
        <v>46</v>
      </c>
      <c r="V20">
        <f>_xlfn.XLOOKUP(Table12[[#This Row],[Team]],Table8[Team],Table8[G])</f>
        <v>82</v>
      </c>
      <c r="W20" s="87">
        <f>Table12[[#This Row],[Wins]]/Table12[[#This Row],[Games Played]]</f>
        <v>0.43902439024390244</v>
      </c>
      <c r="X20" s="87">
        <f>Table12[[#This Row],[Losses]]/Table12[[#This Row],[Games Played]]</f>
        <v>0.56097560975609762</v>
      </c>
      <c r="Y20" s="87">
        <f>Table12[[#This Row],[Points For]]-Table12[[#This Row],[Points Against]]</f>
        <v>0.20000000000000284</v>
      </c>
      <c r="Z20" s="88">
        <f>RANK(Table12[[#This Row],[W/G]],Table12[W/G])</f>
        <v>20</v>
      </c>
      <c r="AA20" s="88">
        <f>RANK(Table12[[#This Row],[Points For]],Table12[Points For])</f>
        <v>16</v>
      </c>
      <c r="AB20" s="88">
        <f>RANK(Table12[[#This Row],[Points Against]],Table12[Points Against])</f>
        <v>18</v>
      </c>
      <c r="AC20" s="88">
        <f>RANK(Table12[[#This Row],[Margin]],Table12[Margin])</f>
        <v>15</v>
      </c>
      <c r="AD20" s="87">
        <f>(1+(1-(Table12[[#This Row],[Rk(W)]]/$Z$2)))*0.5</f>
        <v>0.33774834437086088</v>
      </c>
      <c r="AE20" s="87">
        <f>(1+(1-(Table12[[#This Row],[RK(GF)]]/$AA$2)))*0.5</f>
        <v>0.48164146868250546</v>
      </c>
      <c r="AF20" s="87">
        <f>(1+(1-(Table12[[#This Row],[Rk(GA)]]/$AB$2)))*0.5</f>
        <v>0.4181034482758621</v>
      </c>
      <c r="AG20" s="87">
        <f>(1+(1-(Table12[[#This Row],[Rk(M)]]/$AC$2)))*0.5</f>
        <v>0.51193058568329719</v>
      </c>
    </row>
    <row r="21" spans="2:33">
      <c r="B21" s="72">
        <v>17</v>
      </c>
      <c r="C21" t="s">
        <v>45</v>
      </c>
      <c r="D21">
        <v>82</v>
      </c>
      <c r="E21">
        <v>104.6</v>
      </c>
      <c r="G21" s="72">
        <v>17</v>
      </c>
      <c r="H21" t="s">
        <v>24</v>
      </c>
      <c r="I21">
        <v>82</v>
      </c>
      <c r="J21">
        <v>106.4</v>
      </c>
      <c r="L21" s="72">
        <v>17</v>
      </c>
      <c r="M21" t="s">
        <v>22</v>
      </c>
      <c r="N21">
        <v>42</v>
      </c>
      <c r="O21">
        <v>40</v>
      </c>
      <c r="Q21" s="85" t="s">
        <v>45</v>
      </c>
      <c r="R21" s="43">
        <f>_xlfn.XLOOKUP(Q21,Table8[Team],Table8[PTS])</f>
        <v>104.6</v>
      </c>
      <c r="S21">
        <f>_xlfn.XLOOKUP(Table12[[#This Row],[Team]],Table10[Team],Table10[PTS])</f>
        <v>111.5</v>
      </c>
      <c r="T21">
        <f>_xlfn.XLOOKUP(Table12[[#This Row],[Team]],Table11[Team],Table11[W])</f>
        <v>26</v>
      </c>
      <c r="U21">
        <f>_xlfn.XLOOKUP(Table12[[#This Row],[Team]],Table11[Team],Table11[L])</f>
        <v>56</v>
      </c>
      <c r="V21">
        <f>_xlfn.XLOOKUP(Table12[[#This Row],[Team]],Table8[Team],Table8[G])</f>
        <v>82</v>
      </c>
      <c r="W21" s="87">
        <f>Table12[[#This Row],[Wins]]/Table12[[#This Row],[Games Played]]</f>
        <v>0.31707317073170732</v>
      </c>
      <c r="X21" s="87">
        <f>Table12[[#This Row],[Losses]]/Table12[[#This Row],[Games Played]]</f>
        <v>0.68292682926829273</v>
      </c>
      <c r="Y21" s="87">
        <f>Table12[[#This Row],[Points For]]-Table12[[#This Row],[Points Against]]</f>
        <v>-6.9000000000000057</v>
      </c>
      <c r="Z21" s="88">
        <f>RANK(Table12[[#This Row],[W/G]],Table12[W/G])</f>
        <v>28</v>
      </c>
      <c r="AA21" s="88">
        <f>RANK(Table12[[#This Row],[Points For]],Table12[Points For])</f>
        <v>17</v>
      </c>
      <c r="AB21" s="88">
        <f>RANK(Table12[[#This Row],[Points Against]],Table12[Points Against])</f>
        <v>3</v>
      </c>
      <c r="AC21" s="88">
        <f>RANK(Table12[[#This Row],[Margin]],Table12[Margin])</f>
        <v>30</v>
      </c>
      <c r="AD21" s="87">
        <f>(1+(1-(Table12[[#This Row],[Rk(W)]]/$Z$2)))*0.5</f>
        <v>7.2847682119205226E-2</v>
      </c>
      <c r="AE21" s="87">
        <f>(1+(1-(Table12[[#This Row],[RK(GF)]]/$AA$2)))*0.5</f>
        <v>0.44924406047516197</v>
      </c>
      <c r="AF21" s="87">
        <f>(1+(1-(Table12[[#This Row],[Rk(GA)]]/$AB$2)))*0.5</f>
        <v>0.90301724137931028</v>
      </c>
      <c r="AG21" s="87">
        <f>(1+(1-(Table12[[#This Row],[Rk(M)]]/$AC$2)))*0.5</f>
        <v>2.386117136659438E-2</v>
      </c>
    </row>
    <row r="22" spans="2:33">
      <c r="B22" s="72">
        <v>18</v>
      </c>
      <c r="C22" t="s">
        <v>24</v>
      </c>
      <c r="D22">
        <v>82</v>
      </c>
      <c r="E22">
        <v>104.3</v>
      </c>
      <c r="G22" s="72">
        <v>18</v>
      </c>
      <c r="H22" t="s">
        <v>33</v>
      </c>
      <c r="I22">
        <v>82</v>
      </c>
      <c r="J22">
        <v>106.7</v>
      </c>
      <c r="L22" s="72">
        <v>18</v>
      </c>
      <c r="M22" t="s">
        <v>16</v>
      </c>
      <c r="N22">
        <v>42</v>
      </c>
      <c r="O22">
        <v>40</v>
      </c>
      <c r="Q22" s="86" t="s">
        <v>24</v>
      </c>
      <c r="R22" s="43">
        <f>_xlfn.XLOOKUP(Q22,Table8[Team],Table8[PTS])</f>
        <v>104.3</v>
      </c>
      <c r="S22">
        <f>_xlfn.XLOOKUP(Table12[[#This Row],[Team]],Table10[Team],Table10[PTS])</f>
        <v>106.4</v>
      </c>
      <c r="T22">
        <f>_xlfn.XLOOKUP(Table12[[#This Row],[Team]],Table11[Team],Table11[W])</f>
        <v>34</v>
      </c>
      <c r="U22">
        <f>_xlfn.XLOOKUP(Table12[[#This Row],[Team]],Table11[Team],Table11[L])</f>
        <v>48</v>
      </c>
      <c r="V22">
        <f>_xlfn.XLOOKUP(Table12[[#This Row],[Team]],Table8[Team],Table8[G])</f>
        <v>82</v>
      </c>
      <c r="W22" s="87">
        <f>Table12[[#This Row],[Wins]]/Table12[[#This Row],[Games Played]]</f>
        <v>0.41463414634146339</v>
      </c>
      <c r="X22" s="87">
        <f>Table12[[#This Row],[Losses]]/Table12[[#This Row],[Games Played]]</f>
        <v>0.58536585365853655</v>
      </c>
      <c r="Y22" s="87">
        <f>Table12[[#This Row],[Points For]]-Table12[[#This Row],[Points Against]]</f>
        <v>-2.1000000000000085</v>
      </c>
      <c r="Z22" s="88">
        <f>RANK(Table12[[#This Row],[W/G]],Table12[W/G])</f>
        <v>21</v>
      </c>
      <c r="AA22" s="88">
        <f>RANK(Table12[[#This Row],[Points For]],Table12[Points For])</f>
        <v>18</v>
      </c>
      <c r="AB22" s="88">
        <f>RANK(Table12[[#This Row],[Points Against]],Table12[Points Against])</f>
        <v>14</v>
      </c>
      <c r="AC22" s="88">
        <f>RANK(Table12[[#This Row],[Margin]],Table12[Margin])</f>
        <v>22</v>
      </c>
      <c r="AD22" s="87">
        <f>(1+(1-(Table12[[#This Row],[Rk(W)]]/$Z$2)))*0.5</f>
        <v>0.30463576158940397</v>
      </c>
      <c r="AE22" s="87">
        <f>(1+(1-(Table12[[#This Row],[RK(GF)]]/$AA$2)))*0.5</f>
        <v>0.41684665226781858</v>
      </c>
      <c r="AF22" s="87">
        <f>(1+(1-(Table12[[#This Row],[Rk(GA)]]/$AB$2)))*0.5</f>
        <v>0.54741379310344829</v>
      </c>
      <c r="AG22" s="87">
        <f>(1+(1-(Table12[[#This Row],[Rk(M)]]/$AC$2)))*0.5</f>
        <v>0.28416485900216926</v>
      </c>
    </row>
    <row r="23" spans="2:33">
      <c r="B23" s="72">
        <v>19</v>
      </c>
      <c r="C23" t="s">
        <v>42</v>
      </c>
      <c r="D23">
        <v>82</v>
      </c>
      <c r="E23">
        <v>104.3</v>
      </c>
      <c r="G23" s="72">
        <v>19</v>
      </c>
      <c r="H23" t="s">
        <v>38</v>
      </c>
      <c r="I23">
        <v>82</v>
      </c>
      <c r="J23">
        <v>106.7</v>
      </c>
      <c r="L23" s="72">
        <v>19</v>
      </c>
      <c r="M23" t="s">
        <v>33</v>
      </c>
      <c r="N23">
        <v>31</v>
      </c>
      <c r="O23">
        <v>51</v>
      </c>
      <c r="Q23" s="85" t="s">
        <v>42</v>
      </c>
      <c r="R23" s="43">
        <f>_xlfn.XLOOKUP(Q23,Table8[Team],Table8[PTS])</f>
        <v>104.3</v>
      </c>
      <c r="S23">
        <f>_xlfn.XLOOKUP(Table12[[#This Row],[Team]],Table10[Team],Table10[PTS])</f>
        <v>108</v>
      </c>
      <c r="T23">
        <f>_xlfn.XLOOKUP(Table12[[#This Row],[Team]],Table11[Team],Table11[W])</f>
        <v>31</v>
      </c>
      <c r="U23">
        <f>_xlfn.XLOOKUP(Table12[[#This Row],[Team]],Table11[Team],Table11[L])</f>
        <v>51</v>
      </c>
      <c r="V23">
        <f>_xlfn.XLOOKUP(Table12[[#This Row],[Team]],Table8[Team],Table8[G])</f>
        <v>82</v>
      </c>
      <c r="W23" s="87">
        <f>Table12[[#This Row],[Wins]]/Table12[[#This Row],[Games Played]]</f>
        <v>0.37804878048780488</v>
      </c>
      <c r="X23" s="87">
        <f>Table12[[#This Row],[Losses]]/Table12[[#This Row],[Games Played]]</f>
        <v>0.62195121951219512</v>
      </c>
      <c r="Y23" s="87">
        <f>Table12[[#This Row],[Points For]]-Table12[[#This Row],[Points Against]]</f>
        <v>-3.7000000000000028</v>
      </c>
      <c r="Z23" s="88">
        <f>RANK(Table12[[#This Row],[W/G]],Table12[W/G])</f>
        <v>24</v>
      </c>
      <c r="AA23" s="88">
        <f>RANK(Table12[[#This Row],[Points For]],Table12[Points For])</f>
        <v>18</v>
      </c>
      <c r="AB23" s="88">
        <f>RANK(Table12[[#This Row],[Points Against]],Table12[Points Against])</f>
        <v>8</v>
      </c>
      <c r="AC23" s="88">
        <f>RANK(Table12[[#This Row],[Margin]],Table12[Margin])</f>
        <v>24</v>
      </c>
      <c r="AD23" s="87">
        <f>(1+(1-(Table12[[#This Row],[Rk(W)]]/$Z$2)))*0.5</f>
        <v>0.20529801324503305</v>
      </c>
      <c r="AE23" s="87">
        <f>(1+(1-(Table12[[#This Row],[RK(GF)]]/$AA$2)))*0.5</f>
        <v>0.41684665226781858</v>
      </c>
      <c r="AF23" s="87">
        <f>(1+(1-(Table12[[#This Row],[Rk(GA)]]/$AB$2)))*0.5</f>
        <v>0.74137931034482762</v>
      </c>
      <c r="AG23" s="87">
        <f>(1+(1-(Table12[[#This Row],[Rk(M)]]/$AC$2)))*0.5</f>
        <v>0.21908893709327548</v>
      </c>
    </row>
    <row r="24" spans="2:33">
      <c r="B24" s="72">
        <v>20</v>
      </c>
      <c r="C24" t="s">
        <v>22</v>
      </c>
      <c r="D24">
        <v>82</v>
      </c>
      <c r="E24">
        <v>103.6</v>
      </c>
      <c r="G24" s="72">
        <v>20</v>
      </c>
      <c r="H24" t="s">
        <v>6</v>
      </c>
      <c r="I24">
        <v>82</v>
      </c>
      <c r="J24">
        <v>107.2</v>
      </c>
      <c r="L24" s="72">
        <v>20</v>
      </c>
      <c r="M24" t="s">
        <v>27</v>
      </c>
      <c r="N24">
        <v>43</v>
      </c>
      <c r="O24">
        <v>39</v>
      </c>
      <c r="Q24" s="86" t="s">
        <v>22</v>
      </c>
      <c r="R24" s="43">
        <f>_xlfn.XLOOKUP(Q24,Table8[Team],Table8[PTS])</f>
        <v>103.6</v>
      </c>
      <c r="S24">
        <f>_xlfn.XLOOKUP(Table12[[#This Row],[Team]],Table10[Team],Table10[PTS])</f>
        <v>103.8</v>
      </c>
      <c r="T24">
        <f>_xlfn.XLOOKUP(Table12[[#This Row],[Team]],Table11[Team],Table11[W])</f>
        <v>42</v>
      </c>
      <c r="U24">
        <f>_xlfn.XLOOKUP(Table12[[#This Row],[Team]],Table11[Team],Table11[L])</f>
        <v>40</v>
      </c>
      <c r="V24">
        <f>_xlfn.XLOOKUP(Table12[[#This Row],[Team]],Table8[Team],Table8[G])</f>
        <v>82</v>
      </c>
      <c r="W24" s="87">
        <f>Table12[[#This Row],[Wins]]/Table12[[#This Row],[Games Played]]</f>
        <v>0.51219512195121952</v>
      </c>
      <c r="X24" s="87">
        <f>Table12[[#This Row],[Losses]]/Table12[[#This Row],[Games Played]]</f>
        <v>0.48780487804878048</v>
      </c>
      <c r="Y24" s="87">
        <f>Table12[[#This Row],[Points For]]-Table12[[#This Row],[Points Against]]</f>
        <v>-0.20000000000000284</v>
      </c>
      <c r="Z24" s="88">
        <f>RANK(Table12[[#This Row],[W/G]],Table12[W/G])</f>
        <v>13</v>
      </c>
      <c r="AA24" s="88">
        <f>RANK(Table12[[#This Row],[Points For]],Table12[Points For])</f>
        <v>20</v>
      </c>
      <c r="AB24" s="88">
        <f>RANK(Table12[[#This Row],[Points Against]],Table12[Points Against])</f>
        <v>22</v>
      </c>
      <c r="AC24" s="88">
        <f>RANK(Table12[[#This Row],[Margin]],Table12[Margin])</f>
        <v>16</v>
      </c>
      <c r="AD24" s="87">
        <f>(1+(1-(Table12[[#This Row],[Rk(W)]]/$Z$2)))*0.5</f>
        <v>0.56953642384105962</v>
      </c>
      <c r="AE24" s="87">
        <f>(1+(1-(Table12[[#This Row],[RK(GF)]]/$AA$2)))*0.5</f>
        <v>0.35205183585313171</v>
      </c>
      <c r="AF24" s="87">
        <f>(1+(1-(Table12[[#This Row],[Rk(GA)]]/$AB$2)))*0.5</f>
        <v>0.28879310344827591</v>
      </c>
      <c r="AG24" s="87">
        <f>(1+(1-(Table12[[#This Row],[Rk(M)]]/$AC$2)))*0.5</f>
        <v>0.47939262472885036</v>
      </c>
    </row>
    <row r="25" spans="2:33">
      <c r="B25" s="72">
        <v>21</v>
      </c>
      <c r="C25" t="s">
        <v>17</v>
      </c>
      <c r="D25">
        <v>82</v>
      </c>
      <c r="E25">
        <v>103.2</v>
      </c>
      <c r="G25" s="72">
        <v>21</v>
      </c>
      <c r="H25" t="s">
        <v>20</v>
      </c>
      <c r="I25">
        <v>82</v>
      </c>
      <c r="J25">
        <v>107.4</v>
      </c>
      <c r="L25" s="72">
        <v>21</v>
      </c>
      <c r="M25" t="s">
        <v>14</v>
      </c>
      <c r="N25">
        <v>37</v>
      </c>
      <c r="O25">
        <v>45</v>
      </c>
      <c r="Q25" s="85" t="s">
        <v>17</v>
      </c>
      <c r="R25" s="43">
        <f>_xlfn.XLOOKUP(Q25,Table8[Team],Table8[PTS])</f>
        <v>103.2</v>
      </c>
      <c r="S25">
        <f>_xlfn.XLOOKUP(Table12[[#This Row],[Team]],Table10[Team],Table10[PTS])</f>
        <v>102.1</v>
      </c>
      <c r="T25">
        <f>_xlfn.XLOOKUP(Table12[[#This Row],[Team]],Table11[Team],Table11[W])</f>
        <v>41</v>
      </c>
      <c r="U25">
        <f>_xlfn.XLOOKUP(Table12[[#This Row],[Team]],Table11[Team],Table11[L])</f>
        <v>41</v>
      </c>
      <c r="V25">
        <f>_xlfn.XLOOKUP(Table12[[#This Row],[Team]],Table8[Team],Table8[G])</f>
        <v>82</v>
      </c>
      <c r="W25" s="87">
        <f>Table12[[#This Row],[Wins]]/Table12[[#This Row],[Games Played]]</f>
        <v>0.5</v>
      </c>
      <c r="X25" s="87">
        <f>Table12[[#This Row],[Losses]]/Table12[[#This Row],[Games Played]]</f>
        <v>0.5</v>
      </c>
      <c r="Y25" s="87">
        <f>Table12[[#This Row],[Points For]]-Table12[[#This Row],[Points Against]]</f>
        <v>1.1000000000000085</v>
      </c>
      <c r="Z25" s="88">
        <f>RANK(Table12[[#This Row],[W/G]],Table12[W/G])</f>
        <v>15</v>
      </c>
      <c r="AA25" s="88">
        <f>RANK(Table12[[#This Row],[Points For]],Table12[Points For])</f>
        <v>21</v>
      </c>
      <c r="AB25" s="88">
        <f>RANK(Table12[[#This Row],[Points Against]],Table12[Points Against])</f>
        <v>26</v>
      </c>
      <c r="AC25" s="88">
        <f>RANK(Table12[[#This Row],[Margin]],Table12[Margin])</f>
        <v>10</v>
      </c>
      <c r="AD25" s="87">
        <f>(1+(1-(Table12[[#This Row],[Rk(W)]]/$Z$2)))*0.5</f>
        <v>0.5033112582781456</v>
      </c>
      <c r="AE25" s="87">
        <f>(1+(1-(Table12[[#This Row],[RK(GF)]]/$AA$2)))*0.5</f>
        <v>0.31965442764578833</v>
      </c>
      <c r="AF25" s="87">
        <f>(1+(1-(Table12[[#This Row],[Rk(GA)]]/$AB$2)))*0.5</f>
        <v>0.15948275862068961</v>
      </c>
      <c r="AG25" s="87">
        <f>(1+(1-(Table12[[#This Row],[Rk(M)]]/$AC$2)))*0.5</f>
        <v>0.67462039045553146</v>
      </c>
    </row>
    <row r="26" spans="2:33">
      <c r="B26" s="72">
        <v>22</v>
      </c>
      <c r="C26" t="s">
        <v>27</v>
      </c>
      <c r="D26">
        <v>82</v>
      </c>
      <c r="E26">
        <v>103.2</v>
      </c>
      <c r="G26" s="72">
        <v>22</v>
      </c>
      <c r="H26" t="s">
        <v>18</v>
      </c>
      <c r="I26">
        <v>82</v>
      </c>
      <c r="J26">
        <v>107.6</v>
      </c>
      <c r="L26" s="72">
        <v>22</v>
      </c>
      <c r="M26" t="s">
        <v>24</v>
      </c>
      <c r="N26">
        <v>34</v>
      </c>
      <c r="O26">
        <v>48</v>
      </c>
      <c r="Q26" s="86" t="s">
        <v>27</v>
      </c>
      <c r="R26" s="43">
        <f>_xlfn.XLOOKUP(Q26,Table8[Team],Table8[PTS])</f>
        <v>103.2</v>
      </c>
      <c r="S26">
        <f>_xlfn.XLOOKUP(Table12[[#This Row],[Team]],Table10[Team],Table10[PTS])</f>
        <v>104</v>
      </c>
      <c r="T26">
        <f>_xlfn.XLOOKUP(Table12[[#This Row],[Team]],Table11[Team],Table11[W])</f>
        <v>43</v>
      </c>
      <c r="U26">
        <f>_xlfn.XLOOKUP(Table12[[#This Row],[Team]],Table11[Team],Table11[L])</f>
        <v>39</v>
      </c>
      <c r="V26">
        <f>_xlfn.XLOOKUP(Table12[[#This Row],[Team]],Table8[Team],Table8[G])</f>
        <v>82</v>
      </c>
      <c r="W26" s="87">
        <f>Table12[[#This Row],[Wins]]/Table12[[#This Row],[Games Played]]</f>
        <v>0.52439024390243905</v>
      </c>
      <c r="X26" s="87">
        <f>Table12[[#This Row],[Losses]]/Table12[[#This Row],[Games Played]]</f>
        <v>0.47560975609756095</v>
      </c>
      <c r="Y26" s="87">
        <f>Table12[[#This Row],[Points For]]-Table12[[#This Row],[Points Against]]</f>
        <v>-0.79999999999999716</v>
      </c>
      <c r="Z26" s="88">
        <f>RANK(Table12[[#This Row],[W/G]],Table12[W/G])</f>
        <v>11</v>
      </c>
      <c r="AA26" s="88">
        <f>RANK(Table12[[#This Row],[Points For]],Table12[Points For])</f>
        <v>21</v>
      </c>
      <c r="AB26" s="88">
        <f>RANK(Table12[[#This Row],[Points Against]],Table12[Points Against])</f>
        <v>21</v>
      </c>
      <c r="AC26" s="88">
        <f>RANK(Table12[[#This Row],[Margin]],Table12[Margin])</f>
        <v>19</v>
      </c>
      <c r="AD26" s="87">
        <f>(1+(1-(Table12[[#This Row],[Rk(W)]]/$Z$2)))*0.5</f>
        <v>0.63576158940397343</v>
      </c>
      <c r="AE26" s="87">
        <f>(1+(1-(Table12[[#This Row],[RK(GF)]]/$AA$2)))*0.5</f>
        <v>0.31965442764578833</v>
      </c>
      <c r="AF26" s="87">
        <f>(1+(1-(Table12[[#This Row],[Rk(GA)]]/$AB$2)))*0.5</f>
        <v>0.32112068965517238</v>
      </c>
      <c r="AG26" s="87">
        <f>(1+(1-(Table12[[#This Row],[Rk(M)]]/$AC$2)))*0.5</f>
        <v>0.38177874186550975</v>
      </c>
    </row>
    <row r="27" spans="2:33">
      <c r="B27" s="72">
        <v>23</v>
      </c>
      <c r="C27" t="s">
        <v>40</v>
      </c>
      <c r="D27">
        <v>82</v>
      </c>
      <c r="E27">
        <v>102.9</v>
      </c>
      <c r="G27" s="72">
        <v>23</v>
      </c>
      <c r="H27" t="s">
        <v>42</v>
      </c>
      <c r="I27">
        <v>82</v>
      </c>
      <c r="J27">
        <v>108</v>
      </c>
      <c r="L27" s="72">
        <v>23</v>
      </c>
      <c r="M27" t="s">
        <v>28</v>
      </c>
      <c r="N27">
        <v>33</v>
      </c>
      <c r="O27">
        <v>49</v>
      </c>
      <c r="Q27" s="85" t="s">
        <v>40</v>
      </c>
      <c r="R27" s="43">
        <f>_xlfn.XLOOKUP(Q27,Table8[Team],Table8[PTS])</f>
        <v>102.9</v>
      </c>
      <c r="S27">
        <f>_xlfn.XLOOKUP(Table12[[#This Row],[Team]],Table10[Team],Table10[PTS])</f>
        <v>102.4</v>
      </c>
      <c r="T27">
        <f>_xlfn.XLOOKUP(Table12[[#This Row],[Team]],Table11[Team],Table11[W])</f>
        <v>41</v>
      </c>
      <c r="U27">
        <f>_xlfn.XLOOKUP(Table12[[#This Row],[Team]],Table11[Team],Table11[L])</f>
        <v>41</v>
      </c>
      <c r="V27">
        <f>_xlfn.XLOOKUP(Table12[[#This Row],[Team]],Table8[Team],Table8[G])</f>
        <v>82</v>
      </c>
      <c r="W27" s="87">
        <f>Table12[[#This Row],[Wins]]/Table12[[#This Row],[Games Played]]</f>
        <v>0.5</v>
      </c>
      <c r="X27" s="87">
        <f>Table12[[#This Row],[Losses]]/Table12[[#This Row],[Games Played]]</f>
        <v>0.5</v>
      </c>
      <c r="Y27" s="87">
        <f>Table12[[#This Row],[Points For]]-Table12[[#This Row],[Points Against]]</f>
        <v>0.5</v>
      </c>
      <c r="Z27" s="88">
        <f>RANK(Table12[[#This Row],[W/G]],Table12[W/G])</f>
        <v>15</v>
      </c>
      <c r="AA27" s="88">
        <f>RANK(Table12[[#This Row],[Points For]],Table12[Points For])</f>
        <v>23</v>
      </c>
      <c r="AB27" s="88">
        <f>RANK(Table12[[#This Row],[Points Against]],Table12[Points Against])</f>
        <v>25</v>
      </c>
      <c r="AC27" s="88">
        <f>RANK(Table12[[#This Row],[Margin]],Table12[Margin])</f>
        <v>12</v>
      </c>
      <c r="AD27" s="87">
        <f>(1+(1-(Table12[[#This Row],[Rk(W)]]/$Z$2)))*0.5</f>
        <v>0.5033112582781456</v>
      </c>
      <c r="AE27" s="87">
        <f>(1+(1-(Table12[[#This Row],[RK(GF)]]/$AA$2)))*0.5</f>
        <v>0.25485961123110157</v>
      </c>
      <c r="AF27" s="87">
        <f>(1+(1-(Table12[[#This Row],[Rk(GA)]]/$AB$2)))*0.5</f>
        <v>0.19181034482758619</v>
      </c>
      <c r="AG27" s="87">
        <f>(1+(1-(Table12[[#This Row],[Rk(M)]]/$AC$2)))*0.5</f>
        <v>0.6095444685466378</v>
      </c>
    </row>
    <row r="28" spans="2:33">
      <c r="B28" s="72">
        <v>24</v>
      </c>
      <c r="C28" t="s">
        <v>38</v>
      </c>
      <c r="D28">
        <v>82</v>
      </c>
      <c r="E28">
        <v>102.8</v>
      </c>
      <c r="G28" s="72">
        <v>24</v>
      </c>
      <c r="H28" t="s">
        <v>19</v>
      </c>
      <c r="I28">
        <v>82</v>
      </c>
      <c r="J28">
        <v>108.1</v>
      </c>
      <c r="L28" s="72">
        <v>24</v>
      </c>
      <c r="M28" t="s">
        <v>38</v>
      </c>
      <c r="N28">
        <v>32</v>
      </c>
      <c r="O28">
        <v>50</v>
      </c>
      <c r="Q28" s="86" t="s">
        <v>38</v>
      </c>
      <c r="R28" s="43">
        <f>_xlfn.XLOOKUP(Q28,Table8[Team],Table8[PTS])</f>
        <v>102.8</v>
      </c>
      <c r="S28">
        <f>_xlfn.XLOOKUP(Table12[[#This Row],[Team]],Table10[Team],Table10[PTS])</f>
        <v>106.7</v>
      </c>
      <c r="T28">
        <f>_xlfn.XLOOKUP(Table12[[#This Row],[Team]],Table11[Team],Table11[W])</f>
        <v>32</v>
      </c>
      <c r="U28">
        <f>_xlfn.XLOOKUP(Table12[[#This Row],[Team]],Table11[Team],Table11[L])</f>
        <v>50</v>
      </c>
      <c r="V28">
        <f>_xlfn.XLOOKUP(Table12[[#This Row],[Team]],Table8[Team],Table8[G])</f>
        <v>82</v>
      </c>
      <c r="W28" s="87">
        <f>Table12[[#This Row],[Wins]]/Table12[[#This Row],[Games Played]]</f>
        <v>0.3902439024390244</v>
      </c>
      <c r="X28" s="87">
        <f>Table12[[#This Row],[Losses]]/Table12[[#This Row],[Games Played]]</f>
        <v>0.6097560975609756</v>
      </c>
      <c r="Y28" s="87">
        <f>Table12[[#This Row],[Points For]]-Table12[[#This Row],[Points Against]]</f>
        <v>-3.9000000000000057</v>
      </c>
      <c r="Z28" s="88">
        <f>RANK(Table12[[#This Row],[W/G]],Table12[W/G])</f>
        <v>23</v>
      </c>
      <c r="AA28" s="88">
        <f>RANK(Table12[[#This Row],[Points For]],Table12[Points For])</f>
        <v>24</v>
      </c>
      <c r="AB28" s="88">
        <f>RANK(Table12[[#This Row],[Points Against]],Table12[Points Against])</f>
        <v>12</v>
      </c>
      <c r="AC28" s="88">
        <f>RANK(Table12[[#This Row],[Margin]],Table12[Margin])</f>
        <v>25</v>
      </c>
      <c r="AD28" s="87">
        <f>(1+(1-(Table12[[#This Row],[Rk(W)]]/$Z$2)))*0.5</f>
        <v>0.23841059602649006</v>
      </c>
      <c r="AE28" s="87">
        <f>(1+(1-(Table12[[#This Row],[RK(GF)]]/$AA$2)))*0.5</f>
        <v>0.22246220302375808</v>
      </c>
      <c r="AF28" s="87">
        <f>(1+(1-(Table12[[#This Row],[Rk(GA)]]/$AB$2)))*0.5</f>
        <v>0.61206896551724133</v>
      </c>
      <c r="AG28" s="87">
        <f>(1+(1-(Table12[[#This Row],[Rk(M)]]/$AC$2)))*0.5</f>
        <v>0.18655097613882865</v>
      </c>
    </row>
    <row r="29" spans="2:33">
      <c r="B29" s="72">
        <v>25</v>
      </c>
      <c r="C29" t="s">
        <v>19</v>
      </c>
      <c r="D29">
        <v>82</v>
      </c>
      <c r="E29">
        <v>102.4</v>
      </c>
      <c r="G29" s="72">
        <v>25</v>
      </c>
      <c r="H29" t="s">
        <v>36</v>
      </c>
      <c r="I29">
        <v>82</v>
      </c>
      <c r="J29">
        <v>108.5</v>
      </c>
      <c r="L29" s="72">
        <v>25</v>
      </c>
      <c r="M29" t="s">
        <v>42</v>
      </c>
      <c r="N29">
        <v>31</v>
      </c>
      <c r="O29">
        <v>51</v>
      </c>
      <c r="Q29" s="85" t="s">
        <v>19</v>
      </c>
      <c r="R29" s="43">
        <f>_xlfn.XLOOKUP(Q29,Table8[Team],Table8[PTS])</f>
        <v>102.4</v>
      </c>
      <c r="S29">
        <f>_xlfn.XLOOKUP(Table12[[#This Row],[Team]],Table10[Team],Table10[PTS])</f>
        <v>108.1</v>
      </c>
      <c r="T29">
        <f>_xlfn.XLOOKUP(Table12[[#This Row],[Team]],Table11[Team],Table11[W])</f>
        <v>28</v>
      </c>
      <c r="U29">
        <f>_xlfn.XLOOKUP(Table12[[#This Row],[Team]],Table11[Team],Table11[L])</f>
        <v>54</v>
      </c>
      <c r="V29">
        <f>_xlfn.XLOOKUP(Table12[[#This Row],[Team]],Table8[Team],Table8[G])</f>
        <v>82</v>
      </c>
      <c r="W29" s="87">
        <f>Table12[[#This Row],[Wins]]/Table12[[#This Row],[Games Played]]</f>
        <v>0.34146341463414637</v>
      </c>
      <c r="X29" s="87">
        <f>Table12[[#This Row],[Losses]]/Table12[[#This Row],[Games Played]]</f>
        <v>0.65853658536585369</v>
      </c>
      <c r="Y29" s="87">
        <f>Table12[[#This Row],[Points For]]-Table12[[#This Row],[Points Against]]</f>
        <v>-5.6999999999999886</v>
      </c>
      <c r="Z29" s="88">
        <f>RANK(Table12[[#This Row],[W/G]],Table12[W/G])</f>
        <v>27</v>
      </c>
      <c r="AA29" s="88">
        <f>RANK(Table12[[#This Row],[Points For]],Table12[Points For])</f>
        <v>25</v>
      </c>
      <c r="AB29" s="88">
        <f>RANK(Table12[[#This Row],[Points Against]],Table12[Points Against])</f>
        <v>7</v>
      </c>
      <c r="AC29" s="88">
        <f>RANK(Table12[[#This Row],[Margin]],Table12[Margin])</f>
        <v>27</v>
      </c>
      <c r="AD29" s="87">
        <f>(1+(1-(Table12[[#This Row],[Rk(W)]]/$Z$2)))*0.5</f>
        <v>0.10596026490066224</v>
      </c>
      <c r="AE29" s="87">
        <f>(1+(1-(Table12[[#This Row],[RK(GF)]]/$AA$2)))*0.5</f>
        <v>0.19006479481641469</v>
      </c>
      <c r="AF29" s="87">
        <f>(1+(1-(Table12[[#This Row],[Rk(GA)]]/$AB$2)))*0.5</f>
        <v>0.7737068965517242</v>
      </c>
      <c r="AG29" s="87">
        <f>(1+(1-(Table12[[#This Row],[Rk(M)]]/$AC$2)))*0.5</f>
        <v>0.12147505422993499</v>
      </c>
    </row>
    <row r="30" spans="2:33">
      <c r="B30" s="72">
        <v>26</v>
      </c>
      <c r="C30" t="s">
        <v>14</v>
      </c>
      <c r="D30">
        <v>82</v>
      </c>
      <c r="E30">
        <v>101.3</v>
      </c>
      <c r="G30" s="72">
        <v>26</v>
      </c>
      <c r="H30" t="s">
        <v>9</v>
      </c>
      <c r="I30">
        <v>82</v>
      </c>
      <c r="J30">
        <v>109.6</v>
      </c>
      <c r="L30" s="72">
        <v>26</v>
      </c>
      <c r="M30" t="s">
        <v>37</v>
      </c>
      <c r="N30">
        <v>24</v>
      </c>
      <c r="O30">
        <v>58</v>
      </c>
      <c r="Q30" s="86" t="s">
        <v>14</v>
      </c>
      <c r="R30" s="43">
        <f>_xlfn.XLOOKUP(Q30,Table8[Team],Table8[PTS])</f>
        <v>101.3</v>
      </c>
      <c r="S30">
        <f>_xlfn.XLOOKUP(Table12[[#This Row],[Team]],Table10[Team],Table10[PTS])</f>
        <v>102.5</v>
      </c>
      <c r="T30">
        <f>_xlfn.XLOOKUP(Table12[[#This Row],[Team]],Table11[Team],Table11[W])</f>
        <v>37</v>
      </c>
      <c r="U30">
        <f>_xlfn.XLOOKUP(Table12[[#This Row],[Team]],Table11[Team],Table11[L])</f>
        <v>45</v>
      </c>
      <c r="V30">
        <f>_xlfn.XLOOKUP(Table12[[#This Row],[Team]],Table8[Team],Table8[G])</f>
        <v>82</v>
      </c>
      <c r="W30" s="87">
        <f>Table12[[#This Row],[Wins]]/Table12[[#This Row],[Games Played]]</f>
        <v>0.45121951219512196</v>
      </c>
      <c r="X30" s="87">
        <f>Table12[[#This Row],[Losses]]/Table12[[#This Row],[Games Played]]</f>
        <v>0.54878048780487809</v>
      </c>
      <c r="Y30" s="87">
        <f>Table12[[#This Row],[Points For]]-Table12[[#This Row],[Points Against]]</f>
        <v>-1.2000000000000028</v>
      </c>
      <c r="Z30" s="88">
        <f>RANK(Table12[[#This Row],[W/G]],Table12[W/G])</f>
        <v>19</v>
      </c>
      <c r="AA30" s="88">
        <f>RANK(Table12[[#This Row],[Points For]],Table12[Points For])</f>
        <v>26</v>
      </c>
      <c r="AB30" s="88">
        <f>RANK(Table12[[#This Row],[Points Against]],Table12[Points Against])</f>
        <v>24</v>
      </c>
      <c r="AC30" s="88">
        <f>RANK(Table12[[#This Row],[Margin]],Table12[Margin])</f>
        <v>21</v>
      </c>
      <c r="AD30" s="87">
        <f>(1+(1-(Table12[[#This Row],[Rk(W)]]/$Z$2)))*0.5</f>
        <v>0.37086092715231789</v>
      </c>
      <c r="AE30" s="87">
        <f>(1+(1-(Table12[[#This Row],[RK(GF)]]/$AA$2)))*0.5</f>
        <v>0.15766738660907131</v>
      </c>
      <c r="AF30" s="87">
        <f>(1+(1-(Table12[[#This Row],[Rk(GA)]]/$AB$2)))*0.5</f>
        <v>0.22413793103448276</v>
      </c>
      <c r="AG30" s="87">
        <f>(1+(1-(Table12[[#This Row],[Rk(M)]]/$AC$2)))*0.5</f>
        <v>0.31670281995661609</v>
      </c>
    </row>
    <row r="31" spans="2:33">
      <c r="B31" s="72">
        <v>27</v>
      </c>
      <c r="C31" t="s">
        <v>18</v>
      </c>
      <c r="D31">
        <v>82</v>
      </c>
      <c r="E31">
        <v>101.1</v>
      </c>
      <c r="G31" s="72">
        <v>27</v>
      </c>
      <c r="H31" t="s">
        <v>30</v>
      </c>
      <c r="I31">
        <v>82</v>
      </c>
      <c r="J31">
        <v>111.2</v>
      </c>
      <c r="L31" s="72">
        <v>27</v>
      </c>
      <c r="M31" t="s">
        <v>19</v>
      </c>
      <c r="N31">
        <v>28</v>
      </c>
      <c r="O31">
        <v>54</v>
      </c>
      <c r="Q31" s="85" t="s">
        <v>18</v>
      </c>
      <c r="R31" s="43">
        <f>_xlfn.XLOOKUP(Q31,Table8[Team],Table8[PTS])</f>
        <v>101.1</v>
      </c>
      <c r="S31">
        <f>_xlfn.XLOOKUP(Table12[[#This Row],[Team]],Table10[Team],Table10[PTS])</f>
        <v>107.6</v>
      </c>
      <c r="T31">
        <f>_xlfn.XLOOKUP(Table12[[#This Row],[Team]],Table11[Team],Table11[W])</f>
        <v>29</v>
      </c>
      <c r="U31">
        <f>_xlfn.XLOOKUP(Table12[[#This Row],[Team]],Table11[Team],Table11[L])</f>
        <v>53</v>
      </c>
      <c r="V31">
        <f>_xlfn.XLOOKUP(Table12[[#This Row],[Team]],Table8[Team],Table8[G])</f>
        <v>82</v>
      </c>
      <c r="W31" s="87">
        <f>Table12[[#This Row],[Wins]]/Table12[[#This Row],[Games Played]]</f>
        <v>0.35365853658536583</v>
      </c>
      <c r="X31" s="87">
        <f>Table12[[#This Row],[Losses]]/Table12[[#This Row],[Games Played]]</f>
        <v>0.64634146341463417</v>
      </c>
      <c r="Y31" s="87">
        <f>Table12[[#This Row],[Points For]]-Table12[[#This Row],[Points Against]]</f>
        <v>-6.5</v>
      </c>
      <c r="Z31" s="88">
        <f>RANK(Table12[[#This Row],[W/G]],Table12[W/G])</f>
        <v>26</v>
      </c>
      <c r="AA31" s="88">
        <f>RANK(Table12[[#This Row],[Points For]],Table12[Points For])</f>
        <v>27</v>
      </c>
      <c r="AB31" s="88">
        <f>RANK(Table12[[#This Row],[Points Against]],Table12[Points Against])</f>
        <v>9</v>
      </c>
      <c r="AC31" s="88">
        <f>RANK(Table12[[#This Row],[Margin]],Table12[Margin])</f>
        <v>28</v>
      </c>
      <c r="AD31" s="87">
        <f>(1+(1-(Table12[[#This Row],[Rk(W)]]/$Z$2)))*0.5</f>
        <v>0.13907284768211914</v>
      </c>
      <c r="AE31" s="87">
        <f>(1+(1-(Table12[[#This Row],[RK(GF)]]/$AA$2)))*0.5</f>
        <v>0.12526997840172782</v>
      </c>
      <c r="AF31" s="87">
        <f>(1+(1-(Table12[[#This Row],[Rk(GA)]]/$AB$2)))*0.5</f>
        <v>0.70905172413793105</v>
      </c>
      <c r="AG31" s="87">
        <f>(1+(1-(Table12[[#This Row],[Rk(M)]]/$AC$2)))*0.5</f>
        <v>8.8937093275488044E-2</v>
      </c>
    </row>
    <row r="32" spans="2:33">
      <c r="B32" s="72">
        <v>28</v>
      </c>
      <c r="C32" t="s">
        <v>31</v>
      </c>
      <c r="D32">
        <v>82</v>
      </c>
      <c r="E32">
        <v>100.7</v>
      </c>
      <c r="G32" s="72">
        <v>28</v>
      </c>
      <c r="H32" t="s">
        <v>45</v>
      </c>
      <c r="I32">
        <v>82</v>
      </c>
      <c r="J32">
        <v>111.5</v>
      </c>
      <c r="L32" s="72">
        <v>28</v>
      </c>
      <c r="M32" t="s">
        <v>45</v>
      </c>
      <c r="N32">
        <v>26</v>
      </c>
      <c r="O32">
        <v>56</v>
      </c>
      <c r="Q32" s="86" t="s">
        <v>31</v>
      </c>
      <c r="R32" s="43">
        <f>_xlfn.XLOOKUP(Q32,Table8[Team],Table8[PTS])</f>
        <v>100.7</v>
      </c>
      <c r="S32">
        <f>_xlfn.XLOOKUP(Table12[[#This Row],[Team]],Table10[Team],Table10[PTS])</f>
        <v>96.8</v>
      </c>
      <c r="T32">
        <f>_xlfn.XLOOKUP(Table12[[#This Row],[Team]],Table11[Team],Table11[W])</f>
        <v>51</v>
      </c>
      <c r="U32">
        <f>_xlfn.XLOOKUP(Table12[[#This Row],[Team]],Table11[Team],Table11[L])</f>
        <v>31</v>
      </c>
      <c r="V32">
        <f>_xlfn.XLOOKUP(Table12[[#This Row],[Team]],Table8[Team],Table8[G])</f>
        <v>82</v>
      </c>
      <c r="W32" s="87">
        <f>Table12[[#This Row],[Wins]]/Table12[[#This Row],[Games Played]]</f>
        <v>0.62195121951219512</v>
      </c>
      <c r="X32" s="87">
        <f>Table12[[#This Row],[Losses]]/Table12[[#This Row],[Games Played]]</f>
        <v>0.37804878048780488</v>
      </c>
      <c r="Y32" s="87">
        <f>Table12[[#This Row],[Points For]]-Table12[[#This Row],[Points Against]]</f>
        <v>3.9000000000000057</v>
      </c>
      <c r="Z32" s="88">
        <f>RANK(Table12[[#This Row],[W/G]],Table12[W/G])</f>
        <v>5</v>
      </c>
      <c r="AA32" s="88">
        <f>RANK(Table12[[#This Row],[Points For]],Table12[Points For])</f>
        <v>28</v>
      </c>
      <c r="AB32" s="88">
        <f>RANK(Table12[[#This Row],[Points Against]],Table12[Points Against])</f>
        <v>30</v>
      </c>
      <c r="AC32" s="88">
        <f>RANK(Table12[[#This Row],[Margin]],Table12[Margin])</f>
        <v>6</v>
      </c>
      <c r="AD32" s="87">
        <f>(1+(1-(Table12[[#This Row],[Rk(W)]]/$Z$2)))*0.5</f>
        <v>0.83443708609271527</v>
      </c>
      <c r="AE32" s="87">
        <f>(1+(1-(Table12[[#This Row],[RK(GF)]]/$AA$2)))*0.5</f>
        <v>9.2872570194384441E-2</v>
      </c>
      <c r="AF32" s="87">
        <f>(1+(1-(Table12[[#This Row],[Rk(GA)]]/$AB$2)))*0.5</f>
        <v>3.0172413793103425E-2</v>
      </c>
      <c r="AG32" s="87">
        <f>(1+(1-(Table12[[#This Row],[Rk(M)]]/$AC$2)))*0.5</f>
        <v>0.8047722342733189</v>
      </c>
    </row>
    <row r="33" spans="2:33">
      <c r="B33" s="72">
        <v>29</v>
      </c>
      <c r="C33" t="s">
        <v>25</v>
      </c>
      <c r="D33">
        <v>82</v>
      </c>
      <c r="E33">
        <v>100.5</v>
      </c>
      <c r="G33" s="72">
        <v>29</v>
      </c>
      <c r="H33" t="s">
        <v>15</v>
      </c>
      <c r="I33">
        <v>82</v>
      </c>
      <c r="J33">
        <v>112.5</v>
      </c>
      <c r="L33" s="72">
        <v>29</v>
      </c>
      <c r="M33" t="s">
        <v>18</v>
      </c>
      <c r="N33">
        <v>29</v>
      </c>
      <c r="O33">
        <v>53</v>
      </c>
      <c r="Q33" s="85" t="s">
        <v>25</v>
      </c>
      <c r="R33" s="43">
        <f>_xlfn.XLOOKUP(Q33,Table8[Team],Table8[PTS])</f>
        <v>100.5</v>
      </c>
      <c r="S33">
        <f>_xlfn.XLOOKUP(Table12[[#This Row],[Team]],Table10[Team],Table10[PTS])</f>
        <v>100</v>
      </c>
      <c r="T33">
        <f>_xlfn.XLOOKUP(Table12[[#This Row],[Team]],Table11[Team],Table11[W])</f>
        <v>43</v>
      </c>
      <c r="U33">
        <f>_xlfn.XLOOKUP(Table12[[#This Row],[Team]],Table11[Team],Table11[L])</f>
        <v>39</v>
      </c>
      <c r="V33">
        <f>_xlfn.XLOOKUP(Table12[[#This Row],[Team]],Table8[Team],Table8[G])</f>
        <v>82</v>
      </c>
      <c r="W33" s="87">
        <f>Table12[[#This Row],[Wins]]/Table12[[#This Row],[Games Played]]</f>
        <v>0.52439024390243905</v>
      </c>
      <c r="X33" s="87">
        <f>Table12[[#This Row],[Losses]]/Table12[[#This Row],[Games Played]]</f>
        <v>0.47560975609756095</v>
      </c>
      <c r="Y33" s="87">
        <f>Table12[[#This Row],[Points For]]-Table12[[#This Row],[Points Against]]</f>
        <v>0.5</v>
      </c>
      <c r="Z33" s="88">
        <f>RANK(Table12[[#This Row],[W/G]],Table12[W/G])</f>
        <v>11</v>
      </c>
      <c r="AA33" s="88">
        <f>RANK(Table12[[#This Row],[Points For]],Table12[Points For])</f>
        <v>29</v>
      </c>
      <c r="AB33" s="88">
        <f>RANK(Table12[[#This Row],[Points Against]],Table12[Points Against])</f>
        <v>28</v>
      </c>
      <c r="AC33" s="88">
        <f>RANK(Table12[[#This Row],[Margin]],Table12[Margin])</f>
        <v>12</v>
      </c>
      <c r="AD33" s="87">
        <f>(1+(1-(Table12[[#This Row],[Rk(W)]]/$Z$2)))*0.5</f>
        <v>0.63576158940397343</v>
      </c>
      <c r="AE33" s="87">
        <f>(1+(1-(Table12[[#This Row],[RK(GF)]]/$AA$2)))*0.5</f>
        <v>6.0475161987041059E-2</v>
      </c>
      <c r="AF33" s="87">
        <f>(1+(1-(Table12[[#This Row],[Rk(GA)]]/$AB$2)))*0.5</f>
        <v>9.4827586206896575E-2</v>
      </c>
      <c r="AG33" s="87">
        <f>(1+(1-(Table12[[#This Row],[Rk(M)]]/$AC$2)))*0.5</f>
        <v>0.6095444685466378</v>
      </c>
    </row>
    <row r="34" spans="2:33">
      <c r="B34" s="72">
        <v>30</v>
      </c>
      <c r="C34" t="s">
        <v>28</v>
      </c>
      <c r="D34">
        <v>82</v>
      </c>
      <c r="E34">
        <v>97.9</v>
      </c>
      <c r="G34" s="72">
        <v>30</v>
      </c>
      <c r="H34" t="s">
        <v>37</v>
      </c>
      <c r="I34">
        <v>82</v>
      </c>
      <c r="J34">
        <v>113.3</v>
      </c>
      <c r="L34" s="72">
        <v>30</v>
      </c>
      <c r="M34" t="s">
        <v>15</v>
      </c>
      <c r="N34">
        <v>20</v>
      </c>
      <c r="O34">
        <v>62</v>
      </c>
      <c r="Q34" s="86" t="s">
        <v>28</v>
      </c>
      <c r="R34" s="43">
        <f>_xlfn.XLOOKUP(Q34,Table8[Team],Table8[PTS])</f>
        <v>97.9</v>
      </c>
      <c r="S34">
        <f>_xlfn.XLOOKUP(Table12[[#This Row],[Team]],Table10[Team],Table10[PTS])</f>
        <v>100.8</v>
      </c>
      <c r="T34">
        <f>_xlfn.XLOOKUP(Table12[[#This Row],[Team]],Table11[Team],Table11[W])</f>
        <v>33</v>
      </c>
      <c r="U34">
        <f>_xlfn.XLOOKUP(Table12[[#This Row],[Team]],Table11[Team],Table11[L])</f>
        <v>49</v>
      </c>
      <c r="V34">
        <f>_xlfn.XLOOKUP(Table12[[#This Row],[Team]],Table8[Team],Table8[G])</f>
        <v>82</v>
      </c>
      <c r="W34" s="87">
        <f>Table12[[#This Row],[Wins]]/Table12[[#This Row],[Games Played]]</f>
        <v>0.40243902439024393</v>
      </c>
      <c r="X34" s="87">
        <f>Table12[[#This Row],[Losses]]/Table12[[#This Row],[Games Played]]</f>
        <v>0.59756097560975607</v>
      </c>
      <c r="Y34" s="87">
        <f>Table12[[#This Row],[Points For]]-Table12[[#This Row],[Points Against]]</f>
        <v>-2.8999999999999915</v>
      </c>
      <c r="Z34" s="88">
        <f>RANK(Table12[[#This Row],[W/G]],Table12[W/G])</f>
        <v>22</v>
      </c>
      <c r="AA34" s="88">
        <f>RANK(Table12[[#This Row],[Points For]],Table12[Points For])</f>
        <v>30</v>
      </c>
      <c r="AB34" s="88">
        <f>RANK(Table12[[#This Row],[Points Against]],Table12[Points Against])</f>
        <v>27</v>
      </c>
      <c r="AC34" s="88">
        <f>RANK(Table12[[#This Row],[Margin]],Table12[Margin])</f>
        <v>23</v>
      </c>
      <c r="AD34" s="87">
        <f>(1+(1-(Table12[[#This Row],[Rk(W)]]/$Z$2)))*0.5</f>
        <v>0.27152317880794696</v>
      </c>
      <c r="AE34" s="87">
        <f>(1+(1-(Table12[[#This Row],[RK(GF)]]/$AA$2)))*0.5</f>
        <v>2.8077753779697678E-2</v>
      </c>
      <c r="AF34" s="87">
        <f>(1+(1-(Table12[[#This Row],[Rk(GA)]]/$AB$2)))*0.5</f>
        <v>0.12715517241379315</v>
      </c>
      <c r="AG34" s="87">
        <f>(1+(1-(Table12[[#This Row],[Rk(M)]]/$AC$2)))*0.5</f>
        <v>0.25162689804772231</v>
      </c>
    </row>
    <row r="35" spans="2:33">
      <c r="B35" s="72"/>
      <c r="C35" t="s">
        <v>1602</v>
      </c>
      <c r="D35">
        <v>82</v>
      </c>
      <c r="E35">
        <v>105.6</v>
      </c>
      <c r="G35" s="72"/>
      <c r="H35" t="s">
        <v>1602</v>
      </c>
      <c r="I35">
        <v>82</v>
      </c>
      <c r="J35">
        <v>105.6</v>
      </c>
      <c r="L35" s="72"/>
      <c r="M35" t="s">
        <v>1602</v>
      </c>
    </row>
  </sheetData>
  <phoneticPr fontId="21" type="noConversion"/>
  <conditionalFormatting sqref="AD5:AD3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5:AE3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5:AF3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5:AG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Games</vt:lpstr>
      <vt:lpstr>Standings</vt:lpstr>
      <vt:lpstr>Player Rank 2016-17</vt:lpstr>
      <vt:lpstr>Player Rank 2017-18</vt:lpstr>
      <vt:lpstr>Player Rank 2018-19</vt:lpstr>
      <vt:lpstr>Power 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Nathan</dc:creator>
  <cp:lastModifiedBy>Devon Nathan</cp:lastModifiedBy>
  <dcterms:created xsi:type="dcterms:W3CDTF">2021-01-09T04:43:37Z</dcterms:created>
  <dcterms:modified xsi:type="dcterms:W3CDTF">2021-05-14T23:48:54Z</dcterms:modified>
</cp:coreProperties>
</file>