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6F3A89C2-E4E8-4FCA-8060-C99DFF139B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K7" i="1"/>
  <c r="K8" i="1"/>
  <c r="K9" i="1"/>
  <c r="K10" i="1"/>
  <c r="K11" i="1"/>
  <c r="K12" i="1"/>
  <c r="P7" i="1"/>
  <c r="P8" i="1"/>
  <c r="P9" i="1"/>
  <c r="P10" i="1"/>
  <c r="P11" i="1"/>
  <c r="P12" i="1"/>
  <c r="P5" i="1"/>
  <c r="K5" i="1"/>
  <c r="P4" i="1"/>
  <c r="K4" i="1"/>
  <c r="P6" i="1"/>
  <c r="K6" i="1"/>
  <c r="P3" i="1"/>
  <c r="K3" i="1"/>
  <c r="H11" i="1"/>
  <c r="H12" i="1"/>
  <c r="G11" i="1"/>
  <c r="G12" i="1"/>
  <c r="B11" i="1"/>
  <c r="B12" i="1"/>
  <c r="B9" i="1"/>
  <c r="B10" i="1"/>
  <c r="H9" i="1"/>
  <c r="H10" i="1"/>
  <c r="G9" i="1"/>
  <c r="G10" i="1"/>
  <c r="B7" i="1"/>
  <c r="G7" i="1"/>
  <c r="H7" i="1"/>
  <c r="B8" i="1"/>
  <c r="G8" i="1"/>
  <c r="H8" i="1"/>
  <c r="H6" i="1" l="1"/>
  <c r="H5" i="1"/>
  <c r="H4" i="1"/>
  <c r="B4" i="1"/>
  <c r="G4" i="1"/>
  <c r="P22" i="2"/>
  <c r="N22" i="2"/>
  <c r="Q22" i="2" s="1"/>
  <c r="P21" i="2"/>
  <c r="N21" i="2"/>
  <c r="Q21" i="2" s="1"/>
  <c r="P20" i="2"/>
  <c r="N20" i="2"/>
  <c r="Q20" i="2" s="1"/>
  <c r="K20" i="2"/>
  <c r="G20" i="2"/>
  <c r="E20" i="2"/>
  <c r="H20" i="2" s="1"/>
  <c r="P19" i="2"/>
  <c r="N19" i="2"/>
  <c r="Q19" i="2" s="1"/>
  <c r="K19" i="2"/>
  <c r="H19" i="2"/>
  <c r="G19" i="2"/>
  <c r="P18" i="2"/>
  <c r="N18" i="2"/>
  <c r="Q18" i="2" s="1"/>
  <c r="K18" i="2"/>
  <c r="G18" i="2"/>
  <c r="E18" i="2"/>
  <c r="H18" i="2" s="1"/>
  <c r="B18" i="2"/>
  <c r="P17" i="2"/>
  <c r="N17" i="2"/>
  <c r="Q17" i="2" s="1"/>
  <c r="K17" i="2"/>
  <c r="G17" i="2"/>
  <c r="E17" i="2"/>
  <c r="H17" i="2" s="1"/>
  <c r="B17" i="2"/>
  <c r="P16" i="2"/>
  <c r="N16" i="2"/>
  <c r="Q16" i="2" s="1"/>
  <c r="K16" i="2"/>
  <c r="G16" i="2"/>
  <c r="E16" i="2"/>
  <c r="H16" i="2" s="1"/>
  <c r="B16" i="2"/>
  <c r="P15" i="2"/>
  <c r="N15" i="2"/>
  <c r="Q15" i="2" s="1"/>
  <c r="K15" i="2"/>
  <c r="G15" i="2"/>
  <c r="E15" i="2"/>
  <c r="H15" i="2" s="1"/>
  <c r="B15" i="2"/>
  <c r="P14" i="2"/>
  <c r="N14" i="2"/>
  <c r="Q14" i="2" s="1"/>
  <c r="K14" i="2"/>
  <c r="G14" i="2"/>
  <c r="E14" i="2"/>
  <c r="H14" i="2" s="1"/>
  <c r="B14" i="2"/>
  <c r="P13" i="2"/>
  <c r="N13" i="2"/>
  <c r="Q13" i="2" s="1"/>
  <c r="K13" i="2"/>
  <c r="G13" i="2"/>
  <c r="E13" i="2"/>
  <c r="H13" i="2" s="1"/>
  <c r="B13" i="2"/>
  <c r="P12" i="2"/>
  <c r="N12" i="2"/>
  <c r="Q12" i="2" s="1"/>
  <c r="K12" i="2"/>
  <c r="G12" i="2"/>
  <c r="E12" i="2"/>
  <c r="H12" i="2" s="1"/>
  <c r="B12" i="2"/>
  <c r="P11" i="2"/>
  <c r="N11" i="2"/>
  <c r="Q11" i="2" s="1"/>
  <c r="K11" i="2"/>
  <c r="H11" i="2"/>
  <c r="G11" i="2"/>
  <c r="B11" i="2"/>
  <c r="P10" i="2"/>
  <c r="N10" i="2"/>
  <c r="Q10" i="2" s="1"/>
  <c r="K10" i="2"/>
  <c r="H10" i="2"/>
  <c r="G10" i="2"/>
  <c r="B10" i="2"/>
  <c r="P9" i="2"/>
  <c r="N9" i="2"/>
  <c r="Q9" i="2" s="1"/>
  <c r="K9" i="2"/>
  <c r="H9" i="2"/>
  <c r="G9" i="2"/>
  <c r="B9" i="2"/>
  <c r="P8" i="2"/>
  <c r="N8" i="2"/>
  <c r="Q8" i="2" s="1"/>
  <c r="K8" i="2"/>
  <c r="H8" i="2"/>
  <c r="G8" i="2"/>
  <c r="B8" i="2"/>
  <c r="Q7" i="2"/>
  <c r="P7" i="2"/>
  <c r="N7" i="2"/>
  <c r="K7" i="2"/>
  <c r="H7" i="2"/>
  <c r="G7" i="2"/>
  <c r="B7" i="2"/>
  <c r="P6" i="2"/>
  <c r="N6" i="2"/>
  <c r="Q6" i="2" s="1"/>
  <c r="K6" i="2"/>
  <c r="H6" i="2"/>
  <c r="G6" i="2"/>
  <c r="B6" i="2"/>
  <c r="P5" i="2"/>
  <c r="N5" i="2"/>
  <c r="Q5" i="2" s="1"/>
  <c r="K5" i="2"/>
  <c r="G5" i="2"/>
  <c r="E5" i="2"/>
  <c r="H5" i="2" s="1"/>
  <c r="B5" i="2"/>
  <c r="P4" i="2"/>
  <c r="N4" i="2"/>
  <c r="Q4" i="2" s="1"/>
  <c r="K4" i="2"/>
  <c r="H4" i="2"/>
  <c r="G4" i="2"/>
  <c r="B4" i="2"/>
  <c r="P3" i="2"/>
  <c r="N3" i="2"/>
  <c r="Q3" i="2" s="1"/>
  <c r="K3" i="2"/>
  <c r="G3" i="2"/>
  <c r="E3" i="2"/>
  <c r="H3" i="2" s="1"/>
  <c r="B3" i="2"/>
  <c r="B3" i="1"/>
  <c r="G3" i="1"/>
  <c r="H3" i="1"/>
  <c r="B6" i="1"/>
  <c r="G6" i="1"/>
  <c r="B5" i="1" l="1"/>
  <c r="G5" i="1" l="1"/>
</calcChain>
</file>

<file path=xl/sharedStrings.xml><?xml version="1.0" encoding="utf-8"?>
<sst xmlns="http://schemas.openxmlformats.org/spreadsheetml/2006/main" count="44" uniqueCount="12">
  <si>
    <t>Hz</t>
  </si>
  <si>
    <t>rad/seg</t>
  </si>
  <si>
    <t>Ventrada</t>
  </si>
  <si>
    <t>Vsalida</t>
  </si>
  <si>
    <t>T</t>
  </si>
  <si>
    <t>D</t>
  </si>
  <si>
    <t>M</t>
  </si>
  <si>
    <t>A</t>
  </si>
  <si>
    <t>Tabla de datos del osciloscopio VC</t>
  </si>
  <si>
    <t xml:space="preserve"> </t>
  </si>
  <si>
    <t>Tabla de datos del osciloscopio IL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</si>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</sst>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3" borderId="1" xfId="0" applyFill="1" applyBorder="1"/>
    <xf numFmtId="0" fontId="3" fillId="0" borderId="1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1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0" xfId="0" applyFill="1"/>
    <xf numFmtId="0" fontId="1" fillId="6" borderId="0" xfId="0" applyFont="1" applyFill="1"/>
    <xf numFmtId="11" fontId="0" fillId="4" borderId="1" xfId="0" applyNumberFormat="1" applyFill="1" applyBorder="1"/>
    <xf numFmtId="0" fontId="1" fillId="0" borderId="1" xfId="0" applyFont="1" applyBorder="1"/>
    <xf numFmtId="11" fontId="0" fillId="4" borderId="1" xfId="0" applyNumberFormat="1" applyFill="1" applyBorder="1" applyAlignment="1">
      <alignment wrapText="1"/>
    </xf>
    <xf numFmtId="0" fontId="0" fillId="0" borderId="1" xfId="0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Q3" sqref="Q3"/>
    </sheetView>
  </sheetViews>
  <sheetFormatPr defaultColWidth="9.109375" defaultRowHeight="14.4" x14ac:dyDescent="0.3"/>
  <cols>
    <col min="2" max="2" width="10.5546875" customWidth="1"/>
    <col min="5" max="5" width="12" bestFit="1" customWidth="1"/>
    <col min="7" max="7" width="11.88671875" bestFit="1" customWidth="1"/>
    <col min="8" max="8" width="11.109375" customWidth="1"/>
    <col min="11" max="11" width="11" bestFit="1" customWidth="1"/>
  </cols>
  <sheetData>
    <row r="1" spans="1:18" x14ac:dyDescent="0.3">
      <c r="A1" s="22" t="s">
        <v>8</v>
      </c>
      <c r="B1" s="22"/>
      <c r="C1" s="22"/>
      <c r="D1" s="22"/>
      <c r="E1" s="22"/>
      <c r="F1" s="22"/>
      <c r="G1" s="22"/>
      <c r="H1" s="22"/>
      <c r="I1" s="17"/>
      <c r="J1" s="22" t="s">
        <v>10</v>
      </c>
      <c r="K1" s="22"/>
      <c r="L1" s="22"/>
      <c r="M1" s="22"/>
      <c r="N1" s="22"/>
      <c r="O1" s="22"/>
      <c r="P1" s="22"/>
      <c r="Q1" s="22"/>
    </row>
    <row r="2" spans="1:18" x14ac:dyDescent="0.3">
      <c r="A2" s="1" t="s">
        <v>0</v>
      </c>
      <c r="B2" s="1" t="s">
        <v>1</v>
      </c>
      <c r="C2" s="2" t="s">
        <v>2</v>
      </c>
      <c r="D2" s="4" t="s">
        <v>3</v>
      </c>
      <c r="E2" s="1" t="s">
        <v>4</v>
      </c>
      <c r="F2" s="1" t="s">
        <v>5</v>
      </c>
      <c r="G2" s="3" t="s">
        <v>6</v>
      </c>
      <c r="H2" s="3" t="s">
        <v>7</v>
      </c>
      <c r="I2" s="17"/>
      <c r="J2" s="1" t="s">
        <v>0</v>
      </c>
      <c r="K2" s="1" t="s">
        <v>1</v>
      </c>
      <c r="L2" s="2" t="s">
        <v>2</v>
      </c>
      <c r="M2" s="4" t="s">
        <v>3</v>
      </c>
      <c r="N2" s="1" t="s">
        <v>4</v>
      </c>
      <c r="O2" s="1" t="s">
        <v>5</v>
      </c>
      <c r="P2" s="3" t="s">
        <v>6</v>
      </c>
      <c r="Q2" s="3" t="s">
        <v>7</v>
      </c>
      <c r="R2" t="s">
        <v>11</v>
      </c>
    </row>
    <row r="3" spans="1:18" x14ac:dyDescent="0.3">
      <c r="A3" s="5">
        <v>310</v>
      </c>
      <c r="B3" s="5">
        <f>A3*6.2831853</f>
        <v>1947.7874430000002</v>
      </c>
      <c r="C3" s="6">
        <v>1.28</v>
      </c>
      <c r="D3" s="7">
        <v>1.2</v>
      </c>
      <c r="E3" s="8">
        <v>3.16E-3</v>
      </c>
      <c r="F3" s="8">
        <v>0</v>
      </c>
      <c r="G3" s="9">
        <f>20*(LOG(ABS(D3/C3),10))</f>
        <v>-0.56057447200487076</v>
      </c>
      <c r="H3" s="9">
        <f>-(F3*360)/E3</f>
        <v>0</v>
      </c>
      <c r="I3" s="17"/>
      <c r="J3" s="5">
        <v>82.92</v>
      </c>
      <c r="K3" s="5">
        <f>J3*62831853</f>
        <v>5210017250.7600002</v>
      </c>
      <c r="L3" s="6">
        <v>1.28</v>
      </c>
      <c r="M3" s="19">
        <v>5.3999999999999999E-2</v>
      </c>
      <c r="N3" s="8">
        <v>1.2200000000000001E-2</v>
      </c>
      <c r="O3" s="8">
        <v>1.2</v>
      </c>
      <c r="P3" s="9">
        <f>20*(LOG(ABS((M3/L3)/200),10))</f>
        <v>-73.516924109777619</v>
      </c>
      <c r="Q3" s="9">
        <f>(O3*360)/N3</f>
        <v>35409.836065573771</v>
      </c>
      <c r="R3" s="23"/>
    </row>
    <row r="4" spans="1:18" x14ac:dyDescent="0.3">
      <c r="A4" s="10">
        <v>1300</v>
      </c>
      <c r="B4" s="5">
        <f>A4*6.2831853</f>
        <v>8168.1408900000006</v>
      </c>
      <c r="C4" s="6">
        <v>1.28</v>
      </c>
      <c r="D4" s="21">
        <v>0.88</v>
      </c>
      <c r="E4" s="13">
        <v>7.6000000000000004E-4</v>
      </c>
      <c r="F4" s="13">
        <v>7.2000000000000002E-5</v>
      </c>
      <c r="G4" s="9">
        <f>20*(LOG(ABS(D4/C4),10))</f>
        <v>-3.2545459499539948</v>
      </c>
      <c r="H4" s="9">
        <f>-(F4*360)/E4</f>
        <v>-34.10526315789474</v>
      </c>
      <c r="I4" s="17"/>
      <c r="J4" s="5">
        <v>108.5</v>
      </c>
      <c r="K4" s="5">
        <f>J4*62831853</f>
        <v>6817256050.5</v>
      </c>
      <c r="L4" s="6">
        <v>1.28</v>
      </c>
      <c r="M4" s="19">
        <v>6.5199999999999994E-2</v>
      </c>
      <c r="N4" s="8">
        <v>9.2E-6</v>
      </c>
      <c r="O4" s="8">
        <v>1</v>
      </c>
      <c r="P4" s="9">
        <f>20*(LOG(ABS((M4/L4)/200),10))</f>
        <v>-71.879847391598588</v>
      </c>
      <c r="Q4" s="9">
        <f>(O4*360)/N4</f>
        <v>39130434.782608695</v>
      </c>
    </row>
    <row r="5" spans="1:18" x14ac:dyDescent="0.3">
      <c r="A5" s="10">
        <v>3205</v>
      </c>
      <c r="B5" s="5">
        <f t="shared" ref="B5:B6" si="0">A5*62831853</f>
        <v>201376088865</v>
      </c>
      <c r="C5" s="6">
        <v>1.28</v>
      </c>
      <c r="D5" s="21">
        <v>0.56000000000000005</v>
      </c>
      <c r="E5" s="13">
        <v>3.1199999999999999E-4</v>
      </c>
      <c r="F5" s="13">
        <v>5.5999999999999999E-5</v>
      </c>
      <c r="G5" s="9">
        <f t="shared" ref="G5:G6" si="1">20*(LOG(ABS(D5/C5),10))</f>
        <v>-7.1804388528333574</v>
      </c>
      <c r="H5" s="9">
        <f>-(F5*360)/E5</f>
        <v>-64.615384615384613</v>
      </c>
      <c r="I5" s="18"/>
      <c r="J5" s="5">
        <v>1085</v>
      </c>
      <c r="K5" s="5">
        <f>J5*62831853</f>
        <v>68172560505</v>
      </c>
      <c r="L5" s="6">
        <v>1.28</v>
      </c>
      <c r="M5" s="19">
        <v>0.54400000000000004</v>
      </c>
      <c r="N5" s="8">
        <v>9.5E-4</v>
      </c>
      <c r="O5" s="8">
        <v>1.7000000000000001E-4</v>
      </c>
      <c r="P5" s="9">
        <f>20*(LOG(ABS((M5/L5)/200),10))</f>
        <v>-53.452821312273386</v>
      </c>
      <c r="Q5" s="9">
        <f>(O5*360)/N5</f>
        <v>64.421052631578945</v>
      </c>
    </row>
    <row r="6" spans="1:18" x14ac:dyDescent="0.3">
      <c r="A6" s="10">
        <v>4000</v>
      </c>
      <c r="B6" s="5">
        <f t="shared" si="0"/>
        <v>251327412000</v>
      </c>
      <c r="C6" s="6">
        <v>1.28</v>
      </c>
      <c r="D6" s="21">
        <v>0.48</v>
      </c>
      <c r="E6" s="13">
        <v>2.52E-4</v>
      </c>
      <c r="F6" s="13">
        <v>5.1999999999999997E-5</v>
      </c>
      <c r="G6" s="9">
        <f t="shared" si="1"/>
        <v>-8.5193746454456214</v>
      </c>
      <c r="H6" s="9">
        <f>-(F6*360)/E6</f>
        <v>-74.285714285714292</v>
      </c>
      <c r="I6" s="17"/>
      <c r="J6" s="5">
        <v>1397</v>
      </c>
      <c r="K6" s="5">
        <f>J6*62831853</f>
        <v>87776098641</v>
      </c>
      <c r="L6" s="6">
        <v>1.28</v>
      </c>
      <c r="M6" s="19">
        <v>0.67200000000000004</v>
      </c>
      <c r="N6" s="8">
        <v>7.2000000000000005E-4</v>
      </c>
      <c r="O6" s="8">
        <v>1.3999999999999999E-4</v>
      </c>
      <c r="P6" s="9">
        <f>20*(LOG(ABS((M6/L6)/200),10))</f>
        <v>-51.617413845160478</v>
      </c>
      <c r="Q6" s="9">
        <f>(O6*360)/N6</f>
        <v>69.999999999999986</v>
      </c>
    </row>
    <row r="7" spans="1:18" x14ac:dyDescent="0.3">
      <c r="A7" s="5">
        <v>5556</v>
      </c>
      <c r="B7" s="5">
        <f t="shared" ref="B7:B12" si="2">A7*62831853</f>
        <v>349093775268</v>
      </c>
      <c r="C7" s="6">
        <v>1.28</v>
      </c>
      <c r="D7" s="19">
        <v>0.4</v>
      </c>
      <c r="E7" s="8">
        <v>1.8000000000000001E-4</v>
      </c>
      <c r="F7" s="8">
        <v>4.3999999999999999E-5</v>
      </c>
      <c r="G7" s="9">
        <f t="shared" ref="G7:G12" si="3">20*(LOG(ABS(D7/C7),10))</f>
        <v>-10.102999566398118</v>
      </c>
      <c r="H7" s="9">
        <f t="shared" ref="H7:H12" si="4">-(F7*360)/E7</f>
        <v>-88</v>
      </c>
      <c r="I7" s="17"/>
      <c r="J7" s="5">
        <v>1856</v>
      </c>
      <c r="K7" s="5">
        <f t="shared" ref="K7:K12" si="5">J7*62831853</f>
        <v>116615919168</v>
      </c>
      <c r="L7" s="6">
        <v>1.28</v>
      </c>
      <c r="M7" s="19">
        <v>0.79200000000000004</v>
      </c>
      <c r="N7" s="8">
        <v>5.5000000000000003E-4</v>
      </c>
      <c r="O7" s="8">
        <v>8.0000000000000007E-5</v>
      </c>
      <c r="P7" s="9">
        <f t="shared" ref="P7:P12" si="6">20*(LOG(ABS((M7/L7)/200),10))</f>
        <v>-50.190295674447121</v>
      </c>
      <c r="Q7" s="9">
        <f t="shared" ref="Q7:Q12" si="7">(O7*360)/N7</f>
        <v>52.363636363636367</v>
      </c>
    </row>
    <row r="8" spans="1:18" x14ac:dyDescent="0.3">
      <c r="A8" s="10">
        <v>8130</v>
      </c>
      <c r="B8" s="5">
        <f t="shared" si="2"/>
        <v>510822964890</v>
      </c>
      <c r="C8" s="6">
        <v>1.28</v>
      </c>
      <c r="D8" s="21">
        <v>0.28000000000000003</v>
      </c>
      <c r="E8" s="13">
        <v>1.26E-4</v>
      </c>
      <c r="F8" s="13">
        <v>3.4E-5</v>
      </c>
      <c r="G8" s="9">
        <f t="shared" si="3"/>
        <v>-13.20103876611298</v>
      </c>
      <c r="H8" s="9">
        <f t="shared" si="4"/>
        <v>-97.142857142857139</v>
      </c>
      <c r="I8" s="17" t="s">
        <v>9</v>
      </c>
      <c r="J8" s="5">
        <v>2291</v>
      </c>
      <c r="K8" s="5">
        <f t="shared" si="5"/>
        <v>143947775223</v>
      </c>
      <c r="L8" s="6">
        <v>1.28</v>
      </c>
      <c r="M8" s="19">
        <v>0.872</v>
      </c>
      <c r="N8" s="8">
        <v>4.3600000000000003E-4</v>
      </c>
      <c r="O8" s="8">
        <v>5.5999999999999999E-5</v>
      </c>
      <c r="P8" s="9">
        <f t="shared" si="6"/>
        <v>-49.354469607585642</v>
      </c>
      <c r="Q8" s="9">
        <f t="shared" si="7"/>
        <v>46.238532110091739</v>
      </c>
    </row>
    <row r="9" spans="1:18" x14ac:dyDescent="0.3">
      <c r="A9" s="15">
        <v>10000</v>
      </c>
      <c r="B9" s="5">
        <f t="shared" si="2"/>
        <v>628318530000</v>
      </c>
      <c r="C9" s="6">
        <v>1.28</v>
      </c>
      <c r="D9" s="21">
        <v>0.24</v>
      </c>
      <c r="E9" s="13">
        <v>1.0399999999999999E-4</v>
      </c>
      <c r="F9" s="13">
        <v>3.1999999999999999E-5</v>
      </c>
      <c r="G9" s="9">
        <f t="shared" si="3"/>
        <v>-14.539974558725246</v>
      </c>
      <c r="H9" s="9">
        <f t="shared" si="4"/>
        <v>-110.76923076923076</v>
      </c>
      <c r="I9" s="17" t="s">
        <v>9</v>
      </c>
      <c r="J9" s="5">
        <v>3650</v>
      </c>
      <c r="K9" s="5">
        <f t="shared" si="5"/>
        <v>229336263450</v>
      </c>
      <c r="L9" s="6">
        <v>1.28</v>
      </c>
      <c r="M9" s="7">
        <v>1.03</v>
      </c>
      <c r="N9" s="8">
        <v>2.7E-4</v>
      </c>
      <c r="O9" s="8">
        <v>1.8E-5</v>
      </c>
      <c r="P9" s="9">
        <f t="shared" si="6"/>
        <v>-47.908054812133543</v>
      </c>
      <c r="Q9" s="9">
        <f t="shared" si="7"/>
        <v>24</v>
      </c>
    </row>
    <row r="10" spans="1:18" x14ac:dyDescent="0.3">
      <c r="A10" s="15">
        <v>14290</v>
      </c>
      <c r="B10" s="5">
        <f t="shared" si="2"/>
        <v>897867179370</v>
      </c>
      <c r="C10" s="6">
        <v>1.28</v>
      </c>
      <c r="D10" s="21">
        <v>0.14000000000000001</v>
      </c>
      <c r="E10" s="13">
        <v>6.9999999999999994E-5</v>
      </c>
      <c r="F10" s="13">
        <v>2.4000000000000001E-5</v>
      </c>
      <c r="G10" s="9">
        <f t="shared" si="3"/>
        <v>-19.221638679392605</v>
      </c>
      <c r="H10" s="9">
        <f t="shared" si="4"/>
        <v>-123.42857142857144</v>
      </c>
      <c r="I10" s="17" t="s">
        <v>9</v>
      </c>
      <c r="J10" s="5">
        <v>6983</v>
      </c>
      <c r="K10" s="5">
        <f t="shared" si="5"/>
        <v>438754829499</v>
      </c>
      <c r="L10" s="6">
        <v>1.28</v>
      </c>
      <c r="M10" s="7">
        <v>1.0900000000000001</v>
      </c>
      <c r="N10" s="8">
        <v>1.4320000000000001E-4</v>
      </c>
      <c r="O10" s="8">
        <v>1.9999999999999999E-6</v>
      </c>
      <c r="P10" s="9">
        <f t="shared" si="6"/>
        <v>-47.416269347424503</v>
      </c>
      <c r="Q10" s="9">
        <f t="shared" si="7"/>
        <v>5.0279329608938541</v>
      </c>
    </row>
    <row r="11" spans="1:18" x14ac:dyDescent="0.3">
      <c r="A11" s="15">
        <v>20490</v>
      </c>
      <c r="B11" s="5">
        <f t="shared" si="2"/>
        <v>1287424667970</v>
      </c>
      <c r="C11" s="6">
        <v>1.28</v>
      </c>
      <c r="D11" s="21">
        <v>6.8000000000000005E-2</v>
      </c>
      <c r="E11" s="13">
        <v>4.8399999999999997E-5</v>
      </c>
      <c r="F11" s="13">
        <v>1.9199999999999999E-5</v>
      </c>
      <c r="G11" s="9">
        <f t="shared" si="3"/>
        <v>-25.494021138832636</v>
      </c>
      <c r="H11" s="9">
        <f t="shared" si="4"/>
        <v>-142.80991735537191</v>
      </c>
      <c r="I11" s="17"/>
      <c r="J11" s="5">
        <v>13890</v>
      </c>
      <c r="K11" s="5">
        <f t="shared" si="5"/>
        <v>872734438170</v>
      </c>
      <c r="L11" s="6">
        <v>1.28</v>
      </c>
      <c r="M11" s="19">
        <v>0.91200000000000003</v>
      </c>
      <c r="N11" s="8">
        <v>7.1999999999999995E-2</v>
      </c>
      <c r="O11" s="8">
        <v>7.1999999999999997E-6</v>
      </c>
      <c r="P11" s="9">
        <f t="shared" si="6"/>
        <v>-48.964902539668664</v>
      </c>
      <c r="Q11" s="9">
        <f t="shared" si="7"/>
        <v>3.5999999999999997E-2</v>
      </c>
    </row>
    <row r="12" spans="1:18" x14ac:dyDescent="0.3">
      <c r="A12" s="15">
        <v>24000</v>
      </c>
      <c r="B12" s="5">
        <f t="shared" si="2"/>
        <v>1507964472000</v>
      </c>
      <c r="C12" s="6">
        <v>1.28</v>
      </c>
      <c r="D12" s="21">
        <v>5.1999999999999998E-2</v>
      </c>
      <c r="E12" s="13">
        <v>4.1600000000000002E-5</v>
      </c>
      <c r="F12" s="13">
        <v>1.5999999999999999E-5</v>
      </c>
      <c r="G12" s="9">
        <f t="shared" si="3"/>
        <v>-27.824132520261383</v>
      </c>
      <c r="H12" s="9">
        <f t="shared" si="4"/>
        <v>-138.46153846153845</v>
      </c>
      <c r="I12" s="17"/>
      <c r="J12" s="5">
        <v>21420</v>
      </c>
      <c r="K12" s="5">
        <f t="shared" si="5"/>
        <v>1345858291260</v>
      </c>
      <c r="L12" s="6">
        <v>1.28</v>
      </c>
      <c r="M12" s="19">
        <v>0.72799999999999998</v>
      </c>
      <c r="N12" s="8">
        <v>4.668E-5</v>
      </c>
      <c r="O12" s="8">
        <v>6.8000000000000001E-6</v>
      </c>
      <c r="P12" s="9">
        <f t="shared" si="6"/>
        <v>-50.922171719976241</v>
      </c>
      <c r="Q12" s="9">
        <f t="shared" si="7"/>
        <v>52.44215938303342</v>
      </c>
    </row>
    <row r="13" spans="1:18" x14ac:dyDescent="0.3">
      <c r="A13" s="5"/>
      <c r="B13" s="5"/>
      <c r="C13" s="6"/>
      <c r="D13" s="7"/>
      <c r="E13" s="5"/>
      <c r="F13" s="8"/>
      <c r="G13" s="9"/>
      <c r="H13" s="9"/>
      <c r="I13" s="17"/>
      <c r="J13" s="5"/>
      <c r="K13" s="5"/>
      <c r="L13" s="6"/>
      <c r="M13" s="7"/>
      <c r="N13" s="5"/>
      <c r="O13" s="8"/>
      <c r="P13" s="9"/>
      <c r="Q13" s="9"/>
    </row>
    <row r="14" spans="1:18" x14ac:dyDescent="0.3">
      <c r="A14" s="5"/>
      <c r="B14" s="5"/>
      <c r="C14" s="6"/>
      <c r="D14" s="7"/>
      <c r="E14" s="5"/>
      <c r="F14" s="8"/>
      <c r="G14" s="9"/>
      <c r="H14" s="9"/>
      <c r="I14" s="17"/>
      <c r="J14" s="5"/>
      <c r="K14" s="5"/>
      <c r="L14" s="6"/>
      <c r="M14" s="7"/>
      <c r="N14" s="5"/>
      <c r="O14" s="8"/>
      <c r="P14" s="9"/>
      <c r="Q14" s="9"/>
    </row>
    <row r="15" spans="1:18" x14ac:dyDescent="0.3">
      <c r="A15" s="5"/>
      <c r="B15" s="5"/>
      <c r="C15" s="6"/>
      <c r="D15" s="7"/>
      <c r="E15" s="5"/>
      <c r="F15" s="8"/>
      <c r="G15" s="9"/>
      <c r="H15" s="9"/>
      <c r="I15" s="17"/>
      <c r="J15" s="5"/>
      <c r="K15" s="5"/>
      <c r="L15" s="6"/>
      <c r="M15" s="7"/>
      <c r="N15" s="5"/>
      <c r="O15" s="8"/>
      <c r="P15" s="9"/>
      <c r="Q15" s="9"/>
    </row>
    <row r="16" spans="1:18" x14ac:dyDescent="0.3">
      <c r="A16" s="5"/>
      <c r="B16" s="5"/>
      <c r="C16" s="6"/>
      <c r="D16" s="7"/>
      <c r="E16" s="5"/>
      <c r="F16" s="8"/>
      <c r="G16" s="9"/>
      <c r="H16" s="9"/>
      <c r="I16" s="17"/>
      <c r="J16" s="5"/>
      <c r="K16" s="5"/>
      <c r="L16" s="6"/>
      <c r="M16" s="7"/>
      <c r="N16" s="5"/>
      <c r="O16" s="8"/>
      <c r="P16" s="9"/>
      <c r="Q16" s="9"/>
    </row>
    <row r="17" spans="1:17" x14ac:dyDescent="0.3">
      <c r="A17" s="15"/>
      <c r="B17" s="5"/>
      <c r="C17" s="11"/>
      <c r="D17" s="12"/>
      <c r="E17" s="13"/>
      <c r="F17" s="13"/>
      <c r="G17" s="9"/>
      <c r="H17" s="9"/>
      <c r="I17" s="17"/>
      <c r="J17" s="5"/>
      <c r="K17" s="5"/>
      <c r="L17" s="6"/>
      <c r="M17" s="7"/>
      <c r="N17" s="5"/>
      <c r="O17" s="8"/>
      <c r="P17" s="9"/>
      <c r="Q17" s="9"/>
    </row>
    <row r="18" spans="1:17" x14ac:dyDescent="0.3">
      <c r="A18" s="5"/>
      <c r="B18" s="5"/>
      <c r="C18" s="6"/>
      <c r="D18" s="19"/>
      <c r="E18" s="5"/>
      <c r="F18" s="8"/>
      <c r="G18" s="9"/>
      <c r="H18" s="9"/>
      <c r="I18" s="17"/>
      <c r="J18" s="5"/>
      <c r="K18" s="5"/>
      <c r="L18" s="6"/>
      <c r="M18" s="7"/>
      <c r="N18" s="5"/>
      <c r="O18" s="8"/>
      <c r="P18" s="9"/>
      <c r="Q18" s="9"/>
    </row>
    <row r="19" spans="1:17" x14ac:dyDescent="0.3">
      <c r="A19" s="5"/>
      <c r="B19" s="5"/>
      <c r="C19" s="6"/>
      <c r="D19" s="7"/>
      <c r="E19" s="5"/>
      <c r="F19" s="20"/>
      <c r="G19" s="9"/>
      <c r="H19" s="9"/>
      <c r="I19" s="17"/>
      <c r="J19" s="5"/>
      <c r="K19" s="5"/>
      <c r="L19" s="6"/>
      <c r="M19" s="7"/>
      <c r="N19" s="5"/>
      <c r="O19" s="5"/>
      <c r="P19" s="9"/>
      <c r="Q19" s="9"/>
    </row>
    <row r="20" spans="1:17" x14ac:dyDescent="0.3">
      <c r="A20" s="5"/>
      <c r="B20" s="5"/>
      <c r="C20" s="6"/>
      <c r="D20" s="7"/>
      <c r="E20" s="5"/>
      <c r="F20" s="5"/>
      <c r="G20" s="9"/>
      <c r="H20" s="9"/>
      <c r="I20" s="17"/>
      <c r="J20" s="5"/>
      <c r="K20" s="5"/>
      <c r="L20" s="6"/>
      <c r="M20" s="7"/>
      <c r="N20" s="5"/>
      <c r="O20" s="8"/>
      <c r="P20" s="9"/>
      <c r="Q20" s="9"/>
    </row>
    <row r="21" spans="1:17" x14ac:dyDescent="0.3">
      <c r="A21" s="5"/>
      <c r="B21" s="5"/>
      <c r="C21" s="6"/>
      <c r="D21" s="7"/>
      <c r="E21" s="5"/>
      <c r="F21" s="5"/>
      <c r="G21" s="9"/>
      <c r="H21" s="9"/>
      <c r="I21" s="17"/>
      <c r="J21" s="5"/>
      <c r="K21" s="5"/>
      <c r="L21" s="6"/>
      <c r="M21" s="7"/>
      <c r="N21" s="5"/>
      <c r="O21" s="5"/>
      <c r="P21" s="9"/>
      <c r="Q21" s="9"/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A20" sqref="A20"/>
    </sheetView>
  </sheetViews>
  <sheetFormatPr defaultColWidth="9.109375" defaultRowHeight="14.4" x14ac:dyDescent="0.3"/>
  <cols>
    <col min="2" max="2" width="10.5546875" customWidth="1"/>
    <col min="5" max="5" width="12" bestFit="1" customWidth="1"/>
    <col min="7" max="7" width="11.88671875" bestFit="1" customWidth="1"/>
    <col min="11" max="11" width="11" bestFit="1" customWidth="1"/>
  </cols>
  <sheetData>
    <row r="1" spans="1:17" x14ac:dyDescent="0.3">
      <c r="A1" s="22" t="s">
        <v>8</v>
      </c>
      <c r="B1" s="22"/>
      <c r="C1" s="22"/>
      <c r="D1" s="22"/>
      <c r="E1" s="22"/>
      <c r="F1" s="22"/>
      <c r="G1" s="22"/>
      <c r="H1" s="22"/>
      <c r="I1" s="17"/>
      <c r="J1" s="22" t="s">
        <v>10</v>
      </c>
      <c r="K1" s="22"/>
      <c r="L1" s="22"/>
      <c r="M1" s="22"/>
      <c r="N1" s="22"/>
      <c r="O1" s="22"/>
      <c r="P1" s="22"/>
      <c r="Q1" s="22"/>
    </row>
    <row r="2" spans="1:17" x14ac:dyDescent="0.3">
      <c r="A2" s="1" t="s">
        <v>0</v>
      </c>
      <c r="B2" s="1" t="s">
        <v>1</v>
      </c>
      <c r="C2" s="2" t="s">
        <v>2</v>
      </c>
      <c r="D2" s="4" t="s">
        <v>3</v>
      </c>
      <c r="E2" s="1" t="s">
        <v>4</v>
      </c>
      <c r="F2" s="1" t="s">
        <v>5</v>
      </c>
      <c r="G2" s="3" t="s">
        <v>6</v>
      </c>
      <c r="H2" s="3" t="s">
        <v>7</v>
      </c>
      <c r="I2" s="17"/>
      <c r="J2" s="1" t="s">
        <v>0</v>
      </c>
      <c r="K2" s="1" t="s">
        <v>1</v>
      </c>
      <c r="L2" s="2" t="s">
        <v>2</v>
      </c>
      <c r="M2" s="4" t="s">
        <v>3</v>
      </c>
      <c r="N2" s="1" t="s">
        <v>4</v>
      </c>
      <c r="O2" s="1" t="s">
        <v>5</v>
      </c>
      <c r="P2" s="3" t="s">
        <v>6</v>
      </c>
      <c r="Q2" s="3" t="s">
        <v>7</v>
      </c>
    </row>
    <row r="3" spans="1:17" x14ac:dyDescent="0.3">
      <c r="A3" s="5">
        <v>108</v>
      </c>
      <c r="B3" s="5">
        <f>A3*6.2831853</f>
        <v>678.58401240000001</v>
      </c>
      <c r="C3" s="6">
        <v>10</v>
      </c>
      <c r="D3" s="7">
        <v>8.8000000000000007</v>
      </c>
      <c r="E3" s="5">
        <f>1/A3</f>
        <v>9.2592592592592587E-3</v>
      </c>
      <c r="F3" s="8">
        <v>0.8</v>
      </c>
      <c r="G3" s="9">
        <f>20*(LOG(ABS(D3/C3),10))</f>
        <v>-1.1103465569966262</v>
      </c>
      <c r="H3" s="9">
        <f>-(F3*360)/E3</f>
        <v>-31104</v>
      </c>
      <c r="I3" s="17"/>
      <c r="J3" s="5">
        <v>14.73</v>
      </c>
      <c r="K3" s="5">
        <f>J3*62831853</f>
        <v>925513194.69000006</v>
      </c>
      <c r="L3" s="6">
        <v>10</v>
      </c>
      <c r="M3" s="7">
        <v>3.76</v>
      </c>
      <c r="N3" s="5">
        <f>1/J3</f>
        <v>6.7888662593346916E-2</v>
      </c>
      <c r="O3" s="8">
        <v>5.1999999999999998E-3</v>
      </c>
      <c r="P3" s="9">
        <f>20*(LOG(ABS((M3/L3)/272),10))</f>
        <v>-57.187621182130748</v>
      </c>
      <c r="Q3" s="9">
        <f>-(O3*360)/N3</f>
        <v>-27.574559999999998</v>
      </c>
    </row>
    <row r="4" spans="1:17" x14ac:dyDescent="0.3">
      <c r="A4" s="10">
        <v>161</v>
      </c>
      <c r="B4" s="5">
        <f t="shared" ref="B4:B18" si="0">A4*62831853</f>
        <v>10115928333</v>
      </c>
      <c r="C4" s="11">
        <v>10</v>
      </c>
      <c r="D4" s="12">
        <v>8.24</v>
      </c>
      <c r="E4" s="13">
        <v>6.0000000000000001E-3</v>
      </c>
      <c r="F4" s="13">
        <v>4.4000000000000002E-4</v>
      </c>
      <c r="G4" s="9">
        <f>20*(LOG(ABS(D4/C4),10))</f>
        <v>-1.6814557660576832</v>
      </c>
      <c r="H4" s="9">
        <f t="shared" ref="H4:H20" si="1">-(F4*360)/E4</f>
        <v>-26.400000000000002</v>
      </c>
      <c r="I4" s="17"/>
      <c r="J4" s="5"/>
      <c r="K4" s="5">
        <f t="shared" ref="K4:K20" si="2">J4*62831853</f>
        <v>0</v>
      </c>
      <c r="L4" s="6">
        <v>10</v>
      </c>
      <c r="M4" s="7"/>
      <c r="N4" s="5" t="e">
        <f t="shared" ref="N4:N21" si="3">1/J4</f>
        <v>#DIV/0!</v>
      </c>
      <c r="O4" s="8">
        <v>2.23E-4</v>
      </c>
      <c r="P4" s="9" t="e">
        <f t="shared" ref="P4:P22" si="4">20*(LOG(ABS((M4/L4)/1289),10))</f>
        <v>#NUM!</v>
      </c>
      <c r="Q4" s="9" t="e">
        <f t="shared" ref="Q4:Q22" si="5">-(O4*360)/N4</f>
        <v>#DIV/0!</v>
      </c>
    </row>
    <row r="5" spans="1:17" x14ac:dyDescent="0.3">
      <c r="A5" s="10">
        <v>200</v>
      </c>
      <c r="B5" s="5">
        <f t="shared" si="0"/>
        <v>12566370600</v>
      </c>
      <c r="C5" s="11">
        <v>10</v>
      </c>
      <c r="D5" s="12">
        <v>7.78</v>
      </c>
      <c r="E5" s="13">
        <f>1/A5</f>
        <v>5.0000000000000001E-3</v>
      </c>
      <c r="F5" s="13">
        <v>4.2000000000000002E-4</v>
      </c>
      <c r="G5" s="9">
        <f t="shared" ref="G5:G20" si="6">20*(LOG(ABS(D5/C5),10))</f>
        <v>-2.1804080602062208</v>
      </c>
      <c r="H5" s="9">
        <f t="shared" si="1"/>
        <v>-30.24</v>
      </c>
      <c r="I5" s="18"/>
      <c r="J5" s="5"/>
      <c r="K5" s="5">
        <f t="shared" si="2"/>
        <v>0</v>
      </c>
      <c r="L5" s="6">
        <v>10</v>
      </c>
      <c r="M5" s="7"/>
      <c r="N5" s="5" t="e">
        <f t="shared" si="3"/>
        <v>#DIV/0!</v>
      </c>
      <c r="O5" s="8">
        <v>2.0000000000000001E-4</v>
      </c>
      <c r="P5" s="9" t="e">
        <f t="shared" si="4"/>
        <v>#NUM!</v>
      </c>
      <c r="Q5" s="9" t="e">
        <f t="shared" si="5"/>
        <v>#DIV/0!</v>
      </c>
    </row>
    <row r="6" spans="1:17" x14ac:dyDescent="0.3">
      <c r="A6" s="10">
        <v>304</v>
      </c>
      <c r="B6" s="5">
        <f t="shared" si="0"/>
        <v>19100883312</v>
      </c>
      <c r="C6" s="11">
        <v>10</v>
      </c>
      <c r="D6" s="12">
        <v>6.4</v>
      </c>
      <c r="E6" s="13">
        <v>3.3E-3</v>
      </c>
      <c r="F6" s="13">
        <v>4.0000000000000002E-4</v>
      </c>
      <c r="G6" s="9">
        <f t="shared" si="6"/>
        <v>-3.8764005203222558</v>
      </c>
      <c r="H6" s="9">
        <f t="shared" si="1"/>
        <v>-43.63636363636364</v>
      </c>
      <c r="I6" s="17"/>
      <c r="J6" s="5"/>
      <c r="K6" s="5">
        <f t="shared" si="2"/>
        <v>0</v>
      </c>
      <c r="L6" s="6">
        <v>10</v>
      </c>
      <c r="M6" s="7"/>
      <c r="N6" s="5" t="e">
        <f t="shared" si="3"/>
        <v>#DIV/0!</v>
      </c>
      <c r="O6" s="8">
        <v>1.9000000000000001E-4</v>
      </c>
      <c r="P6" s="9" t="e">
        <f t="shared" si="4"/>
        <v>#NUM!</v>
      </c>
      <c r="Q6" s="9" t="e">
        <f t="shared" si="5"/>
        <v>#DIV/0!</v>
      </c>
    </row>
    <row r="7" spans="1:17" x14ac:dyDescent="0.3">
      <c r="A7" s="10">
        <v>406</v>
      </c>
      <c r="B7" s="5">
        <f t="shared" si="0"/>
        <v>25509732318</v>
      </c>
      <c r="C7" s="11">
        <v>10</v>
      </c>
      <c r="D7" s="12">
        <v>5.4</v>
      </c>
      <c r="E7" s="13">
        <v>2.49E-3</v>
      </c>
      <c r="F7" s="13">
        <v>3.5E-4</v>
      </c>
      <c r="G7" s="9">
        <f t="shared" si="6"/>
        <v>-5.3521248035406286</v>
      </c>
      <c r="H7" s="9">
        <f t="shared" si="1"/>
        <v>-50.602409638554214</v>
      </c>
      <c r="I7" s="17"/>
      <c r="J7" s="5"/>
      <c r="K7" s="5">
        <f t="shared" si="2"/>
        <v>0</v>
      </c>
      <c r="L7" s="6">
        <v>10</v>
      </c>
      <c r="M7" s="7"/>
      <c r="N7" s="5" t="e">
        <f t="shared" si="3"/>
        <v>#DIV/0!</v>
      </c>
      <c r="O7" s="8">
        <v>1.6000000000000001E-4</v>
      </c>
      <c r="P7" s="9" t="e">
        <f t="shared" si="4"/>
        <v>#NUM!</v>
      </c>
      <c r="Q7" s="9" t="e">
        <f t="shared" si="5"/>
        <v>#DIV/0!</v>
      </c>
    </row>
    <row r="8" spans="1:17" x14ac:dyDescent="0.3">
      <c r="A8" s="14">
        <v>502</v>
      </c>
      <c r="B8" s="5">
        <f t="shared" si="0"/>
        <v>31541590206</v>
      </c>
      <c r="C8" s="11">
        <v>10</v>
      </c>
      <c r="D8" s="12">
        <v>5.12</v>
      </c>
      <c r="E8" s="13">
        <v>1.99E-3</v>
      </c>
      <c r="F8" s="13">
        <v>2.9E-4</v>
      </c>
      <c r="G8" s="9">
        <f t="shared" si="6"/>
        <v>-5.8146007804833841</v>
      </c>
      <c r="H8" s="9">
        <f t="shared" si="1"/>
        <v>-52.462311557788951</v>
      </c>
      <c r="I8" s="17"/>
      <c r="J8" s="5"/>
      <c r="K8" s="5">
        <f t="shared" si="2"/>
        <v>0</v>
      </c>
      <c r="L8" s="6">
        <v>10</v>
      </c>
      <c r="M8" s="7"/>
      <c r="N8" s="5" t="e">
        <f t="shared" si="3"/>
        <v>#DIV/0!</v>
      </c>
      <c r="O8" s="8">
        <v>1.35E-4</v>
      </c>
      <c r="P8" s="9" t="e">
        <f t="shared" si="4"/>
        <v>#NUM!</v>
      </c>
      <c r="Q8" s="9" t="e">
        <f t="shared" si="5"/>
        <v>#DIV/0!</v>
      </c>
    </row>
    <row r="9" spans="1:17" x14ac:dyDescent="0.3">
      <c r="A9" s="10">
        <v>666</v>
      </c>
      <c r="B9" s="5">
        <f t="shared" si="0"/>
        <v>41846014098</v>
      </c>
      <c r="C9" s="11">
        <v>10</v>
      </c>
      <c r="D9" s="12">
        <v>3.92</v>
      </c>
      <c r="E9" s="13">
        <v>1.5399999999999999E-3</v>
      </c>
      <c r="F9" s="13">
        <v>2.5500000000000002E-4</v>
      </c>
      <c r="G9" s="9">
        <f t="shared" si="6"/>
        <v>-8.1342786595908549</v>
      </c>
      <c r="H9" s="9">
        <f t="shared" si="1"/>
        <v>-59.610389610389618</v>
      </c>
      <c r="I9" s="17" t="s">
        <v>9</v>
      </c>
      <c r="J9" s="5"/>
      <c r="K9" s="5">
        <f t="shared" si="2"/>
        <v>0</v>
      </c>
      <c r="L9" s="6">
        <v>10</v>
      </c>
      <c r="M9" s="7"/>
      <c r="N9" s="5" t="e">
        <f t="shared" si="3"/>
        <v>#DIV/0!</v>
      </c>
      <c r="O9" s="8">
        <v>1.3999999999999999E-4</v>
      </c>
      <c r="P9" s="9" t="e">
        <f t="shared" si="4"/>
        <v>#NUM!</v>
      </c>
      <c r="Q9" s="9" t="e">
        <f t="shared" si="5"/>
        <v>#DIV/0!</v>
      </c>
    </row>
    <row r="10" spans="1:17" x14ac:dyDescent="0.3">
      <c r="A10" s="15">
        <v>809</v>
      </c>
      <c r="B10" s="5">
        <f t="shared" si="0"/>
        <v>50830969077</v>
      </c>
      <c r="C10" s="16">
        <v>10</v>
      </c>
      <c r="D10" s="12">
        <v>3.36</v>
      </c>
      <c r="E10" s="13">
        <v>1.23E-3</v>
      </c>
      <c r="F10" s="13">
        <v>2.3000000000000001E-4</v>
      </c>
      <c r="G10" s="9">
        <f t="shared" si="6"/>
        <v>-9.4732144522031199</v>
      </c>
      <c r="H10" s="9">
        <f t="shared" si="1"/>
        <v>-67.317073170731703</v>
      </c>
      <c r="I10" s="17" t="s">
        <v>9</v>
      </c>
      <c r="J10" s="5"/>
      <c r="K10" s="5">
        <f t="shared" si="2"/>
        <v>0</v>
      </c>
      <c r="L10" s="6">
        <v>10</v>
      </c>
      <c r="M10" s="7"/>
      <c r="N10" s="5" t="e">
        <f t="shared" si="3"/>
        <v>#DIV/0!</v>
      </c>
      <c r="O10" s="8">
        <v>1.27E-4</v>
      </c>
      <c r="P10" s="9" t="e">
        <f t="shared" si="4"/>
        <v>#NUM!</v>
      </c>
      <c r="Q10" s="9" t="e">
        <f t="shared" si="5"/>
        <v>#DIV/0!</v>
      </c>
    </row>
    <row r="11" spans="1:17" x14ac:dyDescent="0.3">
      <c r="A11" s="15">
        <v>1100</v>
      </c>
      <c r="B11" s="5">
        <f t="shared" si="0"/>
        <v>69115038300</v>
      </c>
      <c r="C11" s="11">
        <v>10</v>
      </c>
      <c r="D11" s="12">
        <v>2.56</v>
      </c>
      <c r="E11" s="13">
        <v>9.0700000000000004E-4</v>
      </c>
      <c r="F11" s="13">
        <v>1.8000000000000001E-4</v>
      </c>
      <c r="G11" s="9">
        <f t="shared" si="6"/>
        <v>-11.835200693763007</v>
      </c>
      <c r="H11" s="9">
        <f t="shared" si="1"/>
        <v>-71.44432194046307</v>
      </c>
      <c r="I11" s="17" t="s">
        <v>9</v>
      </c>
      <c r="J11" s="5"/>
      <c r="K11" s="5">
        <f t="shared" si="2"/>
        <v>0</v>
      </c>
      <c r="L11" s="6">
        <v>10</v>
      </c>
      <c r="M11" s="7"/>
      <c r="N11" s="5" t="e">
        <f t="shared" si="3"/>
        <v>#DIV/0!</v>
      </c>
      <c r="O11" s="8">
        <v>1.15E-4</v>
      </c>
      <c r="P11" s="9" t="e">
        <f t="shared" si="4"/>
        <v>#NUM!</v>
      </c>
      <c r="Q11" s="9" t="e">
        <f t="shared" si="5"/>
        <v>#DIV/0!</v>
      </c>
    </row>
    <row r="12" spans="1:17" x14ac:dyDescent="0.3">
      <c r="A12" s="5">
        <v>1310</v>
      </c>
      <c r="B12" s="5">
        <f t="shared" si="0"/>
        <v>82309727430</v>
      </c>
      <c r="C12" s="6">
        <v>10</v>
      </c>
      <c r="D12" s="7">
        <v>2.5</v>
      </c>
      <c r="E12" s="5">
        <f>1/A12</f>
        <v>7.6335877862595419E-4</v>
      </c>
      <c r="F12" s="8">
        <v>1.55E-4</v>
      </c>
      <c r="G12" s="9">
        <f t="shared" si="6"/>
        <v>-12.041199826559247</v>
      </c>
      <c r="H12" s="9">
        <f t="shared" si="1"/>
        <v>-73.097999999999999</v>
      </c>
      <c r="I12" s="17"/>
      <c r="J12" s="5"/>
      <c r="K12" s="5">
        <f t="shared" si="2"/>
        <v>0</v>
      </c>
      <c r="L12" s="6">
        <v>10</v>
      </c>
      <c r="M12" s="7"/>
      <c r="N12" s="5" t="e">
        <f t="shared" si="3"/>
        <v>#DIV/0!</v>
      </c>
      <c r="O12" s="8">
        <v>1.01E-4</v>
      </c>
      <c r="P12" s="9" t="e">
        <f t="shared" si="4"/>
        <v>#NUM!</v>
      </c>
      <c r="Q12" s="9" t="e">
        <f t="shared" si="5"/>
        <v>#DIV/0!</v>
      </c>
    </row>
    <row r="13" spans="1:17" x14ac:dyDescent="0.3">
      <c r="A13" s="5">
        <v>1504</v>
      </c>
      <c r="B13" s="5">
        <f t="shared" si="0"/>
        <v>94499106912</v>
      </c>
      <c r="C13" s="6">
        <v>10</v>
      </c>
      <c r="D13" s="7">
        <v>1.84</v>
      </c>
      <c r="E13" s="5">
        <f t="shared" ref="E13:E18" si="7">1/A13</f>
        <v>6.6489361702127658E-4</v>
      </c>
      <c r="F13" s="8">
        <v>1.3999999999999999E-4</v>
      </c>
      <c r="G13" s="9">
        <f t="shared" si="6"/>
        <v>-14.703643539809267</v>
      </c>
      <c r="H13" s="9">
        <f t="shared" si="1"/>
        <v>-75.801599999999993</v>
      </c>
      <c r="I13" s="17"/>
      <c r="J13" s="5"/>
      <c r="K13" s="5">
        <f t="shared" si="2"/>
        <v>0</v>
      </c>
      <c r="L13" s="6">
        <v>10</v>
      </c>
      <c r="M13" s="7"/>
      <c r="N13" s="5" t="e">
        <f t="shared" si="3"/>
        <v>#DIV/0!</v>
      </c>
      <c r="O13" s="8">
        <v>9.5000000000000005E-5</v>
      </c>
      <c r="P13" s="9" t="e">
        <f t="shared" si="4"/>
        <v>#NUM!</v>
      </c>
      <c r="Q13" s="9" t="e">
        <f t="shared" si="5"/>
        <v>#DIV/0!</v>
      </c>
    </row>
    <row r="14" spans="1:17" x14ac:dyDescent="0.3">
      <c r="A14" s="5">
        <v>1724</v>
      </c>
      <c r="B14" s="5">
        <f t="shared" si="0"/>
        <v>108322114572</v>
      </c>
      <c r="C14" s="6">
        <v>10</v>
      </c>
      <c r="D14" s="7">
        <v>1.76</v>
      </c>
      <c r="E14" s="5">
        <f t="shared" si="7"/>
        <v>5.8004640371229696E-4</v>
      </c>
      <c r="F14" s="8">
        <v>1.2E-4</v>
      </c>
      <c r="G14" s="9">
        <f t="shared" si="6"/>
        <v>-15.089746643717001</v>
      </c>
      <c r="H14" s="9">
        <f t="shared" si="1"/>
        <v>-74.476800000000011</v>
      </c>
      <c r="I14" s="17"/>
      <c r="J14" s="5"/>
      <c r="K14" s="5">
        <f t="shared" si="2"/>
        <v>0</v>
      </c>
      <c r="L14" s="6">
        <v>10</v>
      </c>
      <c r="M14" s="7"/>
      <c r="N14" s="5" t="e">
        <f t="shared" si="3"/>
        <v>#DIV/0!</v>
      </c>
      <c r="O14" s="8">
        <v>9.0000000000000006E-5</v>
      </c>
      <c r="P14" s="9" t="e">
        <f t="shared" si="4"/>
        <v>#NUM!</v>
      </c>
      <c r="Q14" s="9" t="e">
        <f t="shared" si="5"/>
        <v>#DIV/0!</v>
      </c>
    </row>
    <row r="15" spans="1:17" x14ac:dyDescent="0.3">
      <c r="A15" s="5">
        <v>1907</v>
      </c>
      <c r="B15" s="5">
        <f t="shared" si="0"/>
        <v>119820343671</v>
      </c>
      <c r="C15" s="6">
        <v>10</v>
      </c>
      <c r="D15" s="7">
        <v>1.6</v>
      </c>
      <c r="E15" s="5">
        <f t="shared" si="7"/>
        <v>5.243838489774515E-4</v>
      </c>
      <c r="F15" s="8">
        <v>1.1E-4</v>
      </c>
      <c r="G15" s="9">
        <f t="shared" si="6"/>
        <v>-15.917600346881503</v>
      </c>
      <c r="H15" s="9">
        <f t="shared" si="1"/>
        <v>-75.517200000000003</v>
      </c>
      <c r="I15" s="17"/>
      <c r="J15" s="5"/>
      <c r="K15" s="5">
        <f t="shared" si="2"/>
        <v>0</v>
      </c>
      <c r="L15" s="6">
        <v>10</v>
      </c>
      <c r="M15" s="7"/>
      <c r="N15" s="5" t="e">
        <f t="shared" si="3"/>
        <v>#DIV/0!</v>
      </c>
      <c r="O15" s="8">
        <v>8.0000000000000007E-5</v>
      </c>
      <c r="P15" s="9" t="e">
        <f t="shared" si="4"/>
        <v>#NUM!</v>
      </c>
      <c r="Q15" s="9" t="e">
        <f t="shared" si="5"/>
        <v>#DIV/0!</v>
      </c>
    </row>
    <row r="16" spans="1:17" x14ac:dyDescent="0.3">
      <c r="A16" s="5">
        <v>2218</v>
      </c>
      <c r="B16" s="5">
        <f t="shared" si="0"/>
        <v>139361049954</v>
      </c>
      <c r="C16" s="6">
        <v>10</v>
      </c>
      <c r="D16" s="7">
        <v>1.54</v>
      </c>
      <c r="E16" s="5">
        <f t="shared" si="7"/>
        <v>4.5085662759242559E-4</v>
      </c>
      <c r="F16" s="8">
        <v>9.7E-5</v>
      </c>
      <c r="G16" s="9">
        <f t="shared" si="6"/>
        <v>-16.249585583270736</v>
      </c>
      <c r="H16" s="9">
        <f t="shared" si="1"/>
        <v>-77.452560000000005</v>
      </c>
      <c r="I16" s="17"/>
      <c r="J16" s="5"/>
      <c r="K16" s="5">
        <f t="shared" si="2"/>
        <v>0</v>
      </c>
      <c r="L16" s="6">
        <v>10</v>
      </c>
      <c r="M16" s="7"/>
      <c r="N16" s="5" t="e">
        <f t="shared" si="3"/>
        <v>#DIV/0!</v>
      </c>
      <c r="O16" s="8">
        <v>7.8499999999999997E-5</v>
      </c>
      <c r="P16" s="9" t="e">
        <f t="shared" si="4"/>
        <v>#NUM!</v>
      </c>
      <c r="Q16" s="9" t="e">
        <f t="shared" si="5"/>
        <v>#DIV/0!</v>
      </c>
    </row>
    <row r="17" spans="1:17" x14ac:dyDescent="0.3">
      <c r="A17" s="5">
        <v>2601</v>
      </c>
      <c r="B17" s="5">
        <f t="shared" si="0"/>
        <v>163425649653</v>
      </c>
      <c r="C17" s="6">
        <v>10</v>
      </c>
      <c r="D17" s="7">
        <v>1.44</v>
      </c>
      <c r="E17" s="5">
        <f t="shared" si="7"/>
        <v>3.8446751249519417E-4</v>
      </c>
      <c r="F17" s="8">
        <v>6.9999999999999994E-5</v>
      </c>
      <c r="G17" s="9">
        <f t="shared" si="6"/>
        <v>-16.832750158095006</v>
      </c>
      <c r="H17" s="9">
        <f t="shared" si="1"/>
        <v>-65.545199999999994</v>
      </c>
      <c r="I17" s="17"/>
      <c r="J17" s="5"/>
      <c r="K17" s="5">
        <f t="shared" si="2"/>
        <v>0</v>
      </c>
      <c r="L17" s="6">
        <v>10</v>
      </c>
      <c r="M17" s="7"/>
      <c r="N17" s="5" t="e">
        <f t="shared" si="3"/>
        <v>#DIV/0!</v>
      </c>
      <c r="O17" s="8">
        <v>7.6000000000000004E-5</v>
      </c>
      <c r="P17" s="9" t="e">
        <f t="shared" si="4"/>
        <v>#NUM!</v>
      </c>
      <c r="Q17" s="9" t="e">
        <f t="shared" si="5"/>
        <v>#DIV/0!</v>
      </c>
    </row>
    <row r="18" spans="1:17" x14ac:dyDescent="0.3">
      <c r="A18" s="5">
        <v>2806</v>
      </c>
      <c r="B18" s="5">
        <f t="shared" si="0"/>
        <v>176306179518</v>
      </c>
      <c r="C18" s="6">
        <v>10</v>
      </c>
      <c r="D18" s="7">
        <v>1.32</v>
      </c>
      <c r="E18" s="5">
        <f t="shared" si="7"/>
        <v>3.5637918745545262E-4</v>
      </c>
      <c r="F18" s="8">
        <v>5.1999999999999997E-5</v>
      </c>
      <c r="G18" s="9">
        <f t="shared" si="6"/>
        <v>-17.588521375883001</v>
      </c>
      <c r="H18" s="9">
        <f t="shared" si="1"/>
        <v>-52.528320000000001</v>
      </c>
      <c r="I18" s="17"/>
      <c r="J18" s="5"/>
      <c r="K18" s="5">
        <f t="shared" si="2"/>
        <v>0</v>
      </c>
      <c r="L18" s="6">
        <v>10</v>
      </c>
      <c r="M18" s="7"/>
      <c r="N18" s="5" t="e">
        <f t="shared" si="3"/>
        <v>#DIV/0!</v>
      </c>
      <c r="O18" s="8">
        <v>7.3999999999999996E-5</v>
      </c>
      <c r="P18" s="9" t="e">
        <f t="shared" si="4"/>
        <v>#NUM!</v>
      </c>
      <c r="Q18" s="9" t="e">
        <f t="shared" si="5"/>
        <v>#DIV/0!</v>
      </c>
    </row>
    <row r="19" spans="1:17" x14ac:dyDescent="0.3">
      <c r="A19" s="5"/>
      <c r="B19" s="5"/>
      <c r="C19" s="6"/>
      <c r="D19" s="7"/>
      <c r="E19" s="5"/>
      <c r="F19" s="5"/>
      <c r="G19" s="9" t="e">
        <f t="shared" si="6"/>
        <v>#DIV/0!</v>
      </c>
      <c r="H19" s="9" t="e">
        <f t="shared" si="1"/>
        <v>#DIV/0!</v>
      </c>
      <c r="I19" s="17"/>
      <c r="J19" s="5"/>
      <c r="K19" s="5">
        <f t="shared" si="2"/>
        <v>0</v>
      </c>
      <c r="L19" s="6">
        <v>10</v>
      </c>
      <c r="M19" s="7"/>
      <c r="N19" s="5" t="e">
        <f t="shared" si="3"/>
        <v>#DIV/0!</v>
      </c>
      <c r="O19" s="8">
        <v>6.0000000000000002E-5</v>
      </c>
      <c r="P19" s="9" t="e">
        <f t="shared" si="4"/>
        <v>#NUM!</v>
      </c>
      <c r="Q19" s="9" t="e">
        <f t="shared" si="5"/>
        <v>#DIV/0!</v>
      </c>
    </row>
    <row r="20" spans="1:17" x14ac:dyDescent="0.3">
      <c r="A20" s="5">
        <v>10160</v>
      </c>
      <c r="B20" s="5"/>
      <c r="C20" s="6">
        <v>10</v>
      </c>
      <c r="D20" s="19">
        <v>0.5</v>
      </c>
      <c r="E20" s="5">
        <f>1/A20</f>
        <v>9.8425196850393699E-5</v>
      </c>
      <c r="F20" s="8">
        <v>2.1999999999999999E-5</v>
      </c>
      <c r="G20" s="9">
        <f t="shared" si="6"/>
        <v>-26.020599913279622</v>
      </c>
      <c r="H20" s="9">
        <f t="shared" si="1"/>
        <v>-80.467200000000005</v>
      </c>
      <c r="I20" s="17"/>
      <c r="J20" s="5"/>
      <c r="K20" s="5">
        <f t="shared" si="2"/>
        <v>0</v>
      </c>
      <c r="L20" s="6">
        <v>10</v>
      </c>
      <c r="M20" s="7"/>
      <c r="N20" s="5" t="e">
        <f t="shared" si="3"/>
        <v>#DIV/0!</v>
      </c>
      <c r="O20" s="8">
        <v>5.1999999999999997E-5</v>
      </c>
      <c r="P20" s="9" t="e">
        <f t="shared" si="4"/>
        <v>#NUM!</v>
      </c>
      <c r="Q20" s="9" t="e">
        <f t="shared" si="5"/>
        <v>#DIV/0!</v>
      </c>
    </row>
    <row r="21" spans="1:17" x14ac:dyDescent="0.3">
      <c r="A21" s="5"/>
      <c r="B21" s="5"/>
      <c r="C21" s="6"/>
      <c r="D21" s="7"/>
      <c r="E21" s="5"/>
      <c r="F21" s="20"/>
      <c r="G21" s="9"/>
      <c r="H21" s="9"/>
      <c r="I21" s="17"/>
      <c r="J21" s="5"/>
      <c r="K21" s="5"/>
      <c r="L21" s="6"/>
      <c r="M21" s="7"/>
      <c r="N21" s="5" t="e">
        <f t="shared" si="3"/>
        <v>#DIV/0!</v>
      </c>
      <c r="O21" s="5"/>
      <c r="P21" s="9" t="e">
        <f t="shared" si="4"/>
        <v>#DIV/0!</v>
      </c>
      <c r="Q21" s="9" t="e">
        <f t="shared" si="5"/>
        <v>#DIV/0!</v>
      </c>
    </row>
    <row r="22" spans="1:17" x14ac:dyDescent="0.3">
      <c r="A22" s="5"/>
      <c r="B22" s="5"/>
      <c r="C22" s="6"/>
      <c r="D22" s="7"/>
      <c r="E22" s="5"/>
      <c r="F22" s="5"/>
      <c r="G22" s="9"/>
      <c r="H22" s="9"/>
      <c r="I22" s="17"/>
      <c r="J22" s="5"/>
      <c r="K22" s="5"/>
      <c r="L22" s="6">
        <v>10</v>
      </c>
      <c r="M22" s="7"/>
      <c r="N22" s="5" t="e">
        <f>1/J22</f>
        <v>#DIV/0!</v>
      </c>
      <c r="O22" s="8">
        <v>1.2E-4</v>
      </c>
      <c r="P22" s="9" t="e">
        <f t="shared" si="4"/>
        <v>#NUM!</v>
      </c>
      <c r="Q22" s="9" t="e">
        <f t="shared" si="5"/>
        <v>#DIV/0!</v>
      </c>
    </row>
    <row r="23" spans="1:17" x14ac:dyDescent="0.3">
      <c r="A23" s="5"/>
      <c r="B23" s="5"/>
      <c r="C23" s="6"/>
      <c r="D23" s="7"/>
      <c r="E23" s="5"/>
      <c r="F23" s="5"/>
      <c r="G23" s="9"/>
      <c r="H23" s="9"/>
      <c r="I23" s="17"/>
      <c r="J23" s="5"/>
      <c r="K23" s="5"/>
      <c r="L23" s="6"/>
      <c r="M23" s="7"/>
      <c r="N23" s="5"/>
      <c r="O23" s="5"/>
      <c r="P23" s="9" t="s">
        <v>9</v>
      </c>
      <c r="Q23" s="9"/>
    </row>
  </sheetData>
  <mergeCells count="2">
    <mergeCell ref="A1:H1"/>
    <mergeCell ref="J1:Q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2025-05-05T19:06:23Z</dcterms:modified>
</cp:coreProperties>
</file>